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66925"/>
  <mc:AlternateContent xmlns:mc="http://schemas.openxmlformats.org/markup-compatibility/2006">
    <mc:Choice Requires="x15">
      <x15ac:absPath xmlns:x15ac="http://schemas.microsoft.com/office/spreadsheetml/2010/11/ac" url="C:\Users\chyichen\Desktop\因應嚴重特殊傳染性肺炎支用情形表\更新至11月底\0-公布上網\"/>
    </mc:Choice>
  </mc:AlternateContent>
  <xr:revisionPtr revIDLastSave="0" documentId="8_{1FB6419B-49EA-410A-AB07-27A028BCB980}" xr6:coauthVersionLast="36" xr6:coauthVersionMax="36" xr10:uidLastSave="{00000000-0000-0000-0000-000000000000}"/>
  <bookViews>
    <workbookView xWindow="0" yWindow="0" windowWidth="28800" windowHeight="11520" firstSheet="2" activeTab="2" xr2:uid="{E192A33F-6397-44D3-8D47-AF8ABB70499F}"/>
  </bookViews>
  <sheets>
    <sheet name="總表" sheetId="2" state="hidden" r:id="rId1"/>
    <sheet name="總預算(1109彙)-更新外交部" sheetId="4" state="hidden" r:id="rId2"/>
    <sheet name="總預算(1202彙)" sheetId="1" r:id="rId3"/>
    <sheet name="差異" sheetId="3" state="hidden" r:id="rId4"/>
  </sheets>
  <externalReferences>
    <externalReference r:id="rId5"/>
  </externalReferences>
  <definedNames>
    <definedName name="_xlnm._FilterDatabase" localSheetId="3" hidden="1">差異!$D$1:$D$46</definedName>
    <definedName name="_xlnm._FilterDatabase" localSheetId="1" hidden="1">'總預算(1109彙)-更新外交部'!$A$5:$I$517</definedName>
    <definedName name="_xlnm._FilterDatabase" localSheetId="2" hidden="1">'總預算(1202彙)'!$A$5:$I$520</definedName>
    <definedName name="_xlnm.Print_Area" localSheetId="1">'總預算(1109彙)-更新外交部'!$A$1:$E$513</definedName>
    <definedName name="_xlnm.Print_Area" localSheetId="2">'總預算(1202彙)'!$A$1:$E$516</definedName>
    <definedName name="_xlnm.Print_Titles" localSheetId="3">差異!$2:$4</definedName>
    <definedName name="_xlnm.Print_Titles" localSheetId="0">總表!$3:$5</definedName>
    <definedName name="_xlnm.Print_Titles" localSheetId="1">'總預算(1109彙)-更新外交部'!$3:$5</definedName>
    <definedName name="_xlnm.Print_Titles" localSheetId="2">'總預算(1202彙)'!$3:$5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05" i="4" l="1"/>
  <c r="C494" i="4"/>
  <c r="C483" i="4"/>
  <c r="C462" i="4"/>
  <c r="C461" i="4"/>
  <c r="C449" i="4"/>
  <c r="C438" i="4"/>
  <c r="C422" i="4"/>
  <c r="C385" i="4"/>
  <c r="C377" i="4"/>
  <c r="C374" i="4"/>
  <c r="C373" i="4"/>
  <c r="C362" i="4"/>
  <c r="C358" i="4"/>
  <c r="C356" i="4"/>
  <c r="C339" i="4"/>
  <c r="C320" i="4"/>
  <c r="C300" i="4"/>
  <c r="C295" i="4"/>
  <c r="C278" i="4"/>
  <c r="C276" i="4"/>
  <c r="C260" i="4"/>
  <c r="C240" i="4"/>
  <c r="C235" i="4"/>
  <c r="C228" i="4"/>
  <c r="C226" i="4"/>
  <c r="C225" i="4" s="1"/>
  <c r="C219" i="4"/>
  <c r="C191" i="4"/>
  <c r="C188" i="4"/>
  <c r="C186" i="4"/>
  <c r="C185" i="4"/>
  <c r="C175" i="4" s="1"/>
  <c r="C182" i="4"/>
  <c r="C180" i="4"/>
  <c r="C179" i="4"/>
  <c r="C178" i="4"/>
  <c r="C162" i="4"/>
  <c r="C161" i="4"/>
  <c r="C105" i="4"/>
  <c r="C100" i="4"/>
  <c r="C98" i="4"/>
  <c r="C96" i="4"/>
  <c r="C94" i="4"/>
  <c r="C89" i="4"/>
  <c r="C85" i="4"/>
  <c r="C83" i="4"/>
  <c r="C81" i="4"/>
  <c r="C80" i="4" s="1"/>
  <c r="C78" i="4"/>
  <c r="C71" i="4"/>
  <c r="C67" i="4"/>
  <c r="C62" i="4"/>
  <c r="C58" i="4"/>
  <c r="C56" i="4"/>
  <c r="C45" i="4"/>
  <c r="C40" i="4"/>
  <c r="C35" i="4"/>
  <c r="C29" i="4"/>
  <c r="C22" i="4"/>
  <c r="C11" i="4"/>
  <c r="C7" i="4"/>
  <c r="A7" i="4"/>
  <c r="C21" i="4" l="1"/>
  <c r="C6" i="4" s="1"/>
  <c r="X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5" i="3"/>
  <c r="E5" i="3"/>
  <c r="C462" i="1" l="1"/>
  <c r="C461" i="1"/>
  <c r="C460" i="1"/>
  <c r="C458" i="1"/>
  <c r="C457" i="1"/>
  <c r="C456" i="1"/>
  <c r="C455" i="1"/>
  <c r="C454" i="1"/>
  <c r="C453" i="1"/>
  <c r="C452" i="1"/>
  <c r="C278" i="1" l="1"/>
  <c r="C262" i="1"/>
  <c r="C464" i="1" l="1"/>
  <c r="C85" i="1" l="1"/>
  <c r="C83" i="1"/>
  <c r="C81" i="1"/>
  <c r="C229" i="1" l="1"/>
  <c r="C227" i="1"/>
  <c r="C226" i="1" s="1"/>
  <c r="C163" i="1" l="1"/>
  <c r="C386" i="1" l="1"/>
  <c r="C105" i="1" l="1"/>
  <c r="C189" i="1" l="1"/>
  <c r="C187" i="1"/>
  <c r="C186" i="1"/>
  <c r="C183" i="1"/>
  <c r="C181" i="1"/>
  <c r="C180" i="1"/>
  <c r="C179" i="1"/>
  <c r="C376" i="1" l="1"/>
  <c r="C375" i="1"/>
  <c r="C22" i="1" l="1"/>
  <c r="C238" i="1" l="1"/>
  <c r="C237" i="1" s="1"/>
  <c r="U6" i="3" l="1"/>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5" i="3"/>
  <c r="S6" i="3" l="1"/>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C280" i="1" l="1"/>
  <c r="D32" i="3" s="1"/>
  <c r="C463" i="1"/>
  <c r="D43" i="3" s="1"/>
  <c r="C192" i="1"/>
  <c r="D29" i="2" s="1"/>
  <c r="C364" i="1"/>
  <c r="D38" i="3" s="1"/>
  <c r="C162" i="1"/>
  <c r="C58" i="1"/>
  <c r="C56" i="1" s="1"/>
  <c r="Q23" i="3"/>
  <c r="C440" i="1"/>
  <c r="D41" i="3" s="1"/>
  <c r="C451" i="1"/>
  <c r="D42" i="3" s="1"/>
  <c r="C96" i="1"/>
  <c r="D21" i="3" s="1"/>
  <c r="C45" i="1"/>
  <c r="D12" i="3" s="1"/>
  <c r="C98" i="1"/>
  <c r="D23" i="2" s="1"/>
  <c r="O23" i="3"/>
  <c r="Q41" i="3"/>
  <c r="Q22" i="3"/>
  <c r="Q21" i="3"/>
  <c r="M43" i="3"/>
  <c r="M36" i="3"/>
  <c r="M35" i="3"/>
  <c r="M23" i="3"/>
  <c r="K5" i="3"/>
  <c r="M18" i="3"/>
  <c r="M37" i="3"/>
  <c r="M42" i="3"/>
  <c r="M24" i="3"/>
  <c r="O41" i="3"/>
  <c r="M19" i="3"/>
  <c r="M31" i="3"/>
  <c r="M13" i="3"/>
  <c r="M25" i="3"/>
  <c r="M33" i="3"/>
  <c r="M38" i="3"/>
  <c r="M10" i="3"/>
  <c r="M14" i="3"/>
  <c r="M26" i="3"/>
  <c r="M30" i="3"/>
  <c r="M34" i="3"/>
  <c r="M39" i="3"/>
  <c r="M46" i="3"/>
  <c r="O21" i="3"/>
  <c r="M15" i="3"/>
  <c r="M22" i="3"/>
  <c r="M40" i="3"/>
  <c r="O22" i="3"/>
  <c r="M12" i="3"/>
  <c r="M16" i="3"/>
  <c r="M28" i="3"/>
  <c r="M32" i="3"/>
  <c r="M21" i="3"/>
  <c r="M11" i="3"/>
  <c r="M29" i="3"/>
  <c r="M44" i="3"/>
  <c r="J5" i="3"/>
  <c r="M45" i="3"/>
  <c r="M17" i="3"/>
  <c r="L5" i="3"/>
  <c r="M41" i="3"/>
  <c r="M9" i="3"/>
  <c r="M20" i="3"/>
  <c r="M27" i="3"/>
  <c r="M8" i="3"/>
  <c r="M6" i="3"/>
  <c r="C508" i="1"/>
  <c r="D46" i="3" s="1"/>
  <c r="C496" i="1"/>
  <c r="D45" i="3" s="1"/>
  <c r="C485" i="1"/>
  <c r="D44" i="3" s="1"/>
  <c r="C424" i="1"/>
  <c r="D40" i="3" s="1"/>
  <c r="C379" i="1"/>
  <c r="D39" i="3" s="1"/>
  <c r="C358" i="1"/>
  <c r="D37" i="3" s="1"/>
  <c r="C341" i="1"/>
  <c r="D36" i="3" s="1"/>
  <c r="C322" i="1"/>
  <c r="D36" i="2" s="1"/>
  <c r="C302" i="1"/>
  <c r="D34" i="3" s="1"/>
  <c r="C297" i="1"/>
  <c r="D34" i="2" s="1"/>
  <c r="C242" i="1"/>
  <c r="D31" i="3" s="1"/>
  <c r="D31" i="2"/>
  <c r="D30" i="3"/>
  <c r="C176" i="1"/>
  <c r="D27" i="3" s="1"/>
  <c r="D25" i="3"/>
  <c r="C100" i="1"/>
  <c r="D24" i="3" s="1"/>
  <c r="C94" i="1"/>
  <c r="D20" i="3" s="1"/>
  <c r="C89" i="1"/>
  <c r="D19" i="3" s="1"/>
  <c r="C80" i="1"/>
  <c r="D18" i="3" s="1"/>
  <c r="C78" i="1"/>
  <c r="D17" i="3" s="1"/>
  <c r="C71" i="1"/>
  <c r="D17" i="2" s="1"/>
  <c r="C67" i="1"/>
  <c r="D15" i="3" s="1"/>
  <c r="C62" i="1"/>
  <c r="D14" i="3" s="1"/>
  <c r="C40" i="1"/>
  <c r="D12" i="2" s="1"/>
  <c r="C35" i="1"/>
  <c r="D10" i="3" s="1"/>
  <c r="C29" i="1"/>
  <c r="D9" i="3" s="1"/>
  <c r="D8" i="3"/>
  <c r="C7" i="1"/>
  <c r="D6" i="3" s="1"/>
  <c r="O38" i="3"/>
  <c r="Q38" i="3"/>
  <c r="O11" i="3"/>
  <c r="Q11" i="3"/>
  <c r="O39" i="3"/>
  <c r="Q39" i="3"/>
  <c r="O13" i="3"/>
  <c r="Q13" i="3"/>
  <c r="O32" i="3"/>
  <c r="Q32" i="3"/>
  <c r="O40" i="3"/>
  <c r="Q40" i="3"/>
  <c r="O12" i="3"/>
  <c r="Q12" i="3"/>
  <c r="O24" i="3"/>
  <c r="Q24" i="3"/>
  <c r="O14" i="3"/>
  <c r="Q14" i="3"/>
  <c r="O25" i="3"/>
  <c r="Q25" i="3"/>
  <c r="O33" i="3"/>
  <c r="Q33" i="3"/>
  <c r="O42" i="3"/>
  <c r="Q42" i="3"/>
  <c r="O20" i="3"/>
  <c r="Q20" i="3"/>
  <c r="O26" i="3"/>
  <c r="Q26" i="3"/>
  <c r="O43" i="3"/>
  <c r="Q43" i="3"/>
  <c r="O31" i="3"/>
  <c r="Q31" i="3"/>
  <c r="O16" i="3"/>
  <c r="Q16" i="3"/>
  <c r="O27" i="3"/>
  <c r="Q27" i="3"/>
  <c r="O35" i="3"/>
  <c r="Q35" i="3"/>
  <c r="O44" i="3"/>
  <c r="Q44" i="3"/>
  <c r="O30" i="3"/>
  <c r="Q30" i="3"/>
  <c r="O34" i="3"/>
  <c r="Q34" i="3"/>
  <c r="O28" i="3"/>
  <c r="Q28" i="3"/>
  <c r="O36" i="3"/>
  <c r="Q36" i="3"/>
  <c r="O45" i="3"/>
  <c r="Q45" i="3"/>
  <c r="O15" i="3"/>
  <c r="Q15" i="3"/>
  <c r="O8" i="3"/>
  <c r="Q8" i="3"/>
  <c r="O9" i="3"/>
  <c r="Q9" i="3"/>
  <c r="O17" i="3"/>
  <c r="Q17" i="3"/>
  <c r="O10" i="3"/>
  <c r="Q10" i="3"/>
  <c r="O18" i="3"/>
  <c r="Q18" i="3"/>
  <c r="O29" i="3"/>
  <c r="Q29" i="3"/>
  <c r="O37" i="3"/>
  <c r="Q37" i="3"/>
  <c r="O46" i="3"/>
  <c r="Q46" i="3"/>
  <c r="M7" i="3"/>
  <c r="O7" i="3"/>
  <c r="Q7" i="3"/>
  <c r="O19" i="3"/>
  <c r="Q19" i="3"/>
  <c r="O6" i="3"/>
  <c r="Q6" i="3"/>
  <c r="H5" i="3"/>
  <c r="S5" i="3" s="1"/>
  <c r="D46" i="2"/>
  <c r="D47" i="2"/>
  <c r="D40" i="2"/>
  <c r="D45" i="2"/>
  <c r="D44" i="2"/>
  <c r="D43" i="2"/>
  <c r="D22" i="2"/>
  <c r="D9" i="2"/>
  <c r="A7" i="1"/>
  <c r="D33" i="2"/>
  <c r="D10" i="2" l="1"/>
  <c r="D20" i="2"/>
  <c r="M5" i="3"/>
  <c r="N5" i="3" s="1"/>
  <c r="D22" i="3"/>
  <c r="D13" i="3"/>
  <c r="D14" i="2"/>
  <c r="D15" i="2"/>
  <c r="D42" i="2"/>
  <c r="D37" i="2"/>
  <c r="D35" i="2"/>
  <c r="D32" i="2"/>
  <c r="D13" i="2"/>
  <c r="D19" i="2"/>
  <c r="D11" i="2"/>
  <c r="D41" i="2"/>
  <c r="D35" i="3"/>
  <c r="D27" i="2"/>
  <c r="D26" i="3"/>
  <c r="D29" i="3"/>
  <c r="D30" i="2"/>
  <c r="D21" i="2"/>
  <c r="D38" i="2"/>
  <c r="D16" i="2"/>
  <c r="D11" i="3"/>
  <c r="D26" i="2"/>
  <c r="D33" i="3"/>
  <c r="C21" i="1"/>
  <c r="C6" i="1" s="1"/>
  <c r="D28" i="3"/>
  <c r="D28" i="2"/>
  <c r="D16" i="3"/>
  <c r="D39" i="2"/>
  <c r="D7" i="2"/>
  <c r="D25" i="2"/>
  <c r="D18" i="2"/>
  <c r="Q5" i="3"/>
  <c r="R5" i="3" s="1"/>
  <c r="O5" i="3"/>
  <c r="P5" i="3" s="1"/>
  <c r="D7" i="3" l="1"/>
  <c r="D8" i="2"/>
  <c r="D6" i="2" s="1"/>
  <c r="D5" i="3" l="1"/>
  <c r="T5" i="3"/>
  <c r="V5" i="3"/>
</calcChain>
</file>

<file path=xl/sharedStrings.xml><?xml version="1.0" encoding="utf-8"?>
<sst xmlns="http://schemas.openxmlformats.org/spreadsheetml/2006/main" count="2513" uniqueCount="958">
  <si>
    <t>單位：千元</t>
    <phoneticPr fontId="3" type="noConversion"/>
  </si>
  <si>
    <t>經費來源</t>
    <phoneticPr fontId="3" type="noConversion"/>
  </si>
  <si>
    <t>金額</t>
    <phoneticPr fontId="3" type="noConversion"/>
  </si>
  <si>
    <t>辦理項目</t>
    <phoneticPr fontId="3" type="noConversion"/>
  </si>
  <si>
    <t>備註</t>
  </si>
  <si>
    <t>單位預算</t>
    <phoneticPr fontId="3" type="noConversion"/>
  </si>
  <si>
    <t>科目</t>
    <phoneticPr fontId="3" type="noConversion"/>
  </si>
  <si>
    <t>總計</t>
    <phoneticPr fontId="3" type="noConversion"/>
  </si>
  <si>
    <t>一般行政</t>
    <phoneticPr fontId="3" type="noConversion"/>
  </si>
  <si>
    <t>國家安全會議</t>
  </si>
  <si>
    <t>國史館</t>
  </si>
  <si>
    <t>行政院主管</t>
    <phoneticPr fontId="3" type="noConversion"/>
  </si>
  <si>
    <t>行政院</t>
    <phoneticPr fontId="3" type="noConversion"/>
  </si>
  <si>
    <t>一般行政</t>
  </si>
  <si>
    <t>其他設備</t>
  </si>
  <si>
    <t>主計總處</t>
    <phoneticPr fontId="3" type="noConversion"/>
  </si>
  <si>
    <t>主計總處</t>
  </si>
  <si>
    <t>防疫用品及因應防疫分區辦公調整辦公空間</t>
  </si>
  <si>
    <t>綜合統計業務</t>
  </si>
  <si>
    <t>因應防疫分區辦公用品</t>
  </si>
  <si>
    <t>國勢普查業務</t>
  </si>
  <si>
    <t>因應防疫分區辦公用品等</t>
  </si>
  <si>
    <t>主計資訊業務</t>
  </si>
  <si>
    <t>因應防疫分區辦公網路環境建置及相關用品</t>
  </si>
  <si>
    <t>因應居家辦公遠端連線所需，VPN雙因子驗證授權費</t>
  </si>
  <si>
    <t>人事行政總處</t>
  </si>
  <si>
    <t>人事行政之政策規劃執行與發展</t>
  </si>
  <si>
    <t>公務人力發展學院</t>
  </si>
  <si>
    <t>訓練輔導及研究</t>
  </si>
  <si>
    <t>國立故宮博物院</t>
  </si>
  <si>
    <t>文物研究、展覽與推廣</t>
  </si>
  <si>
    <t>南院文物研究、展覽與推廣</t>
  </si>
  <si>
    <t>安全管理維護</t>
  </si>
  <si>
    <t>因應防疫分區辦公需要，籌設防疫時期安管備援機房，採購網路交換器等</t>
  </si>
  <si>
    <t>國家發展委員會</t>
  </si>
  <si>
    <t>購買防疫物資及辦公空間、環境消毒、異地辦公環境建置</t>
    <phoneticPr fontId="3" type="noConversion"/>
  </si>
  <si>
    <t>中興新村維運</t>
  </si>
  <si>
    <t xml:space="preserve">健全資訊管理，提升應用效率  </t>
    <phoneticPr fontId="3" type="noConversion"/>
  </si>
  <si>
    <t>異地辦公環境建置(含網路設備及網路佈線工程經費、對外上網專線月租費等)</t>
    <phoneticPr fontId="3" type="noConversion"/>
  </si>
  <si>
    <t>推動法規鬆綁與革新、強化經貿競爭實力</t>
  </si>
  <si>
    <t>購買防疫物資(含酒精、額溫槍等)及辦公空間、環境消毒</t>
    <phoneticPr fontId="3" type="noConversion"/>
  </si>
  <si>
    <t>深化推動政府資通訊應用建設</t>
  </si>
  <si>
    <t>管制考核</t>
  </si>
  <si>
    <t>檔案管理局</t>
  </si>
  <si>
    <t>文書檔案數位變革計畫</t>
  </si>
  <si>
    <t>深化國家記憶計畫</t>
  </si>
  <si>
    <t>原住民族委員會</t>
  </si>
  <si>
    <t>綜合規劃發展</t>
  </si>
  <si>
    <t>藝術展演及文化推廣業務</t>
  </si>
  <si>
    <t>客家委員會及所屬</t>
  </si>
  <si>
    <t>文化教育推展</t>
  </si>
  <si>
    <t>客家文化發展中心規劃與營運</t>
  </si>
  <si>
    <t>傳播行銷推展</t>
  </si>
  <si>
    <t>防疫動畫及客家電視臺防疫部署</t>
  </si>
  <si>
    <t>中央選舉委員會及所屬</t>
  </si>
  <si>
    <t>選舉業務</t>
  </si>
  <si>
    <t>地方選舉委員會行政業務</t>
  </si>
  <si>
    <t>公平交易委員會</t>
    <phoneticPr fontId="3" type="noConversion"/>
  </si>
  <si>
    <t>國家通訊傳播委員會</t>
    <phoneticPr fontId="3" type="noConversion"/>
  </si>
  <si>
    <t>大陸委員會</t>
    <phoneticPr fontId="3" type="noConversion"/>
  </si>
  <si>
    <t>大陸委員會</t>
  </si>
  <si>
    <t>文教業務</t>
  </si>
  <si>
    <t>法政業務</t>
  </si>
  <si>
    <t>專案補助海基會因應疫情增加加班、差旅費與通訊費等經費2,000千元</t>
    <phoneticPr fontId="3" type="noConversion"/>
  </si>
  <si>
    <t>港澳蒙藏業務</t>
  </si>
  <si>
    <t>經濟業務</t>
  </si>
  <si>
    <t>綜合規劃業務</t>
  </si>
  <si>
    <t>聯絡業務</t>
  </si>
  <si>
    <t>國家運輸安全調查委員會</t>
  </si>
  <si>
    <t>國家運輸安全調查委員會</t>
    <phoneticPr fontId="3" type="noConversion"/>
  </si>
  <si>
    <t>運輸系統安全分析與工程鑑定</t>
  </si>
  <si>
    <t>防治嚴重特殊傳染性肺炎專題講座及遠距辦公教學講師鐘點費</t>
  </si>
  <si>
    <t>精進運輸事故調查技術與預防研究</t>
  </si>
  <si>
    <t>促進轉型正義委員會</t>
  </si>
  <si>
    <t>耳溫槍、紅外線額溫槍、漂白水、線上會議軟體、雲端服務、會議攝影機等防疫物資及軟硬體設備</t>
  </si>
  <si>
    <t>不當黨產處理委員會</t>
    <phoneticPr fontId="3" type="noConversion"/>
  </si>
  <si>
    <t>不當黨產處理委員會</t>
  </si>
  <si>
    <t>額溫槍、口罩及酒精等防疫物資</t>
  </si>
  <si>
    <t>立法院主管</t>
    <phoneticPr fontId="3" type="noConversion"/>
  </si>
  <si>
    <t>立法院</t>
  </si>
  <si>
    <t>委員會館</t>
  </si>
  <si>
    <t>視訊相關設備</t>
  </si>
  <si>
    <t>考試院主管</t>
  </si>
  <si>
    <t>遠距視訊會議作業多媒體音箱喇叭</t>
  </si>
  <si>
    <t>監察院主管</t>
  </si>
  <si>
    <t>監察院</t>
  </si>
  <si>
    <t>遠距會議、辦公所需之軟硬體設備等</t>
  </si>
  <si>
    <t>審計部</t>
  </si>
  <si>
    <t>中央政府審計</t>
  </si>
  <si>
    <t>縣市地方審計</t>
  </si>
  <si>
    <t>審計業務</t>
  </si>
  <si>
    <t>防疫所需耗材及物品等</t>
  </si>
  <si>
    <t>內政部主管</t>
    <phoneticPr fontId="3" type="noConversion"/>
  </si>
  <si>
    <t>區域及都市規劃業務</t>
  </si>
  <si>
    <t>大樓紅外線熱影像儀分攤款、額溫槍、耳溫槍、酒精等防疫用品、異地辦公相關設備</t>
  </si>
  <si>
    <t>消防救災業務</t>
  </si>
  <si>
    <t>役政業務</t>
  </si>
  <si>
    <t>入出國及移民管理業務</t>
  </si>
  <si>
    <t>建築研究業務</t>
  </si>
  <si>
    <t>外交部主管</t>
    <phoneticPr fontId="3" type="noConversion"/>
  </si>
  <si>
    <t>國防部主管</t>
  </si>
  <si>
    <t>財政部主管</t>
    <phoneticPr fontId="3" type="noConversion"/>
  </si>
  <si>
    <t>財政部</t>
  </si>
  <si>
    <t>財政人員訓練</t>
  </si>
  <si>
    <t>國庫業務</t>
  </si>
  <si>
    <t>臺北國稅局</t>
  </si>
  <si>
    <t xml:space="preserve">一般行政
</t>
  </si>
  <si>
    <t>國稅稽徵業務</t>
  </si>
  <si>
    <t>國有財產署及所署</t>
  </si>
  <si>
    <t>國有財產業務</t>
  </si>
  <si>
    <t xml:space="preserve">一般行政 </t>
  </si>
  <si>
    <t xml:space="preserve">財政資訊業務 </t>
  </si>
  <si>
    <t>教育部主管</t>
    <phoneticPr fontId="3" type="noConversion"/>
  </si>
  <si>
    <t>技術職業教育行政及督導</t>
  </si>
  <si>
    <t>師資培育與藝術教育行政及督導</t>
  </si>
  <si>
    <t>終身教育行政及督導</t>
  </si>
  <si>
    <t>資訊與科技教育行政及督導</t>
  </si>
  <si>
    <t>學生事務與特殊教育行政及督導</t>
  </si>
  <si>
    <t>國民及學前教育署</t>
  </si>
  <si>
    <t>國民及學前教育行政及督導</t>
  </si>
  <si>
    <t>法務部主管</t>
  </si>
  <si>
    <t>經濟部主管</t>
    <phoneticPr fontId="3" type="noConversion"/>
  </si>
  <si>
    <t>推動保護智慧財產權</t>
  </si>
  <si>
    <t>額溫槍、酒精、口罩等防疫物品</t>
  </si>
  <si>
    <t>農業管理</t>
  </si>
  <si>
    <t>異地辦公、視訊系統所需費用</t>
  </si>
  <si>
    <t>林務局</t>
  </si>
  <si>
    <t>林業發展</t>
  </si>
  <si>
    <t>農業試驗研究</t>
  </si>
  <si>
    <t>畜牧試驗研究</t>
  </si>
  <si>
    <t>動物衛生試驗研究</t>
  </si>
  <si>
    <t>農業試驗發展</t>
  </si>
  <si>
    <t>農業藥物及植物保護試驗研究</t>
  </si>
  <si>
    <t>特有生物研究</t>
  </si>
  <si>
    <t>茶業技術研究改良</t>
  </si>
  <si>
    <t>種苗研究與改良</t>
  </si>
  <si>
    <t>農作物改良</t>
  </si>
  <si>
    <r>
      <t>一般行政</t>
    </r>
    <r>
      <rPr>
        <sz val="14"/>
        <color theme="1"/>
        <rFont val="Times New Roman"/>
        <family val="1"/>
      </rPr>
      <t/>
    </r>
  </si>
  <si>
    <t>動植物防檢疫管理</t>
  </si>
  <si>
    <t>農業金融業務</t>
  </si>
  <si>
    <t>移緩濟急：
支出科目「環境保護署-一般行政」</t>
  </si>
  <si>
    <t>廢污水處理藥劑採購，確保集中檢疫場所之廢水處理設施並加強放流水放流前之消毒使用</t>
  </si>
  <si>
    <t>移緩濟急：
支出科目「環境保護署-水質保護」</t>
  </si>
  <si>
    <t>移緩濟急：
支出科目「環境保護署-廢棄物管理」</t>
  </si>
  <si>
    <t>文化部主管</t>
    <phoneticPr fontId="3" type="noConversion"/>
  </si>
  <si>
    <t>文化資產業務</t>
  </si>
  <si>
    <t>科技部主管</t>
    <phoneticPr fontId="3" type="noConversion"/>
  </si>
  <si>
    <t>科技部</t>
    <phoneticPr fontId="3" type="noConversion"/>
  </si>
  <si>
    <r>
      <t xml:space="preserve">一般行政
</t>
    </r>
    <r>
      <rPr>
        <sz val="14"/>
        <color theme="1"/>
        <rFont val="標楷體"/>
        <family val="4"/>
        <charset val="136"/>
      </rPr>
      <t/>
    </r>
  </si>
  <si>
    <t>國家災害防救科技中心發展計畫</t>
  </si>
  <si>
    <t>財團法人國家實驗研究院發展計畫</t>
  </si>
  <si>
    <t>財團法人國家同步輻射研究中心發展計畫</t>
  </si>
  <si>
    <t xml:space="preserve">投資推廣
</t>
  </si>
  <si>
    <t>社會行政</t>
  </si>
  <si>
    <t>分區辦公設置及環境消毒等</t>
  </si>
  <si>
    <t>工商行政</t>
  </si>
  <si>
    <t>建管行政</t>
  </si>
  <si>
    <t>營建行政</t>
  </si>
  <si>
    <t>環安行政</t>
  </si>
  <si>
    <t>分區辦公設置</t>
  </si>
  <si>
    <t>金融監理</t>
  </si>
  <si>
    <t xml:space="preserve">其他(如視訊會議、居家辦公所需添購設備、軟體、空間等) </t>
  </si>
  <si>
    <t>保險監理</t>
  </si>
  <si>
    <t>銀行監理</t>
  </si>
  <si>
    <t>金融機構檢查</t>
  </si>
  <si>
    <t>證券期貨市場監理</t>
  </si>
  <si>
    <t>一般防疫性措施(如環境消毒、口罩、額溫槍、酒精)</t>
  </si>
  <si>
    <t>海洋委員會</t>
  </si>
  <si>
    <t>海洋業務</t>
  </si>
  <si>
    <t>防疫異地辦公-設備採購(筆記型電腦、監視攝影設備及會議室視訊設備等)</t>
  </si>
  <si>
    <t>海洋保育署</t>
  </si>
  <si>
    <t>海洋保育業務</t>
  </si>
  <si>
    <t>國家海洋研究院</t>
  </si>
  <si>
    <t>退除役官兵服務救助與照顧</t>
  </si>
  <si>
    <t>退除役官兵退休給付</t>
  </si>
  <si>
    <t>空氣清淨機、紫外線殺菌燈、血氧濃度監視器等安養機構隔離房所需物品</t>
  </si>
  <si>
    <t>移緩濟急：
支出科目「國軍退除官兵輔導委員會-榮民安養及養護」</t>
  </si>
  <si>
    <t>移緩濟急：
支出科目「國軍退除官兵輔導委員會-榮民醫療照護」</t>
  </si>
  <si>
    <t>退除役官兵就學、職訓</t>
  </si>
  <si>
    <t>榮民安養及養護</t>
  </si>
  <si>
    <t>榮民醫療照護</t>
  </si>
  <si>
    <t>公報業務</t>
  </si>
  <si>
    <t>麥克風海棉套</t>
  </si>
  <si>
    <t>酒精、漂白水等清潔消毒用品及紅外線額溫槍</t>
  </si>
  <si>
    <t>異地辦公及第三區辦公點佈建臨時網路線及網路交換器、異地辦公購置筆記型電腦</t>
  </si>
  <si>
    <t>紅外線額溫槍、酒精、漂白水等清潔消毒用品、異地辦公電話線路裝置等</t>
  </si>
  <si>
    <t>紅外線額溫槍、視訊設備、園區歌舞館委外清潔消毒</t>
  </si>
  <si>
    <t>護目鏡、防水鞋套、防毒面罩、濾毒罐</t>
  </si>
  <si>
    <t>一般防疫性措施(如環境消毒、口罩、額溫槍、酒精)、因應異地分區辦公等添購及裝設相關經費</t>
  </si>
  <si>
    <t>一般防疫性措施(如環境消毒、口罩、額溫槍、酒精)、因應異地分區或居家辦公等添購及裝設、視訊會議、居家辦公所需添購設備等經費</t>
  </si>
  <si>
    <t>一般防疫性措施(如環境消毒、口罩、額溫槍、酒精)、因應異地或分區辦公等添購及裝設相關經費</t>
  </si>
  <si>
    <t>中選會購置紅外線熱影印儀分攤款(原價415千元，本會分攤6/56)、第2辦公室OA</t>
  </si>
  <si>
    <t>地方選舉委員會購置紅外線額溫槍、耳溫槍、酒精、漂白水等、第2辦公室網路佈線及交換器、應變中心通信纜線等</t>
  </si>
  <si>
    <t>額溫槍、酒精、口罩等防疫物品、異地辦公、視訊系統所需費用、因應疫情為花農紓困購置無法出口蘭花盆栽佈展</t>
  </si>
  <si>
    <t>額溫槍、酒精、口罩等防疫物品及異地辦公、視訊系統所需費用</t>
  </si>
  <si>
    <t>額溫槍、酒精、口罩等防疫物品及異地辦公、視訊系統、因應發放紓困金辦理實際耕作者申請案件之實地會勘作業所需費用</t>
  </si>
  <si>
    <t>因應發放紓困金辦理實際耕作者申請案件之實地會勘作業所需費用</t>
  </si>
  <si>
    <t>額溫槍、酒精、口罩等防疫物品及因應發放紓困金辦理實際耕作者申請案件之實地會勘作業所需費用</t>
  </si>
  <si>
    <t>額溫槍、酒精、口罩等防疫物品及異地辦公、視訊系統所需費用、同仁執行武漢肺炎防疫期間投保額外保險</t>
  </si>
  <si>
    <t>一般性防疫措施(如環境消毒、額溫槍、噴霧消毒設備、自動給皂設備、酒精、洗手液、漂白水、手套、防護面罩、電扇)等項目、購置感應式水龍頭、因應異地或分區辦公、視訊會議所需物品及設備等相關經費</t>
  </si>
  <si>
    <t>國家發展研究及諮詢</t>
  </si>
  <si>
    <t>一般性防疫措施(如洗手液、漂白水、消毒液、個人用耳機麥克風)等項目</t>
  </si>
  <si>
    <t>新聞發布</t>
  </si>
  <si>
    <t>一般性防疫措施(如環境消毒、額溫槍、酒精、購置自動給皂設備)等項目、視訊會議所需物品及設備</t>
  </si>
  <si>
    <t>一般性防疫措施(如環境消毒、口罩、額溫槍、酒精、手套、防護面罩)所需物品及設備、因應防疫分區辦公整修、購置感應式水龍頭等設備、辦理視訊會議所需物品及設備</t>
  </si>
  <si>
    <t>一般性防疫措施(額溫槍、酒精)、因應異地或分區辦公整修、視訊會議所需物品及設備</t>
  </si>
  <si>
    <t>文獻業務</t>
  </si>
  <si>
    <t>一般性防疫措施(額溫槍、酒精)</t>
  </si>
  <si>
    <t>人文及社會科學研究</t>
  </si>
  <si>
    <t>主題研究與人才培育</t>
  </si>
  <si>
    <t>生命科學研究</t>
  </si>
  <si>
    <t>一般性防疫措施(如紅外線熱像測溫儀、環境消毒、口罩、額溫槍、酒精、手套、防護面罩等)、因應異地或分區辦公整修、視訊會議所需物品及設備等相關經費</t>
  </si>
  <si>
    <t>數理科學研究</t>
  </si>
  <si>
    <t>學術審議及研究獎助</t>
  </si>
  <si>
    <t>一般性防疫措施(如環境消毒、口罩、額溫槍、酒精等)、因應異地或分區辦公整修、視訊會議所需物品及設備等相關經費</t>
  </si>
  <si>
    <t>施政業務及督導</t>
  </si>
  <si>
    <t>因應分區辦公，增購辦公器具等</t>
  </si>
  <si>
    <t>額溫槍、酒精、識別用等防疫品及遠端視訊會議資訊設備等採購案</t>
  </si>
  <si>
    <t>銓敘部</t>
  </si>
  <si>
    <t>考選部</t>
  </si>
  <si>
    <t>考選資料處理</t>
  </si>
  <si>
    <t>公務人員保障暨培訓委員會</t>
  </si>
  <si>
    <t>內政部</t>
  </si>
  <si>
    <t>民政業務</t>
  </si>
  <si>
    <t>異地辦公購置行動硬碟</t>
  </si>
  <si>
    <t>土地測量</t>
  </si>
  <si>
    <t>額溫槍、耳溫槍、酒精等防疫用品、異地辦公相關設備</t>
  </si>
  <si>
    <t>土地開發</t>
  </si>
  <si>
    <t>酒精、自動噴霧機、洗手乳</t>
  </si>
  <si>
    <t>公園規劃業務</t>
  </si>
  <si>
    <t>營建業務</t>
  </si>
  <si>
    <t>防疫用桌上壓克力架</t>
  </si>
  <si>
    <t>下水道管理業務</t>
  </si>
  <si>
    <t>警政署及所屬</t>
  </si>
  <si>
    <t>運費、紙箱及額溫槍、酒精、酒精消毒機等防疫物資用品</t>
  </si>
  <si>
    <t>警政業務</t>
  </si>
  <si>
    <t>警務管理</t>
  </si>
  <si>
    <t>保安警察業務</t>
  </si>
  <si>
    <t>國道警察業務</t>
  </si>
  <si>
    <t>刑事警察業務</t>
  </si>
  <si>
    <t>初級警察業務</t>
  </si>
  <si>
    <t>酒精、隔離衣、手套、口罩、噴瓶、提籃及教室麥克風套等防疫物資用品、遠距教學系統租賃費及講習鐘點費</t>
  </si>
  <si>
    <t>視訊會議攝影機及麥克風、異地辦公購置無線訊號發送接收器</t>
  </si>
  <si>
    <t>高級警察教育</t>
  </si>
  <si>
    <t>消防署及所屬</t>
  </si>
  <si>
    <t>役政署</t>
  </si>
  <si>
    <t>移民署</t>
  </si>
  <si>
    <t>移民署大樓防疫所需隔板、酒精、標記貼紙等物資及電梯分流工程設定及復原</t>
  </si>
  <si>
    <t>各縣市服務站、專勤隊及收容所防疫所需酒精、口罩、額溫槍、手套、防護面罩、隔離衣等物資及異地辦公空間整備(含電話、網路及電力等線路拉設與購置相關設備)</t>
  </si>
  <si>
    <t>建築研究所</t>
  </si>
  <si>
    <t>建置官網防疫專區、公務用視訊軟體授權、額溫槍、口罩、酒精、漂白水等防疫用品</t>
  </si>
  <si>
    <t>空中勤務總隊</t>
  </si>
  <si>
    <t>紅外線額溫槍、醫療用口罩、酒精及漂白水等防疫物資、異地辦公移設運費及網路使用月租費</t>
  </si>
  <si>
    <t>空中勤務業務</t>
  </si>
  <si>
    <t>執行空勤救災任務所需防護衣、口罩及隔離布簾等防疫物資、異地辦公相關電話及網路設備佈線及架設費用</t>
  </si>
  <si>
    <t>購置酒精、口罩等防疫物資及耗材等</t>
  </si>
  <si>
    <t>購置北部院區展場用體溫偵測儀及分區辦公所需資訊設備</t>
  </si>
  <si>
    <t>購置南部院區分區辦公所需資訊設備</t>
  </si>
  <si>
    <t>國際合作及關懷</t>
  </si>
  <si>
    <t>駐外機構業務</t>
  </si>
  <si>
    <t>領事事務管理</t>
  </si>
  <si>
    <t>限制競爭行為調查處理</t>
  </si>
  <si>
    <t>法務及行政救濟業務</t>
  </si>
  <si>
    <t>防疫所需耗材與物品及異地分流辦公等措施等</t>
  </si>
  <si>
    <t>因應客家委員會異地辦公第二辦公區場地配電施工及租金、因應視訊會議購置鏡頭及租用軟體，以及採購防疫耗材等</t>
  </si>
  <si>
    <t>因應疫情限制集會活動，製作客家藝文影音線上推廣供民眾欣賞</t>
  </si>
  <si>
    <t>因應客家文化發展中心異地辦公第二辦公區場地配電施工、網路交換器及架設網路線，以及採購防疫耗材等</t>
  </si>
  <si>
    <t>購置防疫設備、用品及進行區域消毒、購置異地辦公設備及用品、遠距視訊設備等相關費用</t>
  </si>
  <si>
    <t>居家隔離、居家檢疫者及集中檢疫場所被隔離者廢棄物清理服務計畫及垃圾袋採購</t>
  </si>
  <si>
    <t>連身式防護衣及特殊環境衛生用藥殺菌劑採購，供清潔隊消毒/清運作業人員使用</t>
  </si>
  <si>
    <t>防疫物資(口罩、額溫槍、耳溫槍、75%酒精、手套、自動感應手指消毒機及防護衣等)、辦公處所消毒及防疫異地辦公</t>
  </si>
  <si>
    <t>防疫物資(口罩、額溫槍、耳溫槍、75%酒精、手套、自動感應手指消毒機及防護衣等)、辦公處所消毒、防疫異地辦公</t>
  </si>
  <si>
    <t>防疫異地辦公-各式辦公物品、器具及辦公室電源佈設及設備採購</t>
  </si>
  <si>
    <t>提供同仁執行公務所需紅外線熱像儀、酒精、環境消毒及防護面罩、口罩、手套、漂白水、感應式消毒器、耳溫槍、額溫槍及異地辦公所需經費</t>
  </si>
  <si>
    <t>辦理訓練業務及學員防護所需酒精、環境消毒及防護面罩、口罩、手套、漂白水、感應式消毒器、耳溫槍、額溫槍、視訊會議、教室架設投影機同步連線作業及異地辦公所需設備等</t>
  </si>
  <si>
    <t>酒精、環境消毒及防護面罩、口罩、手套、漂白水及感應式消毒器、耳溫槍、額溫槍、防疫加班費及異地辦公所需經費等</t>
  </si>
  <si>
    <t>提供同仁執行公務所需酒精、環境消毒、漂白水，及異地辦公處所電話、傳真機線路配置等</t>
  </si>
  <si>
    <t>提供民眾洽公及辦理所得稅結算申報作業所需感應式消毒器、耳溫槍、額溫槍，受理民眾所得稅結算申報作業所需租借場地、電話、電腦、網路及電源線路布置等</t>
  </si>
  <si>
    <t>提供民眾洽公辦理所得稅結算申報作業所需酒精、防護擋板、口罩、手套、感應式消毒器、租用帳篷，受理民眾報稅場地、電腦、網路、電源線路布置及異地辦公處所網點設置等</t>
  </si>
  <si>
    <t>受理民眾報稅及異地辦公處所-租借場地、電話、電腦、網路及電源線路布置、電話機等</t>
  </si>
  <si>
    <t>提供同仁執行公務所需環境消毒及酒精、口罩、漂白水、感應式消毒器等耗材及異地辦公處所電話線路配置等</t>
  </si>
  <si>
    <t>提供民眾洽公及辦理所得稅結算申報作業所需防護面罩、塑膠隔板、手套及租用帳篷與受理民眾報稅場地、電腦、網路及電源線路佈置等</t>
  </si>
  <si>
    <t>紅外線熱像儀、防疫工作加班費、供內部同仁使用之酒精、環境消毒及防護面罩、口罩、手套、漂白水、感應式消毒器、耳溫槍、額溫槍、海關執檢人員保險費及署本部異地辦公處所之電話、電腦、網路、電源線路布置、電話機、辦公桌等</t>
  </si>
  <si>
    <t>供行李、貨物查驗同仁使用之酒精、環境消毒及防護面罩、口罩、手套、漂白水、感應式消毒器、耳溫槍、額溫槍、海關執檢人員保險費、因應防疫人員輪值所需餐費及各關區異地辦公處所之電話、電腦、網路、電源線路布置、電話機、辦公桌、照明燈具等</t>
  </si>
  <si>
    <t>酒精、環境消毒及防護面罩、口罩、手套、漂白水及感應式消毒器、耳溫槍、額溫槍及異地辦公所需經費等</t>
  </si>
  <si>
    <t>視訊會議、記者會及異地辦公處所相關設備、視訊服務費</t>
  </si>
  <si>
    <t>防疫物資、辦公環境消毒及異地辦公環境整備(異地辦公網路線路等)</t>
  </si>
  <si>
    <t>配合防疫需要採購防疫物資、環境消毒及異地辦公環境整備</t>
  </si>
  <si>
    <t>防疫物資、會議室使用隔版等</t>
    <phoneticPr fontId="3" type="noConversion"/>
  </si>
  <si>
    <t>防疫物資、試場環境消毒、防疫設備(紅外線熱影像儀)等</t>
    <phoneticPr fontId="3" type="noConversion"/>
  </si>
  <si>
    <t>防疫物資、異地辦公環境整備(數位話機等)、會議室使用隔板等</t>
    <phoneticPr fontId="3" type="noConversion"/>
  </si>
  <si>
    <t>防疫物資、異地辦公環境整備(異地辦公租車)、會議室使用隔板等</t>
    <phoneticPr fontId="3" type="noConversion"/>
  </si>
  <si>
    <t>防疫物資、環境消毒及異地辦公環境整備等</t>
    <phoneticPr fontId="3" type="noConversion"/>
  </si>
  <si>
    <t>額溫槍、酒精及口罩等防疫物資</t>
    <phoneticPr fontId="3" type="noConversion"/>
  </si>
  <si>
    <t>酒精及口罩等防疫物資</t>
    <phoneticPr fontId="3" type="noConversion"/>
  </si>
  <si>
    <t>酒精</t>
    <phoneticPr fontId="3" type="noConversion"/>
  </si>
  <si>
    <t>衛生福利部主管</t>
    <phoneticPr fontId="3" type="noConversion"/>
  </si>
  <si>
    <t>文化部</t>
  </si>
  <si>
    <t>文化資源業務推動與輔導</t>
  </si>
  <si>
    <t>文化創意產業發展業務</t>
  </si>
  <si>
    <t>人文文學及出版業務推展與輔導</t>
  </si>
  <si>
    <t>影視及流行音樂策劃與發展</t>
  </si>
  <si>
    <t>文化資產局</t>
  </si>
  <si>
    <t>文化交流業務</t>
  </si>
  <si>
    <t>蒙藏文化中心業務</t>
  </si>
  <si>
    <t>國立文化機構作業基金</t>
  </si>
  <si>
    <t>國家人權博物館</t>
  </si>
  <si>
    <t>博物館業務之推展</t>
  </si>
  <si>
    <t>僑民僑團聯繫接待暨僑教中心服務</t>
  </si>
  <si>
    <t>僑生回國升學暨僑青培訓訮習</t>
  </si>
  <si>
    <t>僑校發展暨文化社教輔助</t>
  </si>
  <si>
    <t>僑商經濟業務</t>
  </si>
  <si>
    <t>國家發展委員會及所屬</t>
    <phoneticPr fontId="3" type="noConversion"/>
  </si>
  <si>
    <t>原住民族委員會及所屬</t>
    <phoneticPr fontId="3" type="noConversion"/>
  </si>
  <si>
    <t>客家委員會及所屬</t>
    <phoneticPr fontId="3" type="noConversion"/>
  </si>
  <si>
    <t>公共工程委員會</t>
    <phoneticPr fontId="3" type="noConversion"/>
  </si>
  <si>
    <t>僑務委員會主管</t>
    <phoneticPr fontId="3" type="noConversion"/>
  </si>
  <si>
    <t>原子能委員會主管</t>
    <phoneticPr fontId="3" type="noConversion"/>
  </si>
  <si>
    <t xml:space="preserve">原子能委員會
</t>
    <phoneticPr fontId="3" type="noConversion"/>
  </si>
  <si>
    <t>輻射偵測中心</t>
    <phoneticPr fontId="3" type="noConversion"/>
  </si>
  <si>
    <t>放射性物料管理局</t>
    <phoneticPr fontId="3" type="noConversion"/>
  </si>
  <si>
    <t>核能研究所</t>
    <phoneticPr fontId="3" type="noConversion"/>
  </si>
  <si>
    <t>農業委員會主管</t>
    <phoneticPr fontId="3" type="noConversion"/>
  </si>
  <si>
    <t>環境保護署主管</t>
    <phoneticPr fontId="3" type="noConversion"/>
  </si>
  <si>
    <t>金融監督管理委員會主管</t>
    <phoneticPr fontId="3" type="noConversion"/>
  </si>
  <si>
    <t>海洋委員會主管</t>
    <phoneticPr fontId="3" type="noConversion"/>
  </si>
  <si>
    <t>移緩濟急：
支出科目「中小企業處-一般行政」</t>
    <phoneticPr fontId="3" type="noConversion"/>
  </si>
  <si>
    <t>建物殺菌消毒作業、酒精、手套、透明隔板、額溫槍、耳溫槍等防疫物資、異地辦公網路佈線及建置會議視訊等</t>
    <phoneticPr fontId="3" type="noConversion"/>
  </si>
  <si>
    <t>原住民族文化發展中心</t>
    <phoneticPr fontId="3" type="noConversion"/>
  </si>
  <si>
    <t>營建署及所屬</t>
    <phoneticPr fontId="3" type="noConversion"/>
  </si>
  <si>
    <t>截至109年6月30日止</t>
    <phoneticPr fontId="3" type="noConversion"/>
  </si>
  <si>
    <t>異地辦公相關水電費、物品及設備等</t>
    <phoneticPr fontId="3" type="noConversion"/>
  </si>
  <si>
    <t>防疫物資、環境消毒及分艙辦公環境整備(數位電話、網路、視訊設備等)</t>
    <phoneticPr fontId="3" type="noConversion"/>
  </si>
  <si>
    <t>異地辦公環境整備</t>
    <phoneticPr fontId="3" type="noConversion"/>
  </si>
  <si>
    <t>防疫物資</t>
    <phoneticPr fontId="3" type="noConversion"/>
  </si>
  <si>
    <t>酒精、乾洗手液、漂白水、電梯按鈕保護貼、額(耳)溫槍、酒精噴霧消毒器、感應式水龍頭、視訊設備、壓克力板等防疫所需耗材與物品</t>
  </si>
  <si>
    <t>酒精、乾洗手液、漂白水、額(耳)溫槍、酒精噴霧消毒器、標示銜牌等防疫所需耗材與物品</t>
  </si>
  <si>
    <t>紅外線額溫槍、耳溫槍、酒精、口罩、洗手乳等防疫用物品及「分區辦公」所需經費</t>
  </si>
  <si>
    <t>紅外線額溫槍、耳溫槍、酒精、口罩、洗手乳等防疫用物品、防護衣、護目鏡、壓克力板等防護用物品及「分區辦公」所需經費</t>
  </si>
  <si>
    <t>紅外線額溫槍、耳溫槍、酒精、口罩、洗手乳等防疫用物品、空氣清淨機、紫外線殺菌燈、血氧濃度監視器等安養機構隔離房所需物品、防護衣、護目鏡、壓克力板等防護用物品</t>
  </si>
  <si>
    <t>中選會第2辦公室安裝電力及網路線、口罩、辦理地方公職人員罷免所需防疫物資等</t>
  </si>
  <si>
    <t>外交管理業務</t>
  </si>
  <si>
    <t>駐外館處致贈駐在國在地政、商、學界友我人士防疫物資及駐外館處為因應新型冠狀病毒購置職雇人員防疫清潔用品等相關費用</t>
  </si>
  <si>
    <t>外交及國際事務學院</t>
  </si>
  <si>
    <t>額溫槍、耳溫槍、耳套、酒精等防疫用品</t>
  </si>
  <si>
    <t>領事事務局</t>
  </si>
  <si>
    <t>臺灣彰化地方檢察署</t>
  </si>
  <si>
    <t>檢察機關擴(遷)建計畫</t>
  </si>
  <si>
    <t>防疫會議誤餐費、郵資及異地辦公網路佈線、購置無線網卡及公職人員罷免案秩序維護與防疫工作等</t>
    <phoneticPr fontId="3" type="noConversion"/>
  </si>
  <si>
    <t>衛生福利部</t>
  </si>
  <si>
    <t>科技發展工作</t>
  </si>
  <si>
    <t>衛生福利資訊業務</t>
  </si>
  <si>
    <t>疾病管制署</t>
  </si>
  <si>
    <t>防疫業務</t>
  </si>
  <si>
    <t>食品藥物管理署</t>
  </si>
  <si>
    <t>科技業務</t>
  </si>
  <si>
    <t>食品管理工作</t>
  </si>
  <si>
    <t>藥粧管理工作</t>
  </si>
  <si>
    <t>中央健康保險署</t>
  </si>
  <si>
    <t>健保業務</t>
  </si>
  <si>
    <t>國民健康署</t>
  </si>
  <si>
    <t>社會及家庭署</t>
  </si>
  <si>
    <t>考試院</t>
  </si>
  <si>
    <t>公務人員退休撫卹基金監理委員會</t>
  </si>
  <si>
    <t>退撫基金監理</t>
  </si>
  <si>
    <t>因應視訊會議用之麥克風喇叭、異地辦公室電話佈線工程</t>
  </si>
  <si>
    <t>公務人員退休撫卹基金管理委員會</t>
  </si>
  <si>
    <t>額溫槍、酒精、識別用等防疫品及環保拋棄式麥克風罩等</t>
  </si>
  <si>
    <t>退撫基金管理</t>
  </si>
  <si>
    <t>額溫槍、酒精等防疫品、異地(分區)辦公搬運費</t>
  </si>
  <si>
    <t>中區公務人員培訓</t>
  </si>
  <si>
    <t>國家文官培訓業務</t>
  </si>
  <si>
    <t>額溫槍、酒精、識別用等防疫品及感應式水龍頭等</t>
  </si>
  <si>
    <t>額溫槍、酒精、異地辦公室電話佈線工程及設備、異地辦公同仁公務電腦設備載運回機關之運費等</t>
    <phoneticPr fontId="3" type="noConversion"/>
  </si>
  <si>
    <t>額溫槍、酒精、用餐防疫隔板等防疫品、異地(分區)辦公視訊網路佈線工程、增設電話線路及通訊費、學員餐廳取消團膳相關費用、增設住宿學員防疫隔離之備用床位寢具、調降每班訓練人數增開班數所增辦訓經費及取消合堂改以同步直播授課所需影音器材配置</t>
  </si>
  <si>
    <t>額溫槍、酒精、口罩、用餐防疫隔板等防疫品、學員餐廳取消團膳相關費用、調降每班訓練人數增開班數所增辦訓經費及取消合堂改以同步直播授課所需影音器材配置</t>
  </si>
  <si>
    <t>勞動部主管</t>
  </si>
  <si>
    <t>勞動部</t>
  </si>
  <si>
    <t>購買防疫所需用品及設備等(含酒精、額溫槍、體溫快速檢測設備及視訊會議軟體及設備等)及辦理「受疫情影響之自營作業者或無一定雇主之勞工生活補貼」案件所需加班費、辦公用品等</t>
  </si>
  <si>
    <t>保險業務</t>
  </si>
  <si>
    <t>購買防疫所需用品(含酒精、額溫槍、防疫隔板等)及辦理「受疫情影響之自營作業者或無一定雇主之勞工生活補貼」案件所需支票工本費</t>
  </si>
  <si>
    <t>勞工退休金業務</t>
  </si>
  <si>
    <t>北基宜花金馬分署管理</t>
  </si>
  <si>
    <t>桃竹苗分署管理</t>
  </si>
  <si>
    <t>中彰投分署管理</t>
  </si>
  <si>
    <t>雲嘉南分署管理</t>
  </si>
  <si>
    <t>購買防疫所需用品及設備等(含酒精、額溫槍、自動泡沫皂液機、環境消毒等)</t>
  </si>
  <si>
    <t>技能檢定中心管理</t>
  </si>
  <si>
    <t>購買防疫所需用品及設備等(含酒精、額溫槍、異地或分區辦公用品及設備、視訊會議軟體及設備等)</t>
  </si>
  <si>
    <t>職業安全衛生業務</t>
  </si>
  <si>
    <t>勞動基金運用局</t>
  </si>
  <si>
    <t>購買防疫所需用品(含酒精、額溫槍、異地或分區辦公用品、環境消毒及網路電話線路新增移設等)</t>
  </si>
  <si>
    <t>勞動基金運用業務</t>
  </si>
  <si>
    <t>購買防疫所需用品及設備等(含異地或分區辦公設備及視訊會議服務等)</t>
  </si>
  <si>
    <t>購買防疫所需用品等(含酒精、異地或分區辦公用品等)</t>
  </si>
  <si>
    <t>勞動及職業安全衛生研究</t>
  </si>
  <si>
    <t>一般建築及設備</t>
  </si>
  <si>
    <t>購買檢測負壓隔離病房設備、因應防疫視訊會議設備</t>
  </si>
  <si>
    <t>購買防疫物資及異地辦公環境建置</t>
  </si>
  <si>
    <t>購買防疫物資</t>
  </si>
  <si>
    <t>寄送防疫物資郵資、運費</t>
  </si>
  <si>
    <t>提供技專校院防疫用、四技二專統一入學測驗等所需口罩</t>
  </si>
  <si>
    <t>提供兒童課後照顧服務中心及高級中等以下學生短期補習班防疫用口罩、酒精</t>
  </si>
  <si>
    <t>高等教育行政及督導</t>
  </si>
  <si>
    <t>提供高國中小停課補課教學用4G網路分享器及平板電腦、精簡型電腦等</t>
  </si>
  <si>
    <t>本部用紅外線熱成(顯)像儀</t>
  </si>
  <si>
    <t>國際及兩岸教育交流</t>
  </si>
  <si>
    <t>本部委託協會審查留遊學服務業紓困案之行政事務費</t>
  </si>
  <si>
    <t>農業委員會</t>
  </si>
  <si>
    <t>農業試驗所</t>
  </si>
  <si>
    <t>林業試驗所</t>
  </si>
  <si>
    <t>畜產試驗所</t>
  </si>
  <si>
    <t>家畜衛生試驗所</t>
  </si>
  <si>
    <t>農業藥物毒物試驗所</t>
  </si>
  <si>
    <t>特有生物研究保育中心</t>
  </si>
  <si>
    <t>茶業改良場</t>
  </si>
  <si>
    <t>額溫槍、酒精等防疫物品</t>
  </si>
  <si>
    <t>異地辦公及因應發放紓困金辦理實際耕作者申請案件之實地會勘作業所需費用</t>
  </si>
  <si>
    <t>苗栗區農業改良場</t>
  </si>
  <si>
    <t>桃園區農業改良場</t>
  </si>
  <si>
    <t>高雄區農業改良場</t>
  </si>
  <si>
    <t>臺中區農業改良場</t>
  </si>
  <si>
    <t>臺南區農業改良場</t>
  </si>
  <si>
    <t>花蓮區農業改良場</t>
  </si>
  <si>
    <t>水土保持局</t>
  </si>
  <si>
    <t>動植物防疫檢疫局及所屬</t>
  </si>
  <si>
    <t>屏東農業生物技術園區籌備處</t>
  </si>
  <si>
    <t>農業金融局</t>
  </si>
  <si>
    <t>漁業署及所屬</t>
  </si>
  <si>
    <t>額溫槍、酒精、口罩等防疫物品及異地辦公、視訊系統所需費用、因應發放紓困金辦理實際耕作者申請案件之實地會勘作業所需費用</t>
  </si>
  <si>
    <t>額溫槍、酒精、口罩等防疫物品及異地辦公、視訊系統所需費用、旅費損失補償金</t>
  </si>
  <si>
    <t>移緩濟急：
支出科目「海巡署及所屬-海巡工作」</t>
    <phoneticPr fontId="3" type="noConversion"/>
  </si>
  <si>
    <t>海巡工作</t>
    <phoneticPr fontId="3" type="noConversion"/>
  </si>
  <si>
    <t>購置額/耳溫槍等防疫物資及遠距辦公所需筆電、分區辦公設置、環境消毒等</t>
    <phoneticPr fontId="3" type="noConversion"/>
  </si>
  <si>
    <t>購置額/耳溫槍等防疫物資、分區辦公設置、環境消毒等</t>
    <phoneticPr fontId="3" type="noConversion"/>
  </si>
  <si>
    <t>新竹科學園區管理局</t>
    <phoneticPr fontId="3" type="noConversion"/>
  </si>
  <si>
    <t>購置視訊會議所需攝影機等防疫物資</t>
    <phoneticPr fontId="3" type="noConversion"/>
  </si>
  <si>
    <t>綜合企劃</t>
    <phoneticPr fontId="3" type="noConversion"/>
  </si>
  <si>
    <t>分區辦公網路與電話佈線、視訊會議用麥克風等</t>
    <phoneticPr fontId="3" type="noConversion"/>
  </si>
  <si>
    <t>中部科學園區管理局</t>
    <phoneticPr fontId="3" type="noConversion"/>
  </si>
  <si>
    <t>防疫措施討論會議及教育訓練等餐費、購置防疫用耗品等</t>
    <phoneticPr fontId="3" type="noConversion"/>
  </si>
  <si>
    <t>購置防疫物資、環境消毒等</t>
    <phoneticPr fontId="3" type="noConversion"/>
  </si>
  <si>
    <t>購置防疫物資</t>
    <phoneticPr fontId="3" type="noConversion"/>
  </si>
  <si>
    <t>南部科學園區管理局</t>
    <phoneticPr fontId="3" type="noConversion"/>
  </si>
  <si>
    <t>購置額/耳溫槍等防疫物資</t>
    <phoneticPr fontId="3" type="noConversion"/>
  </si>
  <si>
    <t>因應防疫所需加班費、購置防疫用品(額溫槍、酒精及感應式消毒器等)及異地辦公電話線路布置等</t>
  </si>
  <si>
    <t>因應嚴重特殊傳染性肺炎-本署辦公大樓防疫設備及藥劑採購</t>
  </si>
  <si>
    <t>補助地方政府執行因應嚴重特殊傳染性肺炎居家隔離、居家檢疫者及集中檢疫場所被隔離者廢棄物清理服務計畫（乙清及集中場）</t>
  </si>
  <si>
    <t>移緩濟急：
支出科目「環境保護署-環境衛生管理」</t>
  </si>
  <si>
    <t>中央選舉委員會及所屬</t>
    <phoneticPr fontId="3" type="noConversion"/>
  </si>
  <si>
    <t>軍事行政</t>
  </si>
  <si>
    <t>情報行政</t>
  </si>
  <si>
    <t>耳溫槍防疫用品等</t>
  </si>
  <si>
    <t>辦理礦場保安訓練所需額溫槍、防疫消毒用品等</t>
  </si>
  <si>
    <t>移緩濟急：
支出科目「行政執行署及所屬-執行業務」</t>
    <phoneticPr fontId="3" type="noConversion"/>
  </si>
  <si>
    <t>國債付息</t>
    <phoneticPr fontId="3" type="noConversion"/>
  </si>
  <si>
    <t>酒精、環境消毒及防護面罩、口罩、手套、漂白水及感應式消毒器、耳溫槍、額溫槍、防疫工作加班費、視訊會議及異地辦公所需經費</t>
    <phoneticPr fontId="3" type="noConversion"/>
  </si>
  <si>
    <t>移緩濟急:
支出科目「賦稅署-一般行政」</t>
    <phoneticPr fontId="3" type="noConversion"/>
  </si>
  <si>
    <t>移緩濟急:
支出科目「關務署及所屬-一般行政」</t>
    <phoneticPr fontId="3" type="noConversion"/>
  </si>
  <si>
    <t>移緩濟急:
支出科目「關務署及所屬-關稅業務」</t>
    <phoneticPr fontId="3" type="noConversion"/>
  </si>
  <si>
    <t>移緩濟急:
支出科目「國有財產署及所屬-一般行政」</t>
    <phoneticPr fontId="3" type="noConversion"/>
  </si>
  <si>
    <t>移緩濟急:
支出科目「國有財產署及所屬-國有財產業務」</t>
    <phoneticPr fontId="3" type="noConversion"/>
  </si>
  <si>
    <t>賦稅署</t>
    <phoneticPr fontId="3" type="noConversion"/>
  </si>
  <si>
    <t>北區國稅局及所屬</t>
    <phoneticPr fontId="3" type="noConversion"/>
  </si>
  <si>
    <t>提供同仁執行公務所需環境消毒及防護面罩、漂白水、耳溫槍、額溫槍等耗材，紅外線熱像儀，異地辦公處所之電力配置等</t>
    <phoneticPr fontId="3" type="noConversion"/>
  </si>
  <si>
    <t>提供民眾洽公辦理所得稅結算申報作業所需酒精、防護擋板、口罩、手套、感應式消毒器、租用帳篷，受理民眾報稅場地、電腦、網路、電源線路布置及異地辦公處所網點設置等</t>
    <phoneticPr fontId="3" type="noConversion"/>
  </si>
  <si>
    <t>國稅稽徵業務</t>
    <phoneticPr fontId="3" type="noConversion"/>
  </si>
  <si>
    <t>南區國稅局及所屬</t>
    <phoneticPr fontId="3" type="noConversion"/>
  </si>
  <si>
    <t>提供民眾洽公及辦理所得稅結算申報作業所需防護面罩、塑膠隔板、手套及租用帳篷與受理民眾報稅場地、電腦、網路及電源線路佈置等</t>
    <phoneticPr fontId="3" type="noConversion"/>
  </si>
  <si>
    <t>一般性防疫措施(酒精、環境消毒、口罩、手套、漂白水、感應式消毒器、額溫槍、紅外線熱像儀)等項目、購置感應式水龍頭、防疫加班費及異地辦公所需經費等</t>
    <phoneticPr fontId="3" type="noConversion"/>
  </si>
  <si>
    <t>異地辦公處所-電腦、網路、視訊會議及電源線路布置等</t>
    <phoneticPr fontId="3" type="noConversion"/>
  </si>
  <si>
    <t>視訊會議、記者會及異地辦公處所相關設備、因應疫情會議餐費、印製資料及辦理簡訊通知小規模營業人紓困方案等費用</t>
    <phoneticPr fontId="3" type="noConversion"/>
  </si>
  <si>
    <t>中區國稅局及所屬</t>
    <phoneticPr fontId="3" type="noConversion"/>
  </si>
  <si>
    <t>職業安全衛生署</t>
    <phoneticPr fontId="3" type="noConversion"/>
  </si>
  <si>
    <t>國庫署</t>
    <phoneticPr fontId="3" type="noConversion"/>
  </si>
  <si>
    <t>教育部</t>
    <phoneticPr fontId="3" type="noConversion"/>
  </si>
  <si>
    <t>私立學校教學獎助</t>
    <phoneticPr fontId="3" type="noConversion"/>
  </si>
  <si>
    <t>交通部主管</t>
    <phoneticPr fontId="3" type="noConversion"/>
  </si>
  <si>
    <t>交通部</t>
    <phoneticPr fontId="3" type="noConversion"/>
  </si>
  <si>
    <t>航政港政業務管理與執行</t>
  </si>
  <si>
    <t>一般性防疫措施(如環境消毒、口罩、額溫槍、酒精)及因應異地辦公增購視訊會議所需物品及設備等相關經費</t>
  </si>
  <si>
    <t>中央氣象局</t>
    <phoneticPr fontId="3" type="noConversion"/>
  </si>
  <si>
    <t>氣象科技研究</t>
    <phoneticPr fontId="3" type="noConversion"/>
  </si>
  <si>
    <t>採購耳(額)溫槍、居家辦公設備(讀卡機、麥克風、攝像頭等)</t>
    <phoneticPr fontId="3" type="noConversion"/>
  </si>
  <si>
    <t>氣象測報</t>
    <phoneticPr fontId="3" type="noConversion"/>
  </si>
  <si>
    <t>地震測報</t>
    <phoneticPr fontId="3" type="noConversion"/>
  </si>
  <si>
    <t>因應異地辦公採購辦公設備及防疫用品</t>
    <phoneticPr fontId="3" type="noConversion"/>
  </si>
  <si>
    <t>氣象資訊處理研究與開發</t>
    <phoneticPr fontId="3" type="noConversion"/>
  </si>
  <si>
    <t>資訊中心辦理異地辦公相關經費（搬遷費、網路佈線、活動窗施工等）及採購防疫用品、辦公設備（門禁卡讀卡機、置物櫃等）</t>
    <phoneticPr fontId="3" type="noConversion"/>
  </si>
  <si>
    <t>應用氣象研究</t>
    <phoneticPr fontId="3" type="noConversion"/>
  </si>
  <si>
    <t>民眾洽公服務台加裝壓克力板</t>
    <phoneticPr fontId="3" type="noConversion"/>
  </si>
  <si>
    <t>觀光局及所屬</t>
    <phoneticPr fontId="3" type="noConversion"/>
  </si>
  <si>
    <t>國家風景區開發與管理</t>
  </si>
  <si>
    <t>運輸研究所</t>
    <phoneticPr fontId="3" type="noConversion"/>
  </si>
  <si>
    <t>運輸科技應用研究業務</t>
    <phoneticPr fontId="3" type="noConversion"/>
  </si>
  <si>
    <t>一般性防疫措施(如酒精、乾洗手液、漂白水、口罩、擦手紙、電梯按鈕保護貼、酒精噴霧消毒器、感應式水龍頭)、因應異地辦公之遠距視訊設備、網路佈線及插座線路更新等項目</t>
    <phoneticPr fontId="3" type="noConversion"/>
  </si>
  <si>
    <t>公路總局及所屬</t>
    <phoneticPr fontId="3" type="noConversion"/>
  </si>
  <si>
    <t>一般性防疫措施(如額溫槍、噴霧消毒設備、酒精、洗手液、漂白水、手套、防護面罩、夾鏈袋、電扇)等項目，防疫隔板、因應異地或分區辦公、視訊會議所需物品及設備等相關經費</t>
    <phoneticPr fontId="3" type="noConversion"/>
  </si>
  <si>
    <t>公路及監理業務管理</t>
    <phoneticPr fontId="3" type="noConversion"/>
  </si>
  <si>
    <t>一般性防疫措施(如額溫槍、噴霧消毒設備、酒精、洗手液、漂白水、手套、防護面罩、夾鏈袋、電扇)等項目，防疫隔板、因應異地或分區辦公、視訊會議所需物品及設備等相關經費，及因應防疫需求增開回訓班、試場所費用</t>
    <phoneticPr fontId="3" type="noConversion"/>
  </si>
  <si>
    <t>一般性防疫措施(如額溫槍、酒精噴霧瓶、漂白水、異地辦公維修電腦及改裝會議室、網路線、電話線路等相關經費)等項目</t>
    <phoneticPr fontId="3" type="noConversion"/>
  </si>
  <si>
    <t>鐵道局及所屬</t>
    <phoneticPr fontId="3" type="noConversion"/>
  </si>
  <si>
    <t>額溫槍、酒精、次氯酸水、手套、口罩等防疫物品、視訊會議用鏡頭及喇叭等設備、因應異地辦公辦公室門禁卡設定費、防疫體溫測量儀設備分攤費用</t>
    <phoneticPr fontId="3" type="noConversion"/>
  </si>
  <si>
    <t>國家鐵道建設與管理</t>
    <phoneticPr fontId="3" type="noConversion"/>
  </si>
  <si>
    <t>因應異地辦公網路及電話線路安裝、額溫槍</t>
  </si>
  <si>
    <t>採購防疫用品（酒精、消毒水、額溫槍、自動噴霧器），辦理分流辦公施作通道隔間及出納、總收文櫃台加裝壓克力板</t>
    <phoneticPr fontId="3" type="noConversion"/>
  </si>
  <si>
    <t>公路新建及養護計畫</t>
    <phoneticPr fontId="3" type="noConversion"/>
  </si>
  <si>
    <t>機關名稱</t>
    <phoneticPr fontId="3" type="noConversion"/>
  </si>
  <si>
    <t>1.</t>
  </si>
  <si>
    <t>總統府主管</t>
  </si>
  <si>
    <t>2.</t>
  </si>
  <si>
    <t>行政院主管</t>
  </si>
  <si>
    <t>(1)</t>
  </si>
  <si>
    <t>行政院</t>
  </si>
  <si>
    <t>(2)</t>
  </si>
  <si>
    <t>(3)</t>
  </si>
  <si>
    <t>(4)</t>
  </si>
  <si>
    <t>(5)</t>
  </si>
  <si>
    <t>(6)</t>
  </si>
  <si>
    <t>(7)</t>
  </si>
  <si>
    <t>(8)</t>
  </si>
  <si>
    <t>(9)</t>
  </si>
  <si>
    <t>公平交易委員會</t>
  </si>
  <si>
    <t>(10)</t>
  </si>
  <si>
    <t>國家通訊傳播委員會</t>
  </si>
  <si>
    <t>(11)</t>
  </si>
  <si>
    <t>(12)</t>
  </si>
  <si>
    <t>(13)</t>
  </si>
  <si>
    <t>(14)</t>
  </si>
  <si>
    <t>(15)</t>
  </si>
  <si>
    <t>(16)</t>
  </si>
  <si>
    <t>3.</t>
  </si>
  <si>
    <t>立法院主管</t>
  </si>
  <si>
    <t>4.</t>
  </si>
  <si>
    <t>司法院主管</t>
  </si>
  <si>
    <t>5.</t>
  </si>
  <si>
    <t>6.</t>
  </si>
  <si>
    <t>7.</t>
  </si>
  <si>
    <t>內政部主管</t>
  </si>
  <si>
    <t>8.</t>
  </si>
  <si>
    <t>外交部主管</t>
  </si>
  <si>
    <t>9.</t>
  </si>
  <si>
    <t>10.</t>
  </si>
  <si>
    <t>財政部主管</t>
  </si>
  <si>
    <t>11.</t>
  </si>
  <si>
    <t>教育部主管</t>
  </si>
  <si>
    <t>12.</t>
  </si>
  <si>
    <t>13.</t>
  </si>
  <si>
    <t>經濟部主管</t>
  </si>
  <si>
    <t>14.</t>
  </si>
  <si>
    <t>交通部主管</t>
  </si>
  <si>
    <t>15.</t>
  </si>
  <si>
    <t>16.</t>
  </si>
  <si>
    <t>17.</t>
  </si>
  <si>
    <t>18.</t>
  </si>
  <si>
    <t>19.</t>
  </si>
  <si>
    <t>20.</t>
  </si>
  <si>
    <t>21.</t>
  </si>
  <si>
    <t>文化部主管</t>
  </si>
  <si>
    <t>22.</t>
  </si>
  <si>
    <t>科技部主管</t>
  </si>
  <si>
    <t>23.</t>
  </si>
  <si>
    <t>24.</t>
  </si>
  <si>
    <t>25.</t>
  </si>
  <si>
    <t>人事行政總處及所屬</t>
    <phoneticPr fontId="3" type="noConversion"/>
  </si>
  <si>
    <t>國軍退除役官兵輔導委員會主管</t>
    <phoneticPr fontId="3" type="noConversion"/>
  </si>
  <si>
    <t>預算別</t>
    <phoneticPr fontId="3" type="noConversion"/>
  </si>
  <si>
    <t>肺炎特別預算</t>
    <phoneticPr fontId="3" type="noConversion"/>
  </si>
  <si>
    <t>總預算</t>
    <phoneticPr fontId="3" type="noConversion"/>
  </si>
  <si>
    <t>基金預算</t>
    <phoneticPr fontId="3" type="noConversion"/>
  </si>
  <si>
    <t>中央銀行</t>
    <phoneticPr fontId="3" type="noConversion"/>
  </si>
  <si>
    <t>因應嚴重特殊傳染性肺炎防治及紓困振興經費支用情形彙總表</t>
    <phoneticPr fontId="3" type="noConversion"/>
  </si>
  <si>
    <t>環境保護署主管</t>
  </si>
  <si>
    <t>社會服務推展</t>
  </si>
  <si>
    <t>司法院主管</t>
    <phoneticPr fontId="3" type="noConversion"/>
  </si>
  <si>
    <t>司法院</t>
  </si>
  <si>
    <t>一般性防疫措施(如環境消毒、口罩、額溫槍、酒精)及購置遠距訊問設備、雲端視訊會議等項目</t>
  </si>
  <si>
    <t>最高法院</t>
  </si>
  <si>
    <t>一般性防疫措施(如環境消毒、口罩、額溫槍、酒精)及因應異地或分區辦公等相關整修經費等項目</t>
  </si>
  <si>
    <t>最高行政法院</t>
  </si>
  <si>
    <t>臺北高等行政法院</t>
  </si>
  <si>
    <t>臺中高等行政法院</t>
  </si>
  <si>
    <t>一般性防疫措施(如環境消毒、口罩、額溫槍、酒精)及因應異地或分區辦公整修、視訊設備等經費</t>
  </si>
  <si>
    <t>高雄高等行政法院</t>
  </si>
  <si>
    <t>一般性防疫措施(如環境消毒、口罩、額溫槍、酒精)等項目</t>
  </si>
  <si>
    <t>懲戒法院</t>
    <phoneticPr fontId="3" type="noConversion"/>
  </si>
  <si>
    <t>法官學院</t>
  </si>
  <si>
    <t>一般性防疫措施(如環境消毒、口罩、額溫槍、酒精)及購置雲端視訊會議等項目</t>
  </si>
  <si>
    <t>智慧財產法院</t>
  </si>
  <si>
    <t>審判業務</t>
  </si>
  <si>
    <t>法庭用防疫措施，包括口罩、額溫槍、壁掛式酒精、法警用面罩及防護衣等</t>
  </si>
  <si>
    <t>臺灣高等法院</t>
  </si>
  <si>
    <t>購置異地辦公設備等經費</t>
  </si>
  <si>
    <t>臺灣高等法院臺中分院</t>
  </si>
  <si>
    <t>一般性防疫措施(如環境消毒、口罩、額溫槍、酒精)及因應異地或分區辦公整修等經費</t>
  </si>
  <si>
    <t>臺灣高等法院臺南分院</t>
  </si>
  <si>
    <t>一般性防疫措施(如環境消毒、口罩、額溫槍、酒精)及因應異地或分區辦公整修、訴輔科加裝防護隔離設施等經費</t>
  </si>
  <si>
    <t>臺灣高等法院高雄分院</t>
  </si>
  <si>
    <t>臺灣高等法院花蓮分院</t>
  </si>
  <si>
    <t>臺灣臺北地方法院</t>
  </si>
  <si>
    <t>購置法庭購視訊設筆記型電腦2台</t>
  </si>
  <si>
    <t>臺灣士林地方法院</t>
  </si>
  <si>
    <t>購置遠距訊問設備、法庭加裝防護隔離設施等經費</t>
  </si>
  <si>
    <t>臺灣新北地方法院</t>
  </si>
  <si>
    <t>臺灣桃園地方法院</t>
  </si>
  <si>
    <t>一般性防疫措施(如環境消毒、口罩、額溫槍、酒精)及因應異地或分區辦公整修、雲端視訊會議等經費</t>
  </si>
  <si>
    <t>臺灣新竹地方法院</t>
  </si>
  <si>
    <t>購置手持式紅外線熱像儀1台</t>
  </si>
  <si>
    <t>臺灣苗栗地方法院</t>
  </si>
  <si>
    <t>一般性防疫措施(如環境消毒、口罩、額溫槍、酒精)及購置遠距訊問設備、雲端視訊會議等經費</t>
  </si>
  <si>
    <t>一般性防疫措施(如口罩、額溫槍、酒精)及購置遠距訊問設備、雲端視訊會議等經費</t>
  </si>
  <si>
    <t>臺灣臺中地方法院</t>
  </si>
  <si>
    <t>一般性防疫措施(如環境消毒、口罩、額溫槍、酒精)及因應異地或分區辦公整修、購置遠距訊問設備、視訊設備等經費</t>
  </si>
  <si>
    <t>臺灣南投地方法院</t>
  </si>
  <si>
    <t>購置開庭用壓克力隔板及循環扇、隔離室用循環扇、夜間出入管制電子感應設施等經費</t>
  </si>
  <si>
    <t>臺灣彰化地方法院</t>
  </si>
  <si>
    <t>購置壓克力屏風等經費</t>
  </si>
  <si>
    <t>臺灣雲林地方法院</t>
  </si>
  <si>
    <t>法庭增設視訊連線系統、視訊網路攝影機等經費</t>
  </si>
  <si>
    <t>臺灣嘉義地方法院</t>
  </si>
  <si>
    <t>臺灣臺南地方法院</t>
  </si>
  <si>
    <t>因應異地或分區辦公於異地辦公室加裝防火牆及購置智慧體溫感測器等設備經費</t>
  </si>
  <si>
    <t>臺灣橋頭地方法院</t>
  </si>
  <si>
    <t>一般性防疫措施(如環境消毒、口罩、額溫槍、酒精)等項目及購置遠距訊問設備、雲端視訊會議</t>
  </si>
  <si>
    <t>購置熱像儀</t>
  </si>
  <si>
    <t>臺灣高雄地方法院</t>
  </si>
  <si>
    <t>臺灣屏東地方法院</t>
  </si>
  <si>
    <t>臺灣臺東地方法院</t>
  </si>
  <si>
    <t>購置強制處分遠距訊問筆記型電腦等經費</t>
  </si>
  <si>
    <t>臺灣花蓮地方法院</t>
  </si>
  <si>
    <t>因應異地或分區辦公線路遷移、視訊設備等經費</t>
  </si>
  <si>
    <t>臺灣宜蘭地方法院</t>
  </si>
  <si>
    <t>購置透明面罩、拋棄式隔離衣及壓克力透明防護罩等經費</t>
  </si>
  <si>
    <t>臺灣基隆地方法院</t>
  </si>
  <si>
    <t>購置透明壓克力隔板等經費</t>
  </si>
  <si>
    <t>臺灣澎湖地方法院</t>
  </si>
  <si>
    <t>臺灣高雄少年及家事法院</t>
  </si>
  <si>
    <t>一般性防疫措施(如防疫壓克力隔板、口罩、額溫槍、酒精)等項目</t>
  </si>
  <si>
    <t>福建高等法院金門分院</t>
  </si>
  <si>
    <t>福建金門地方法院</t>
  </si>
  <si>
    <t>福建連江地方法院</t>
  </si>
  <si>
    <t>購置辦公用防疫用品及因應防疫之專案加班費</t>
  </si>
  <si>
    <t>內政資訊業務</t>
    <phoneticPr fontId="3" type="noConversion"/>
  </si>
  <si>
    <t>額溫槍、酒精、口罩等防疫物品及異地辦公、視訊系統所需費用</t>
    <phoneticPr fontId="3" type="noConversion"/>
  </si>
  <si>
    <t>次氯酸水生產機等防疫設備及耗材、實驗室修繕等</t>
    <phoneticPr fontId="3" type="noConversion"/>
  </si>
  <si>
    <t>耳溫槍等防疫物品</t>
    <phoneticPr fontId="3" type="noConversion"/>
  </si>
  <si>
    <t>購買防疫所需用品及設備等(含酒精、額溫槍、體溫快速檢測設備、異地或分區辦公用品及設備、視訊會議軟體及設備等)</t>
    <phoneticPr fontId="3" type="noConversion"/>
  </si>
  <si>
    <t>購買防疫所需用品(含酒精、防疫隔板等)</t>
    <phoneticPr fontId="3" type="noConversion"/>
  </si>
  <si>
    <t>購買防疫所需用品(含額溫槍、異地或分區辦公用品、手部消毒機、防護衣、視訊會議軟體等)、檢測負壓隔離病房所需相關費用等</t>
    <phoneticPr fontId="3" type="noConversion"/>
  </si>
  <si>
    <t>辦理留置處所設施及設備(監控系統、紅外線及擴播系統)強化</t>
    <phoneticPr fontId="3" type="noConversion"/>
  </si>
  <si>
    <t>總統府</t>
  </si>
  <si>
    <t>國史館臺灣文獻館</t>
    <phoneticPr fontId="3" type="noConversion"/>
  </si>
  <si>
    <t>中央研究院</t>
    <phoneticPr fontId="3" type="noConversion"/>
  </si>
  <si>
    <t>為應分區、異地辦公所採購個人用耳機麥克風及視訊會議所需物品及設備</t>
    <phoneticPr fontId="3" type="noConversion"/>
  </si>
  <si>
    <t>移緩濟急：
支出科目「北區國稅局及屬-一般行政」</t>
    <phoneticPr fontId="3" type="noConversion"/>
  </si>
  <si>
    <t>移緩濟急：
支出科目「北區國稅局及所屬-國稅稽徵業務」</t>
    <phoneticPr fontId="3" type="noConversion"/>
  </si>
  <si>
    <t>移緩濟急:
支出科目「南區國稅局及所屬-一般行政」</t>
    <phoneticPr fontId="3" type="noConversion"/>
  </si>
  <si>
    <t>移緩濟急:
支出科目「南區國稅局及所屬-國稅稽徵業務」</t>
    <phoneticPr fontId="3" type="noConversion"/>
  </si>
  <si>
    <t>提供同仁執行公務所需酒精、環境消毒、漂白水，及異地辦公處所電話、傳真機線路配置等</t>
    <phoneticPr fontId="3" type="noConversion"/>
  </si>
  <si>
    <t>移緩濟急:
支出科目「臺北國稅局-一般行政」</t>
    <phoneticPr fontId="3" type="noConversion"/>
  </si>
  <si>
    <t>提供民眾洽公及辦理所得稅結算申報作業所需感應式消毒器、耳溫槍、額溫槍，受理民眾所得稅結算申報作業所需租借場地、電話、電腦、網路及電源線路布置等</t>
    <phoneticPr fontId="3" type="noConversion"/>
  </si>
  <si>
    <t>移緩濟急:
支出科目「臺北國稅局-國稅稽徵業務」</t>
    <phoneticPr fontId="3" type="noConversion"/>
  </si>
  <si>
    <t>移緩濟急：
支出科目「北區國稅局及所屬-一般行政」</t>
    <phoneticPr fontId="3" type="noConversion"/>
  </si>
  <si>
    <t>提供同仁執行公務所需環境消毒及防護面罩、漂白水、耳溫槍、額溫槍等耗材，紅外線熱像儀，異地辦公處所之電力配置、防疫加班費等</t>
    <phoneticPr fontId="3" type="noConversion"/>
  </si>
  <si>
    <t>購置紫外線殺菌燈、額/耳溫槍等防疫物資、分區辦公設置、環境消毒等</t>
    <phoneticPr fontId="3" type="noConversion"/>
  </si>
  <si>
    <t>視覺及表演藝術之策劃與發展</t>
  </si>
  <si>
    <t>提供技專校院防疫用酒精、口罩，四技二專統一入學測驗考場為通風所需立扇，協助大專校院因應疫情影響衝擊補助防疫經費與經濟受影響學生紓困及學生校外住宿租金補貼</t>
    <phoneticPr fontId="3" type="noConversion"/>
  </si>
  <si>
    <t>提供大專校院防疫用、大學招生考試、指考等所需口罩，協助大專校院因應疫情影響補助防疫經費及學校不動產出租或委外租金減租之補貼</t>
    <phoneticPr fontId="3" type="noConversion"/>
  </si>
  <si>
    <t>提供大專校院防疫用酒精、口罩、隔離衣，設置教育部專科以上學校防範嚴重特殊傳染性肺炎諮詢小組專案辦公室，協助大專校院因應疫情影響衝擊補助經濟受影響學生紓困及學生校外住宿租金補貼</t>
    <phoneticPr fontId="3" type="noConversion"/>
  </si>
  <si>
    <t>寄送口罩郵資、運費，本部委託大學協助境外生入境報到櫃檯值班人員相關經費</t>
    <phoneticPr fontId="3" type="noConversion"/>
  </si>
  <si>
    <t>提供高級中等以下學校與幼兒園及實驗機構防疫用額(耳)溫槍、酒精、運費，109年會考防疫經費及補助因應疫情中小學電視頻道教學節目製作計畫等</t>
    <phoneticPr fontId="3" type="noConversion"/>
  </si>
  <si>
    <t>國防部所屬</t>
  </si>
  <si>
    <t>小型PCR偵測分析儀及檢驗試劑、75%酒精、乾洗手液、防護面罩、護目鏡、紅外線額溫槍等</t>
  </si>
  <si>
    <t>教育訓練業務</t>
  </si>
  <si>
    <t>戰備暨防疫作業口罩、動員後備兵力協力口罩增產便當及夜點等</t>
  </si>
  <si>
    <t>後勤及通資業務</t>
  </si>
  <si>
    <t>疫情指揮中心建置案、戰備暨防疫作業口罩及檢驗試劑等</t>
  </si>
  <si>
    <t>採購防疫用品（消毒用品、酒精噴霧罐、漂白水等)、耳(額)溫槍，及防疫異地備援建置需求購數位電話交換機與話機等辦公設備</t>
    <phoneticPr fontId="3" type="noConversion"/>
  </si>
  <si>
    <t>一般性防疫措施(如自動感應酒精消毒機、自動手指清潔器、額溫槍、廁所裝設感應水龍頭及口罩等)、因應分區辦公之辦公器具搬運費及配合機敏性會議之行動視訊系統佈設等項目</t>
    <phoneticPr fontId="3" type="noConversion"/>
  </si>
  <si>
    <t>額溫槍、酒精、酒精噴瓶、外科手套、護目鏡、隔離衣</t>
    <phoneticPr fontId="3" type="noConversion"/>
  </si>
  <si>
    <t>防疫所需耗材與物品及異地分流辦公等措施、辦公所需之軟硬體設備等</t>
    <phoneticPr fontId="3" type="noConversion"/>
  </si>
  <si>
    <t>防疫所需耗材與物品及異地分流辦公等措施、遠距會議、辦公所需之軟硬體設備等</t>
    <phoneticPr fontId="3" type="noConversion"/>
  </si>
  <si>
    <t>審計部臺北市審計處</t>
    <phoneticPr fontId="3" type="noConversion"/>
  </si>
  <si>
    <t>審計部新北市審計處</t>
    <phoneticPr fontId="3" type="noConversion"/>
  </si>
  <si>
    <t>審計部桃園市審計處</t>
    <phoneticPr fontId="3" type="noConversion"/>
  </si>
  <si>
    <t>審計部臺中市審計處</t>
    <phoneticPr fontId="3" type="noConversion"/>
  </si>
  <si>
    <t>審計部臺南市審計處</t>
    <phoneticPr fontId="3" type="noConversion"/>
  </si>
  <si>
    <t>審計部高雄市審計處</t>
    <phoneticPr fontId="3" type="noConversion"/>
  </si>
  <si>
    <t>其他設備</t>
    <phoneticPr fontId="3" type="noConversion"/>
  </si>
  <si>
    <t>委員會議室視訊設備建置</t>
    <phoneticPr fontId="3" type="noConversion"/>
  </si>
  <si>
    <t>移緩濟急：
支出科目「營建署及所屬-營建業務」</t>
    <phoneticPr fontId="3" type="noConversion"/>
  </si>
  <si>
    <t>中央警察大學</t>
    <phoneticPr fontId="3" type="noConversion"/>
  </si>
  <si>
    <t>外交部</t>
    <phoneticPr fontId="3" type="noConversion"/>
  </si>
  <si>
    <t xml:space="preserve">財政資訊中心 </t>
    <phoneticPr fontId="3" type="noConversion"/>
  </si>
  <si>
    <t>勞動力發展署及所屬</t>
    <phoneticPr fontId="3" type="noConversion"/>
  </si>
  <si>
    <t>僑務委員會</t>
  </si>
  <si>
    <t>種苗改良繁殖場</t>
    <phoneticPr fontId="3" type="noConversion"/>
  </si>
  <si>
    <t>保險局</t>
    <phoneticPr fontId="3" type="noConversion"/>
  </si>
  <si>
    <t>國軍退除官兵輔導委員會</t>
    <phoneticPr fontId="3" type="noConversion"/>
  </si>
  <si>
    <t>辦理雙連坡營區武漢肺炎隔離安置衛浴整修工程緊急採購案</t>
    <phoneticPr fontId="3" type="noConversion"/>
  </si>
  <si>
    <t>總預算-6月</t>
    <phoneticPr fontId="3" type="noConversion"/>
  </si>
  <si>
    <t>總預算-5月</t>
    <phoneticPr fontId="3" type="noConversion"/>
  </si>
  <si>
    <t>總預算-7月</t>
    <phoneticPr fontId="3" type="noConversion"/>
  </si>
  <si>
    <t>7與6月差異</t>
    <phoneticPr fontId="3" type="noConversion"/>
  </si>
  <si>
    <t>6與5月差異</t>
    <phoneticPr fontId="3" type="noConversion"/>
  </si>
  <si>
    <t>援贈友邦及友我國家因應新型冠狀病毒加強防疫及抗疫所需相關經費</t>
    <phoneticPr fontId="3" type="noConversion"/>
  </si>
  <si>
    <t>環境保護署</t>
  </si>
  <si>
    <t xml:space="preserve">加強基層環保建設
</t>
  </si>
  <si>
    <t>毒性化學物質危害防制</t>
  </si>
  <si>
    <t>海巡署及所屬</t>
    <phoneticPr fontId="3" type="noConversion"/>
  </si>
  <si>
    <t xml:space="preserve">    </t>
    <phoneticPr fontId="3" type="noConversion"/>
  </si>
  <si>
    <t>防疫分區辦公事務用品及環境配置、防疫用品、口罩出口許可證申請系統等</t>
    <phoneticPr fontId="3" type="noConversion"/>
  </si>
  <si>
    <t>運輸事故調查</t>
    <phoneticPr fontId="3" type="noConversion"/>
  </si>
  <si>
    <t>防護衣</t>
    <phoneticPr fontId="3" type="noConversion"/>
  </si>
  <si>
    <t>酒精、感應式消毒機、額溫槍</t>
    <phoneticPr fontId="3" type="noConversion"/>
  </si>
  <si>
    <t>醫療口罩及矯正機關用口罩套、酒精、漂白水、感應式消毒機、電動消毒噴霧器、額溫槍、耳溫槍、棉球、洗手乳等</t>
    <phoneticPr fontId="3" type="noConversion"/>
  </si>
  <si>
    <t>移緩濟急：
支出科目「矯正署及所屬-矯正業務」</t>
    <phoneticPr fontId="3" type="noConversion"/>
  </si>
  <si>
    <t>酒精、漂白水、感應式消毒機、電動消毒噴霧器、額溫槍、防護衣、面罩、護目鏡、鞋套等防護用品、防疫用壓克力隔板等</t>
    <phoneticPr fontId="3" type="noConversion"/>
  </si>
  <si>
    <t>醫療口罩、N95口罩、酒精、漂白水、感應式消毒機、電動消毒噴霧器、額溫槍、耳溫槍等</t>
    <phoneticPr fontId="3" type="noConversion"/>
  </si>
  <si>
    <t>移緩濟急：
支出科目「臺灣高等檢察署-檢察業務」</t>
    <phoneticPr fontId="3" type="noConversion"/>
  </si>
  <si>
    <t>移緩濟急：
支出科目「廉政署-一般行政」</t>
    <phoneticPr fontId="3" type="noConversion"/>
  </si>
  <si>
    <t>發生營運困難國家公園事業補貼權利金及租金</t>
  </si>
  <si>
    <t>發生營運困難國家公園事業補貼權利金及租金</t>
    <phoneticPr fontId="3" type="noConversion"/>
  </si>
  <si>
    <t>不公平競爭行為調查處理及多層次傳銷管理</t>
    <phoneticPr fontId="3" type="noConversion"/>
  </si>
  <si>
    <t>口罩及酒精等防疫物資</t>
    <phoneticPr fontId="3" type="noConversion"/>
  </si>
  <si>
    <t>紅外線額溫槍、口罩及酒精等防疫物資</t>
    <phoneticPr fontId="3" type="noConversion"/>
  </si>
  <si>
    <t>購置訓練用防疫用品、異地辦公設備及用品、遠距教學視訊設備等相關費用、其他(防疫課程與紓困會議等費用)</t>
  </si>
  <si>
    <t>購置消毒機、殺菌機、體溫檢測型紅外線熱像儀及額/耳溫槍等防疫物資、分區辦公設置、環境消毒等</t>
    <phoneticPr fontId="3" type="noConversion"/>
  </si>
  <si>
    <t>防疫措施討論會議及教育訓練等餐費及防疫物資採購</t>
    <phoneticPr fontId="3" type="noConversion"/>
  </si>
  <si>
    <t>檔案管理綜合企劃與管考</t>
    <phoneticPr fontId="3" type="noConversion"/>
  </si>
  <si>
    <t>購買防疫物資</t>
    <phoneticPr fontId="3" type="noConversion"/>
  </si>
  <si>
    <t>一般性防疫措施(如酒精、噴霧消毒設備、自動給皂設備等)、因應異地或分區辦公等相關整修經費</t>
    <phoneticPr fontId="3" type="noConversion"/>
  </si>
  <si>
    <t>一般性防疫措施(如環境消毒、口罩、額溫槍、酒精、手套、防護面罩等)、購置感應式水龍頭、視訊會議所需物品及設備</t>
    <phoneticPr fontId="3" type="noConversion"/>
  </si>
  <si>
    <t>一般性防疫措施(如紅外線熱像測溫儀、口罩、酒精、洗手液等)、購置感應式讀卡機及防疫用隔板等</t>
    <phoneticPr fontId="3" type="noConversion"/>
  </si>
  <si>
    <t>額溫槍、酒精、識別用等防疫品、異地辦公室影印機租金及電信費、因應視訊會議用之有線耳機麥克風、視訊軟體等</t>
    <phoneticPr fontId="3" type="noConversion"/>
  </si>
  <si>
    <t>經濟部</t>
    <phoneticPr fontId="13" type="noConversion"/>
  </si>
  <si>
    <t>一般行政</t>
    <phoneticPr fontId="13" type="noConversion"/>
  </si>
  <si>
    <t>礦務行政與管理</t>
    <phoneticPr fontId="13" type="noConversion"/>
  </si>
  <si>
    <t xml:space="preserve">工業局 </t>
    <phoneticPr fontId="3" type="noConversion"/>
  </si>
  <si>
    <t xml:space="preserve">國際貿易局 </t>
  </si>
  <si>
    <t>智慧財產局</t>
    <phoneticPr fontId="13" type="noConversion"/>
  </si>
  <si>
    <t>標準檢驗局</t>
    <phoneticPr fontId="13" type="noConversion"/>
  </si>
  <si>
    <t>標準檢驗及度政管理</t>
    <phoneticPr fontId="3" type="noConversion"/>
  </si>
  <si>
    <t>中小企業處</t>
    <phoneticPr fontId="13" type="noConversion"/>
  </si>
  <si>
    <t>中小企業發展</t>
    <phoneticPr fontId="13" type="noConversion"/>
  </si>
  <si>
    <t>水利署</t>
    <phoneticPr fontId="3" type="noConversion"/>
  </si>
  <si>
    <t>水利行政業務</t>
    <phoneticPr fontId="3" type="noConversion"/>
  </si>
  <si>
    <t>水資源企劃及保育</t>
    <phoneticPr fontId="13" type="noConversion"/>
  </si>
  <si>
    <t>水資源開發及維護</t>
    <phoneticPr fontId="3" type="noConversion"/>
  </si>
  <si>
    <t>河川海岸及排水環境營造計畫</t>
    <phoneticPr fontId="3" type="noConversion"/>
  </si>
  <si>
    <t>加工出口區管理處</t>
    <phoneticPr fontId="3" type="noConversion"/>
  </si>
  <si>
    <t>地調所</t>
    <phoneticPr fontId="13" type="noConversion"/>
  </si>
  <si>
    <t xml:space="preserve">能源局 </t>
    <phoneticPr fontId="13" type="noConversion"/>
  </si>
  <si>
    <t xml:space="preserve">一般行政 </t>
    <phoneticPr fontId="13" type="noConversion"/>
  </si>
  <si>
    <t>受理民眾報稅及防疫所需用品(租用個人電腦、壓克力隔板等)及防疫宣導經費</t>
    <phoneticPr fontId="3" type="noConversion"/>
  </si>
  <si>
    <t>移緩濟急:
支出科目「高雄國稅局-國稅稽徵業務」</t>
    <phoneticPr fontId="3" type="noConversion"/>
  </si>
  <si>
    <t>提供同仁執行公務所需酒精、環境消毒及防護面罩、口罩、手套、漂白水、感應式消毒器等耗材、耳溫槍、額溫槍等</t>
    <phoneticPr fontId="3" type="noConversion"/>
  </si>
  <si>
    <t>移緩濟急：
支出科目「中區國稅局及所屬-一般行政」</t>
    <phoneticPr fontId="3" type="noConversion"/>
  </si>
  <si>
    <t>移緩濟急:
支出科目「中區國稅局及所屬-國稅稽徵業務」</t>
    <phoneticPr fontId="3" type="noConversion"/>
  </si>
  <si>
    <t>受理民眾報稅及防疫所需用品(防護面罩、口罩、鍵盤保護墊等)及異地辦公電腦、網路線路布置等</t>
    <phoneticPr fontId="3" type="noConversion"/>
  </si>
  <si>
    <t>一般性防疫措施(酒精)及建置「社會福利事業單位紓困經費申請系統」</t>
    <phoneticPr fontId="3" type="noConversion"/>
  </si>
  <si>
    <t>一般性防疫措施(如額/耳溫槍、噴霧消毒設備、酒精、洗手液、手套)等項目、因應異地或分區辦公、視訊會議所需物品及設備等相關經費</t>
    <phoneticPr fontId="3" type="noConversion"/>
  </si>
  <si>
    <t>額溫槍、耳溫槍、酒精及酒精噴霧器、口罩、洗手乳、自動感應手指消毒機、次氯酸水、手套、噴槍組及漏斗等防疫用物品</t>
    <phoneticPr fontId="3" type="noConversion"/>
  </si>
  <si>
    <t>總預算-8月</t>
    <phoneticPr fontId="3" type="noConversion"/>
  </si>
  <si>
    <t>8與7月差異</t>
    <phoneticPr fontId="3" type="noConversion"/>
  </si>
  <si>
    <t>勞動部勞動及職業安全衛生研究所</t>
    <phoneticPr fontId="13" type="noConversion"/>
  </si>
  <si>
    <t>臺東區農業改良場</t>
    <phoneticPr fontId="13" type="noConversion"/>
  </si>
  <si>
    <t>熱顯測溫偵測器、乾洗手、配發消防機關N95口罩與隔離衣郵資及運費、訓練中心教學區消毒費用、訓練中心分地供餐用廚具及送餐推車</t>
    <phoneticPr fontId="13" type="noConversion"/>
  </si>
  <si>
    <t>額溫槍、酒精等防疫用品、異地辦公線路裝設費、防疫宣導用無線擴音器</t>
    <phoneticPr fontId="3" type="noConversion"/>
  </si>
  <si>
    <t>移緩濟急：
支出科目「營建署及所屬-國家公園經營管理」</t>
    <phoneticPr fontId="3" type="noConversion"/>
  </si>
  <si>
    <t>國家公園經營管理</t>
    <phoneticPr fontId="13" type="noConversion"/>
  </si>
  <si>
    <t>額溫槍、酒精等防疫用品、防疫廣播、停車場及展館管制簡訊、異地辦公線路裝設費</t>
    <phoneticPr fontId="13" type="noConversion"/>
  </si>
  <si>
    <t>移緩濟急：
支出科目「國家公園經營管理」(獎補助費)</t>
    <phoneticPr fontId="3" type="noConversion"/>
  </si>
  <si>
    <t>額溫槍、酒精等防疫用品、視訊會議攝影機</t>
    <phoneticPr fontId="13" type="noConversion"/>
  </si>
  <si>
    <t>勞工保險局</t>
    <phoneticPr fontId="13" type="noConversion"/>
  </si>
  <si>
    <t>總預算因應嚴重特殊傳染性肺炎防治及紓困振興經費支用情形表</t>
    <phoneticPr fontId="3" type="noConversion"/>
  </si>
  <si>
    <t>補助大專校院因應疫情影響所需口罩、酒精等防疫物資</t>
  </si>
  <si>
    <t>遠端行動辦公應用程式管理平臺軟體採購200套及其他軟體與記憶體</t>
    <phoneticPr fontId="3" type="noConversion"/>
  </si>
  <si>
    <t>一般性防疫措施(如環境消毒、口罩、額溫槍、酒精)及因應異地或分區辦公整修、視訊設備及人臉辨識溫度感測儀等經費</t>
  </si>
  <si>
    <t>宣導武漢肺炎2019年新型冠狀病毒直播及媒體露出、購買防疫物資</t>
    <phoneticPr fontId="13" type="noConversion"/>
  </si>
  <si>
    <t>國際會議及交流</t>
    <phoneticPr fontId="13" type="noConversion"/>
  </si>
  <si>
    <t>因應防疫所需保全人力</t>
    <phoneticPr fontId="13" type="noConversion"/>
  </si>
  <si>
    <t>移緩濟急:
支出科目「高雄國稅局-一般行政」</t>
    <phoneticPr fontId="3" type="noConversion"/>
  </si>
  <si>
    <t>科技業務</t>
    <phoneticPr fontId="13" type="noConversion"/>
  </si>
  <si>
    <t>口罩</t>
    <phoneticPr fontId="13" type="noConversion"/>
  </si>
  <si>
    <t>紅外線額溫槍、耳溫槍、酒精、口罩、洗手乳等防疫用物品</t>
    <phoneticPr fontId="13" type="noConversion"/>
  </si>
  <si>
    <t>耳溫槍等防疫用物品</t>
    <phoneticPr fontId="13" type="noConversion"/>
  </si>
  <si>
    <t>一般性防疫措施(如酒精、洗手液、漂白水、環保拋棄式麥克風罩)等項目、因應活動需要醫護人員費用</t>
    <phoneticPr fontId="3" type="noConversion"/>
  </si>
  <si>
    <t>口袋型及固定式溫度熱像儀、招生考試防疫用閱卷圖書教具滅菌機、耳溫槍、額溫槍、口罩、酒精等防疫用品(學生)、全校性消毒等防疫措施、異地辦公相關設備、誤餐費、學生防疫期間營養品、防疫工作工讀費</t>
    <phoneticPr fontId="13" type="noConversion"/>
  </si>
  <si>
    <t>役政署及替代役訓練班所需口罩、額溫槍、耳溫槍、酒精等防疫用品及派遣替代役役男支援入境旅客防疫值班費及交通費等</t>
    <phoneticPr fontId="3" type="noConversion"/>
  </si>
  <si>
    <t>紫外線公文除菌機等防疫設備、偵詢作業防護用防飛沫擋板、執勤人員居家檢疫隔離辦公室消毒、額溫槍、耳溫槍、酒精等防疫用品、異地辦公地點修繕、網路佈線及相關器材等</t>
    <phoneticPr fontId="13" type="noConversion"/>
  </si>
  <si>
    <t>鐵路建設計畫</t>
    <phoneticPr fontId="13" type="noConversion"/>
  </si>
  <si>
    <t>防疫分區辦公事務用品、辦公及資訊環境配置、防疫用品等</t>
    <phoneticPr fontId="3" type="noConversion"/>
  </si>
  <si>
    <t>智慧財產權科技發展</t>
  </si>
  <si>
    <t>地政及規劃</t>
  </si>
  <si>
    <t>購置額溫槍及酒精等防疫物資</t>
  </si>
  <si>
    <t>購置紅外線熱感儀、額/耳溫槍等防疫物資、分區辦公設置</t>
    <phoneticPr fontId="3" type="noConversion"/>
  </si>
  <si>
    <t>額溫槍、酒精、口罩等防疫物品及異地辦公、視訊系統所需費用</t>
    <phoneticPr fontId="13" type="noConversion"/>
  </si>
  <si>
    <t>防疫物品及因應發放紓困金辦理實際耕作者申請案件之實地會勘作業所需費用</t>
    <phoneticPr fontId="13" type="noConversion"/>
  </si>
  <si>
    <r>
      <t>紅外線額溫槍</t>
    </r>
    <r>
      <rPr>
        <sz val="14"/>
        <rFont val="新細明體"/>
        <family val="1"/>
        <charset val="136"/>
      </rPr>
      <t>、</t>
    </r>
    <r>
      <rPr>
        <sz val="14"/>
        <rFont val="標楷體"/>
        <family val="4"/>
        <charset val="136"/>
      </rPr>
      <t>酒精</t>
    </r>
    <phoneticPr fontId="3" type="noConversion"/>
  </si>
  <si>
    <t xml:space="preserve">行政院 </t>
  </si>
  <si>
    <t>消毒清潔用品、事務隔間等</t>
  </si>
  <si>
    <t>施政及法制業務</t>
  </si>
  <si>
    <t>額溫槍、耳溫槍、隔離防護衣、醫用手套、酒精、護目鏡等</t>
  </si>
  <si>
    <t>資訊管理</t>
  </si>
  <si>
    <t>筆電、網路佈線、資訊耗材等；嚴重特殊傳染性肺炎專區網站改版優化及維運案</t>
  </si>
  <si>
    <t>新聞傳播業務</t>
  </si>
  <si>
    <t>武漢肺炎防疫宣導影片等經費</t>
  </si>
  <si>
    <t>因應嚴重特殊傳染性肺炎補助地方政府辦理戶外公共環境消毒工作獎勵經費</t>
  </si>
  <si>
    <t>因應嚴重特殊傳染性肺炎-本署筆記型電腦緊急採購</t>
  </si>
  <si>
    <t>移緩濟急：
支出科目「環境保護署-環境監測資訊」</t>
  </si>
  <si>
    <t>因應嚴重特殊傳染性肺炎發放綠點刺激消費以協助綠色服務業紓困</t>
  </si>
  <si>
    <t>移緩濟急：
支出科目「環境保護署-管制考核及糾紛處理」</t>
  </si>
  <si>
    <t>補助地方政府執行開學前校園周邊及校內戶外公共環境消毒所需之專案加班費及補助地方政府因應新型冠狀病毒防疫消毒大隊整備計畫</t>
  </si>
  <si>
    <t>毒物及化學物質局</t>
  </si>
  <si>
    <t>移緩濟急：
支出科目「環境保護署-加強基層環保建設」</t>
  </si>
  <si>
    <t>總預算-9月</t>
    <phoneticPr fontId="3" type="noConversion"/>
  </si>
  <si>
    <t>9與8月差異</t>
    <phoneticPr fontId="3" type="noConversion"/>
  </si>
  <si>
    <t>綜合規劃及宣導業務</t>
  </si>
  <si>
    <t>口罩及酒精等防疫物資</t>
  </si>
  <si>
    <t>防疫物資市況調查差旅費、口罩防疫物資</t>
    <phoneticPr fontId="13" type="noConversion"/>
  </si>
  <si>
    <t>一般防疫性措施(如環境消毒、酒精)、因應異地或分區辦公等添購及裝設、視訊會議、居家辦公所需添購設備相關經費</t>
  </si>
  <si>
    <t>一般防疫性措施(如口罩、額溫槍、酒精)、因應異地或分區辦公等添購及裝設相關經費</t>
  </si>
  <si>
    <t>金融監督管理委員會</t>
    <phoneticPr fontId="3" type="noConversion"/>
  </si>
  <si>
    <t>銀行局</t>
    <phoneticPr fontId="3" type="noConversion"/>
  </si>
  <si>
    <t>檢查局</t>
    <phoneticPr fontId="3" type="noConversion"/>
  </si>
  <si>
    <t>證券期貨局</t>
    <phoneticPr fontId="3" type="noConversion"/>
  </si>
  <si>
    <t>防疫用品(口罩、額溫槍、護目鏡、護面罩、給皂機、自動感應消毒機、手持式紫外線殺菌棒、防疫消毒用電鍋、酒精、酒精分裝瓶、防疫用貼紙、防疫管制牌式等)、防疫一級開設暨異地辦公架設電腦用網路暨攝影機及設備等、景點公廁改裝感應式水龍頭</t>
    <phoneticPr fontId="3" type="noConversion"/>
  </si>
  <si>
    <t>紅外線感應儀器組具等</t>
    <phoneticPr fontId="3" type="noConversion"/>
  </si>
  <si>
    <t>科技發展研究諮詢</t>
    <phoneticPr fontId="3" type="noConversion"/>
  </si>
  <si>
    <t>體溫檢測紅外線熱像儀</t>
    <phoneticPr fontId="3" type="noConversion"/>
  </si>
  <si>
    <t>環境消毒</t>
    <phoneticPr fontId="3" type="noConversion"/>
  </si>
  <si>
    <t>社會福利服務業務</t>
    <phoneticPr fontId="3" type="noConversion"/>
  </si>
  <si>
    <t>購置異地辦公資訊設備及差勤資料彙整平台軟硬體設備</t>
    <phoneticPr fontId="3" type="noConversion"/>
  </si>
  <si>
    <t>戶政業務</t>
    <phoneticPr fontId="3" type="noConversion"/>
  </si>
  <si>
    <t>額溫槍</t>
    <phoneticPr fontId="3" type="noConversion"/>
  </si>
  <si>
    <t>酒精等防疫用品(教職員)、視訊用麥克風(行政會議)、防疫作業加班</t>
    <phoneticPr fontId="3" type="noConversion"/>
  </si>
  <si>
    <t>異地辦公購置電腦主機、螢幕、筆記型電腦、office軟體、視訊硬體設備、租用視訊軟體及因應肺炎疫情資訊作業需要緊急擴充地理資訊圖資雲服務平台地圖服務資源案</t>
    <phoneticPr fontId="3" type="noConversion"/>
  </si>
  <si>
    <t>紅外線熱影像儀、額溫槍、酒精等防疫用品、視訊攝影機及軟體、異地辦公線路裝設費</t>
    <phoneticPr fontId="13" type="noConversion"/>
  </si>
  <si>
    <t>防護機器設備款7,100千元</t>
    <phoneticPr fontId="3" type="noConversion"/>
  </si>
  <si>
    <t>異地辦公網路申請及升級費、口罩及噴霧瓶等防疫用品</t>
    <phoneticPr fontId="3" type="noConversion"/>
  </si>
  <si>
    <t>壓克力板/架、烘手機、對講麥克風、口罩、酒精、酒精棉片、酒精機架、防護玻璃安裝、噴瓶、PVC手套、環境消毒及藥水等防疫用品</t>
    <phoneticPr fontId="19" type="noConversion"/>
  </si>
  <si>
    <t>購買防疫所需用品及設備等(含酒精、口罩、額溫槍、異地或分區辦公用品及設備等)</t>
    <phoneticPr fontId="3" type="noConversion"/>
  </si>
  <si>
    <t>購買防疫所需用品及設備等(含酒精、口罩、額溫槍、手指消毒機、臭氧殺菌機、防疫隔板等)</t>
    <phoneticPr fontId="3" type="noConversion"/>
  </si>
  <si>
    <t>一般性防疫用品（如額溫槍、酒精等）、因應防疫分區辦公、視訊會議所需物品及設備等相關經費</t>
  </si>
  <si>
    <t>因應防疫分區辦公所需網路佈線費用</t>
  </si>
  <si>
    <t>購置防疫物資</t>
  </si>
  <si>
    <t>購置酒精、口罩等防疫物資</t>
  </si>
  <si>
    <t>幼兒園教師資格考考場防疫清潔及場地租借費</t>
  </si>
  <si>
    <r>
      <t>酒精</t>
    </r>
    <r>
      <rPr>
        <sz val="14"/>
        <rFont val="新細明體"/>
        <family val="1"/>
        <charset val="136"/>
      </rPr>
      <t>、</t>
    </r>
    <r>
      <rPr>
        <sz val="14"/>
        <rFont val="標楷體"/>
        <family val="4"/>
        <charset val="136"/>
      </rPr>
      <t>手指消毒機、紅外線額溫槍、口罩</t>
    </r>
    <phoneticPr fontId="3" type="noConversion"/>
  </si>
  <si>
    <t>對受嚴重特殊傳染性肺炎影響發生營運困難之文化藝術產業、事業及相關從業人員，減輕營運困難補助</t>
  </si>
  <si>
    <t>國家文官學院及所屬</t>
    <phoneticPr fontId="3" type="noConversion"/>
  </si>
  <si>
    <t>高雄國稅局</t>
    <phoneticPr fontId="3" type="noConversion"/>
  </si>
  <si>
    <t>10與9月差異</t>
    <phoneticPr fontId="3" type="noConversion"/>
  </si>
  <si>
    <t>國軍退除役官兵輔導委員會主管</t>
    <phoneticPr fontId="3" type="noConversion"/>
  </si>
  <si>
    <t>補助全國舞蹈及音樂比賽個人組防疫用酒精、口罩及設置臨時救護服務站等</t>
    <phoneticPr fontId="3" type="noConversion"/>
  </si>
  <si>
    <t>提供兒童課後照顧服務中心、短期補習班、社區大學、樂齡學習中心、所屬社教機構等防疫用酒精、口罩，提供社區大學及樂齡學習中心額溫槍，補助所屬社教機構購置紅外線熱像測溫設備等，及委託協助辦理社區大學及其講師因受嚴重特殊傳染性肺炎影響之紓困措施及審查等相關事宜</t>
    <phoneticPr fontId="3" type="noConversion"/>
  </si>
  <si>
    <t>截至109年11月30日止</t>
    <phoneticPr fontId="3" type="noConversion"/>
  </si>
  <si>
    <t>總預算-11月</t>
    <phoneticPr fontId="3" type="noConversion"/>
  </si>
  <si>
    <r>
      <rPr>
        <sz val="14"/>
        <rFont val="標楷體"/>
        <family val="4"/>
        <charset val="136"/>
      </rPr>
      <t>一般行政</t>
    </r>
  </si>
  <si>
    <r>
      <rPr>
        <sz val="14"/>
        <rFont val="標楷體"/>
        <family val="4"/>
        <charset val="136"/>
      </rPr>
      <t>原子能科學發展</t>
    </r>
  </si>
  <si>
    <r>
      <rPr>
        <sz val="14"/>
        <rFont val="標楷體"/>
        <family val="4"/>
        <charset val="136"/>
      </rPr>
      <t>游離輻射安全防護</t>
    </r>
  </si>
  <si>
    <r>
      <rPr>
        <sz val="14"/>
        <rFont val="標楷體"/>
        <family val="4"/>
        <charset val="136"/>
      </rPr>
      <t>核設安全管制</t>
    </r>
  </si>
  <si>
    <r>
      <rPr>
        <sz val="14"/>
        <rFont val="標楷體"/>
        <family val="4"/>
        <charset val="136"/>
      </rPr>
      <t>核子保安與應變</t>
    </r>
  </si>
  <si>
    <r>
      <rPr>
        <sz val="14"/>
        <rFont val="標楷體"/>
        <family val="4"/>
        <charset val="136"/>
      </rPr>
      <t>放射性物料管理作業</t>
    </r>
  </si>
  <si>
    <r>
      <rPr>
        <sz val="14"/>
        <rFont val="標楷體"/>
        <family val="4"/>
        <charset val="136"/>
      </rPr>
      <t>放射性廢棄物營運安全管制</t>
    </r>
    <phoneticPr fontId="3" type="noConversion"/>
  </si>
  <si>
    <r>
      <rPr>
        <sz val="14"/>
        <rFont val="標楷體"/>
        <family val="4"/>
        <charset val="136"/>
      </rPr>
      <t>核物料及小產源廢棄物安全管制</t>
    </r>
  </si>
  <si>
    <r>
      <rPr>
        <sz val="14"/>
        <rFont val="標楷體"/>
        <family val="4"/>
        <charset val="136"/>
      </rPr>
      <t>計劃管理與設施維運</t>
    </r>
  </si>
  <si>
    <r>
      <rPr>
        <sz val="14"/>
        <rFont val="標楷體"/>
        <family val="4"/>
        <charset val="136"/>
      </rPr>
      <t>核能科技研發計畫</t>
    </r>
  </si>
  <si>
    <r>
      <rPr>
        <sz val="14"/>
        <rFont val="標楷體"/>
        <family val="4"/>
        <charset val="136"/>
      </rPr>
      <t>推廣能源技術應用</t>
    </r>
  </si>
  <si>
    <r>
      <t>辦公室防疫消毒</t>
    </r>
    <r>
      <rPr>
        <sz val="14"/>
        <rFont val="新細明體"/>
        <family val="1"/>
        <charset val="136"/>
      </rPr>
      <t>、</t>
    </r>
    <r>
      <rPr>
        <sz val="14"/>
        <rFont val="標楷體"/>
        <family val="4"/>
        <charset val="136"/>
      </rPr>
      <t>口罩等防疫物資</t>
    </r>
    <phoneticPr fontId="3" type="noConversion"/>
  </si>
  <si>
    <t>漂白水、酒精及額溫槍等防疫物資用品、異地辦公相關設備</t>
    <phoneticPr fontId="13" type="noConversion"/>
  </si>
  <si>
    <t>移緩濟急：
支出科目「文化部-文化資源業務推動與輔導」39,749千元、「文化部-文化創意產業發展業務」39,353千元、「文化部-人文文學及出版業務推展與輔導」91,925千元、「文化部-視覺及表演藝術之策劃與發展」303,087千元、「文化資產局-文化資產業務」38,627千元、「影視及流行音樂產業局-電影事業輔導」145,000千元、「影視及流行音樂產業局-廣播電視事業輔導」33,000千元、「影視及流行音樂產業局-流行音樂產業輔導」22,000千元</t>
    <phoneticPr fontId="3" type="noConversion"/>
  </si>
  <si>
    <t>研習業務</t>
  </si>
  <si>
    <t>購置紅外線測溫平板系統2組等設備經費</t>
  </si>
  <si>
    <t>一般性防疫措施(如環境消毒、酒精、PE手套、口罩)及因應異地或分區辦公整修經費</t>
  </si>
  <si>
    <r>
      <rPr>
        <sz val="14"/>
        <color theme="1"/>
        <rFont val="標楷體"/>
        <family val="4"/>
        <charset val="136"/>
      </rPr>
      <t>負壓隔離病房、發燒篩檢站等修繕及建置工程、防疫、檢體檢驗等相關耗材，及隔離病房所需之鐵櫃、桌椅、紅外線熱像儀、移動式負壓隔離艙及遠距醫療等儀器設備</t>
    </r>
    <r>
      <rPr>
        <sz val="14"/>
        <color theme="1"/>
        <rFont val="Times New Roman"/>
        <family val="1"/>
      </rPr>
      <t>168,116</t>
    </r>
    <r>
      <rPr>
        <sz val="14"/>
        <color theme="1"/>
        <rFont val="標楷體"/>
        <family val="4"/>
        <charset val="136"/>
      </rPr>
      <t>千元</t>
    </r>
    <phoneticPr fontId="3" type="noConversion"/>
  </si>
  <si>
    <r>
      <rPr>
        <sz val="14"/>
        <color theme="1"/>
        <rFont val="標楷體"/>
        <family val="4"/>
        <charset val="136"/>
      </rPr>
      <t>空調、安全隔離檢疫屏風等各級榮院防疫用雜項設備</t>
    </r>
    <r>
      <rPr>
        <sz val="14"/>
        <color theme="1"/>
        <rFont val="Times New Roman"/>
        <family val="1"/>
      </rPr>
      <t>100,886</t>
    </r>
    <r>
      <rPr>
        <sz val="14"/>
        <color theme="1"/>
        <rFont val="標楷體"/>
        <family val="4"/>
        <charset val="136"/>
      </rPr>
      <t>千元</t>
    </r>
    <phoneticPr fontId="3" type="noConversion"/>
  </si>
  <si>
    <t>額溫槍、酒精、口罩等防疫物品</t>
    <phoneticPr fontId="3" type="noConversion"/>
  </si>
  <si>
    <r>
      <rPr>
        <sz val="14"/>
        <rFont val="標楷體"/>
        <family val="4"/>
        <charset val="136"/>
      </rPr>
      <t>購置居家辦公電腦設備資安防護軟體</t>
    </r>
  </si>
  <si>
    <r>
      <rPr>
        <sz val="14"/>
        <rFont val="標楷體"/>
        <family val="4"/>
        <charset val="136"/>
      </rPr>
      <t>因應異地辦公網路與本部對外網路頻寬提升，及雲端視訊會議所需軟硬體等</t>
    </r>
  </si>
  <si>
    <r>
      <rPr>
        <sz val="14"/>
        <rFont val="標楷體"/>
        <family val="4"/>
        <charset val="136"/>
      </rPr>
      <t>一般性防疫措施</t>
    </r>
    <r>
      <rPr>
        <sz val="14"/>
        <rFont val="Times New Roman"/>
        <family val="1"/>
      </rPr>
      <t>(</t>
    </r>
    <r>
      <rPr>
        <sz val="14"/>
        <rFont val="標楷體"/>
        <family val="4"/>
        <charset val="136"/>
      </rPr>
      <t>如酒精、酒精機、滅菌機、額溫槍、乾洗手機、酒精噴瓶</t>
    </r>
    <r>
      <rPr>
        <sz val="14"/>
        <rFont val="Times New Roman"/>
        <family val="1"/>
      </rPr>
      <t>)</t>
    </r>
    <r>
      <rPr>
        <sz val="14"/>
        <rFont val="標楷體"/>
        <family val="4"/>
        <charset val="136"/>
      </rPr>
      <t>等項目</t>
    </r>
  </si>
  <si>
    <r>
      <rPr>
        <sz val="14"/>
        <rFont val="標楷體"/>
        <family val="4"/>
        <charset val="136"/>
      </rPr>
      <t>一般性防疫措施</t>
    </r>
    <r>
      <rPr>
        <sz val="14"/>
        <rFont val="Times New Roman"/>
        <family val="1"/>
      </rPr>
      <t>(</t>
    </r>
    <r>
      <rPr>
        <sz val="14"/>
        <rFont val="標楷體"/>
        <family val="4"/>
        <charset val="136"/>
      </rPr>
      <t>如酒精、口罩、額溫槍等</t>
    </r>
    <r>
      <rPr>
        <sz val="14"/>
        <rFont val="Times New Roman"/>
        <family val="1"/>
      </rPr>
      <t>)</t>
    </r>
    <r>
      <rPr>
        <sz val="14"/>
        <rFont val="標楷體"/>
        <family val="4"/>
        <charset val="136"/>
      </rPr>
      <t>及因應異地或分區辦公等經費</t>
    </r>
  </si>
  <si>
    <r>
      <rPr>
        <sz val="14"/>
        <rFont val="標楷體"/>
        <family val="4"/>
        <charset val="136"/>
      </rPr>
      <t>一般性防疫措施</t>
    </r>
    <r>
      <rPr>
        <sz val="14"/>
        <rFont val="Times New Roman"/>
        <family val="1"/>
      </rPr>
      <t>(</t>
    </r>
    <r>
      <rPr>
        <sz val="14"/>
        <rFont val="標楷體"/>
        <family val="4"/>
        <charset val="136"/>
      </rPr>
      <t>如酒精、手套、防護衣等</t>
    </r>
    <r>
      <rPr>
        <sz val="14"/>
        <rFont val="Times New Roman"/>
        <family val="1"/>
      </rPr>
      <t>)</t>
    </r>
    <r>
      <rPr>
        <sz val="14"/>
        <rFont val="標楷體"/>
        <family val="4"/>
        <charset val="136"/>
      </rPr>
      <t>及因應異地或分區辦公設備、視訊會議等經費</t>
    </r>
  </si>
  <si>
    <r>
      <rPr>
        <sz val="14"/>
        <rFont val="標楷體"/>
        <family val="4"/>
        <charset val="136"/>
      </rPr>
      <t>一般性防疫措施</t>
    </r>
    <r>
      <rPr>
        <sz val="14"/>
        <rFont val="Times New Roman"/>
        <family val="1"/>
      </rPr>
      <t>(</t>
    </r>
    <r>
      <rPr>
        <sz val="14"/>
        <rFont val="標楷體"/>
        <family val="4"/>
        <charset val="136"/>
      </rPr>
      <t>如防疫耗材、物品及環境消毒</t>
    </r>
    <r>
      <rPr>
        <sz val="14"/>
        <rFont val="Times New Roman"/>
        <family val="1"/>
      </rPr>
      <t>)</t>
    </r>
    <r>
      <rPr>
        <sz val="14"/>
        <rFont val="標楷體"/>
        <family val="4"/>
        <charset val="136"/>
      </rPr>
      <t>等項目、處理新冠肺炎相關業務所需加班費</t>
    </r>
    <phoneticPr fontId="3" type="noConversion"/>
  </si>
  <si>
    <r>
      <rPr>
        <sz val="14"/>
        <rFont val="標楷體"/>
        <family val="4"/>
        <charset val="136"/>
      </rPr>
      <t>一般性防疫措施</t>
    </r>
    <r>
      <rPr>
        <sz val="14"/>
        <rFont val="Times New Roman"/>
        <family val="1"/>
      </rPr>
      <t>(</t>
    </r>
    <r>
      <rPr>
        <sz val="14"/>
        <rFont val="標楷體"/>
        <family val="4"/>
        <charset val="136"/>
      </rPr>
      <t>如防疫耗材、物品及環境消毒</t>
    </r>
    <r>
      <rPr>
        <sz val="14"/>
        <rFont val="Times New Roman"/>
        <family val="1"/>
      </rPr>
      <t>)</t>
    </r>
    <r>
      <rPr>
        <sz val="14"/>
        <rFont val="標楷體"/>
        <family val="4"/>
        <charset val="136"/>
      </rPr>
      <t>及因應異地或分區辦公所需物品、辦公室電話移設、網路配置及電力監錄設備增設等</t>
    </r>
  </si>
  <si>
    <r>
      <rPr>
        <sz val="14"/>
        <rFont val="標楷體"/>
        <family val="4"/>
        <charset val="136"/>
      </rPr>
      <t>一般性防疫措施</t>
    </r>
    <r>
      <rPr>
        <sz val="14"/>
        <rFont val="Times New Roman"/>
        <family val="1"/>
      </rPr>
      <t>(</t>
    </r>
    <r>
      <rPr>
        <sz val="14"/>
        <rFont val="標楷體"/>
        <family val="4"/>
        <charset val="136"/>
      </rPr>
      <t>如防疫耗材、物品及環境消毒</t>
    </r>
    <r>
      <rPr>
        <sz val="14"/>
        <rFont val="Times New Roman"/>
        <family val="1"/>
      </rPr>
      <t>)</t>
    </r>
    <r>
      <rPr>
        <sz val="14"/>
        <rFont val="標楷體"/>
        <family val="4"/>
        <charset val="136"/>
      </rPr>
      <t>及辦理相關業務所需差旅費及配合指揮中心開設期間新增業務之定期契約人力等</t>
    </r>
  </si>
  <si>
    <r>
      <rPr>
        <sz val="14"/>
        <rFont val="標楷體"/>
        <family val="4"/>
        <charset val="136"/>
      </rPr>
      <t>一般性防疫措施</t>
    </r>
    <r>
      <rPr>
        <sz val="14"/>
        <rFont val="Times New Roman"/>
        <family val="1"/>
      </rPr>
      <t>(</t>
    </r>
    <r>
      <rPr>
        <sz val="14"/>
        <rFont val="標楷體"/>
        <family val="4"/>
        <charset val="136"/>
      </rPr>
      <t>如消毒機、口罩、額溫槍、酒精、布口罩套、測量體溫防疫用貼紙</t>
    </r>
    <r>
      <rPr>
        <sz val="14"/>
        <rFont val="Times New Roman"/>
        <family val="1"/>
      </rPr>
      <t>)</t>
    </r>
    <r>
      <rPr>
        <sz val="14"/>
        <rFont val="標楷體"/>
        <family val="4"/>
        <charset val="136"/>
      </rPr>
      <t>等項目</t>
    </r>
  </si>
  <si>
    <r>
      <rPr>
        <sz val="14"/>
        <rFont val="標楷體"/>
        <family val="4"/>
        <charset val="136"/>
      </rPr>
      <t>一般性防疫措施</t>
    </r>
    <r>
      <rPr>
        <sz val="14"/>
        <rFont val="Times New Roman"/>
        <family val="1"/>
      </rPr>
      <t>(</t>
    </r>
    <r>
      <rPr>
        <sz val="14"/>
        <rFont val="標楷體"/>
        <family val="4"/>
        <charset val="136"/>
      </rPr>
      <t>如酒精、額溫槍等</t>
    </r>
    <r>
      <rPr>
        <sz val="14"/>
        <rFont val="Times New Roman"/>
        <family val="1"/>
      </rPr>
      <t>)</t>
    </r>
    <r>
      <rPr>
        <sz val="14"/>
        <rFont val="標楷體"/>
        <family val="4"/>
        <charset val="136"/>
      </rPr>
      <t>、辦公空間、環境消毒及因應防疫工作增購光纖儲存系統等資訊設備</t>
    </r>
    <phoneticPr fontId="3" type="noConversion"/>
  </si>
  <si>
    <r>
      <rPr>
        <sz val="14"/>
        <rFont val="標楷體"/>
        <family val="4"/>
        <charset val="136"/>
      </rPr>
      <t>一般性防疫措施</t>
    </r>
    <r>
      <rPr>
        <sz val="14"/>
        <rFont val="Times New Roman"/>
        <family val="1"/>
      </rPr>
      <t>(</t>
    </r>
    <r>
      <rPr>
        <sz val="14"/>
        <rFont val="標楷體"/>
        <family val="4"/>
        <charset val="136"/>
      </rPr>
      <t>如口罩、耳溫槍、額溫槍、噴霧瓶、防疫標示用圓形標籤、酒精、漂白水、次氯酸水、手套、指示動線用膠帶、公文交換分流使用之透明收納箱、紫外線殺菌燈</t>
    </r>
    <r>
      <rPr>
        <sz val="14"/>
        <rFont val="新細明體"/>
        <family val="4"/>
        <charset val="136"/>
      </rPr>
      <t>、</t>
    </r>
    <r>
      <rPr>
        <sz val="14"/>
        <rFont val="標楷體"/>
        <family val="4"/>
        <charset val="136"/>
      </rPr>
      <t>人體熱顯溫測系統與設備</t>
    </r>
    <r>
      <rPr>
        <sz val="14"/>
        <rFont val="Times New Roman"/>
        <family val="1"/>
      </rPr>
      <t>)</t>
    </r>
    <r>
      <rPr>
        <sz val="14"/>
        <rFont val="標楷體"/>
        <family val="4"/>
        <charset val="136"/>
      </rPr>
      <t>等，與支援疫情指揮中心</t>
    </r>
    <r>
      <rPr>
        <sz val="14"/>
        <rFont val="Times New Roman"/>
        <family val="1"/>
      </rPr>
      <t>2</t>
    </r>
    <r>
      <rPr>
        <sz val="14"/>
        <rFont val="標楷體"/>
        <family val="4"/>
        <charset val="136"/>
      </rPr>
      <t>月至</t>
    </r>
    <r>
      <rPr>
        <sz val="14"/>
        <rFont val="Times New Roman"/>
        <family val="4"/>
      </rPr>
      <t>7</t>
    </r>
    <r>
      <rPr>
        <sz val="14"/>
        <rFont val="標楷體"/>
        <family val="4"/>
        <charset val="136"/>
      </rPr>
      <t>月所需加班費及國內旅費等</t>
    </r>
    <phoneticPr fontId="3" type="noConversion"/>
  </si>
  <si>
    <r>
      <rPr>
        <sz val="14"/>
        <rFont val="標楷體"/>
        <family val="4"/>
        <charset val="136"/>
      </rPr>
      <t>一般性防疫措施</t>
    </r>
    <r>
      <rPr>
        <sz val="14"/>
        <rFont val="Times New Roman"/>
        <family val="1"/>
      </rPr>
      <t>(</t>
    </r>
    <r>
      <rPr>
        <sz val="14"/>
        <rFont val="標楷體"/>
        <family val="4"/>
        <charset val="136"/>
      </rPr>
      <t>如酒精、額溫槍、防護衣、化學護目鏡、手套及鞋套等</t>
    </r>
    <r>
      <rPr>
        <sz val="14"/>
        <rFont val="Times New Roman"/>
        <family val="1"/>
      </rPr>
      <t>)</t>
    </r>
    <r>
      <rPr>
        <sz val="14"/>
        <rFont val="標楷體"/>
        <family val="4"/>
        <charset val="136"/>
      </rPr>
      <t>及因應異地或分區辦公整修等經費</t>
    </r>
    <r>
      <rPr>
        <sz val="14"/>
        <rFont val="Times New Roman"/>
        <family val="1"/>
      </rPr>
      <t>(</t>
    </r>
    <r>
      <rPr>
        <sz val="14"/>
        <rFont val="標楷體"/>
        <family val="4"/>
        <charset val="136"/>
      </rPr>
      <t>含電話、電腦、網路線路施工等</t>
    </r>
    <r>
      <rPr>
        <sz val="14"/>
        <rFont val="Times New Roman"/>
        <family val="1"/>
      </rPr>
      <t>)</t>
    </r>
    <phoneticPr fontId="3" type="noConversion"/>
  </si>
  <si>
    <t>因應緊急事件及維持實驗室運作採購試劑耗材、標準品、物品及設備等</t>
    <phoneticPr fontId="3" type="noConversion"/>
  </si>
  <si>
    <t>體溫偵測儀、服務台裝設透明壓克力板、配合分地辦公增設電話分機、電動酒精噴霧器</t>
    <phoneticPr fontId="13" type="noConversion"/>
  </si>
  <si>
    <t>口罩、噴霧瓶、酒精等防疫用品、消毒機、紅外線熱像測溫儀、額溫槍、防沫隔板、環境消毒及異地辦公支出4,445千元</t>
    <phoneticPr fontId="19" type="noConversion"/>
  </si>
  <si>
    <t>外賓訪臺酒精、口罩、隔板等防疫用品</t>
    <phoneticPr fontId="13" type="noConversion"/>
  </si>
  <si>
    <t>外交領事人員訓練</t>
    <phoneticPr fontId="3" type="noConversion"/>
  </si>
  <si>
    <t>防疫相關講座講師鐘點費</t>
    <phoneticPr fontId="3" type="noConversion"/>
  </si>
  <si>
    <t>額溫槍、公文消毒箱、標籤貼紙等防疫用品及清潔消毒費用</t>
    <phoneticPr fontId="19" type="noConversion"/>
  </si>
  <si>
    <t>購置防疫物資及異地辦公購置筆記型電腦、辦公用品等相關經費</t>
    <phoneticPr fontId="3" type="noConversion"/>
  </si>
  <si>
    <t>異地辦公網路施工、電話與網路使用等相關經費</t>
    <phoneticPr fontId="3" type="noConversion"/>
  </si>
  <si>
    <t>從事防疫工作人員投保額外保險費及異地辦公購置電腦軟體、網路施工、電話與網路使用等相關經費389千元</t>
    <phoneticPr fontId="3" type="noConversion"/>
  </si>
  <si>
    <t>購置防疫物資及異地辦公網路施工、電話與網路使用等相關經費</t>
    <phoneticPr fontId="3" type="noConversion"/>
  </si>
  <si>
    <t>異地辦公購置筆記型電腦、網路施工、視訊會議建置及使用、防疫物資等相關經費</t>
    <phoneticPr fontId="3" type="noConversion"/>
  </si>
  <si>
    <t>購置防疫設備及異地辦公網路施工、電話與網路使用等相關經費</t>
    <phoneticPr fontId="3" type="noConversion"/>
  </si>
  <si>
    <t>異地辦公網路施工相關經費</t>
    <phoneticPr fontId="3" type="noConversion"/>
  </si>
  <si>
    <t>一般性防疫用品（如口罩、口罩套等）、寄送防疫物資運費及海外文教中心購置防疫用物品及設備等</t>
  </si>
  <si>
    <t>因應防疫分區辦公之辦公器具搬運費及電源線路佈置等經費、新僑生接機所需防疫物資(如防護衣、面罩、手套、酒精擦布、噴瓶、口罩、密實袋等)經費、補助各級學校新僑生防疫旅宿費用</t>
  </si>
  <si>
    <t>一般性防疫用品（如口罩）、寄送防疫物資運費及因應防疫分區辦公所需網點設置費用等</t>
  </si>
  <si>
    <r>
      <rPr>
        <sz val="14"/>
        <rFont val="標楷體"/>
        <family val="4"/>
        <charset val="136"/>
      </rPr>
      <t>因應疫情消毒等事務用品及額溫槍</t>
    </r>
    <phoneticPr fontId="3" type="noConversion"/>
  </si>
  <si>
    <r>
      <rPr>
        <sz val="14"/>
        <rFont val="標楷體"/>
        <family val="4"/>
        <charset val="136"/>
      </rPr>
      <t>防疫分區辦公事務用品及環境配置、防疫用品等</t>
    </r>
    <phoneticPr fontId="3" type="noConversion"/>
  </si>
  <si>
    <r>
      <rPr>
        <sz val="14"/>
        <rFont val="標楷體"/>
        <family val="4"/>
        <charset val="136"/>
      </rPr>
      <t>服務處之防疫分區辦公事務用品及審查業務人員分區辦公之環境配置等</t>
    </r>
    <phoneticPr fontId="3" type="noConversion"/>
  </si>
  <si>
    <r>
      <rPr>
        <sz val="14"/>
        <rFont val="標楷體"/>
        <family val="4"/>
        <charset val="136"/>
      </rPr>
      <t>實驗室防疫用品及環境配置等</t>
    </r>
    <phoneticPr fontId="3" type="noConversion"/>
  </si>
  <si>
    <r>
      <rPr>
        <sz val="14"/>
        <rFont val="標楷體"/>
        <family val="4"/>
        <charset val="136"/>
      </rPr>
      <t>紓困振興業務需要，增聘用預算員額人事費用</t>
    </r>
    <phoneticPr fontId="13" type="noConversion"/>
  </si>
  <si>
    <r>
      <rPr>
        <sz val="14"/>
        <rFont val="標楷體"/>
        <family val="4"/>
        <charset val="136"/>
      </rPr>
      <t>辦理一般性業務所需防疫分區辦公事務用品及環境配置、防疫用品等</t>
    </r>
  </si>
  <si>
    <r>
      <rPr>
        <sz val="14"/>
        <rFont val="標楷體"/>
        <family val="4"/>
        <charset val="136"/>
      </rPr>
      <t>辦理水利行政及水權業務所需防疫分區辦公事務用品及環境配置、防疫用品等</t>
    </r>
  </si>
  <si>
    <r>
      <rPr>
        <sz val="14"/>
        <rFont val="標楷體"/>
        <family val="4"/>
        <charset val="136"/>
      </rPr>
      <t>辦理水文資料及技術發及台北水源特定區管理及建設展業務所需防疫分區辦公事務用品及異地辦公短期網路費用</t>
    </r>
  </si>
  <si>
    <r>
      <rPr>
        <sz val="14"/>
        <rFont val="標楷體"/>
        <family val="4"/>
        <charset val="136"/>
      </rPr>
      <t>辦理水利工程試驗業務所需防疫分區辦公環境配置、防疫用品等</t>
    </r>
  </si>
  <si>
    <r>
      <rPr>
        <sz val="14"/>
        <rFont val="標楷體"/>
        <family val="4"/>
        <charset val="136"/>
      </rPr>
      <t>辦理中央管河川、區排業務所需防疫分區辦公事務用品及環境配置、防疫用品等</t>
    </r>
  </si>
  <si>
    <r>
      <t>提供同仁執行公務所需酒精、環境消毒及防護面罩、口罩、手套、漂白水、感應式消毒器等耗材、耳溫槍、額溫槍</t>
    </r>
    <r>
      <rPr>
        <sz val="14"/>
        <rFont val="新細明體"/>
        <family val="1"/>
        <charset val="136"/>
      </rPr>
      <t>、</t>
    </r>
    <r>
      <rPr>
        <sz val="14"/>
        <rFont val="標楷體"/>
        <family val="4"/>
        <charset val="136"/>
      </rPr>
      <t>防疫加班費等</t>
    </r>
    <phoneticPr fontId="3" type="noConversion"/>
  </si>
  <si>
    <r>
      <t>購買防疫所需用品及設備等(含手指消毒機</t>
    </r>
    <r>
      <rPr>
        <sz val="14"/>
        <rFont val="新細明體"/>
        <family val="1"/>
        <charset val="136"/>
      </rPr>
      <t>、</t>
    </r>
    <r>
      <rPr>
        <sz val="14"/>
        <rFont val="標楷體"/>
        <family val="4"/>
        <charset val="136"/>
      </rPr>
      <t>酒精、額溫槍等)</t>
    </r>
  </si>
  <si>
    <r>
      <t>購買防疫所需用品及設備等(含酒精、口罩</t>
    </r>
    <r>
      <rPr>
        <sz val="14"/>
        <rFont val="新細明體"/>
        <family val="1"/>
        <charset val="136"/>
      </rPr>
      <t>、</t>
    </r>
    <r>
      <rPr>
        <sz val="14"/>
        <rFont val="標楷體"/>
        <family val="4"/>
        <charset val="136"/>
      </rPr>
      <t>額溫槍、異地或分區辦公用品及設備等)</t>
    </r>
  </si>
  <si>
    <t>購買防疫所需用品及設備等(含酒精、額溫槍、防護衣、異地或分區辦公用品及設備等)</t>
    <phoneticPr fontId="3" type="noConversion"/>
  </si>
  <si>
    <t>公平交易委員會</t>
    <phoneticPr fontId="3" type="noConversion"/>
  </si>
  <si>
    <t>財政資訊中心</t>
    <phoneticPr fontId="3" type="noConversion"/>
  </si>
  <si>
    <t>移緩濟急：
支出科目「教育部-一般行政」</t>
  </si>
  <si>
    <t>移緩濟急：
支出科目「教育部-技術職業教育行政及督導」</t>
  </si>
  <si>
    <t>移緩濟急：
支出科目「教育部-高等教育行政及督導」</t>
  </si>
  <si>
    <t>移緩濟急：
支出科目「教育部-終身教育行政及督導」</t>
  </si>
  <si>
    <t>移緩濟急：
支出科目「教育部-師資培育與藝術教育行政及督導」</t>
    <phoneticPr fontId="3" type="noConversion"/>
  </si>
  <si>
    <t>移緩濟急：
支出科目「教育部-資訊與科技教育行政及督導」</t>
    <phoneticPr fontId="3" type="noConversion"/>
  </si>
  <si>
    <t>11與10月差異</t>
    <phoneticPr fontId="3" type="noConversion"/>
  </si>
  <si>
    <t>(10月支用數含以前年度保留數，11月修正)</t>
    <phoneticPr fontId="3" type="noConversion"/>
  </si>
  <si>
    <t>移緩濟急：
支出科目「海巡署及所屬-一般行政」</t>
    <phoneticPr fontId="3" type="noConversion"/>
  </si>
  <si>
    <t>移緩濟急：
支出科目「海巡署及所屬-海巡規劃及管理」</t>
    <phoneticPr fontId="3" type="noConversion"/>
  </si>
  <si>
    <t>總預算-10月(前)</t>
    <phoneticPr fontId="3" type="noConversion"/>
  </si>
  <si>
    <t>總預算-10月
(修外交部)</t>
    <phoneticPr fontId="3" type="noConversion"/>
  </si>
  <si>
    <t>截至109年10月31日止</t>
    <phoneticPr fontId="3" type="noConversion"/>
  </si>
  <si>
    <t>異地辦公購置筆記型電腦、網路施工、視訊會議建置及使用等相關經費</t>
    <phoneticPr fontId="3" type="noConversion"/>
  </si>
  <si>
    <t>一般性防疫措施(如環境消毒、酒精、PE手套)及因應異地或分區辦公整修經費</t>
  </si>
  <si>
    <t>體溫偵測儀、服務台裝設透明壓克力板及配合分地辦公增設電話分機</t>
    <phoneticPr fontId="13" type="noConversion"/>
  </si>
  <si>
    <t>漂白水、酒精、額溫槍、耳溫槍等防疫物資用品、異地辦公相關設備</t>
    <phoneticPr fontId="13" type="noConversion"/>
  </si>
  <si>
    <t>口罩、噴霧瓶、酒精等防疫用品、消毒機、紅外線熱像測溫儀、額溫槍、防沫隔板、環境消毒及異地辦公支出4,437千元</t>
    <phoneticPr fontId="19" type="noConversion"/>
  </si>
  <si>
    <t>捷克參議院議長韋德齊乙行訪臺酒精、口罩、隔板等防疫用品</t>
    <phoneticPr fontId="13" type="noConversion"/>
  </si>
  <si>
    <t>額溫槍、公文消毒箱、標籤貼紙等防疫用品</t>
    <phoneticPr fontId="19" type="noConversion"/>
  </si>
  <si>
    <t>原列「一般行政」壓克力板/架218千元轉列「領事事務管理」</t>
    <phoneticPr fontId="3" type="noConversion"/>
  </si>
  <si>
    <t>補助全國舞蹈及音樂比賽防疫用酒精、口罩及設置臨時救護服務站等</t>
  </si>
  <si>
    <t>提供兒童課後照顧服務中心及高級中等以下學生短期補習班防疫用酒精、額(耳)溫槍(含社區大學)、口罩及補助社教機構購置紅外線熱成(顯)像儀，本部委託協會審查社區大學及講師紓困案之行政業務費</t>
    <phoneticPr fontId="3" type="noConversion"/>
  </si>
  <si>
    <t>購買防疫所需用品及設備等(含酒精、額溫槍、異地或分區辦公用品及設備等)</t>
    <phoneticPr fontId="3" type="noConversion"/>
  </si>
  <si>
    <t>一般性防疫用品（如口罩、口罩套等）、寄送防疫物資運費及海外文教中心購置防疫用物品及設備等</t>
    <phoneticPr fontId="3" type="noConversion"/>
  </si>
  <si>
    <t>因應防疫分區辦公之辦公器具搬運費及電源線路佈置等經費、新僑生接機所需防疫物資(如防護衣、面罩、手套、酒精擦布、噴瓶、口罩、密實袋等)經費、補助各級學校新僑生防疫旅宿費用</t>
    <phoneticPr fontId="3" type="noConversion"/>
  </si>
  <si>
    <t>一般性防疫用品（如口罩）、寄送防疫物資運費及因應防疫分區辦公所需網點設置費用等</t>
    <phoneticPr fontId="3" type="noConversion"/>
  </si>
  <si>
    <r>
      <rPr>
        <sz val="14"/>
        <rFont val="標楷體"/>
        <family val="4"/>
        <charset val="136"/>
      </rPr>
      <t>因應緊急事件及維持實驗室運作採購試劑耗材、標準品及物品等</t>
    </r>
  </si>
  <si>
    <t>移緩濟急：
支出科目「文化部-文化資源業務推動與輔導」102千元、「文化部-文化創意產業發展業務」39,262千元、「文化部-人文文學及出版業務推展與輔導」29,822千元、「文化部-視覺及表演藝術之策劃與發展」322,880千元、「文化資產局-文化資產業務」38,627千元、「影視及流行音樂產業局-電影事業輔導」145,000千元、「影視及流行音樂產業局-廣播電視事業輔導」33,000千元、「影視及流行音樂產業局-流行音樂產業輔導」22,000千元</t>
    <phoneticPr fontId="3" type="noConversion"/>
  </si>
  <si>
    <t>海巡規劃及管理</t>
  </si>
  <si>
    <t>防疫物資(口罩、額溫槍、耳溫槍、75%酒精、手套、自動感應手指消毒機及防護衣等)、防疫異地辦公</t>
  </si>
  <si>
    <t xml:space="preserve">註：勞動部辦理自營作業者或無一定雇主之勞工生活補貼39億元，以及農業委員會辦理農漁民生活補貼184億元，
    </t>
    <phoneticPr fontId="3" type="noConversion"/>
  </si>
  <si>
    <t xml:space="preserve">    係分別由總預算及農村再生基金先行墊支，均已納編中央政府嚴重特殊傳染性肺炎防治及紓困振興特別預算</t>
    <phoneticPr fontId="3" type="noConversion"/>
  </si>
  <si>
    <t xml:space="preserve">    第2次追加預算案，並經立法院審議通過，後續將配合辦理轉正。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</si>
</sst>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_-* #,##0_-;\-* #,##0_-;_-* &quot;-&quot;??_-;_-@_-"/>
    <numFmt numFmtId="177" formatCode="#,##0_ "/>
    <numFmt numFmtId="178" formatCode="_-* #,##0.00_-;\-* #,##0.00_-;_-* \-??_-;_-@_-"/>
    <numFmt numFmtId="179" formatCode="_-* #,##0_-;\-* #,##0_-;_-* \-??_-;_-@_-"/>
    <numFmt numFmtId="180" formatCode="&quot;$&quot;#,##0\ ;\(&quot;$&quot;#,##0\)"/>
    <numFmt numFmtId="181" formatCode="_-* ###\ ###\ ##0_-;_-* \-###\ ###\ ##0_-;_-* &quot;－&quot;_-;_-@_-"/>
    <numFmt numFmtId="182" formatCode="_-* ###\ ##0_-;_-* \-###\ ##0_-;_-* &quot;－&quot;_-;_-@_-"/>
    <numFmt numFmtId="183" formatCode="_-* ###\ ##0.0_-;_-* \-###\ ##0.0_-;_-* &quot;－&quot;_-;_-@_-"/>
    <numFmt numFmtId="184" formatCode="#\ ##0_-;\-#\ ##0_-;_-0_-;_-@_ "/>
    <numFmt numFmtId="185" formatCode="#\ ##0.0_-;\-#\ ##0.0_-;_-0.0_-;_-@_ "/>
    <numFmt numFmtId="186" formatCode="0.00_)"/>
    <numFmt numFmtId="187" formatCode="#,##0_ ;[Red]\-#,##0\ "/>
    <numFmt numFmtId="188" formatCode="_ * #,##0.00_ ;_ * \-#,##0.00_ ;_ * &quot;-&quot;??_ ;_ @_ "/>
    <numFmt numFmtId="189" formatCode="_ * #,##0_ ;_ * \-#,##0_ ;_ * &quot;-&quot;_ ;_ @_ "/>
    <numFmt numFmtId="190" formatCode="#,##0.00&quot; &quot;;#,##0.00&quot; &quot;;&quot;-&quot;#&quot; &quot;;&quot; &quot;@&quot; &quot;"/>
    <numFmt numFmtId="191" formatCode="&quot;$&quot;#,##0&quot; &quot;;&quot;($&quot;#,##0&quot;)&quot;"/>
    <numFmt numFmtId="192" formatCode="[$-404]#,##0;[Red][$-404]&quot;-&quot;#,##0"/>
    <numFmt numFmtId="193" formatCode="#&quot; &quot;###&quot; &quot;##0&quot; &quot;;&quot;-&quot;#&quot; &quot;###&quot; &quot;##0&quot; &quot;;&quot;－ &quot;;&quot; &quot;@&quot; &quot;"/>
    <numFmt numFmtId="194" formatCode="#&quot; &quot;##0&quot; &quot;;&quot;-&quot;#&quot; &quot;##0&quot; &quot;;&quot;－ &quot;;&quot; &quot;@&quot; &quot;"/>
    <numFmt numFmtId="195" formatCode="#&quot; &quot;##0.0&quot; &quot;;&quot;-&quot;#&quot; &quot;##0.0&quot; &quot;;&quot;－ &quot;;&quot; &quot;@&quot; &quot;"/>
    <numFmt numFmtId="196" formatCode="#&quot; &quot;##0&quot; &quot;;&quot;-&quot;#&quot; &quot;##0&quot; &quot;;&quot; &quot;0&quot; &quot;;&quot; &quot;@&quot; &quot;"/>
    <numFmt numFmtId="197" formatCode="#&quot; &quot;##0.0&quot; &quot;;&quot;-&quot;#&quot; &quot;##0.0&quot; &quot;;&quot; &quot;0.0&quot; &quot;;&quot; &quot;@&quot; &quot;"/>
    <numFmt numFmtId="198" formatCode="0.00&quot; &quot;"/>
    <numFmt numFmtId="199" formatCode="[$-404]yy/m/d"/>
    <numFmt numFmtId="200" formatCode="0.0%"/>
    <numFmt numFmtId="201" formatCode="#,##0&quot; &quot;;#,##0&quot; &quot;;&quot;-&quot;#&quot; &quot;;&quot; &quot;@&quot; &quot;"/>
    <numFmt numFmtId="202" formatCode="#,##0\ ;#,##0\ ;\-#\ ;\ @\ "/>
  </numFmts>
  <fonts count="157">
    <font>
      <sz val="12"/>
      <color theme="1"/>
      <name val="新細明體"/>
      <family val="2"/>
      <charset val="136"/>
      <scheme val="minor"/>
    </font>
    <font>
      <sz val="12"/>
      <color theme="1"/>
      <name val="新細明體"/>
      <family val="2"/>
      <charset val="136"/>
      <scheme val="minor"/>
    </font>
    <font>
      <sz val="18"/>
      <color theme="1"/>
      <name val="標楷體"/>
      <family val="4"/>
      <charset val="136"/>
    </font>
    <font>
      <sz val="9"/>
      <name val="新細明體"/>
      <family val="2"/>
      <charset val="136"/>
      <scheme val="minor"/>
    </font>
    <font>
      <sz val="14"/>
      <color theme="1"/>
      <name val="標楷體"/>
      <family val="4"/>
      <charset val="136"/>
    </font>
    <font>
      <sz val="12"/>
      <color theme="1"/>
      <name val="標楷體"/>
      <family val="4"/>
      <charset val="136"/>
    </font>
    <font>
      <sz val="14"/>
      <name val="標楷體"/>
      <family val="4"/>
      <charset val="136"/>
    </font>
    <font>
      <sz val="12"/>
      <name val="新細明體"/>
      <family val="2"/>
      <charset val="136"/>
      <scheme val="minor"/>
    </font>
    <font>
      <b/>
      <sz val="14"/>
      <name val="標楷體"/>
      <family val="4"/>
      <charset val="136"/>
    </font>
    <font>
      <b/>
      <sz val="14"/>
      <name val="Times New Roman"/>
      <family val="1"/>
    </font>
    <font>
      <sz val="14"/>
      <color theme="1"/>
      <name val="Times New Roman"/>
      <family val="1"/>
    </font>
    <font>
      <sz val="14"/>
      <name val="Times New Roman"/>
      <family val="1"/>
    </font>
    <font>
      <sz val="12"/>
      <color theme="1"/>
      <name val="新細明體"/>
      <family val="1"/>
      <charset val="136"/>
      <scheme val="minor"/>
    </font>
    <font>
      <sz val="12"/>
      <name val="新細明體"/>
      <family val="1"/>
      <charset val="136"/>
    </font>
    <font>
      <sz val="13"/>
      <color theme="1"/>
      <name val="Times New Roman"/>
      <family val="1"/>
    </font>
    <font>
      <sz val="12"/>
      <color rgb="FFFF0000"/>
      <name val="新細明體"/>
      <family val="2"/>
      <charset val="136"/>
      <scheme val="minor"/>
    </font>
    <font>
      <sz val="14"/>
      <color rgb="FFFF0000"/>
      <name val="標楷體"/>
      <family val="4"/>
      <charset val="136"/>
    </font>
    <font>
      <sz val="12"/>
      <name val="Times New Roman"/>
      <family val="1"/>
    </font>
    <font>
      <sz val="12"/>
      <name val="標楷體"/>
      <family val="4"/>
      <charset val="136"/>
    </font>
    <font>
      <sz val="9"/>
      <name val="新細明體"/>
      <family val="2"/>
      <charset val="136"/>
    </font>
    <font>
      <sz val="12"/>
      <color rgb="FF000000"/>
      <name val="新細明體"/>
      <family val="2"/>
      <charset val="136"/>
    </font>
    <font>
      <sz val="10"/>
      <name val="Helv"/>
      <family val="2"/>
    </font>
    <font>
      <sz val="10"/>
      <name val="Arial"/>
      <family val="2"/>
    </font>
    <font>
      <sz val="10"/>
      <color indexed="8"/>
      <name val="Arial"/>
      <family val="2"/>
    </font>
    <font>
      <sz val="11"/>
      <color indexed="8"/>
      <name val="新細明體"/>
      <family val="1"/>
      <charset val="136"/>
    </font>
    <font>
      <sz val="12"/>
      <color indexed="8"/>
      <name val="Calibri"/>
      <family val="2"/>
    </font>
    <font>
      <sz val="12"/>
      <color indexed="8"/>
      <name val="新細明體"/>
      <family val="1"/>
      <charset val="136"/>
    </font>
    <font>
      <sz val="11"/>
      <color indexed="9"/>
      <name val="新細明體"/>
      <family val="1"/>
      <charset val="136"/>
    </font>
    <font>
      <sz val="12"/>
      <color indexed="9"/>
      <name val="Calibri"/>
      <family val="2"/>
    </font>
    <font>
      <sz val="12"/>
      <color indexed="9"/>
      <name val="新細明體"/>
      <family val="1"/>
      <charset val="136"/>
    </font>
    <font>
      <sz val="12"/>
      <color indexed="42"/>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sz val="10"/>
      <color indexed="24"/>
      <name val="Courier New"/>
      <family val="3"/>
    </font>
    <font>
      <sz val="11"/>
      <name val="Times New Roman"/>
      <family val="1"/>
    </font>
    <font>
      <i/>
      <sz val="11"/>
      <color indexed="23"/>
      <name val="新細明體"/>
      <family val="1"/>
      <charset val="136"/>
    </font>
    <font>
      <sz val="11"/>
      <color indexed="17"/>
      <name val="新細明體"/>
      <family val="1"/>
      <charset val="136"/>
    </font>
    <font>
      <sz val="8"/>
      <name val="Arial"/>
      <family val="2"/>
    </font>
    <font>
      <b/>
      <sz val="16"/>
      <name val="Times New Roman"/>
      <family val="1"/>
    </font>
    <font>
      <b/>
      <sz val="12"/>
      <name val="Arial"/>
      <family val="2"/>
    </font>
    <font>
      <b/>
      <sz val="15"/>
      <color indexed="56"/>
      <name val="新細明體"/>
      <family val="1"/>
      <charset val="136"/>
    </font>
    <font>
      <b/>
      <sz val="13"/>
      <color indexed="56"/>
      <name val="新細明體"/>
      <family val="1"/>
      <charset val="136"/>
    </font>
    <font>
      <b/>
      <sz val="11"/>
      <color indexed="56"/>
      <name val="新細明體"/>
      <family val="1"/>
      <charset val="136"/>
    </font>
    <font>
      <sz val="11"/>
      <color indexed="62"/>
      <name val="新細明體"/>
      <family val="1"/>
      <charset val="136"/>
    </font>
    <font>
      <sz val="11"/>
      <color indexed="52"/>
      <name val="新細明體"/>
      <family val="1"/>
      <charset val="136"/>
    </font>
    <font>
      <sz val="9"/>
      <name val="華康細明體"/>
      <family val="3"/>
      <charset val="136"/>
    </font>
    <font>
      <sz val="7.5"/>
      <name val="Century Schoolbook"/>
      <family val="1"/>
    </font>
    <font>
      <sz val="11"/>
      <color indexed="60"/>
      <name val="新細明體"/>
      <family val="1"/>
      <charset val="136"/>
    </font>
    <font>
      <b/>
      <i/>
      <sz val="16"/>
      <name val="Arial"/>
      <family val="2"/>
    </font>
    <font>
      <sz val="10"/>
      <name val="Times New Roman"/>
      <family val="1"/>
    </font>
    <font>
      <b/>
      <sz val="11"/>
      <color indexed="63"/>
      <name val="新細明體"/>
      <family val="1"/>
      <charset val="136"/>
    </font>
    <font>
      <sz val="10"/>
      <color indexed="63"/>
      <name val="Verdana"/>
      <family val="2"/>
    </font>
    <font>
      <sz val="10"/>
      <color indexed="8"/>
      <name val="Verdana"/>
      <family val="2"/>
    </font>
    <font>
      <b/>
      <sz val="10"/>
      <color indexed="9"/>
      <name val="Verdana"/>
      <family val="2"/>
    </font>
    <font>
      <b/>
      <sz val="10"/>
      <color indexed="63"/>
      <name val="Verdana"/>
      <family val="2"/>
    </font>
    <font>
      <sz val="10"/>
      <color indexed="9"/>
      <name val="Arial"/>
      <family val="2"/>
    </font>
    <font>
      <sz val="10"/>
      <color indexed="9"/>
      <name val="Verdana"/>
      <family val="2"/>
    </font>
    <font>
      <b/>
      <sz val="18"/>
      <color indexed="56"/>
      <name val="新細明體"/>
      <family val="1"/>
      <charset val="136"/>
    </font>
    <font>
      <b/>
      <sz val="11"/>
      <color indexed="8"/>
      <name val="新細明體"/>
      <family val="1"/>
      <charset val="136"/>
    </font>
    <font>
      <sz val="11"/>
      <color indexed="10"/>
      <name val="新細明體"/>
      <family val="1"/>
      <charset val="136"/>
    </font>
    <font>
      <sz val="12"/>
      <color indexed="60"/>
      <name val="新細明體"/>
      <family val="1"/>
      <charset val="136"/>
    </font>
    <font>
      <sz val="12"/>
      <name val="Courier"/>
      <family val="3"/>
    </font>
    <font>
      <b/>
      <sz val="12"/>
      <color indexed="8"/>
      <name val="新細明體"/>
      <family val="1"/>
      <charset val="136"/>
    </font>
    <font>
      <sz val="12"/>
      <color indexed="17"/>
      <name val="新細明體"/>
      <family val="1"/>
      <charset val="136"/>
    </font>
    <font>
      <sz val="12"/>
      <color indexed="17"/>
      <name val="Calibri"/>
      <family val="2"/>
    </font>
    <font>
      <sz val="14"/>
      <color indexed="17"/>
      <name val="標楷體"/>
      <family val="4"/>
      <charset val="136"/>
    </font>
    <font>
      <b/>
      <sz val="12"/>
      <color indexed="52"/>
      <name val="Calibri"/>
      <family val="2"/>
    </font>
    <font>
      <b/>
      <sz val="12"/>
      <color indexed="52"/>
      <name val="新細明體"/>
      <family val="1"/>
      <charset val="136"/>
    </font>
    <font>
      <sz val="12"/>
      <color indexed="52"/>
      <name val="Calibri"/>
      <family val="2"/>
    </font>
    <font>
      <sz val="12"/>
      <color indexed="52"/>
      <name val="新細明體"/>
      <family val="1"/>
      <charset val="136"/>
    </font>
    <font>
      <u/>
      <sz val="9"/>
      <color indexed="12"/>
      <name val="標楷體"/>
      <family val="4"/>
      <charset val="136"/>
    </font>
    <font>
      <sz val="12"/>
      <color indexed="14"/>
      <name val="Calibri"/>
      <family val="2"/>
    </font>
    <font>
      <sz val="12"/>
      <name val="圖龍細楷"/>
      <family val="3"/>
      <charset val="136"/>
    </font>
    <font>
      <i/>
      <sz val="12"/>
      <color indexed="23"/>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b/>
      <sz val="18"/>
      <color indexed="62"/>
      <name val="新細明體"/>
      <family val="1"/>
      <charset val="136"/>
    </font>
    <font>
      <sz val="12"/>
      <color indexed="62"/>
      <name val="新細明體"/>
      <family val="1"/>
      <charset val="136"/>
    </font>
    <font>
      <b/>
      <sz val="12"/>
      <color indexed="63"/>
      <name val="新細明體"/>
      <family val="1"/>
      <charset val="136"/>
    </font>
    <font>
      <u/>
      <sz val="9"/>
      <color indexed="36"/>
      <name val="Times New Roman"/>
      <family val="1"/>
    </font>
    <font>
      <b/>
      <sz val="12"/>
      <color indexed="9"/>
      <name val="新細明體"/>
      <family val="1"/>
      <charset val="136"/>
    </font>
    <font>
      <b/>
      <sz val="12"/>
      <color indexed="42"/>
      <name val="新細明體"/>
      <family val="1"/>
      <charset val="136"/>
    </font>
    <font>
      <sz val="12"/>
      <name val="全真楷書"/>
      <family val="3"/>
      <charset val="136"/>
    </font>
    <font>
      <b/>
      <sz val="12"/>
      <color indexed="8"/>
      <name val="Calibri"/>
      <family val="2"/>
    </font>
    <font>
      <sz val="12"/>
      <color indexed="20"/>
      <name val="新細明體"/>
      <family val="1"/>
      <charset val="136"/>
    </font>
    <font>
      <sz val="14"/>
      <color indexed="20"/>
      <name val="標楷體"/>
      <family val="4"/>
      <charset val="136"/>
    </font>
    <font>
      <sz val="12"/>
      <color indexed="10"/>
      <name val="新細明體"/>
      <family val="1"/>
      <charset val="136"/>
    </font>
    <font>
      <sz val="12"/>
      <color rgb="FF000000"/>
      <name val="新細明體"/>
      <family val="1"/>
      <charset val="136"/>
    </font>
    <font>
      <sz val="12"/>
      <color rgb="FF000000"/>
      <name val="新細明體1"/>
      <family val="1"/>
      <charset val="136"/>
    </font>
    <font>
      <sz val="12"/>
      <color rgb="FF000000"/>
      <name val="Times New Roman"/>
      <family val="1"/>
    </font>
    <font>
      <sz val="11"/>
      <color rgb="FF000000"/>
      <name val="新細明體"/>
      <family val="1"/>
      <charset val="136"/>
    </font>
    <font>
      <sz val="12"/>
      <color rgb="FF000000"/>
      <name val="Calibri"/>
      <family val="2"/>
    </font>
    <font>
      <sz val="11"/>
      <color rgb="FFFFFFFF"/>
      <name val="新細明體"/>
      <family val="1"/>
      <charset val="136"/>
    </font>
    <font>
      <sz val="12"/>
      <color rgb="FFFFFFFF"/>
      <name val="Calibri"/>
      <family val="2"/>
    </font>
    <font>
      <sz val="12"/>
      <color rgb="FFFFFFFF"/>
      <name val="新細明體"/>
      <family val="1"/>
      <charset val="136"/>
    </font>
    <font>
      <sz val="12"/>
      <color rgb="FFCCFFCC"/>
      <name val="新細明體"/>
      <family val="1"/>
      <charset val="136"/>
    </font>
    <font>
      <sz val="12"/>
      <color rgb="FF000000"/>
      <name val="標楷體"/>
      <family val="4"/>
      <charset val="136"/>
    </font>
    <font>
      <sz val="10"/>
      <color rgb="FF000000"/>
      <name val="Arial"/>
      <family val="2"/>
    </font>
    <font>
      <b/>
      <sz val="10"/>
      <color rgb="FF000000"/>
      <name val="新細明體1"/>
      <family val="1"/>
      <charset val="136"/>
    </font>
    <font>
      <sz val="10"/>
      <color rgb="FFFFFFFF"/>
      <name val="新細明體1"/>
      <family val="1"/>
      <charset val="136"/>
    </font>
    <font>
      <sz val="10"/>
      <color rgb="FFCC0000"/>
      <name val="新細明體1"/>
      <family val="1"/>
      <charset val="136"/>
    </font>
    <font>
      <sz val="11"/>
      <color rgb="FF800080"/>
      <name val="新細明體"/>
      <family val="1"/>
      <charset val="136"/>
    </font>
    <font>
      <b/>
      <sz val="11"/>
      <color rgb="FFFF9900"/>
      <name val="新細明體"/>
      <family val="1"/>
      <charset val="136"/>
    </font>
    <font>
      <b/>
      <sz val="11"/>
      <color rgb="FFFFFFFF"/>
      <name val="新細明體"/>
      <family val="1"/>
      <charset val="136"/>
    </font>
    <font>
      <sz val="12"/>
      <color rgb="FF000000"/>
      <name val="新細明體1"/>
      <family val="2"/>
      <charset val="136"/>
    </font>
    <font>
      <sz val="11"/>
      <color rgb="FF000000"/>
      <name val="Times New Roman"/>
      <family val="1"/>
    </font>
    <font>
      <b/>
      <sz val="10"/>
      <color rgb="FFFFFFFF"/>
      <name val="新細明體1"/>
      <family val="1"/>
      <charset val="136"/>
    </font>
    <font>
      <i/>
      <sz val="11"/>
      <color rgb="FF808080"/>
      <name val="新細明體"/>
      <family val="1"/>
      <charset val="136"/>
    </font>
    <font>
      <i/>
      <sz val="10"/>
      <color rgb="FF808080"/>
      <name val="新細明體1"/>
      <family val="1"/>
      <charset val="136"/>
    </font>
    <font>
      <sz val="10"/>
      <color rgb="FF006600"/>
      <name val="新細明體1"/>
      <family val="1"/>
      <charset val="136"/>
    </font>
    <font>
      <sz val="11"/>
      <color rgb="FF008000"/>
      <name val="新細明體"/>
      <family val="1"/>
      <charset val="136"/>
    </font>
    <font>
      <sz val="8"/>
      <color rgb="FF000000"/>
      <name val="Arial"/>
      <family val="2"/>
    </font>
    <font>
      <b/>
      <sz val="16"/>
      <color rgb="FF000000"/>
      <name val="Times New Roman"/>
      <family val="1"/>
    </font>
    <font>
      <b/>
      <sz val="12"/>
      <color rgb="FF000000"/>
      <name val="Arial"/>
      <family val="2"/>
    </font>
    <font>
      <b/>
      <sz val="24"/>
      <color rgb="FF000000"/>
      <name val="新細明體1"/>
      <family val="1"/>
      <charset val="136"/>
    </font>
    <font>
      <sz val="18"/>
      <color rgb="FF000000"/>
      <name val="新細明體1"/>
      <family val="1"/>
      <charset val="136"/>
    </font>
    <font>
      <b/>
      <sz val="15"/>
      <color rgb="FF003366"/>
      <name val="新細明體"/>
      <family val="1"/>
      <charset val="136"/>
    </font>
    <font>
      <b/>
      <sz val="13"/>
      <color rgb="FF003366"/>
      <name val="新細明體"/>
      <family val="1"/>
      <charset val="136"/>
    </font>
    <font>
      <b/>
      <sz val="11"/>
      <color rgb="FF003366"/>
      <name val="新細明體"/>
      <family val="1"/>
      <charset val="136"/>
    </font>
    <font>
      <u/>
      <sz val="10"/>
      <color rgb="FF0000EE"/>
      <name val="新細明體1"/>
      <family val="1"/>
      <charset val="136"/>
    </font>
    <font>
      <sz val="11"/>
      <color rgb="FF333399"/>
      <name val="新細明體"/>
      <family val="1"/>
      <charset val="136"/>
    </font>
    <font>
      <sz val="11"/>
      <color rgb="FFFF9900"/>
      <name val="新細明體"/>
      <family val="1"/>
      <charset val="136"/>
    </font>
    <font>
      <sz val="9"/>
      <color rgb="FF000000"/>
      <name val="華康細明體"/>
      <family val="3"/>
      <charset val="136"/>
    </font>
    <font>
      <sz val="7.5"/>
      <color rgb="FF000000"/>
      <name val="Century Schoolbook"/>
      <family val="1"/>
    </font>
    <font>
      <sz val="10"/>
      <color rgb="FF996600"/>
      <name val="新細明體1"/>
      <family val="1"/>
      <charset val="136"/>
    </font>
    <font>
      <sz val="11"/>
      <color rgb="FF993300"/>
      <name val="新細明體"/>
      <family val="1"/>
      <charset val="136"/>
    </font>
    <font>
      <b/>
      <i/>
      <sz val="16"/>
      <color rgb="FF000000"/>
      <name val="Arial"/>
      <family val="2"/>
    </font>
    <font>
      <sz val="10"/>
      <color rgb="FF333333"/>
      <name val="新細明體1"/>
      <family val="1"/>
      <charset val="136"/>
    </font>
    <font>
      <b/>
      <sz val="11"/>
      <color rgb="FF333333"/>
      <name val="新細明體"/>
      <family val="1"/>
      <charset val="136"/>
    </font>
    <font>
      <sz val="10"/>
      <color rgb="FF333333"/>
      <name val="Verdana"/>
      <family val="2"/>
    </font>
    <font>
      <sz val="10"/>
      <color rgb="FF000000"/>
      <name val="Verdana"/>
      <family val="2"/>
    </font>
    <font>
      <b/>
      <sz val="10"/>
      <color rgb="FFFFFFFF"/>
      <name val="Verdana"/>
      <family val="2"/>
    </font>
    <font>
      <b/>
      <sz val="10"/>
      <color rgb="FF333333"/>
      <name val="Verdana"/>
      <family val="2"/>
    </font>
    <font>
      <sz val="10"/>
      <color rgb="FFFFFFFF"/>
      <name val="Arial"/>
      <family val="2"/>
    </font>
    <font>
      <sz val="10"/>
      <color rgb="FFFFFFFF"/>
      <name val="Verdana"/>
      <family val="2"/>
    </font>
    <font>
      <b/>
      <sz val="14"/>
      <color theme="1"/>
      <name val="標楷體"/>
      <family val="4"/>
      <charset val="136"/>
    </font>
    <font>
      <b/>
      <sz val="14"/>
      <color theme="1"/>
      <name val="Times New Roman"/>
      <family val="1"/>
    </font>
    <font>
      <sz val="16"/>
      <color theme="1"/>
      <name val="標楷體"/>
      <family val="4"/>
      <charset val="136"/>
    </font>
    <font>
      <sz val="12"/>
      <color rgb="FFFF0000"/>
      <name val="新細明體"/>
      <family val="2"/>
      <charset val="136"/>
    </font>
    <font>
      <b/>
      <sz val="12"/>
      <color rgb="FFFF0000"/>
      <name val="新細明體"/>
      <family val="2"/>
      <charset val="136"/>
      <scheme val="minor"/>
    </font>
    <font>
      <sz val="14"/>
      <color rgb="FFFF0000"/>
      <name val="新細明體"/>
      <family val="2"/>
      <charset val="136"/>
      <scheme val="minor"/>
    </font>
    <font>
      <b/>
      <sz val="14"/>
      <color rgb="FFFF0000"/>
      <name val="標楷體"/>
      <family val="4"/>
      <charset val="136"/>
    </font>
    <font>
      <sz val="14"/>
      <name val="新細明體"/>
      <family val="1"/>
      <charset val="136"/>
    </font>
    <font>
      <sz val="12"/>
      <color rgb="FFFF0000"/>
      <name val="標楷體"/>
      <family val="4"/>
      <charset val="136"/>
    </font>
    <font>
      <sz val="14"/>
      <color theme="1"/>
      <name val="Times New Roman"/>
      <family val="4"/>
      <charset val="136"/>
    </font>
    <font>
      <sz val="14"/>
      <name val="Times New Roman"/>
      <family val="4"/>
      <charset val="136"/>
    </font>
    <font>
      <sz val="14"/>
      <name val="新細明體"/>
      <family val="4"/>
      <charset val="136"/>
    </font>
    <font>
      <sz val="14"/>
      <name val="Times New Roman"/>
      <family val="4"/>
    </font>
    <font>
      <sz val="12"/>
      <name val="新細明體"/>
      <family val="2"/>
      <charset val="136"/>
    </font>
    <font>
      <sz val="14"/>
      <name val="Times New Roman"/>
      <family val="1"/>
      <charset val="1"/>
    </font>
    <font>
      <sz val="14"/>
      <name val="Arial"/>
      <family val="2"/>
    </font>
    <font>
      <b/>
      <sz val="12"/>
      <name val="新細明體"/>
      <family val="2"/>
      <charset val="136"/>
      <scheme val="minor"/>
    </font>
    <font>
      <sz val="14"/>
      <name val="新細明體"/>
      <family val="2"/>
      <charset val="136"/>
      <scheme val="minor"/>
    </font>
    <font>
      <sz val="14"/>
      <color rgb="FFFF0000"/>
      <name val="Times New Roman"/>
      <family val="1"/>
    </font>
    <font>
      <b/>
      <sz val="14"/>
      <color rgb="FFFF0000"/>
      <name val="Times New Roman"/>
      <family val="1"/>
    </font>
  </fonts>
  <fills count="7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bgColor indexed="29"/>
      </patternFill>
    </fill>
    <fill>
      <patternFill patternType="solid">
        <fgColor indexed="55"/>
      </patternFill>
    </fill>
    <fill>
      <patternFill patternType="solid">
        <fgColor indexed="42"/>
        <bgColor indexed="27"/>
      </patternFill>
    </fill>
    <fill>
      <patternFill patternType="solid">
        <fgColor indexed="22"/>
        <bgColor indexed="64"/>
      </patternFill>
    </fill>
    <fill>
      <patternFill patternType="solid">
        <fgColor indexed="26"/>
        <bgColor indexed="64"/>
      </patternFill>
    </fill>
    <fill>
      <patternFill patternType="solid">
        <fgColor indexed="47"/>
        <bgColor indexed="22"/>
      </patternFill>
    </fill>
    <fill>
      <patternFill patternType="solid">
        <fgColor indexed="43"/>
        <bgColor indexed="26"/>
      </patternFill>
    </fill>
    <fill>
      <patternFill patternType="solid">
        <fgColor indexed="26"/>
        <bgColor indexed="9"/>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63"/>
        <bgColor indexed="64"/>
      </patternFill>
    </fill>
    <fill>
      <patternFill patternType="solid">
        <fgColor indexed="19"/>
      </patternFill>
    </fill>
    <fill>
      <patternFill patternType="solid">
        <fgColor indexed="5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FFFFFF"/>
        <bgColor rgb="FFFFFFFF"/>
      </patternFill>
    </fill>
    <fill>
      <patternFill patternType="solid">
        <fgColor rgb="FFFFFFCC"/>
        <bgColor rgb="FFFFFFCC"/>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C0C0C0"/>
        <bgColor rgb="FFC0C0C0"/>
      </patternFill>
    </fill>
    <fill>
      <patternFill patternType="solid">
        <fgColor rgb="FFFFFF99"/>
        <bgColor rgb="FFFFFF99"/>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CCCC"/>
        <bgColor rgb="FFFFCCCC"/>
      </patternFill>
    </fill>
    <fill>
      <patternFill patternType="solid">
        <fgColor rgb="FF969696"/>
        <bgColor rgb="FF969696"/>
      </patternFill>
    </fill>
    <fill>
      <patternFill patternType="solid">
        <fgColor rgb="FFCC0000"/>
        <bgColor rgb="FFCC0000"/>
      </patternFill>
    </fill>
    <fill>
      <patternFill patternType="solid">
        <fgColor rgb="FF993366"/>
        <bgColor rgb="FF993366"/>
      </patternFill>
    </fill>
    <fill>
      <patternFill patternType="solid">
        <fgColor rgb="FF993300"/>
        <bgColor rgb="FF993300"/>
      </patternFill>
    </fill>
    <fill>
      <patternFill patternType="solid">
        <fgColor rgb="FF333300"/>
        <bgColor rgb="FF333300"/>
      </patternFill>
    </fill>
    <fill>
      <patternFill patternType="solid">
        <fgColor rgb="FF333333"/>
        <bgColor rgb="FF333333"/>
      </patternFill>
    </fill>
    <fill>
      <patternFill patternType="solid">
        <fgColor theme="8" tint="0.59999389629810485"/>
        <bgColor indexed="64"/>
      </patternFill>
    </fill>
  </fills>
  <borders count="27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style="thin">
        <color indexed="64"/>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dotted">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double">
        <color auto="1"/>
      </left>
      <right style="double">
        <color auto="1"/>
      </right>
      <top style="double">
        <color auto="1"/>
      </top>
      <bottom style="double">
        <color auto="1"/>
      </bottom>
      <diagonal/>
    </border>
    <border>
      <left/>
      <right/>
      <top style="thin">
        <color rgb="FF000000"/>
      </top>
      <bottom style="thin">
        <color rgb="FF000000"/>
      </bottom>
      <diagonal/>
    </border>
    <border>
      <left/>
      <right/>
      <top/>
      <bottom style="medium">
        <color rgb="FF333399"/>
      </bottom>
      <diagonal/>
    </border>
    <border>
      <left/>
      <right/>
      <top/>
      <bottom style="medium">
        <color rgb="FFC0C0C0"/>
      </bottom>
      <diagonal/>
    </border>
    <border>
      <left/>
      <right/>
      <top/>
      <bottom style="thin">
        <color rgb="FF0066CC"/>
      </bottom>
      <diagonal/>
    </border>
    <border>
      <left/>
      <right/>
      <top/>
      <bottom style="double">
        <color auto="1"/>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style="thin">
        <color rgb="FFFFFFFF"/>
      </left>
      <right style="thin">
        <color rgb="FFFFFFFF"/>
      </right>
      <top style="thin">
        <color rgb="FFFFFFFF"/>
      </top>
      <bottom style="thin">
        <color rgb="FFFFFFFF"/>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auto="1"/>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56033">
    <xf numFmtId="0" fontId="0"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2"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7" fillId="0" borderId="0"/>
    <xf numFmtId="0" fontId="17" fillId="0" borderId="0"/>
    <xf numFmtId="0" fontId="13" fillId="0" borderId="0"/>
    <xf numFmtId="0" fontId="13" fillId="0" borderId="0"/>
    <xf numFmtId="0" fontId="13" fillId="0" borderId="0"/>
    <xf numFmtId="0" fontId="13" fillId="0" borderId="0"/>
    <xf numFmtId="0" fontId="13" fillId="0" borderId="0"/>
    <xf numFmtId="0" fontId="17" fillId="0" borderId="0"/>
    <xf numFmtId="0" fontId="13" fillId="0" borderId="0"/>
    <xf numFmtId="0" fontId="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 fillId="0" borderId="0"/>
    <xf numFmtId="0" fontId="13" fillId="0" borderId="0"/>
    <xf numFmtId="0" fontId="13" fillId="0" borderId="0"/>
    <xf numFmtId="0" fontId="17" fillId="0" borderId="0"/>
    <xf numFmtId="0" fontId="17" fillId="0" borderId="0"/>
    <xf numFmtId="0" fontId="17" fillId="0" borderId="0"/>
    <xf numFmtId="0" fontId="17" fillId="0" borderId="0"/>
    <xf numFmtId="0" fontId="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2"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17" fillId="0" borderId="0"/>
    <xf numFmtId="0" fontId="21" fillId="0" borderId="0"/>
    <xf numFmtId="0" fontId="22" fillId="0" borderId="0"/>
    <xf numFmtId="0" fontId="21" fillId="0" borderId="0"/>
    <xf numFmtId="0" fontId="22" fillId="0" borderId="0"/>
    <xf numFmtId="0" fontId="21" fillId="0" borderId="0"/>
    <xf numFmtId="0" fontId="22" fillId="0" borderId="0"/>
    <xf numFmtId="0" fontId="17" fillId="0" borderId="0"/>
    <xf numFmtId="0" fontId="17" fillId="0" borderId="0"/>
    <xf numFmtId="0" fontId="17" fillId="0" borderId="0"/>
    <xf numFmtId="0" fontId="21" fillId="0" borderId="0"/>
    <xf numFmtId="0" fontId="22"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alignment vertical="top"/>
    </xf>
    <xf numFmtId="0" fontId="17" fillId="0" borderId="0"/>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6" fillId="3" borderId="0" applyNumberFormat="0" applyBorder="0" applyAlignment="0" applyProtection="0">
      <alignment vertical="center"/>
    </xf>
    <xf numFmtId="0" fontId="26" fillId="9"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0"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6"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6" borderId="0" applyNumberFormat="0" applyBorder="0" applyAlignment="0" applyProtection="0">
      <alignment vertical="center"/>
    </xf>
    <xf numFmtId="0" fontId="26" fillId="1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8"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7" fillId="17"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8" fillId="19"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xf numFmtId="0" fontId="28" fillId="8" borderId="0" applyNumberFormat="0" applyBorder="0" applyAlignment="0" applyProtection="0"/>
    <xf numFmtId="0" fontId="29" fillId="17" borderId="0" applyNumberFormat="0" applyBorder="0" applyAlignment="0" applyProtection="0">
      <alignment vertical="center"/>
    </xf>
    <xf numFmtId="0" fontId="30" fillId="19"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2" borderId="0" applyNumberFormat="0" applyBorder="0" applyAlignment="0" applyProtection="0">
      <alignment vertical="center"/>
    </xf>
    <xf numFmtId="0" fontId="30"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6"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8" borderId="0" applyNumberFormat="0" applyBorder="0" applyAlignment="0" applyProtection="0">
      <alignment vertical="center"/>
    </xf>
    <xf numFmtId="0" fontId="30" fillId="15"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30" fillId="8"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4" borderId="0" applyNumberFormat="0" applyBorder="0" applyAlignment="0" applyProtection="0">
      <alignment vertical="center"/>
    </xf>
    <xf numFmtId="0" fontId="31" fillId="4" borderId="0" applyNumberFormat="0" applyBorder="0" applyAlignment="0" applyProtection="0">
      <alignment vertical="center"/>
    </xf>
    <xf numFmtId="0" fontId="31" fillId="25" borderId="0" applyNumberFormat="0" applyBorder="0" applyAlignment="0" applyProtection="0"/>
    <xf numFmtId="0" fontId="32" fillId="15" borderId="13" applyNumberFormat="0" applyAlignment="0" applyProtection="0">
      <alignment vertical="center"/>
    </xf>
    <xf numFmtId="0" fontId="32" fillId="15" borderId="13" applyNumberFormat="0" applyAlignment="0" applyProtection="0">
      <alignment vertical="center"/>
    </xf>
    <xf numFmtId="0" fontId="32" fillId="15" borderId="13" applyNumberFormat="0" applyAlignment="0" applyProtection="0">
      <alignment vertical="center"/>
    </xf>
    <xf numFmtId="0" fontId="32" fillId="15" borderId="13" applyNumberFormat="0" applyAlignment="0" applyProtection="0">
      <alignment vertical="center"/>
    </xf>
    <xf numFmtId="0" fontId="33" fillId="26" borderId="14" applyNumberFormat="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8" fontId="18" fillId="0" borderId="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3" fontId="34" fillId="0" borderId="0" applyFont="0" applyFill="0" applyBorder="0" applyAlignment="0" applyProtection="0"/>
    <xf numFmtId="180" fontId="34" fillId="0" borderId="0" applyFont="0" applyFill="0" applyBorder="0" applyAlignment="0" applyProtection="0"/>
    <xf numFmtId="0" fontId="34" fillId="0" borderId="0" applyFont="0" applyFill="0" applyBorder="0" applyAlignment="0" applyProtection="0"/>
    <xf numFmtId="38" fontId="35" fillId="0" borderId="0" applyBorder="0" applyAlignment="0"/>
    <xf numFmtId="0" fontId="36" fillId="0" borderId="0" applyNumberFormat="0" applyFill="0" applyBorder="0" applyAlignment="0" applyProtection="0">
      <alignment vertical="center"/>
    </xf>
    <xf numFmtId="2" fontId="34" fillId="0" borderId="0" applyFont="0" applyFill="0" applyBorder="0" applyAlignment="0" applyProtection="0"/>
    <xf numFmtId="0" fontId="37" fillId="5" borderId="0" applyNumberFormat="0" applyBorder="0" applyAlignment="0" applyProtection="0">
      <alignment vertical="center"/>
    </xf>
    <xf numFmtId="0" fontId="37" fillId="27" borderId="0" applyNumberFormat="0" applyBorder="0" applyAlignment="0" applyProtection="0"/>
    <xf numFmtId="38" fontId="38" fillId="28" borderId="0" applyNumberFormat="0" applyBorder="0" applyAlignment="0" applyProtection="0"/>
    <xf numFmtId="0" fontId="39" fillId="0" borderId="0"/>
    <xf numFmtId="0" fontId="40" fillId="0" borderId="15" applyNumberFormat="0" applyAlignment="0" applyProtection="0">
      <alignment horizontal="left" vertical="center"/>
    </xf>
    <xf numFmtId="0" fontId="40" fillId="0" borderId="16">
      <alignment horizontal="left" vertical="center"/>
    </xf>
    <xf numFmtId="0" fontId="40" fillId="0" borderId="16">
      <alignment horizontal="left" vertical="center"/>
    </xf>
    <xf numFmtId="0" fontId="41" fillId="0" borderId="17" applyNumberFormat="0" applyFill="0" applyAlignment="0" applyProtection="0">
      <alignment vertical="center"/>
    </xf>
    <xf numFmtId="0" fontId="41" fillId="0" borderId="17" applyNumberFormat="0" applyFill="0" applyAlignment="0" applyProtection="0"/>
    <xf numFmtId="0" fontId="42" fillId="0" borderId="18" applyNumberFormat="0" applyFill="0" applyAlignment="0" applyProtection="0">
      <alignment vertical="center"/>
    </xf>
    <xf numFmtId="0" fontId="42" fillId="0" borderId="18" applyNumberFormat="0" applyFill="0" applyAlignment="0" applyProtection="0"/>
    <xf numFmtId="0" fontId="43" fillId="0" borderId="19" applyNumberFormat="0" applyFill="0" applyAlignment="0" applyProtection="0">
      <alignment vertical="center"/>
    </xf>
    <xf numFmtId="0" fontId="43" fillId="0" borderId="0" applyNumberFormat="0" applyFill="0" applyBorder="0" applyAlignment="0" applyProtection="0">
      <alignment vertical="center"/>
    </xf>
    <xf numFmtId="0" fontId="22" fillId="0" borderId="0"/>
    <xf numFmtId="0" fontId="44" fillId="8" borderId="13" applyNumberFormat="0" applyAlignment="0" applyProtection="0">
      <alignment vertical="center"/>
    </xf>
    <xf numFmtId="10" fontId="38" fillId="29" borderId="1" applyNumberFormat="0" applyBorder="0" applyAlignment="0" applyProtection="0"/>
    <xf numFmtId="10" fontId="38" fillId="29" borderId="1" applyNumberFormat="0" applyBorder="0" applyAlignment="0" applyProtection="0"/>
    <xf numFmtId="0" fontId="44" fillId="8" borderId="13" applyNumberFormat="0" applyAlignment="0" applyProtection="0">
      <alignment vertical="center"/>
    </xf>
    <xf numFmtId="0" fontId="44" fillId="8" borderId="13" applyNumberFormat="0" applyAlignment="0" applyProtection="0">
      <alignment vertical="center"/>
    </xf>
    <xf numFmtId="0" fontId="44" fillId="8" borderId="13" applyNumberFormat="0" applyAlignment="0" applyProtection="0">
      <alignment vertical="center"/>
    </xf>
    <xf numFmtId="0" fontId="44" fillId="8" borderId="13" applyNumberFormat="0" applyAlignment="0" applyProtection="0">
      <alignment vertical="center"/>
    </xf>
    <xf numFmtId="0" fontId="44" fillId="8" borderId="13" applyNumberFormat="0" applyAlignment="0" applyProtection="0">
      <alignment vertical="center"/>
    </xf>
    <xf numFmtId="0" fontId="44" fillId="30" borderId="13" applyNumberFormat="0" applyAlignment="0" applyProtection="0"/>
    <xf numFmtId="0" fontId="45" fillId="0" borderId="20" applyNumberFormat="0" applyFill="0" applyAlignment="0" applyProtection="0">
      <alignment vertical="center"/>
    </xf>
    <xf numFmtId="0" fontId="13" fillId="0" borderId="0" applyNumberFormat="0" applyFill="0" applyBorder="0">
      <alignment horizontal="center" vertical="center"/>
    </xf>
    <xf numFmtId="181" fontId="46" fillId="0" borderId="0"/>
    <xf numFmtId="182" fontId="46" fillId="0" borderId="0"/>
    <xf numFmtId="183" fontId="46" fillId="0" borderId="0" applyBorder="0">
      <alignment vertical="center"/>
    </xf>
    <xf numFmtId="184" fontId="47" fillId="0" borderId="21" applyFill="0" applyBorder="0" applyProtection="0">
      <alignment horizontal="right" vertical="center"/>
    </xf>
    <xf numFmtId="185" fontId="47" fillId="0" borderId="0" applyFill="0" applyBorder="0" applyProtection="0">
      <alignment horizontal="right" vertical="center"/>
    </xf>
    <xf numFmtId="0" fontId="48" fillId="16" borderId="0" applyNumberFormat="0" applyBorder="0" applyAlignment="0" applyProtection="0">
      <alignment vertical="center"/>
    </xf>
    <xf numFmtId="0" fontId="48" fillId="31" borderId="0" applyNumberFormat="0" applyBorder="0" applyAlignment="0" applyProtection="0"/>
    <xf numFmtId="0" fontId="24" fillId="0" borderId="0"/>
    <xf numFmtId="186" fontId="49" fillId="0" borderId="0"/>
    <xf numFmtId="0" fontId="13" fillId="0" borderId="0"/>
    <xf numFmtId="0" fontId="18" fillId="0" borderId="0"/>
    <xf numFmtId="0" fontId="18" fillId="0" borderId="0"/>
    <xf numFmtId="0" fontId="18" fillId="0" borderId="0"/>
    <xf numFmtId="0" fontId="18" fillId="0" borderId="0">
      <alignment vertical="center"/>
    </xf>
    <xf numFmtId="0" fontId="50" fillId="0" borderId="0"/>
    <xf numFmtId="0" fontId="13" fillId="10" borderId="22" applyNumberFormat="0" applyFont="0" applyAlignment="0" applyProtection="0">
      <alignment vertical="center"/>
    </xf>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8" fillId="32" borderId="22" applyNumberFormat="0" applyAlignment="0" applyProtection="0"/>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51" fillId="15" borderId="23" applyNumberFormat="0" applyAlignment="0" applyProtection="0">
      <alignment vertical="center"/>
    </xf>
    <xf numFmtId="0" fontId="51" fillId="15" borderId="23" applyNumberFormat="0" applyAlignment="0" applyProtection="0">
      <alignment vertical="center"/>
    </xf>
    <xf numFmtId="0" fontId="51" fillId="15" borderId="23" applyNumberFormat="0" applyAlignment="0" applyProtection="0">
      <alignment vertical="center"/>
    </xf>
    <xf numFmtId="0" fontId="51" fillId="15" borderId="23" applyNumberFormat="0" applyAlignment="0" applyProtection="0">
      <alignment vertical="center"/>
    </xf>
    <xf numFmtId="0" fontId="51" fillId="15" borderId="23" applyNumberFormat="0" applyAlignment="0" applyProtection="0">
      <alignment vertical="center"/>
    </xf>
    <xf numFmtId="0" fontId="51" fillId="15" borderId="23" applyNumberFormat="0" applyAlignment="0" applyProtection="0">
      <alignment vertical="center"/>
    </xf>
    <xf numFmtId="10" fontId="22" fillId="0" borderId="0" applyFont="0" applyFill="0" applyBorder="0" applyAlignment="0" applyProtection="0"/>
    <xf numFmtId="0" fontId="17" fillId="0" borderId="0">
      <alignment vertical="center"/>
    </xf>
    <xf numFmtId="0" fontId="17" fillId="0" borderId="0"/>
    <xf numFmtId="0" fontId="52" fillId="33" borderId="24" applyNumberFormat="0" applyAlignment="0" applyProtection="0"/>
    <xf numFmtId="0" fontId="52" fillId="33" borderId="24" applyNumberFormat="0" applyAlignment="0" applyProtection="0"/>
    <xf numFmtId="0" fontId="52" fillId="33" borderId="24" applyNumberFormat="0" applyAlignment="0" applyProtection="0"/>
    <xf numFmtId="0" fontId="52" fillId="33" borderId="24" applyNumberFormat="0" applyAlignment="0" applyProtection="0"/>
    <xf numFmtId="0" fontId="52" fillId="33" borderId="24" applyNumberFormat="0" applyAlignment="0" applyProtection="0"/>
    <xf numFmtId="0" fontId="52" fillId="33" borderId="24" applyNumberFormat="0" applyAlignment="0" applyProtection="0"/>
    <xf numFmtId="2" fontId="52" fillId="34" borderId="24" applyProtection="0">
      <alignment horizontal="right"/>
    </xf>
    <xf numFmtId="2" fontId="52" fillId="34" borderId="24" applyProtection="0">
      <alignment horizontal="right"/>
    </xf>
    <xf numFmtId="2" fontId="52" fillId="34" borderId="24" applyProtection="0">
      <alignment horizontal="right"/>
    </xf>
    <xf numFmtId="2" fontId="52" fillId="34" borderId="24" applyProtection="0">
      <alignment horizontal="right"/>
    </xf>
    <xf numFmtId="2" fontId="52" fillId="34" borderId="24" applyProtection="0">
      <alignment horizontal="right"/>
    </xf>
    <xf numFmtId="2" fontId="52" fillId="34" borderId="24" applyProtection="0">
      <alignment horizontal="right"/>
    </xf>
    <xf numFmtId="2" fontId="53" fillId="35" borderId="24" applyProtection="0">
      <alignment horizontal="right"/>
    </xf>
    <xf numFmtId="2" fontId="53" fillId="35" borderId="24" applyProtection="0">
      <alignment horizontal="right"/>
    </xf>
    <xf numFmtId="2" fontId="53" fillId="35" borderId="24" applyProtection="0">
      <alignment horizontal="right"/>
    </xf>
    <xf numFmtId="2" fontId="53" fillId="35" borderId="24" applyProtection="0">
      <alignment horizontal="right"/>
    </xf>
    <xf numFmtId="2" fontId="53" fillId="35" borderId="24" applyProtection="0">
      <alignment horizontal="right"/>
    </xf>
    <xf numFmtId="2" fontId="53" fillId="35" borderId="24" applyProtection="0">
      <alignment horizontal="right"/>
    </xf>
    <xf numFmtId="14" fontId="54" fillId="36" borderId="24" applyProtection="0">
      <alignment horizontal="right"/>
    </xf>
    <xf numFmtId="14" fontId="54" fillId="36" borderId="24" applyProtection="0">
      <alignment horizontal="right"/>
    </xf>
    <xf numFmtId="14" fontId="54" fillId="36" borderId="24" applyProtection="0">
      <alignment horizontal="right"/>
    </xf>
    <xf numFmtId="14" fontId="54" fillId="36" borderId="24" applyProtection="0">
      <alignment horizontal="right"/>
    </xf>
    <xf numFmtId="14" fontId="54" fillId="36" borderId="24" applyProtection="0">
      <alignment horizontal="right"/>
    </xf>
    <xf numFmtId="14" fontId="54" fillId="36" borderId="24" applyProtection="0">
      <alignment horizontal="right"/>
    </xf>
    <xf numFmtId="14" fontId="54" fillId="36" borderId="24" applyProtection="0">
      <alignment horizontal="right"/>
    </xf>
    <xf numFmtId="14" fontId="54" fillId="36" borderId="24" applyProtection="0">
      <alignment horizontal="right"/>
    </xf>
    <xf numFmtId="14" fontId="54" fillId="36" borderId="24" applyProtection="0">
      <alignment horizontal="right"/>
    </xf>
    <xf numFmtId="14" fontId="54" fillId="36" borderId="24" applyProtection="0">
      <alignment horizontal="right"/>
    </xf>
    <xf numFmtId="14" fontId="54" fillId="36" borderId="24" applyProtection="0">
      <alignment horizontal="right"/>
    </xf>
    <xf numFmtId="14" fontId="54" fillId="36" borderId="24" applyProtection="0">
      <alignment horizontal="right"/>
    </xf>
    <xf numFmtId="14" fontId="54" fillId="36" borderId="24" applyProtection="0">
      <alignment horizontal="left"/>
    </xf>
    <xf numFmtId="14" fontId="54" fillId="36" borderId="24" applyProtection="0">
      <alignment horizontal="left"/>
    </xf>
    <xf numFmtId="14" fontId="54" fillId="36" borderId="24" applyProtection="0">
      <alignment horizontal="left"/>
    </xf>
    <xf numFmtId="14" fontId="54" fillId="36" borderId="24" applyProtection="0">
      <alignment horizontal="left"/>
    </xf>
    <xf numFmtId="14" fontId="54" fillId="36" borderId="24" applyProtection="0">
      <alignment horizontal="left"/>
    </xf>
    <xf numFmtId="14" fontId="54" fillId="36" borderId="24" applyProtection="0">
      <alignment horizontal="left"/>
    </xf>
    <xf numFmtId="14" fontId="54" fillId="36" borderId="24" applyProtection="0">
      <alignment horizontal="left"/>
    </xf>
    <xf numFmtId="14" fontId="54" fillId="36" borderId="24" applyProtection="0">
      <alignment horizontal="left"/>
    </xf>
    <xf numFmtId="14" fontId="54" fillId="36" borderId="24" applyProtection="0">
      <alignment horizontal="left"/>
    </xf>
    <xf numFmtId="14" fontId="54" fillId="36" borderId="24" applyProtection="0">
      <alignment horizontal="left"/>
    </xf>
    <xf numFmtId="14" fontId="54" fillId="36" borderId="24" applyProtection="0">
      <alignment horizontal="left"/>
    </xf>
    <xf numFmtId="14" fontId="54" fillId="36" borderId="24" applyProtection="0">
      <alignment horizontal="left"/>
    </xf>
    <xf numFmtId="0" fontId="55" fillId="33" borderId="24" applyNumberFormat="0" applyProtection="0">
      <alignment horizontal="left"/>
    </xf>
    <xf numFmtId="0" fontId="55" fillId="33" borderId="24" applyNumberFormat="0" applyProtection="0">
      <alignment horizontal="left"/>
    </xf>
    <xf numFmtId="0" fontId="55" fillId="33" borderId="24" applyNumberFormat="0" applyProtection="0">
      <alignment horizontal="left"/>
    </xf>
    <xf numFmtId="0" fontId="55" fillId="33" borderId="24" applyNumberFormat="0" applyProtection="0">
      <alignment horizontal="left"/>
    </xf>
    <xf numFmtId="0" fontId="55" fillId="33" borderId="24" applyNumberFormat="0" applyProtection="0">
      <alignment horizontal="left"/>
    </xf>
    <xf numFmtId="0" fontId="55" fillId="33" borderId="24" applyNumberFormat="0" applyProtection="0">
      <alignment horizontal="left"/>
    </xf>
    <xf numFmtId="2" fontId="54" fillId="33" borderId="24" applyProtection="0"/>
    <xf numFmtId="2" fontId="54" fillId="33" borderId="24" applyProtection="0"/>
    <xf numFmtId="2" fontId="54" fillId="33" borderId="24" applyProtection="0"/>
    <xf numFmtId="2" fontId="54" fillId="33" borderId="24" applyProtection="0"/>
    <xf numFmtId="2" fontId="54" fillId="33" borderId="24" applyProtection="0"/>
    <xf numFmtId="2" fontId="54" fillId="33" borderId="24" applyProtection="0"/>
    <xf numFmtId="2" fontId="54" fillId="33" borderId="24" applyProtection="0"/>
    <xf numFmtId="2" fontId="54" fillId="33" borderId="24" applyProtection="0"/>
    <xf numFmtId="2" fontId="54" fillId="33" borderId="24" applyProtection="0"/>
    <xf numFmtId="2" fontId="54" fillId="33" borderId="24" applyProtection="0"/>
    <xf numFmtId="2" fontId="54" fillId="33" borderId="24" applyProtection="0"/>
    <xf numFmtId="2" fontId="54" fillId="33" borderId="24" applyProtection="0"/>
    <xf numFmtId="2" fontId="56" fillId="0" borderId="0" applyFill="0" applyBorder="0" applyProtection="0"/>
    <xf numFmtId="2" fontId="53" fillId="0" borderId="0" applyFill="0" applyBorder="0" applyProtection="0"/>
    <xf numFmtId="2" fontId="53" fillId="34" borderId="24" applyProtection="0"/>
    <xf numFmtId="2" fontId="53" fillId="34" borderId="24" applyProtection="0"/>
    <xf numFmtId="2" fontId="53" fillId="34" borderId="24" applyProtection="0"/>
    <xf numFmtId="2" fontId="53" fillId="34" borderId="24" applyProtection="0"/>
    <xf numFmtId="2" fontId="53" fillId="34" borderId="24" applyProtection="0"/>
    <xf numFmtId="2" fontId="53" fillId="34" borderId="24" applyProtection="0"/>
    <xf numFmtId="2" fontId="53" fillId="37" borderId="24" applyProtection="0"/>
    <xf numFmtId="2" fontId="53" fillId="37" borderId="24" applyProtection="0"/>
    <xf numFmtId="2" fontId="53" fillId="37" borderId="24" applyProtection="0"/>
    <xf numFmtId="2" fontId="53" fillId="37" borderId="24" applyProtection="0"/>
    <xf numFmtId="2" fontId="53" fillId="37" borderId="24" applyProtection="0"/>
    <xf numFmtId="2" fontId="53" fillId="37" borderId="24" applyProtection="0"/>
    <xf numFmtId="2" fontId="57" fillId="35" borderId="24" applyProtection="0"/>
    <xf numFmtId="2" fontId="57" fillId="35" borderId="24" applyProtection="0"/>
    <xf numFmtId="2" fontId="57" fillId="35" borderId="24" applyProtection="0"/>
    <xf numFmtId="2" fontId="57" fillId="35" borderId="24" applyProtection="0"/>
    <xf numFmtId="2" fontId="57" fillId="35" borderId="24" applyProtection="0"/>
    <xf numFmtId="2" fontId="57" fillId="35" borderId="24" applyProtection="0"/>
    <xf numFmtId="2" fontId="57" fillId="35" borderId="24" applyProtection="0">
      <alignment horizontal="center"/>
    </xf>
    <xf numFmtId="2" fontId="57" fillId="35" borderId="24" applyProtection="0">
      <alignment horizontal="center"/>
    </xf>
    <xf numFmtId="2" fontId="57" fillId="35" borderId="24" applyProtection="0">
      <alignment horizontal="center"/>
    </xf>
    <xf numFmtId="2" fontId="57" fillId="35" borderId="24" applyProtection="0">
      <alignment horizontal="center"/>
    </xf>
    <xf numFmtId="2" fontId="57" fillId="35" borderId="24" applyProtection="0">
      <alignment horizontal="center"/>
    </xf>
    <xf numFmtId="2" fontId="57" fillId="35" borderId="24" applyProtection="0">
      <alignment horizontal="center"/>
    </xf>
    <xf numFmtId="2" fontId="53" fillId="37" borderId="24" applyProtection="0">
      <alignment horizontal="center"/>
    </xf>
    <xf numFmtId="2" fontId="53" fillId="37" borderId="24" applyProtection="0">
      <alignment horizontal="center"/>
    </xf>
    <xf numFmtId="2" fontId="53" fillId="37" borderId="24" applyProtection="0">
      <alignment horizontal="center"/>
    </xf>
    <xf numFmtId="2" fontId="53" fillId="37" borderId="24" applyProtection="0">
      <alignment horizontal="center"/>
    </xf>
    <xf numFmtId="2" fontId="53" fillId="37" borderId="24" applyProtection="0">
      <alignment horizontal="center"/>
    </xf>
    <xf numFmtId="2" fontId="53" fillId="37" borderId="24" applyProtection="0">
      <alignment horizontal="center"/>
    </xf>
    <xf numFmtId="0" fontId="58" fillId="0" borderId="0" applyNumberFormat="0" applyFill="0" applyBorder="0" applyAlignment="0" applyProtection="0">
      <alignment vertical="center"/>
    </xf>
    <xf numFmtId="0" fontId="59" fillId="0" borderId="25" applyNumberFormat="0" applyFill="0" applyAlignment="0" applyProtection="0">
      <alignment vertical="center"/>
    </xf>
    <xf numFmtId="0" fontId="59" fillId="0" borderId="25" applyNumberFormat="0" applyFill="0" applyAlignment="0" applyProtection="0">
      <alignment vertical="center"/>
    </xf>
    <xf numFmtId="0" fontId="59" fillId="0" borderId="25" applyNumberFormat="0" applyFill="0" applyAlignment="0" applyProtection="0">
      <alignment vertical="center"/>
    </xf>
    <xf numFmtId="0" fontId="59" fillId="0" borderId="25" applyNumberFormat="0" applyFill="0" applyAlignment="0" applyProtection="0">
      <alignment vertical="center"/>
    </xf>
    <xf numFmtId="0" fontId="59" fillId="0" borderId="25" applyNumberFormat="0" applyFill="0" applyAlignment="0" applyProtection="0">
      <alignment vertical="center"/>
    </xf>
    <xf numFmtId="0" fontId="59" fillId="0" borderId="25" applyNumberFormat="0" applyFill="0" applyAlignment="0" applyProtection="0">
      <alignment vertical="center"/>
    </xf>
    <xf numFmtId="0" fontId="60" fillId="0" borderId="0" applyNumberFormat="0" applyFill="0" applyBorder="0" applyAlignment="0" applyProtection="0">
      <alignment vertical="center"/>
    </xf>
    <xf numFmtId="0" fontId="20" fillId="0" borderId="0">
      <alignment vertical="center"/>
    </xf>
    <xf numFmtId="0" fontId="12" fillId="0" borderId="0">
      <alignment vertical="center"/>
    </xf>
    <xf numFmtId="0" fontId="13" fillId="0" borderId="0"/>
    <xf numFmtId="0" fontId="13" fillId="0" borderId="0">
      <alignment vertical="center"/>
    </xf>
    <xf numFmtId="0" fontId="13" fillId="0" borderId="0">
      <alignment vertical="center"/>
    </xf>
    <xf numFmtId="0" fontId="26" fillId="0" borderId="0">
      <alignment vertical="center"/>
    </xf>
    <xf numFmtId="0" fontId="26" fillId="0" borderId="0">
      <alignment vertical="center"/>
    </xf>
    <xf numFmtId="0" fontId="13" fillId="0" borderId="0"/>
    <xf numFmtId="0" fontId="26" fillId="0" borderId="0">
      <alignment vertical="center"/>
    </xf>
    <xf numFmtId="0" fontId="13" fillId="0" borderId="0">
      <alignment vertical="center"/>
    </xf>
    <xf numFmtId="0" fontId="13" fillId="0" borderId="0"/>
    <xf numFmtId="0" fontId="18" fillId="0" borderId="0"/>
    <xf numFmtId="0" fontId="18" fillId="0" borderId="0"/>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2" fillId="0" borderId="0"/>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5" fillId="5" borderId="0" applyNumberFormat="0" applyBorder="0" applyAlignment="0" applyProtection="0"/>
    <xf numFmtId="0" fontId="65" fillId="27" borderId="0" applyNumberFormat="0" applyBorder="0" applyAlignment="0" applyProtection="0"/>
    <xf numFmtId="0" fontId="64" fillId="5" borderId="0" applyNumberFormat="0" applyBorder="0" applyAlignment="0" applyProtection="0">
      <alignment vertical="center"/>
    </xf>
    <xf numFmtId="0" fontId="64" fillId="7"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27" borderId="0" applyNumberFormat="0" applyBorder="0" applyAlignment="0" applyProtection="0"/>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6" fillId="5" borderId="0" applyNumberFormat="0" applyBorder="0" applyAlignment="0" applyProtection="0">
      <alignment vertical="center"/>
    </xf>
    <xf numFmtId="0" fontId="66" fillId="27" borderId="0" applyNumberFormat="0" applyBorder="0" applyAlignment="0" applyProtection="0"/>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27" borderId="0" applyNumberFormat="0" applyBorder="0" applyAlignment="0" applyProtection="0"/>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27" borderId="0" applyNumberFormat="0" applyBorder="0" applyAlignment="0" applyProtection="0"/>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7"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27" borderId="0" applyNumberFormat="0" applyBorder="0" applyAlignment="0" applyProtection="0"/>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9" fontId="13" fillId="0" borderId="0" applyFont="0" applyFill="0" applyBorder="0" applyAlignment="0" applyProtection="0"/>
    <xf numFmtId="0" fontId="13" fillId="10" borderId="22" applyNumberFormat="0" applyFont="0" applyAlignment="0" applyProtection="0"/>
    <xf numFmtId="0" fontId="13" fillId="10" borderId="22" applyNumberFormat="0" applyFont="0" applyAlignment="0" applyProtection="0"/>
    <xf numFmtId="0" fontId="13" fillId="10" borderId="22" applyNumberFormat="0" applyFont="0" applyAlignment="0" applyProtection="0"/>
    <xf numFmtId="0" fontId="13" fillId="10" borderId="22" applyNumberFormat="0" applyFont="0" applyAlignment="0" applyProtection="0"/>
    <xf numFmtId="0" fontId="13" fillId="10" borderId="22" applyNumberFormat="0" applyFont="0" applyAlignment="0" applyProtection="0"/>
    <xf numFmtId="0" fontId="13" fillId="10" borderId="22" applyNumberFormat="0" applyFont="0" applyAlignment="0" applyProtection="0"/>
    <xf numFmtId="187" fontId="13" fillId="0" borderId="12" applyBorder="0">
      <alignment horizontal="right" vertical="center"/>
    </xf>
    <xf numFmtId="0" fontId="67" fillId="9" borderId="13" applyNumberFormat="0" applyAlignment="0" applyProtection="0"/>
    <xf numFmtId="0" fontId="67" fillId="9" borderId="13" applyNumberFormat="0" applyAlignment="0" applyProtection="0"/>
    <xf numFmtId="0" fontId="67" fillId="9" borderId="13" applyNumberFormat="0" applyAlignment="0" applyProtection="0"/>
    <xf numFmtId="0" fontId="67" fillId="9" borderId="13" applyNumberFormat="0" applyAlignment="0" applyProtection="0"/>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9" borderId="13" applyNumberFormat="0" applyAlignment="0" applyProtection="0">
      <alignment vertical="center"/>
    </xf>
    <xf numFmtId="0" fontId="68" fillId="9" borderId="13" applyNumberFormat="0" applyAlignment="0" applyProtection="0">
      <alignment vertical="center"/>
    </xf>
    <xf numFmtId="0" fontId="68" fillId="9" borderId="13" applyNumberFormat="0" applyAlignment="0" applyProtection="0">
      <alignment vertical="center"/>
    </xf>
    <xf numFmtId="0" fontId="68" fillId="9"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188" fontId="22" fillId="0" borderId="0" applyFont="0" applyFill="0" applyBorder="0" applyAlignment="0" applyProtection="0"/>
    <xf numFmtId="189" fontId="22" fillId="0" borderId="0" applyFont="0" applyFill="0" applyBorder="0" applyAlignment="0" applyProtection="0"/>
    <xf numFmtId="0" fontId="28" fillId="19"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19" borderId="0" applyNumberFormat="0" applyBorder="0" applyAlignment="0" applyProtection="0"/>
    <xf numFmtId="0" fontId="28" fillId="24" borderId="0" applyNumberFormat="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2" fontId="17"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69" fillId="0" borderId="20" applyNumberFormat="0" applyFill="0" applyAlignment="0" applyProtection="0"/>
    <xf numFmtId="0" fontId="70" fillId="0" borderId="20" applyNumberFormat="0" applyFill="0" applyAlignment="0" applyProtection="0">
      <alignment vertical="center"/>
    </xf>
    <xf numFmtId="0" fontId="70" fillId="0" borderId="20" applyNumberFormat="0" applyFill="0" applyAlignment="0" applyProtection="0">
      <alignment vertical="center"/>
    </xf>
    <xf numFmtId="0" fontId="70" fillId="0" borderId="20" applyNumberFormat="0" applyFill="0" applyAlignment="0" applyProtection="0">
      <alignment vertical="center"/>
    </xf>
    <xf numFmtId="0" fontId="70" fillId="0" borderId="20" applyNumberFormat="0" applyFill="0" applyAlignment="0" applyProtection="0">
      <alignment vertical="center"/>
    </xf>
    <xf numFmtId="0" fontId="70" fillId="0" borderId="20" applyNumberFormat="0" applyFill="0" applyAlignment="0" applyProtection="0">
      <alignment vertical="center"/>
    </xf>
    <xf numFmtId="0" fontId="70" fillId="0" borderId="20" applyNumberFormat="0" applyFill="0" applyAlignment="0" applyProtection="0">
      <alignment vertical="center"/>
    </xf>
    <xf numFmtId="0" fontId="70" fillId="0" borderId="20" applyNumberFormat="0" applyFill="0" applyAlignment="0" applyProtection="0">
      <alignment vertical="center"/>
    </xf>
    <xf numFmtId="0" fontId="70" fillId="0" borderId="20" applyNumberFormat="0" applyFill="0" applyAlignment="0" applyProtection="0">
      <alignment vertical="center"/>
    </xf>
    <xf numFmtId="0" fontId="70" fillId="0" borderId="20" applyNumberFormat="0" applyFill="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13" fillId="10" borderId="22" applyNumberFormat="0" applyFont="0" applyAlignment="0" applyProtection="0">
      <alignment vertical="center"/>
    </xf>
    <xf numFmtId="0" fontId="71" fillId="0" borderId="0" applyNumberFormat="0" applyFill="0" applyBorder="0" applyAlignment="0" applyProtection="0">
      <alignment vertical="top"/>
      <protection locked="0"/>
    </xf>
    <xf numFmtId="0" fontId="72" fillId="4" borderId="0" applyNumberFormat="0" applyBorder="0" applyAlignment="0" applyProtection="0"/>
    <xf numFmtId="0" fontId="72" fillId="25" borderId="0" applyNumberFormat="0" applyBorder="0" applyAlignment="0" applyProtection="0"/>
    <xf numFmtId="37" fontId="73" fillId="0" borderId="1">
      <alignment horizontal="justify" vertical="center" wrapText="1"/>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29" fillId="21" borderId="0" applyNumberFormat="0" applyBorder="0" applyAlignment="0" applyProtection="0">
      <alignment vertical="center"/>
    </xf>
    <xf numFmtId="0" fontId="30" fillId="19"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18" borderId="0" applyNumberFormat="0" applyBorder="0" applyAlignment="0" applyProtection="0">
      <alignment vertical="center"/>
    </xf>
    <xf numFmtId="0" fontId="30" fillId="3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4" borderId="0" applyNumberFormat="0" applyBorder="0" applyAlignment="0" applyProtection="0">
      <alignment vertical="center"/>
    </xf>
    <xf numFmtId="0" fontId="30"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2" fillId="0" borderId="0"/>
    <xf numFmtId="0" fontId="41" fillId="0" borderId="17" applyNumberFormat="0" applyFill="0" applyAlignment="0" applyProtection="0">
      <alignment vertical="center"/>
    </xf>
    <xf numFmtId="0" fontId="75" fillId="0" borderId="2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2" fillId="0" borderId="18" applyNumberFormat="0" applyFill="0" applyAlignment="0" applyProtection="0">
      <alignment vertical="center"/>
    </xf>
    <xf numFmtId="0" fontId="76"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2" fillId="0" borderId="18" applyNumberFormat="0" applyFill="0" applyAlignment="0" applyProtection="0">
      <alignment vertical="center"/>
    </xf>
    <xf numFmtId="0" fontId="43" fillId="0" borderId="19" applyNumberFormat="0" applyFill="0" applyAlignment="0" applyProtection="0">
      <alignment vertical="center"/>
    </xf>
    <xf numFmtId="0" fontId="77" fillId="0" borderId="28"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19" applyNumberFormat="0" applyFill="0" applyAlignment="0" applyProtection="0">
      <alignment vertical="center"/>
    </xf>
    <xf numFmtId="0" fontId="43"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7" fillId="0" borderId="0"/>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79" fillId="8" borderId="1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9" borderId="23" applyNumberFormat="0" applyAlignment="0" applyProtection="0">
      <alignment vertical="center"/>
    </xf>
    <xf numFmtId="0" fontId="80" fillId="9" borderId="23" applyNumberFormat="0" applyAlignment="0" applyProtection="0">
      <alignment vertical="center"/>
    </xf>
    <xf numFmtId="0" fontId="80" fillId="9" borderId="23" applyNumberFormat="0" applyAlignment="0" applyProtection="0">
      <alignment vertical="center"/>
    </xf>
    <xf numFmtId="0" fontId="80" fillId="9" borderId="23" applyNumberFormat="0" applyAlignment="0" applyProtection="0">
      <alignment vertical="center"/>
    </xf>
    <xf numFmtId="0" fontId="80" fillId="9" borderId="23" applyNumberFormat="0" applyAlignment="0" applyProtection="0">
      <alignment vertical="center"/>
    </xf>
    <xf numFmtId="0" fontId="80" fillId="9"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0" fillId="15" borderId="23" applyNumberFormat="0" applyAlignment="0" applyProtection="0">
      <alignment vertical="center"/>
    </xf>
    <xf numFmtId="0" fontId="81" fillId="0" borderId="0" applyNumberFormat="0" applyFill="0" applyBorder="0" applyAlignment="0" applyProtection="0">
      <alignment vertical="top"/>
      <protection locked="0"/>
    </xf>
    <xf numFmtId="0" fontId="82" fillId="26" borderId="14" applyNumberFormat="0" applyAlignment="0" applyProtection="0">
      <alignment vertical="center"/>
    </xf>
    <xf numFmtId="0" fontId="83" fillId="26" borderId="14" applyNumberFormat="0" applyAlignment="0" applyProtection="0">
      <alignment vertical="center"/>
    </xf>
    <xf numFmtId="0" fontId="82" fillId="26" borderId="14" applyNumberFormat="0" applyAlignment="0" applyProtection="0">
      <alignment vertical="center"/>
    </xf>
    <xf numFmtId="0" fontId="82" fillId="26" borderId="14" applyNumberFormat="0" applyAlignment="0" applyProtection="0">
      <alignment vertical="center"/>
    </xf>
    <xf numFmtId="0" fontId="82" fillId="26" borderId="14" applyNumberFormat="0" applyAlignment="0" applyProtection="0">
      <alignment vertical="center"/>
    </xf>
    <xf numFmtId="0" fontId="82" fillId="26" borderId="14" applyNumberFormat="0" applyAlignment="0" applyProtection="0">
      <alignment vertical="center"/>
    </xf>
    <xf numFmtId="0" fontId="82" fillId="26" borderId="14" applyNumberFormat="0" applyAlignment="0" applyProtection="0">
      <alignment vertical="center"/>
    </xf>
    <xf numFmtId="0" fontId="82" fillId="26" borderId="14" applyNumberFormat="0" applyAlignment="0" applyProtection="0">
      <alignment vertical="center"/>
    </xf>
    <xf numFmtId="0" fontId="82" fillId="26" borderId="14" applyNumberFormat="0" applyAlignment="0" applyProtection="0">
      <alignment vertical="center"/>
    </xf>
    <xf numFmtId="0" fontId="84" fillId="0" borderId="0">
      <alignment horizontal="left" indent="8"/>
    </xf>
    <xf numFmtId="0" fontId="85" fillId="0" borderId="26" applyNumberFormat="0" applyFill="0" applyAlignment="0" applyProtection="0"/>
    <xf numFmtId="0" fontId="85" fillId="0" borderId="26" applyNumberFormat="0" applyFill="0" applyAlignment="0" applyProtection="0"/>
    <xf numFmtId="0" fontId="85" fillId="0" borderId="26" applyNumberFormat="0" applyFill="0" applyAlignment="0" applyProtection="0"/>
    <xf numFmtId="0" fontId="85" fillId="0" borderId="26" applyNumberFormat="0" applyFill="0" applyAlignment="0" applyProtection="0"/>
    <xf numFmtId="0" fontId="85" fillId="0" borderId="26" applyNumberFormat="0" applyFill="0" applyAlignment="0" applyProtection="0"/>
    <xf numFmtId="0" fontId="85" fillId="0" borderId="26" applyNumberFormat="0" applyFill="0" applyAlignment="0" applyProtection="0"/>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6"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25" borderId="0" applyNumberFormat="0" applyBorder="0" applyAlignment="0" applyProtection="0"/>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7" fillId="4" borderId="0" applyNumberFormat="0" applyBorder="0" applyAlignment="0" applyProtection="0">
      <alignment vertical="center"/>
    </xf>
    <xf numFmtId="0" fontId="87" fillId="25" borderId="0" applyNumberFormat="0" applyBorder="0" applyAlignment="0" applyProtection="0"/>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25" borderId="0" applyNumberFormat="0" applyBorder="0" applyAlignment="0" applyProtection="0"/>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25" borderId="0" applyNumberFormat="0" applyBorder="0" applyAlignment="0" applyProtection="0"/>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6"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25" borderId="0" applyNumberFormat="0" applyBorder="0" applyAlignment="0" applyProtection="0"/>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6" fillId="4" borderId="0" applyNumberFormat="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43" fontId="1" fillId="0" borderId="0" applyFont="0" applyFill="0" applyBorder="0" applyAlignment="0" applyProtection="0">
      <alignment vertical="center"/>
    </xf>
    <xf numFmtId="0" fontId="32" fillId="15" borderId="13" applyNumberFormat="0" applyAlignment="0" applyProtection="0">
      <alignment vertical="center"/>
    </xf>
    <xf numFmtId="0" fontId="32" fillId="15" borderId="13" applyNumberFormat="0" applyAlignment="0" applyProtection="0">
      <alignment vertical="center"/>
    </xf>
    <xf numFmtId="0" fontId="32" fillId="15" borderId="13" applyNumberFormat="0" applyAlignment="0" applyProtection="0">
      <alignment vertical="center"/>
    </xf>
    <xf numFmtId="0" fontId="32" fillId="15" borderId="13" applyNumberFormat="0" applyAlignment="0" applyProtection="0">
      <alignment vertical="center"/>
    </xf>
    <xf numFmtId="0" fontId="44" fillId="8" borderId="13" applyNumberFormat="0" applyAlignment="0" applyProtection="0">
      <alignment vertical="center"/>
    </xf>
    <xf numFmtId="0" fontId="44" fillId="8" borderId="13" applyNumberFormat="0" applyAlignment="0" applyProtection="0">
      <alignment vertical="center"/>
    </xf>
    <xf numFmtId="0" fontId="44" fillId="8" borderId="13" applyNumberFormat="0" applyAlignment="0" applyProtection="0">
      <alignment vertical="center"/>
    </xf>
    <xf numFmtId="0" fontId="44" fillId="8" borderId="13" applyNumberFormat="0" applyAlignment="0" applyProtection="0">
      <alignment vertical="center"/>
    </xf>
    <xf numFmtId="0" fontId="44" fillId="8" borderId="13" applyNumberFormat="0" applyAlignment="0" applyProtection="0">
      <alignment vertical="center"/>
    </xf>
    <xf numFmtId="0" fontId="44" fillId="8" borderId="13" applyNumberFormat="0" applyAlignment="0" applyProtection="0">
      <alignment vertical="center"/>
    </xf>
    <xf numFmtId="0" fontId="51" fillId="15" borderId="23" applyNumberFormat="0" applyAlignment="0" applyProtection="0">
      <alignment vertical="center"/>
    </xf>
    <xf numFmtId="0" fontId="51" fillId="15" borderId="23" applyNumberFormat="0" applyAlignment="0" applyProtection="0">
      <alignment vertical="center"/>
    </xf>
    <xf numFmtId="0" fontId="51" fillId="15" borderId="23" applyNumberFormat="0" applyAlignment="0" applyProtection="0">
      <alignment vertical="center"/>
    </xf>
    <xf numFmtId="0" fontId="51" fillId="15" borderId="23" applyNumberFormat="0" applyAlignment="0" applyProtection="0">
      <alignment vertical="center"/>
    </xf>
    <xf numFmtId="0" fontId="51" fillId="15" borderId="23" applyNumberFormat="0" applyAlignment="0" applyProtection="0">
      <alignment vertical="center"/>
    </xf>
    <xf numFmtId="0" fontId="51" fillId="15" borderId="23" applyNumberFormat="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3" fillId="0" borderId="26" applyNumberFormat="0" applyFill="0" applyAlignment="0" applyProtection="0">
      <alignment vertical="center"/>
    </xf>
    <xf numFmtId="0" fontId="67" fillId="9" borderId="13" applyNumberFormat="0" applyAlignment="0" applyProtection="0"/>
    <xf numFmtId="0" fontId="67" fillId="9" borderId="13" applyNumberFormat="0" applyAlignment="0" applyProtection="0"/>
    <xf numFmtId="0" fontId="67" fillId="9" borderId="13" applyNumberFormat="0" applyAlignment="0" applyProtection="0"/>
    <xf numFmtId="0" fontId="67" fillId="9" borderId="13" applyNumberFormat="0" applyAlignment="0" applyProtection="0"/>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9" borderId="13" applyNumberFormat="0" applyAlignment="0" applyProtection="0">
      <alignment vertical="center"/>
    </xf>
    <xf numFmtId="0" fontId="68" fillId="9" borderId="13" applyNumberFormat="0" applyAlignment="0" applyProtection="0">
      <alignment vertical="center"/>
    </xf>
    <xf numFmtId="0" fontId="68" fillId="9" borderId="13" applyNumberFormat="0" applyAlignment="0" applyProtection="0">
      <alignment vertical="center"/>
    </xf>
    <xf numFmtId="0" fontId="68" fillId="9"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0" fontId="68" fillId="15" borderId="13" applyNumberFormat="0" applyAlignment="0" applyProtection="0">
      <alignment vertical="center"/>
    </xf>
    <xf numFmtId="37" fontId="73" fillId="0" borderId="29">
      <alignment horizontal="justify" vertical="center" wrapText="1"/>
    </xf>
    <xf numFmtId="0" fontId="13" fillId="10" borderId="50" applyNumberFormat="0" applyFon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9" borderId="37" applyNumberFormat="0" applyAlignment="0" applyProtection="0">
      <alignment vertical="center"/>
    </xf>
    <xf numFmtId="0" fontId="68" fillId="9" borderId="37" applyNumberFormat="0" applyAlignment="0" applyProtection="0">
      <alignment vertical="center"/>
    </xf>
    <xf numFmtId="0" fontId="68" fillId="9" borderId="37" applyNumberFormat="0" applyAlignment="0" applyProtection="0">
      <alignment vertical="center"/>
    </xf>
    <xf numFmtId="0" fontId="68" fillId="9"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8" fillId="15" borderId="37" applyNumberFormat="0" applyAlignment="0" applyProtection="0">
      <alignment vertical="center"/>
    </xf>
    <xf numFmtId="0" fontId="67" fillId="9" borderId="37" applyNumberFormat="0" applyAlignment="0" applyProtection="0"/>
    <xf numFmtId="0" fontId="67" fillId="9" borderId="37" applyNumberFormat="0" applyAlignment="0" applyProtection="0"/>
    <xf numFmtId="0" fontId="67" fillId="9" borderId="37" applyNumberFormat="0" applyAlignment="0" applyProtection="0"/>
    <xf numFmtId="0" fontId="67" fillId="9" borderId="37" applyNumberFormat="0" applyAlignment="0" applyProtection="0"/>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51" fillId="15" borderId="33" applyNumberFormat="0" applyAlignment="0" applyProtection="0">
      <alignment vertical="center"/>
    </xf>
    <xf numFmtId="0" fontId="51" fillId="15" borderId="33" applyNumberFormat="0" applyAlignment="0" applyProtection="0">
      <alignment vertical="center"/>
    </xf>
    <xf numFmtId="0" fontId="51" fillId="15" borderId="33" applyNumberFormat="0" applyAlignment="0" applyProtection="0">
      <alignment vertical="center"/>
    </xf>
    <xf numFmtId="0" fontId="51" fillId="15" borderId="33" applyNumberFormat="0" applyAlignment="0" applyProtection="0">
      <alignment vertical="center"/>
    </xf>
    <xf numFmtId="0" fontId="51" fillId="15" borderId="33" applyNumberFormat="0" applyAlignment="0" applyProtection="0">
      <alignment vertical="center"/>
    </xf>
    <xf numFmtId="0" fontId="51" fillId="15" borderId="33" applyNumberFormat="0" applyAlignment="0" applyProtection="0">
      <alignment vertical="center"/>
    </xf>
    <xf numFmtId="0" fontId="44" fillId="8" borderId="37" applyNumberFormat="0" applyAlignment="0" applyProtection="0">
      <alignment vertical="center"/>
    </xf>
    <xf numFmtId="0" fontId="44" fillId="8" borderId="37" applyNumberFormat="0" applyAlignment="0" applyProtection="0">
      <alignment vertical="center"/>
    </xf>
    <xf numFmtId="0" fontId="44" fillId="8" borderId="37" applyNumberFormat="0" applyAlignment="0" applyProtection="0">
      <alignment vertical="center"/>
    </xf>
    <xf numFmtId="0" fontId="44" fillId="8" borderId="37" applyNumberFormat="0" applyAlignment="0" applyProtection="0">
      <alignment vertical="center"/>
    </xf>
    <xf numFmtId="0" fontId="44" fillId="8" borderId="37" applyNumberFormat="0" applyAlignment="0" applyProtection="0">
      <alignment vertical="center"/>
    </xf>
    <xf numFmtId="0" fontId="44" fillId="8" borderId="37" applyNumberFormat="0" applyAlignment="0" applyProtection="0">
      <alignment vertical="center"/>
    </xf>
    <xf numFmtId="0" fontId="32" fillId="15" borderId="37" applyNumberFormat="0" applyAlignment="0" applyProtection="0">
      <alignment vertical="center"/>
    </xf>
    <xf numFmtId="0" fontId="32" fillId="15" borderId="37" applyNumberFormat="0" applyAlignment="0" applyProtection="0">
      <alignment vertical="center"/>
    </xf>
    <xf numFmtId="0" fontId="32" fillId="15" borderId="37" applyNumberFormat="0" applyAlignment="0" applyProtection="0">
      <alignment vertical="center"/>
    </xf>
    <xf numFmtId="0" fontId="32" fillId="15" borderId="37" applyNumberFormat="0" applyAlignment="0" applyProtection="0">
      <alignment vertical="center"/>
    </xf>
    <xf numFmtId="0" fontId="63" fillId="0" borderId="53" applyNumberFormat="0" applyFill="0" applyAlignment="0" applyProtection="0">
      <alignment vertical="center"/>
    </xf>
    <xf numFmtId="0" fontId="32" fillId="15" borderId="56" applyNumberFormat="0" applyAlignment="0" applyProtection="0">
      <alignment vertical="center"/>
    </xf>
    <xf numFmtId="0" fontId="32" fillId="15" borderId="56" applyNumberForma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85" fillId="0" borderId="36" applyNumberFormat="0" applyFill="0" applyAlignment="0" applyProtection="0"/>
    <xf numFmtId="0" fontId="85" fillId="0" borderId="36" applyNumberFormat="0" applyFill="0" applyAlignment="0" applyProtection="0"/>
    <xf numFmtId="0" fontId="85" fillId="0" borderId="36" applyNumberFormat="0" applyFill="0" applyAlignment="0" applyProtection="0"/>
    <xf numFmtId="0" fontId="85" fillId="0" borderId="36" applyNumberFormat="0" applyFill="0" applyAlignment="0" applyProtection="0"/>
    <xf numFmtId="0" fontId="85" fillId="0" borderId="36" applyNumberFormat="0" applyFill="0" applyAlignment="0" applyProtection="0"/>
    <xf numFmtId="0" fontId="85" fillId="0" borderId="36" applyNumberFormat="0" applyFill="0" applyAlignment="0" applyProtection="0"/>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9" borderId="33" applyNumberFormat="0" applyAlignment="0" applyProtection="0">
      <alignment vertical="center"/>
    </xf>
    <xf numFmtId="0" fontId="80" fillId="9" borderId="33" applyNumberFormat="0" applyAlignment="0" applyProtection="0">
      <alignment vertical="center"/>
    </xf>
    <xf numFmtId="0" fontId="80" fillId="9" borderId="33" applyNumberFormat="0" applyAlignment="0" applyProtection="0">
      <alignment vertical="center"/>
    </xf>
    <xf numFmtId="0" fontId="80" fillId="9" borderId="33" applyNumberFormat="0" applyAlignment="0" applyProtection="0">
      <alignment vertical="center"/>
    </xf>
    <xf numFmtId="0" fontId="80" fillId="9" borderId="33" applyNumberFormat="0" applyAlignment="0" applyProtection="0">
      <alignment vertical="center"/>
    </xf>
    <xf numFmtId="0" fontId="80" fillId="9"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80" fillId="15" borderId="33"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79" fillId="8" borderId="37" applyNumberForma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9" borderId="30" applyNumberFormat="0" applyAlignment="0" applyProtection="0">
      <alignment vertical="center"/>
    </xf>
    <xf numFmtId="0" fontId="68" fillId="9" borderId="30" applyNumberFormat="0" applyAlignment="0" applyProtection="0">
      <alignment vertical="center"/>
    </xf>
    <xf numFmtId="0" fontId="68" fillId="9" borderId="30" applyNumberFormat="0" applyAlignment="0" applyProtection="0">
      <alignment vertical="center"/>
    </xf>
    <xf numFmtId="0" fontId="68" fillId="9"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8" fillId="15" borderId="30" applyNumberFormat="0" applyAlignment="0" applyProtection="0">
      <alignment vertical="center"/>
    </xf>
    <xf numFmtId="0" fontId="67" fillId="9" borderId="30" applyNumberFormat="0" applyAlignment="0" applyProtection="0"/>
    <xf numFmtId="0" fontId="67" fillId="9" borderId="30" applyNumberFormat="0" applyAlignment="0" applyProtection="0"/>
    <xf numFmtId="0" fontId="67" fillId="9" borderId="30" applyNumberFormat="0" applyAlignment="0" applyProtection="0"/>
    <xf numFmtId="0" fontId="67" fillId="9" borderId="30" applyNumberFormat="0" applyAlignment="0" applyProtection="0"/>
    <xf numFmtId="0" fontId="68" fillId="15" borderId="48" applyNumberFormat="0" applyAlignment="0" applyProtection="0">
      <alignment vertical="center"/>
    </xf>
    <xf numFmtId="0" fontId="13" fillId="10" borderId="32" applyNumberFormat="0" applyFont="0" applyAlignment="0" applyProtection="0"/>
    <xf numFmtId="0" fontId="13" fillId="10" borderId="32" applyNumberFormat="0" applyFont="0" applyAlignment="0" applyProtection="0"/>
    <xf numFmtId="0" fontId="13" fillId="10" borderId="32" applyNumberFormat="0" applyFont="0" applyAlignment="0" applyProtection="0"/>
    <xf numFmtId="0" fontId="13" fillId="10" borderId="32" applyNumberFormat="0" applyFont="0" applyAlignment="0" applyProtection="0"/>
    <xf numFmtId="0" fontId="13" fillId="10" borderId="32" applyNumberFormat="0" applyFont="0" applyAlignment="0" applyProtection="0"/>
    <xf numFmtId="0" fontId="13" fillId="10" borderId="32" applyNumberFormat="0" applyFont="0" applyAlignment="0" applyProtection="0"/>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9" borderId="48" applyNumberFormat="0" applyAlignment="0" applyProtection="0">
      <alignment vertical="center"/>
    </xf>
    <xf numFmtId="0" fontId="68" fillId="9" borderId="48" applyNumberFormat="0" applyAlignment="0" applyProtection="0">
      <alignment vertical="center"/>
    </xf>
    <xf numFmtId="0" fontId="68" fillId="9" borderId="48" applyNumberFormat="0" applyAlignment="0" applyProtection="0">
      <alignment vertical="center"/>
    </xf>
    <xf numFmtId="0" fontId="68" fillId="9"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7" fillId="9" borderId="48" applyNumberFormat="0" applyAlignment="0" applyProtection="0"/>
    <xf numFmtId="0" fontId="67" fillId="9" borderId="48" applyNumberFormat="0" applyAlignment="0" applyProtection="0"/>
    <xf numFmtId="0" fontId="67" fillId="9" borderId="48" applyNumberFormat="0" applyAlignment="0" applyProtection="0"/>
    <xf numFmtId="0" fontId="67" fillId="9" borderId="48" applyNumberFormat="0" applyAlignment="0" applyProtection="0"/>
    <xf numFmtId="0" fontId="13" fillId="10" borderId="50" applyNumberFormat="0" applyFont="0" applyAlignment="0" applyProtection="0"/>
    <xf numFmtId="0" fontId="13" fillId="10" borderId="50" applyNumberFormat="0" applyFont="0" applyAlignment="0" applyProtection="0"/>
    <xf numFmtId="0" fontId="13" fillId="10" borderId="50" applyNumberFormat="0" applyFont="0" applyAlignment="0" applyProtection="0"/>
    <xf numFmtId="0" fontId="13" fillId="10" borderId="50" applyNumberFormat="0" applyFont="0" applyAlignment="0" applyProtection="0"/>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6"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4"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0" fontId="59" fillId="0" borderId="35" applyNumberFormat="0" applyFill="0" applyAlignment="0" applyProtection="0">
      <alignment vertical="center"/>
    </xf>
    <xf numFmtId="2" fontId="53" fillId="37" borderId="34" applyProtection="0">
      <alignment horizontal="center"/>
    </xf>
    <xf numFmtId="2" fontId="53" fillId="37" borderId="34" applyProtection="0">
      <alignment horizontal="center"/>
    </xf>
    <xf numFmtId="2" fontId="53" fillId="37" borderId="34" applyProtection="0">
      <alignment horizontal="center"/>
    </xf>
    <xf numFmtId="2" fontId="53" fillId="37" borderId="34" applyProtection="0">
      <alignment horizontal="center"/>
    </xf>
    <xf numFmtId="2" fontId="53" fillId="37" borderId="34" applyProtection="0">
      <alignment horizontal="center"/>
    </xf>
    <xf numFmtId="2" fontId="53" fillId="37" borderId="34" applyProtection="0">
      <alignment horizontal="center"/>
    </xf>
    <xf numFmtId="2" fontId="57" fillId="35" borderId="34" applyProtection="0">
      <alignment horizontal="center"/>
    </xf>
    <xf numFmtId="2" fontId="57" fillId="35" borderId="34" applyProtection="0">
      <alignment horizontal="center"/>
    </xf>
    <xf numFmtId="2" fontId="57" fillId="35" borderId="34" applyProtection="0">
      <alignment horizontal="center"/>
    </xf>
    <xf numFmtId="2" fontId="57" fillId="35" borderId="34" applyProtection="0">
      <alignment horizontal="center"/>
    </xf>
    <xf numFmtId="2" fontId="57" fillId="35" borderId="34" applyProtection="0">
      <alignment horizontal="center"/>
    </xf>
    <xf numFmtId="2" fontId="57" fillId="35" borderId="34" applyProtection="0">
      <alignment horizontal="center"/>
    </xf>
    <xf numFmtId="2" fontId="57" fillId="35" borderId="34" applyProtection="0"/>
    <xf numFmtId="2" fontId="57" fillId="35" borderId="34" applyProtection="0"/>
    <xf numFmtId="2" fontId="57" fillId="35" borderId="34" applyProtection="0"/>
    <xf numFmtId="2" fontId="57" fillId="35" borderId="34" applyProtection="0"/>
    <xf numFmtId="2" fontId="57" fillId="35" borderId="34" applyProtection="0"/>
    <xf numFmtId="2" fontId="57" fillId="35" borderId="34" applyProtection="0"/>
    <xf numFmtId="2" fontId="53" fillId="37" borderId="34" applyProtection="0"/>
    <xf numFmtId="2" fontId="53" fillId="37" borderId="34" applyProtection="0"/>
    <xf numFmtId="2" fontId="53" fillId="37" borderId="34" applyProtection="0"/>
    <xf numFmtId="2" fontId="53" fillId="37" borderId="34" applyProtection="0"/>
    <xf numFmtId="2" fontId="53" fillId="37" borderId="34" applyProtection="0"/>
    <xf numFmtId="2" fontId="53" fillId="37" borderId="34" applyProtection="0"/>
    <xf numFmtId="2" fontId="53" fillId="34" borderId="34" applyProtection="0"/>
    <xf numFmtId="2" fontId="53" fillId="34" borderId="34" applyProtection="0"/>
    <xf numFmtId="2" fontId="53" fillId="34" borderId="34" applyProtection="0"/>
    <xf numFmtId="2" fontId="53" fillId="34" borderId="34" applyProtection="0"/>
    <xf numFmtId="2" fontId="53" fillId="34" borderId="34" applyProtection="0"/>
    <xf numFmtId="2" fontId="53" fillId="34" borderId="34" applyProtection="0"/>
    <xf numFmtId="2" fontId="54" fillId="33" borderId="34" applyProtection="0"/>
    <xf numFmtId="2" fontId="54" fillId="33" borderId="34" applyProtection="0"/>
    <xf numFmtId="2" fontId="54" fillId="33" borderId="34" applyProtection="0"/>
    <xf numFmtId="2" fontId="54" fillId="33" borderId="34" applyProtection="0"/>
    <xf numFmtId="2" fontId="54" fillId="33" borderId="34" applyProtection="0"/>
    <xf numFmtId="2" fontId="54" fillId="33" borderId="34" applyProtection="0"/>
    <xf numFmtId="2" fontId="54" fillId="33" borderId="34" applyProtection="0"/>
    <xf numFmtId="2" fontId="54" fillId="33" borderId="34" applyProtection="0"/>
    <xf numFmtId="2" fontId="54" fillId="33" borderId="34" applyProtection="0"/>
    <xf numFmtId="2" fontId="54" fillId="33" borderId="34" applyProtection="0"/>
    <xf numFmtId="2" fontId="54" fillId="33" borderId="34" applyProtection="0"/>
    <xf numFmtId="2" fontId="54" fillId="33" borderId="34" applyProtection="0"/>
    <xf numFmtId="0" fontId="55" fillId="33" borderId="34" applyNumberFormat="0" applyProtection="0">
      <alignment horizontal="left"/>
    </xf>
    <xf numFmtId="0" fontId="55" fillId="33" borderId="34" applyNumberFormat="0" applyProtection="0">
      <alignment horizontal="left"/>
    </xf>
    <xf numFmtId="0" fontId="55" fillId="33" borderId="34" applyNumberFormat="0" applyProtection="0">
      <alignment horizontal="left"/>
    </xf>
    <xf numFmtId="0" fontId="55" fillId="33" borderId="34" applyNumberFormat="0" applyProtection="0">
      <alignment horizontal="left"/>
    </xf>
    <xf numFmtId="0" fontId="55" fillId="33" borderId="34" applyNumberFormat="0" applyProtection="0">
      <alignment horizontal="left"/>
    </xf>
    <xf numFmtId="0" fontId="55" fillId="33" borderId="34" applyNumberFormat="0" applyProtection="0">
      <alignment horizontal="left"/>
    </xf>
    <xf numFmtId="14" fontId="54" fillId="36" borderId="34" applyProtection="0">
      <alignment horizontal="left"/>
    </xf>
    <xf numFmtId="14" fontId="54" fillId="36" borderId="34" applyProtection="0">
      <alignment horizontal="left"/>
    </xf>
    <xf numFmtId="14" fontId="54" fillId="36" borderId="34" applyProtection="0">
      <alignment horizontal="left"/>
    </xf>
    <xf numFmtId="14" fontId="54" fillId="36" borderId="34" applyProtection="0">
      <alignment horizontal="left"/>
    </xf>
    <xf numFmtId="14" fontId="54" fillId="36" borderId="34" applyProtection="0">
      <alignment horizontal="left"/>
    </xf>
    <xf numFmtId="14" fontId="54" fillId="36" borderId="34" applyProtection="0">
      <alignment horizontal="left"/>
    </xf>
    <xf numFmtId="14" fontId="54" fillId="36" borderId="34" applyProtection="0">
      <alignment horizontal="left"/>
    </xf>
    <xf numFmtId="14" fontId="54" fillId="36" borderId="34" applyProtection="0">
      <alignment horizontal="left"/>
    </xf>
    <xf numFmtId="14" fontId="54" fillId="36" borderId="34" applyProtection="0">
      <alignment horizontal="left"/>
    </xf>
    <xf numFmtId="14" fontId="54" fillId="36" borderId="34" applyProtection="0">
      <alignment horizontal="left"/>
    </xf>
    <xf numFmtId="14" fontId="54" fillId="36" borderId="34" applyProtection="0">
      <alignment horizontal="left"/>
    </xf>
    <xf numFmtId="14" fontId="54" fillId="36" borderId="34" applyProtection="0">
      <alignment horizontal="left"/>
    </xf>
    <xf numFmtId="14" fontId="54" fillId="36" borderId="34" applyProtection="0">
      <alignment horizontal="right"/>
    </xf>
    <xf numFmtId="14" fontId="54" fillId="36" borderId="34" applyProtection="0">
      <alignment horizontal="right"/>
    </xf>
    <xf numFmtId="14" fontId="54" fillId="36" borderId="34" applyProtection="0">
      <alignment horizontal="right"/>
    </xf>
    <xf numFmtId="14" fontId="54" fillId="36" borderId="34" applyProtection="0">
      <alignment horizontal="right"/>
    </xf>
    <xf numFmtId="14" fontId="54" fillId="36" borderId="34" applyProtection="0">
      <alignment horizontal="right"/>
    </xf>
    <xf numFmtId="14" fontId="54" fillId="36" borderId="34" applyProtection="0">
      <alignment horizontal="right"/>
    </xf>
    <xf numFmtId="14" fontId="54" fillId="36" borderId="34" applyProtection="0">
      <alignment horizontal="right"/>
    </xf>
    <xf numFmtId="14" fontId="54" fillId="36" borderId="34" applyProtection="0">
      <alignment horizontal="right"/>
    </xf>
    <xf numFmtId="14" fontId="54" fillId="36" borderId="34" applyProtection="0">
      <alignment horizontal="right"/>
    </xf>
    <xf numFmtId="14" fontId="54" fillId="36" borderId="34" applyProtection="0">
      <alignment horizontal="right"/>
    </xf>
    <xf numFmtId="14" fontId="54" fillId="36" borderId="34" applyProtection="0">
      <alignment horizontal="right"/>
    </xf>
    <xf numFmtId="14" fontId="54" fillId="36" borderId="34" applyProtection="0">
      <alignment horizontal="right"/>
    </xf>
    <xf numFmtId="2" fontId="53" fillId="35" borderId="34" applyProtection="0">
      <alignment horizontal="right"/>
    </xf>
    <xf numFmtId="2" fontId="53" fillId="35" borderId="34" applyProtection="0">
      <alignment horizontal="right"/>
    </xf>
    <xf numFmtId="2" fontId="53" fillId="35" borderId="34" applyProtection="0">
      <alignment horizontal="right"/>
    </xf>
    <xf numFmtId="2" fontId="53" fillId="35" borderId="34" applyProtection="0">
      <alignment horizontal="right"/>
    </xf>
    <xf numFmtId="2" fontId="53" fillId="35" borderId="34" applyProtection="0">
      <alignment horizontal="right"/>
    </xf>
    <xf numFmtId="2" fontId="53" fillId="35" borderId="34" applyProtection="0">
      <alignment horizontal="right"/>
    </xf>
    <xf numFmtId="2" fontId="52" fillId="34" borderId="34" applyProtection="0">
      <alignment horizontal="right"/>
    </xf>
    <xf numFmtId="2" fontId="52" fillId="34" borderId="34" applyProtection="0">
      <alignment horizontal="right"/>
    </xf>
    <xf numFmtId="2" fontId="52" fillId="34" borderId="34" applyProtection="0">
      <alignment horizontal="right"/>
    </xf>
    <xf numFmtId="2" fontId="52" fillId="34" borderId="34" applyProtection="0">
      <alignment horizontal="right"/>
    </xf>
    <xf numFmtId="2" fontId="52" fillId="34" borderId="34" applyProtection="0">
      <alignment horizontal="right"/>
    </xf>
    <xf numFmtId="2" fontId="52" fillId="34" borderId="34" applyProtection="0">
      <alignment horizontal="right"/>
    </xf>
    <xf numFmtId="0" fontId="52" fillId="33" borderId="34" applyNumberFormat="0" applyAlignment="0" applyProtection="0"/>
    <xf numFmtId="0" fontId="52" fillId="33" borderId="34" applyNumberFormat="0" applyAlignment="0" applyProtection="0"/>
    <xf numFmtId="0" fontId="52" fillId="33" borderId="34" applyNumberFormat="0" applyAlignment="0" applyProtection="0"/>
    <xf numFmtId="0" fontId="52" fillId="33" borderId="34" applyNumberFormat="0" applyAlignment="0" applyProtection="0"/>
    <xf numFmtId="0" fontId="52" fillId="33" borderId="34" applyNumberFormat="0" applyAlignment="0" applyProtection="0"/>
    <xf numFmtId="0" fontId="52" fillId="33" borderId="34" applyNumberFormat="0" applyAlignment="0" applyProtection="0"/>
    <xf numFmtId="0" fontId="51" fillId="15" borderId="33" applyNumberFormat="0" applyAlignment="0" applyProtection="0">
      <alignment vertical="center"/>
    </xf>
    <xf numFmtId="0" fontId="51" fillId="15" borderId="33" applyNumberFormat="0" applyAlignment="0" applyProtection="0">
      <alignment vertical="center"/>
    </xf>
    <xf numFmtId="0" fontId="51" fillId="15" borderId="33" applyNumberFormat="0" applyAlignment="0" applyProtection="0">
      <alignment vertical="center"/>
    </xf>
    <xf numFmtId="0" fontId="51" fillId="15" borderId="33" applyNumberFormat="0" applyAlignment="0" applyProtection="0">
      <alignment vertical="center"/>
    </xf>
    <xf numFmtId="0" fontId="51" fillId="15" borderId="33" applyNumberFormat="0" applyAlignment="0" applyProtection="0">
      <alignment vertical="center"/>
    </xf>
    <xf numFmtId="0" fontId="51" fillId="15" borderId="33" applyNumberForma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3" fillId="10" borderId="32" applyNumberFormat="0" applyFont="0" applyAlignment="0" applyProtection="0">
      <alignment vertical="center"/>
    </xf>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8" fillId="32" borderId="32" applyNumberFormat="0" applyAlignment="0" applyProtection="0"/>
    <xf numFmtId="0" fontId="13" fillId="10" borderId="32" applyNumberFormat="0" applyFont="0" applyAlignment="0" applyProtection="0">
      <alignment vertical="center"/>
    </xf>
    <xf numFmtId="0" fontId="44" fillId="8" borderId="30" applyNumberFormat="0" applyAlignment="0" applyProtection="0">
      <alignment vertical="center"/>
    </xf>
    <xf numFmtId="0" fontId="44" fillId="8" borderId="30" applyNumberFormat="0" applyAlignment="0" applyProtection="0">
      <alignment vertical="center"/>
    </xf>
    <xf numFmtId="0" fontId="44" fillId="8" borderId="30" applyNumberFormat="0" applyAlignment="0" applyProtection="0">
      <alignment vertical="center"/>
    </xf>
    <xf numFmtId="0" fontId="44" fillId="8" borderId="30" applyNumberFormat="0" applyAlignment="0" applyProtection="0">
      <alignment vertical="center"/>
    </xf>
    <xf numFmtId="0" fontId="44" fillId="8" borderId="30" applyNumberFormat="0" applyAlignment="0" applyProtection="0">
      <alignment vertical="center"/>
    </xf>
    <xf numFmtId="10" fontId="38" fillId="29" borderId="29" applyNumberFormat="0" applyBorder="0" applyAlignment="0" applyProtection="0"/>
    <xf numFmtId="10" fontId="38" fillId="29" borderId="29" applyNumberFormat="0" applyBorder="0" applyAlignment="0" applyProtection="0"/>
    <xf numFmtId="0" fontId="44" fillId="8" borderId="30" applyNumberFormat="0" applyAlignment="0" applyProtection="0">
      <alignment vertical="center"/>
    </xf>
    <xf numFmtId="0" fontId="40" fillId="0" borderId="31">
      <alignment horizontal="left" vertical="center"/>
    </xf>
    <xf numFmtId="0" fontId="40" fillId="0" borderId="31">
      <alignment horizontal="left" vertical="center"/>
    </xf>
    <xf numFmtId="0" fontId="59" fillId="0" borderId="53" applyNumberFormat="0" applyFill="0" applyAlignment="0" applyProtection="0">
      <alignment vertical="center"/>
    </xf>
    <xf numFmtId="0" fontId="59" fillId="0" borderId="53" applyNumberFormat="0" applyFill="0" applyAlignment="0" applyProtection="0">
      <alignment vertical="center"/>
    </xf>
    <xf numFmtId="0" fontId="59" fillId="0" borderId="53" applyNumberFormat="0" applyFill="0" applyAlignment="0" applyProtection="0">
      <alignment vertical="center"/>
    </xf>
    <xf numFmtId="0" fontId="59" fillId="0" borderId="53" applyNumberFormat="0" applyFill="0" applyAlignment="0" applyProtection="0">
      <alignment vertical="center"/>
    </xf>
    <xf numFmtId="0" fontId="59" fillId="0" borderId="53" applyNumberFormat="0" applyFill="0" applyAlignment="0" applyProtection="0">
      <alignment vertical="center"/>
    </xf>
    <xf numFmtId="0" fontId="59" fillId="0" borderId="53" applyNumberFormat="0" applyFill="0" applyAlignment="0" applyProtection="0">
      <alignment vertical="center"/>
    </xf>
    <xf numFmtId="2" fontId="53" fillId="37" borderId="52" applyProtection="0">
      <alignment horizontal="center"/>
    </xf>
    <xf numFmtId="2" fontId="53" fillId="37" borderId="52" applyProtection="0">
      <alignment horizontal="center"/>
    </xf>
    <xf numFmtId="0" fontId="32" fillId="15" borderId="30" applyNumberFormat="0" applyAlignment="0" applyProtection="0">
      <alignment vertical="center"/>
    </xf>
    <xf numFmtId="0" fontId="32" fillId="15" borderId="30" applyNumberFormat="0" applyAlignment="0" applyProtection="0">
      <alignment vertical="center"/>
    </xf>
    <xf numFmtId="0" fontId="32" fillId="15" borderId="30" applyNumberFormat="0" applyAlignment="0" applyProtection="0">
      <alignment vertical="center"/>
    </xf>
    <xf numFmtId="0" fontId="32" fillId="15" borderId="30" applyNumberFormat="0" applyAlignment="0" applyProtection="0">
      <alignment vertical="center"/>
    </xf>
    <xf numFmtId="2" fontId="53" fillId="37" borderId="52" applyProtection="0">
      <alignment horizontal="center"/>
    </xf>
    <xf numFmtId="2" fontId="53" fillId="37" borderId="52" applyProtection="0">
      <alignment horizontal="center"/>
    </xf>
    <xf numFmtId="2" fontId="53" fillId="37" borderId="52" applyProtection="0">
      <alignment horizontal="center"/>
    </xf>
    <xf numFmtId="2" fontId="53" fillId="37" borderId="52" applyProtection="0">
      <alignment horizontal="center"/>
    </xf>
    <xf numFmtId="2" fontId="57" fillId="35" borderId="52" applyProtection="0">
      <alignment horizontal="center"/>
    </xf>
    <xf numFmtId="2" fontId="57" fillId="35" borderId="52" applyProtection="0">
      <alignment horizontal="center"/>
    </xf>
    <xf numFmtId="2" fontId="57" fillId="35" borderId="52" applyProtection="0">
      <alignment horizontal="center"/>
    </xf>
    <xf numFmtId="2" fontId="57" fillId="35" borderId="52" applyProtection="0">
      <alignment horizontal="center"/>
    </xf>
    <xf numFmtId="2" fontId="57" fillId="35" borderId="52" applyProtection="0">
      <alignment horizontal="center"/>
    </xf>
    <xf numFmtId="2" fontId="57" fillId="35" borderId="52" applyProtection="0">
      <alignment horizontal="center"/>
    </xf>
    <xf numFmtId="2" fontId="57" fillId="35" borderId="52" applyProtection="0"/>
    <xf numFmtId="2" fontId="57" fillId="35" borderId="52" applyProtection="0"/>
    <xf numFmtId="2" fontId="57" fillId="35" borderId="52" applyProtection="0"/>
    <xf numFmtId="2" fontId="57" fillId="35" borderId="52" applyProtection="0"/>
    <xf numFmtId="2" fontId="57" fillId="35" borderId="52" applyProtection="0"/>
    <xf numFmtId="2" fontId="57" fillId="35" borderId="52" applyProtection="0"/>
    <xf numFmtId="2" fontId="53" fillId="37" borderId="52" applyProtection="0"/>
    <xf numFmtId="2" fontId="53" fillId="37" borderId="52" applyProtection="0"/>
    <xf numFmtId="2" fontId="53" fillId="37" borderId="52" applyProtection="0"/>
    <xf numFmtId="2" fontId="53" fillId="34" borderId="52" applyProtection="0"/>
    <xf numFmtId="2" fontId="53" fillId="34" borderId="52" applyProtection="0"/>
    <xf numFmtId="2" fontId="53" fillId="34" borderId="52" applyProtection="0"/>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2" fontId="54" fillId="33" borderId="52" applyProtection="0"/>
    <xf numFmtId="2" fontId="54" fillId="33" borderId="52" applyProtection="0"/>
    <xf numFmtId="2" fontId="54" fillId="33" borderId="52" applyProtection="0"/>
    <xf numFmtId="2" fontId="54" fillId="33" borderId="52" applyProtection="0"/>
    <xf numFmtId="2" fontId="54" fillId="33" borderId="52" applyProtection="0"/>
    <xf numFmtId="2" fontId="54" fillId="33" borderId="52" applyProtection="0"/>
    <xf numFmtId="2" fontId="54" fillId="33" borderId="52" applyProtection="0"/>
    <xf numFmtId="2" fontId="54" fillId="33" borderId="52" applyProtection="0"/>
    <xf numFmtId="2" fontId="54" fillId="33" borderId="52" applyProtection="0"/>
    <xf numFmtId="2" fontId="54" fillId="33" borderId="52" applyProtection="0"/>
    <xf numFmtId="2" fontId="54" fillId="33" borderId="52" applyProtection="0"/>
    <xf numFmtId="0" fontId="55" fillId="33" borderId="52" applyNumberFormat="0" applyProtection="0">
      <alignment horizontal="left"/>
    </xf>
    <xf numFmtId="0" fontId="55" fillId="33" borderId="52" applyNumberFormat="0" applyProtection="0">
      <alignment horizontal="left"/>
    </xf>
    <xf numFmtId="0" fontId="55" fillId="33" borderId="52" applyNumberFormat="0" applyProtection="0">
      <alignment horizontal="left"/>
    </xf>
    <xf numFmtId="0" fontId="55" fillId="33" borderId="52" applyNumberFormat="0" applyProtection="0">
      <alignment horizontal="left"/>
    </xf>
    <xf numFmtId="0" fontId="55" fillId="33" borderId="52" applyNumberFormat="0" applyProtection="0">
      <alignment horizontal="left"/>
    </xf>
    <xf numFmtId="14" fontId="54" fillId="36" borderId="52" applyProtection="0">
      <alignment horizontal="left"/>
    </xf>
    <xf numFmtId="14" fontId="54" fillId="36" borderId="52" applyProtection="0">
      <alignment horizontal="left"/>
    </xf>
    <xf numFmtId="14" fontId="54" fillId="36" borderId="52" applyProtection="0">
      <alignment horizontal="left"/>
    </xf>
    <xf numFmtId="14" fontId="54" fillId="36" borderId="52" applyProtection="0">
      <alignment horizontal="left"/>
    </xf>
    <xf numFmtId="14" fontId="54" fillId="36" borderId="52" applyProtection="0">
      <alignment horizontal="left"/>
    </xf>
    <xf numFmtId="10" fontId="38" fillId="29" borderId="45" applyNumberFormat="0" applyBorder="0" applyAlignment="0" applyProtection="0"/>
    <xf numFmtId="10" fontId="38" fillId="29" borderId="45" applyNumberFormat="0" applyBorder="0" applyAlignment="0" applyProtection="0"/>
    <xf numFmtId="0" fontId="44" fillId="8" borderId="44" applyNumberFormat="0" applyAlignment="0" applyProtection="0">
      <alignment vertical="center"/>
    </xf>
    <xf numFmtId="14" fontId="54" fillId="36" borderId="52" applyProtection="0">
      <alignment horizontal="left"/>
    </xf>
    <xf numFmtId="14" fontId="54" fillId="36" borderId="52" applyProtection="0">
      <alignment horizontal="left"/>
    </xf>
    <xf numFmtId="14" fontId="54" fillId="36" borderId="52" applyProtection="0">
      <alignment horizontal="right"/>
    </xf>
    <xf numFmtId="14" fontId="54" fillId="36" borderId="52" applyProtection="0">
      <alignment horizontal="right"/>
    </xf>
    <xf numFmtId="14" fontId="54" fillId="36" borderId="52" applyProtection="0">
      <alignment horizontal="right"/>
    </xf>
    <xf numFmtId="14" fontId="54" fillId="36" borderId="52" applyProtection="0">
      <alignment horizontal="right"/>
    </xf>
    <xf numFmtId="14" fontId="54" fillId="36" borderId="52" applyProtection="0">
      <alignment horizontal="right"/>
    </xf>
    <xf numFmtId="14" fontId="54" fillId="36" borderId="52" applyProtection="0">
      <alignment horizontal="right"/>
    </xf>
    <xf numFmtId="14" fontId="54" fillId="36" borderId="52" applyProtection="0">
      <alignment horizontal="right"/>
    </xf>
    <xf numFmtId="14" fontId="54" fillId="36" borderId="52" applyProtection="0">
      <alignment horizontal="right"/>
    </xf>
    <xf numFmtId="14" fontId="54" fillId="36" borderId="52" applyProtection="0">
      <alignment horizontal="right"/>
    </xf>
    <xf numFmtId="14" fontId="54" fillId="36" borderId="52" applyProtection="0">
      <alignment horizontal="right"/>
    </xf>
    <xf numFmtId="14" fontId="54" fillId="36" borderId="52" applyProtection="0">
      <alignment horizontal="right"/>
    </xf>
    <xf numFmtId="14" fontId="54" fillId="36" borderId="52" applyProtection="0">
      <alignment horizontal="right"/>
    </xf>
    <xf numFmtId="2" fontId="53" fillId="35" borderId="52" applyProtection="0">
      <alignment horizontal="right"/>
    </xf>
    <xf numFmtId="2" fontId="53" fillId="35" borderId="52" applyProtection="0">
      <alignment horizontal="right"/>
    </xf>
    <xf numFmtId="2" fontId="53" fillId="35" borderId="52" applyProtection="0">
      <alignment horizontal="right"/>
    </xf>
    <xf numFmtId="2" fontId="53" fillId="35" borderId="52" applyProtection="0">
      <alignment horizontal="right"/>
    </xf>
    <xf numFmtId="2" fontId="53" fillId="35" borderId="52" applyProtection="0">
      <alignment horizontal="right"/>
    </xf>
    <xf numFmtId="2" fontId="53" fillId="35" borderId="52" applyProtection="0">
      <alignment horizontal="right"/>
    </xf>
    <xf numFmtId="2" fontId="52" fillId="34" borderId="52" applyProtection="0">
      <alignment horizontal="right"/>
    </xf>
    <xf numFmtId="2" fontId="52" fillId="34" borderId="52" applyProtection="0">
      <alignment horizontal="right"/>
    </xf>
    <xf numFmtId="2" fontId="52" fillId="34" borderId="52" applyProtection="0">
      <alignment horizontal="right"/>
    </xf>
    <xf numFmtId="2" fontId="52" fillId="34" borderId="52" applyProtection="0">
      <alignment horizontal="right"/>
    </xf>
    <xf numFmtId="2" fontId="52" fillId="34" borderId="52" applyProtection="0">
      <alignment horizontal="right"/>
    </xf>
    <xf numFmtId="2" fontId="52" fillId="34" borderId="52" applyProtection="0">
      <alignment horizontal="right"/>
    </xf>
    <xf numFmtId="0" fontId="52" fillId="33" borderId="52" applyNumberFormat="0" applyAlignment="0" applyProtection="0"/>
    <xf numFmtId="0" fontId="52" fillId="33" borderId="52" applyNumberFormat="0" applyAlignment="0" applyProtection="0"/>
    <xf numFmtId="0" fontId="52" fillId="33" borderId="52" applyNumberFormat="0" applyAlignment="0" applyProtection="0"/>
    <xf numFmtId="0" fontId="52" fillId="33" borderId="52" applyNumberFormat="0" applyAlignment="0" applyProtection="0"/>
    <xf numFmtId="0" fontId="52" fillId="33" borderId="52" applyNumberFormat="0" applyAlignment="0" applyProtection="0"/>
    <xf numFmtId="0" fontId="52" fillId="33" borderId="52" applyNumberFormat="0" applyAlignment="0" applyProtection="0"/>
    <xf numFmtId="0" fontId="51" fillId="15" borderId="51" applyNumberFormat="0" applyAlignment="0" applyProtection="0">
      <alignment vertical="center"/>
    </xf>
    <xf numFmtId="0" fontId="51" fillId="15" borderId="51" applyNumberFormat="0" applyAlignment="0" applyProtection="0">
      <alignment vertical="center"/>
    </xf>
    <xf numFmtId="0" fontId="51" fillId="15" borderId="51" applyNumberForma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18" fillId="32" borderId="50" applyNumberFormat="0" applyAlignment="0" applyProtection="0"/>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10" fontId="38" fillId="29" borderId="47" applyNumberFormat="0" applyBorder="0" applyAlignment="0" applyProtection="0"/>
    <xf numFmtId="10" fontId="38" fillId="29" borderId="47" applyNumberFormat="0" applyBorder="0" applyAlignment="0" applyProtection="0"/>
    <xf numFmtId="0" fontId="44" fillId="8" borderId="48" applyNumberFormat="0" applyAlignment="0" applyProtection="0">
      <alignment vertical="center"/>
    </xf>
    <xf numFmtId="0" fontId="40" fillId="0" borderId="49">
      <alignment horizontal="left" vertical="center"/>
    </xf>
    <xf numFmtId="0" fontId="32" fillId="15" borderId="48" applyNumberFormat="0" applyAlignment="0" applyProtection="0">
      <alignment vertical="center"/>
    </xf>
    <xf numFmtId="0" fontId="32" fillId="15" borderId="48" applyNumberFormat="0" applyAlignment="0" applyProtection="0">
      <alignment vertical="center"/>
    </xf>
    <xf numFmtId="0" fontId="32" fillId="15" borderId="48" applyNumberFormat="0" applyAlignment="0" applyProtection="0">
      <alignment vertical="center"/>
    </xf>
    <xf numFmtId="0" fontId="32" fillId="15" borderId="48" applyNumberFormat="0" applyAlignment="0" applyProtection="0">
      <alignment vertical="center"/>
    </xf>
    <xf numFmtId="0" fontId="44" fillId="8" borderId="30" applyNumberFormat="0" applyAlignment="0" applyProtection="0">
      <alignment vertical="center"/>
    </xf>
    <xf numFmtId="0" fontId="40" fillId="0" borderId="38">
      <alignment horizontal="left" vertical="center"/>
    </xf>
    <xf numFmtId="10" fontId="38" fillId="29" borderId="39" applyNumberFormat="0" applyBorder="0" applyAlignment="0" applyProtection="0"/>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2" fillId="33" borderId="41" applyNumberFormat="0" applyAlignment="0" applyProtection="0"/>
    <xf numFmtId="0" fontId="52" fillId="33" borderId="41" applyNumberFormat="0" applyAlignment="0" applyProtection="0"/>
    <xf numFmtId="0" fontId="52" fillId="33" borderId="41" applyNumberFormat="0" applyAlignment="0" applyProtection="0"/>
    <xf numFmtId="0" fontId="52" fillId="33" borderId="41" applyNumberFormat="0" applyAlignment="0" applyProtection="0"/>
    <xf numFmtId="0" fontId="52" fillId="33" borderId="41" applyNumberFormat="0" applyAlignment="0" applyProtection="0"/>
    <xf numFmtId="0" fontId="52" fillId="33" borderId="41" applyNumberFormat="0" applyAlignment="0" applyProtection="0"/>
    <xf numFmtId="2" fontId="52" fillId="34" borderId="41" applyProtection="0">
      <alignment horizontal="right"/>
    </xf>
    <xf numFmtId="2" fontId="52" fillId="34" borderId="41" applyProtection="0">
      <alignment horizontal="right"/>
    </xf>
    <xf numFmtId="2" fontId="52" fillId="34" borderId="41" applyProtection="0">
      <alignment horizontal="right"/>
    </xf>
    <xf numFmtId="2" fontId="52" fillId="34" borderId="41" applyProtection="0">
      <alignment horizontal="right"/>
    </xf>
    <xf numFmtId="2" fontId="52" fillId="34" borderId="41" applyProtection="0">
      <alignment horizontal="right"/>
    </xf>
    <xf numFmtId="2" fontId="52" fillId="34" borderId="41" applyProtection="0">
      <alignment horizontal="right"/>
    </xf>
    <xf numFmtId="2" fontId="53" fillId="35" borderId="41" applyProtection="0">
      <alignment horizontal="right"/>
    </xf>
    <xf numFmtId="2" fontId="53" fillId="35" borderId="41" applyProtection="0">
      <alignment horizontal="right"/>
    </xf>
    <xf numFmtId="2" fontId="53" fillId="35" borderId="41" applyProtection="0">
      <alignment horizontal="right"/>
    </xf>
    <xf numFmtId="2" fontId="53" fillId="35" borderId="41" applyProtection="0">
      <alignment horizontal="right"/>
    </xf>
    <xf numFmtId="2" fontId="53" fillId="35" borderId="41" applyProtection="0">
      <alignment horizontal="right"/>
    </xf>
    <xf numFmtId="2" fontId="53" fillId="35"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0" fontId="55" fillId="33" borderId="41" applyNumberFormat="0" applyProtection="0">
      <alignment horizontal="left"/>
    </xf>
    <xf numFmtId="0" fontId="55" fillId="33" borderId="41" applyNumberFormat="0" applyProtection="0">
      <alignment horizontal="left"/>
    </xf>
    <xf numFmtId="0" fontId="55" fillId="33" borderId="41" applyNumberFormat="0" applyProtection="0">
      <alignment horizontal="left"/>
    </xf>
    <xf numFmtId="0" fontId="55" fillId="33" borderId="41" applyNumberFormat="0" applyProtection="0">
      <alignment horizontal="left"/>
    </xf>
    <xf numFmtId="0" fontId="55" fillId="33" borderId="41" applyNumberFormat="0" applyProtection="0">
      <alignment horizontal="left"/>
    </xf>
    <xf numFmtId="0" fontId="55" fillId="33" borderId="41" applyNumberFormat="0" applyProtection="0">
      <alignment horizontal="left"/>
    </xf>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3" fillId="34" borderId="41" applyProtection="0"/>
    <xf numFmtId="2" fontId="53" fillId="34" borderId="41" applyProtection="0"/>
    <xf numFmtId="2" fontId="53" fillId="34" borderId="41" applyProtection="0"/>
    <xf numFmtId="2" fontId="53" fillId="34" borderId="41" applyProtection="0"/>
    <xf numFmtId="2" fontId="53" fillId="34" borderId="41" applyProtection="0"/>
    <xf numFmtId="2" fontId="53" fillId="34" borderId="41" applyProtection="0"/>
    <xf numFmtId="2" fontId="53" fillId="37" borderId="41" applyProtection="0"/>
    <xf numFmtId="2" fontId="53" fillId="37" borderId="41" applyProtection="0"/>
    <xf numFmtId="2" fontId="53" fillId="37" borderId="41" applyProtection="0"/>
    <xf numFmtId="2" fontId="53" fillId="37" borderId="41" applyProtection="0"/>
    <xf numFmtId="2" fontId="53" fillId="37" borderId="41" applyProtection="0"/>
    <xf numFmtId="2" fontId="53" fillId="37" borderId="41" applyProtection="0"/>
    <xf numFmtId="2" fontId="57" fillId="35" borderId="41" applyProtection="0"/>
    <xf numFmtId="2" fontId="57" fillId="35" borderId="41" applyProtection="0"/>
    <xf numFmtId="2" fontId="57" fillId="35" borderId="41" applyProtection="0"/>
    <xf numFmtId="2" fontId="57" fillId="35" borderId="41" applyProtection="0"/>
    <xf numFmtId="2" fontId="57" fillId="35" borderId="41" applyProtection="0"/>
    <xf numFmtId="2" fontId="57" fillId="35" borderId="41" applyProtection="0">
      <alignment horizontal="center"/>
    </xf>
    <xf numFmtId="2" fontId="57" fillId="35" borderId="41" applyProtection="0">
      <alignment horizontal="center"/>
    </xf>
    <xf numFmtId="2" fontId="57" fillId="35" borderId="41" applyProtection="0">
      <alignment horizontal="center"/>
    </xf>
    <xf numFmtId="2" fontId="57" fillId="35" borderId="41" applyProtection="0">
      <alignment horizontal="center"/>
    </xf>
    <xf numFmtId="2" fontId="57" fillId="35" borderId="41" applyProtection="0">
      <alignment horizontal="center"/>
    </xf>
    <xf numFmtId="2" fontId="57" fillId="35" borderId="41" applyProtection="0">
      <alignment horizontal="center"/>
    </xf>
    <xf numFmtId="2" fontId="53" fillId="37" borderId="41" applyProtection="0">
      <alignment horizontal="center"/>
    </xf>
    <xf numFmtId="2" fontId="53" fillId="37" borderId="41" applyProtection="0">
      <alignment horizontal="center"/>
    </xf>
    <xf numFmtId="2" fontId="53" fillId="37" borderId="41" applyProtection="0">
      <alignment horizontal="center"/>
    </xf>
    <xf numFmtId="2" fontId="53" fillId="37" borderId="41" applyProtection="0">
      <alignment horizontal="center"/>
    </xf>
    <xf numFmtId="2" fontId="53" fillId="37" borderId="41" applyProtection="0">
      <alignment horizontal="center"/>
    </xf>
    <xf numFmtId="2" fontId="53" fillId="37" borderId="41" applyProtection="0">
      <alignment horizont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32" fillId="15" borderId="56" applyNumberFormat="0" applyAlignment="0" applyProtection="0">
      <alignment vertical="center"/>
    </xf>
    <xf numFmtId="0" fontId="32" fillId="15" borderId="56" applyNumberFormat="0" applyAlignment="0" applyProtection="0">
      <alignment vertical="center"/>
    </xf>
    <xf numFmtId="0" fontId="40" fillId="0" borderId="57">
      <alignment horizontal="left" vertical="center"/>
    </xf>
    <xf numFmtId="0" fontId="40" fillId="0" borderId="57">
      <alignment horizontal="left" vertical="center"/>
    </xf>
    <xf numFmtId="0" fontId="44" fillId="8" borderId="56" applyNumberFormat="0" applyAlignment="0" applyProtection="0">
      <alignment vertical="center"/>
    </xf>
    <xf numFmtId="10" fontId="38" fillId="29" borderId="55" applyNumberFormat="0" applyBorder="0" applyAlignment="0" applyProtection="0"/>
    <xf numFmtId="0" fontId="44" fillId="8" borderId="56" applyNumberFormat="0" applyAlignment="0" applyProtection="0">
      <alignment vertical="center"/>
    </xf>
    <xf numFmtId="0" fontId="44" fillId="8" borderId="56" applyNumberFormat="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4"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2" fontId="54" fillId="33" borderId="52" applyProtection="0"/>
    <xf numFmtId="0" fontId="18" fillId="32" borderId="46" applyNumberFormat="0" applyAlignment="0" applyProtection="0"/>
    <xf numFmtId="0" fontId="18" fillId="32" borderId="46" applyNumberFormat="0" applyAlignment="0" applyProtection="0"/>
    <xf numFmtId="0" fontId="13" fillId="10" borderId="46" applyNumberFormat="0" applyFont="0" applyAlignment="0" applyProtection="0">
      <alignment vertical="center"/>
    </xf>
    <xf numFmtId="0" fontId="13" fillId="10" borderId="50" applyNumberFormat="0" applyFont="0" applyAlignment="0" applyProtection="0">
      <alignment vertical="center"/>
    </xf>
    <xf numFmtId="0" fontId="51" fillId="15" borderId="51" applyNumberFormat="0" applyAlignment="0" applyProtection="0">
      <alignment vertical="center"/>
    </xf>
    <xf numFmtId="0" fontId="51" fillId="15" borderId="51" applyNumberFormat="0" applyAlignment="0" applyProtection="0">
      <alignment vertical="center"/>
    </xf>
    <xf numFmtId="0" fontId="51" fillId="15" borderId="51" applyNumberFormat="0" applyAlignment="0" applyProtection="0">
      <alignment vertical="center"/>
    </xf>
    <xf numFmtId="0" fontId="13" fillId="10" borderId="50" applyNumberFormat="0" applyFont="0" applyAlignment="0" applyProtection="0">
      <alignment vertical="center"/>
    </xf>
    <xf numFmtId="0" fontId="40" fillId="0" borderId="49">
      <alignment horizontal="left" vertical="center"/>
    </xf>
    <xf numFmtId="0" fontId="40" fillId="0" borderId="38">
      <alignment horizontal="left" vertical="center"/>
    </xf>
    <xf numFmtId="10" fontId="38" fillId="29" borderId="39" applyNumberFormat="0" applyBorder="0" applyAlignment="0" applyProtection="0"/>
    <xf numFmtId="0" fontId="44" fillId="8" borderId="37" applyNumberFormat="0" applyAlignment="0" applyProtection="0">
      <alignment vertical="center"/>
    </xf>
    <xf numFmtId="2" fontId="57" fillId="35" borderId="41" applyProtection="0"/>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67" fillId="9" borderId="56" applyNumberFormat="0" applyAlignment="0" applyProtection="0"/>
    <xf numFmtId="0" fontId="67" fillId="9" borderId="56" applyNumberFormat="0" applyAlignment="0" applyProtection="0"/>
    <xf numFmtId="0" fontId="67" fillId="9" borderId="56" applyNumberFormat="0" applyAlignment="0" applyProtection="0"/>
    <xf numFmtId="0" fontId="67" fillId="9" borderId="56" applyNumberFormat="0" applyAlignment="0" applyProtection="0"/>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3" fillId="0" borderId="54"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4" applyNumberFormat="0" applyFill="0" applyAlignment="0" applyProtection="0">
      <alignment vertical="center"/>
    </xf>
    <xf numFmtId="0" fontId="63" fillId="0" borderId="53" applyNumberFormat="0" applyFill="0" applyAlignment="0" applyProtection="0">
      <alignment vertical="center"/>
    </xf>
    <xf numFmtId="0" fontId="63" fillId="0" borderId="53" applyNumberFormat="0" applyFill="0" applyAlignment="0" applyProtection="0">
      <alignment vertical="center"/>
    </xf>
    <xf numFmtId="0" fontId="63" fillId="0" borderId="54" applyNumberFormat="0" applyFill="0" applyAlignment="0" applyProtection="0">
      <alignment vertical="center"/>
    </xf>
    <xf numFmtId="0" fontId="63" fillId="0" borderId="54" applyNumberFormat="0" applyFill="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7" fillId="9" borderId="44" applyNumberFormat="0" applyAlignment="0" applyProtection="0"/>
    <xf numFmtId="0" fontId="67" fillId="9" borderId="44" applyNumberFormat="0" applyAlignment="0" applyProtection="0"/>
    <xf numFmtId="0" fontId="67" fillId="9" borderId="44" applyNumberFormat="0" applyAlignment="0" applyProtection="0"/>
    <xf numFmtId="0" fontId="67" fillId="9" borderId="44" applyNumberFormat="0" applyAlignment="0" applyProtection="0"/>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79" fillId="8" borderId="48"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9" borderId="51" applyNumberFormat="0" applyAlignment="0" applyProtection="0">
      <alignment vertical="center"/>
    </xf>
    <xf numFmtId="0" fontId="80" fillId="9" borderId="51" applyNumberFormat="0" applyAlignment="0" applyProtection="0">
      <alignment vertical="center"/>
    </xf>
    <xf numFmtId="0" fontId="80" fillId="9" borderId="51" applyNumberFormat="0" applyAlignment="0" applyProtection="0">
      <alignment vertical="center"/>
    </xf>
    <xf numFmtId="0" fontId="80" fillId="9" borderId="51" applyNumberFormat="0" applyAlignment="0" applyProtection="0">
      <alignment vertical="center"/>
    </xf>
    <xf numFmtId="0" fontId="80" fillId="9" borderId="51" applyNumberFormat="0" applyAlignment="0" applyProtection="0">
      <alignment vertical="center"/>
    </xf>
    <xf numFmtId="0" fontId="80" fillId="9"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0" fillId="15" borderId="51" applyNumberFormat="0" applyAlignment="0" applyProtection="0">
      <alignment vertical="center"/>
    </xf>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85" fillId="0" borderId="54" applyNumberFormat="0" applyFill="0" applyAlignment="0" applyProtection="0"/>
    <xf numFmtId="0" fontId="32" fillId="15" borderId="48" applyNumberFormat="0" applyAlignment="0" applyProtection="0">
      <alignment vertical="center"/>
    </xf>
    <xf numFmtId="0" fontId="32" fillId="15" borderId="48" applyNumberFormat="0" applyAlignment="0" applyProtection="0">
      <alignment vertical="center"/>
    </xf>
    <xf numFmtId="0" fontId="32" fillId="15" borderId="48" applyNumberFormat="0" applyAlignment="0" applyProtection="0">
      <alignment vertical="center"/>
    </xf>
    <xf numFmtId="0" fontId="32" fillId="15"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44" fillId="8" borderId="48" applyNumberFormat="0" applyAlignment="0" applyProtection="0">
      <alignment vertical="center"/>
    </xf>
    <xf numFmtId="0" fontId="51" fillId="15" borderId="51" applyNumberFormat="0" applyAlignment="0" applyProtection="0">
      <alignment vertical="center"/>
    </xf>
    <xf numFmtId="0" fontId="51" fillId="15" borderId="51" applyNumberFormat="0" applyAlignment="0" applyProtection="0">
      <alignment vertical="center"/>
    </xf>
    <xf numFmtId="0" fontId="51" fillId="15" borderId="51" applyNumberFormat="0" applyAlignment="0" applyProtection="0">
      <alignment vertical="center"/>
    </xf>
    <xf numFmtId="0" fontId="51" fillId="15" borderId="51" applyNumberFormat="0" applyAlignment="0" applyProtection="0">
      <alignment vertical="center"/>
    </xf>
    <xf numFmtId="0" fontId="51" fillId="15" borderId="51" applyNumberFormat="0" applyAlignment="0" applyProtection="0">
      <alignment vertical="center"/>
    </xf>
    <xf numFmtId="0" fontId="51" fillId="15" borderId="51" applyNumberFormat="0" applyAlignment="0" applyProtection="0">
      <alignment vertical="center"/>
    </xf>
    <xf numFmtId="0" fontId="63" fillId="0" borderId="54" applyNumberFormat="0" applyFill="0" applyAlignment="0" applyProtection="0">
      <alignment vertical="center"/>
    </xf>
    <xf numFmtId="0" fontId="63" fillId="0" borderId="54" applyNumberFormat="0" applyFill="0" applyAlignment="0" applyProtection="0">
      <alignment vertical="center"/>
    </xf>
    <xf numFmtId="0" fontId="63" fillId="0" borderId="54" applyNumberFormat="0" applyFill="0" applyAlignment="0" applyProtection="0">
      <alignment vertical="center"/>
    </xf>
    <xf numFmtId="0" fontId="63" fillId="0" borderId="54" applyNumberFormat="0" applyFill="0" applyAlignment="0" applyProtection="0">
      <alignment vertical="center"/>
    </xf>
    <xf numFmtId="0" fontId="63" fillId="0" borderId="54" applyNumberFormat="0" applyFill="0" applyAlignment="0" applyProtection="0">
      <alignment vertical="center"/>
    </xf>
    <xf numFmtId="0" fontId="63" fillId="0" borderId="54" applyNumberFormat="0" applyFill="0" applyAlignment="0" applyProtection="0">
      <alignment vertical="center"/>
    </xf>
    <xf numFmtId="0" fontId="67" fillId="9" borderId="48" applyNumberFormat="0" applyAlignment="0" applyProtection="0"/>
    <xf numFmtId="0" fontId="67" fillId="9" borderId="48" applyNumberFormat="0" applyAlignment="0" applyProtection="0"/>
    <xf numFmtId="0" fontId="67" fillId="9" borderId="48" applyNumberFormat="0" applyAlignment="0" applyProtection="0"/>
    <xf numFmtId="0" fontId="67" fillId="9" borderId="48" applyNumberFormat="0" applyAlignment="0" applyProtection="0"/>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9" borderId="48" applyNumberFormat="0" applyAlignment="0" applyProtection="0">
      <alignment vertical="center"/>
    </xf>
    <xf numFmtId="0" fontId="68" fillId="9" borderId="48" applyNumberFormat="0" applyAlignment="0" applyProtection="0">
      <alignment vertical="center"/>
    </xf>
    <xf numFmtId="0" fontId="68" fillId="9" borderId="48" applyNumberFormat="0" applyAlignment="0" applyProtection="0">
      <alignment vertical="center"/>
    </xf>
    <xf numFmtId="0" fontId="68" fillId="9"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8" fillId="15" borderId="48" applyNumberFormat="0" applyAlignment="0" applyProtection="0">
      <alignment vertical="center"/>
    </xf>
    <xf numFmtId="0" fontId="63" fillId="0" borderId="53" applyNumberFormat="0" applyFill="0" applyAlignment="0" applyProtection="0">
      <alignment vertical="center"/>
    </xf>
    <xf numFmtId="0" fontId="18" fillId="32" borderId="50" applyNumberFormat="0" applyAlignment="0" applyProtection="0"/>
    <xf numFmtId="0" fontId="18" fillId="32" borderId="50" applyNumberFormat="0" applyAlignment="0" applyProtection="0"/>
    <xf numFmtId="0" fontId="13" fillId="10" borderId="50" applyNumberFormat="0" applyFont="0" applyAlignment="0" applyProtection="0">
      <alignment vertical="center"/>
    </xf>
    <xf numFmtId="0" fontId="18" fillId="32" borderId="50" applyNumberFormat="0" applyAlignment="0" applyProtection="0"/>
    <xf numFmtId="0" fontId="55" fillId="33" borderId="52" applyNumberFormat="0" applyProtection="0">
      <alignment horizontal="left"/>
    </xf>
    <xf numFmtId="14" fontId="54" fillId="36" borderId="52" applyProtection="0">
      <alignment horizontal="left"/>
    </xf>
    <xf numFmtId="14" fontId="54" fillId="36" borderId="52" applyProtection="0">
      <alignment horizontal="left"/>
    </xf>
    <xf numFmtId="14" fontId="54" fillId="36" borderId="52" applyProtection="0">
      <alignment horizontal="left"/>
    </xf>
    <xf numFmtId="14" fontId="54" fillId="36" borderId="52" applyProtection="0">
      <alignment horizontal="left"/>
    </xf>
    <xf numFmtId="14" fontId="54" fillId="36" borderId="52" applyProtection="0">
      <alignment horizontal="left"/>
    </xf>
    <xf numFmtId="2" fontId="53" fillId="37" borderId="52" applyProtection="0"/>
    <xf numFmtId="2" fontId="53" fillId="34" borderId="52" applyProtection="0"/>
    <xf numFmtId="2" fontId="53" fillId="34" borderId="52" applyProtection="0"/>
    <xf numFmtId="2" fontId="53" fillId="34" borderId="52" applyProtection="0"/>
    <xf numFmtId="2" fontId="53" fillId="37" borderId="52" applyProtection="0"/>
    <xf numFmtId="2" fontId="53" fillId="37" borderId="52" applyProtection="0"/>
    <xf numFmtId="0" fontId="13" fillId="10" borderId="50" applyNumberFormat="0" applyFont="0" applyAlignment="0" applyProtection="0"/>
    <xf numFmtId="0" fontId="13" fillId="10" borderId="50" applyNumberFormat="0" applyFont="0" applyAlignment="0" applyProtection="0"/>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0" fontId="13" fillId="10" borderId="50" applyNumberFormat="0" applyFont="0" applyAlignment="0" applyProtection="0">
      <alignment vertical="center"/>
    </xf>
    <xf numFmtId="37" fontId="73" fillId="0" borderId="47">
      <alignment horizontal="justify" vertical="center" wrapText="1"/>
    </xf>
    <xf numFmtId="0" fontId="68" fillId="15" borderId="56" applyNumberFormat="0" applyAlignment="0" applyProtection="0">
      <alignment vertical="center"/>
    </xf>
    <xf numFmtId="0" fontId="68" fillId="9" borderId="56" applyNumberFormat="0" applyAlignment="0" applyProtection="0">
      <alignment vertical="center"/>
    </xf>
    <xf numFmtId="0" fontId="68" fillId="9" borderId="56" applyNumberFormat="0" applyAlignment="0" applyProtection="0">
      <alignment vertical="center"/>
    </xf>
    <xf numFmtId="0" fontId="68" fillId="9" borderId="56" applyNumberFormat="0" applyAlignment="0" applyProtection="0">
      <alignment vertical="center"/>
    </xf>
    <xf numFmtId="0" fontId="68" fillId="9" borderId="56" applyNumberFormat="0" applyAlignment="0" applyProtection="0">
      <alignment vertical="center"/>
    </xf>
    <xf numFmtId="0" fontId="68" fillId="15" borderId="56" applyNumberFormat="0" applyAlignment="0" applyProtection="0">
      <alignment vertical="center"/>
    </xf>
    <xf numFmtId="0" fontId="44" fillId="8" borderId="56" applyNumberFormat="0" applyAlignment="0" applyProtection="0">
      <alignment vertical="center"/>
    </xf>
    <xf numFmtId="0" fontId="44" fillId="8" borderId="56" applyNumberFormat="0" applyAlignment="0" applyProtection="0">
      <alignment vertical="center"/>
    </xf>
    <xf numFmtId="10" fontId="38" fillId="29" borderId="55" applyNumberFormat="0" applyBorder="0" applyAlignment="0" applyProtection="0"/>
    <xf numFmtId="0" fontId="44" fillId="8" borderId="56" applyNumberFormat="0" applyAlignment="0" applyProtection="0">
      <alignment vertical="center"/>
    </xf>
    <xf numFmtId="37" fontId="73" fillId="0" borderId="55">
      <alignment horizontal="justify" vertical="center" wrapText="1"/>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0" fontId="68" fillId="15" borderId="56"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178" fontId="20" fillId="0" borderId="0" applyBorder="0" applyProtection="0">
      <alignment vertical="center"/>
    </xf>
    <xf numFmtId="0" fontId="89" fillId="0" borderId="0">
      <alignment vertical="center"/>
    </xf>
    <xf numFmtId="178" fontId="20" fillId="0" borderId="0" applyBorder="0" applyProtection="0">
      <alignment vertical="center"/>
    </xf>
    <xf numFmtId="178" fontId="20" fillId="0" borderId="0" applyBorder="0" applyProtection="0">
      <alignment vertical="center"/>
    </xf>
    <xf numFmtId="178" fontId="20" fillId="0" borderId="0" applyBorder="0" applyProtection="0">
      <alignment vertical="center"/>
    </xf>
    <xf numFmtId="178" fontId="20" fillId="0" borderId="0" applyBorder="0" applyProtection="0">
      <alignment vertical="center"/>
    </xf>
    <xf numFmtId="178" fontId="20" fillId="0" borderId="0" applyBorder="0" applyProtection="0">
      <alignment vertical="center"/>
    </xf>
    <xf numFmtId="178" fontId="20" fillId="0" borderId="0" applyBorder="0" applyProtection="0">
      <alignment vertical="center"/>
    </xf>
    <xf numFmtId="178" fontId="20" fillId="0" borderId="0" applyBorder="0" applyProtection="0">
      <alignment vertical="center"/>
    </xf>
    <xf numFmtId="178" fontId="20" fillId="0" borderId="0" applyBorder="0" applyProtection="0">
      <alignment vertical="center"/>
    </xf>
    <xf numFmtId="0" fontId="13" fillId="10" borderId="84"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10" borderId="84"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89" fillId="0" borderId="0"/>
    <xf numFmtId="0" fontId="89" fillId="0" borderId="0"/>
    <xf numFmtId="0" fontId="8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1" fillId="0" borderId="0"/>
    <xf numFmtId="0" fontId="99" fillId="0" borderId="0"/>
    <xf numFmtId="0" fontId="98" fillId="0" borderId="0"/>
    <xf numFmtId="0" fontId="9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9" fillId="0" borderId="0"/>
    <xf numFmtId="0" fontId="98" fillId="0" borderId="0"/>
    <xf numFmtId="0" fontId="98" fillId="0" borderId="0"/>
    <xf numFmtId="0" fontId="98" fillId="0" borderId="0"/>
    <xf numFmtId="0" fontId="98" fillId="0" borderId="0"/>
    <xf numFmtId="0" fontId="44" fillId="8" borderId="44" applyNumberFormat="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1" fillId="0" borderId="0"/>
    <xf numFmtId="0" fontId="91"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9" fillId="0" borderId="0"/>
    <xf numFmtId="0" fontId="99" fillId="0" borderId="0"/>
    <xf numFmtId="0" fontId="99" fillId="0" borderId="0"/>
    <xf numFmtId="0" fontId="99" fillId="0" borderId="0"/>
    <xf numFmtId="0" fontId="91" fillId="0" borderId="0"/>
    <xf numFmtId="0" fontId="99" fillId="0" borderId="0"/>
    <xf numFmtId="0" fontId="91" fillId="0" borderId="0"/>
    <xf numFmtId="0" fontId="91"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44" fillId="8" borderId="44" applyNumberFormat="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99" fillId="0" borderId="0"/>
    <xf numFmtId="0" fontId="98" fillId="0" borderId="0"/>
    <xf numFmtId="0" fontId="98" fillId="0" borderId="0"/>
    <xf numFmtId="0" fontId="94" fillId="55" borderId="0">
      <alignment vertical="center"/>
    </xf>
    <xf numFmtId="0" fontId="94" fillId="61" borderId="0">
      <alignment vertical="center"/>
    </xf>
    <xf numFmtId="0" fontId="94" fillId="62" borderId="0">
      <alignment vertical="center"/>
    </xf>
    <xf numFmtId="0" fontId="94" fillId="64" borderId="0">
      <alignment vertical="center"/>
    </xf>
    <xf numFmtId="0" fontId="104" fillId="52" borderId="103">
      <alignment vertical="center"/>
    </xf>
    <xf numFmtId="0" fontId="104" fillId="52" borderId="103">
      <alignment vertical="center"/>
    </xf>
    <xf numFmtId="0" fontId="104" fillId="52" borderId="103">
      <alignment vertical="center"/>
    </xf>
    <xf numFmtId="0" fontId="104" fillId="52" borderId="103">
      <alignment vertical="center"/>
    </xf>
    <xf numFmtId="0" fontId="104" fillId="52" borderId="103">
      <alignment vertical="center"/>
    </xf>
    <xf numFmtId="0" fontId="104" fillId="52" borderId="103">
      <alignment vertical="center"/>
    </xf>
    <xf numFmtId="0" fontId="104" fillId="52" borderId="103">
      <alignment vertical="center"/>
    </xf>
    <xf numFmtId="0" fontId="105" fillId="66" borderId="104">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3" fontId="106" fillId="0" borderId="0">
      <alignment vertical="center"/>
    </xf>
    <xf numFmtId="0" fontId="106" fillId="0" borderId="0">
      <alignment vertical="center"/>
    </xf>
    <xf numFmtId="190" fontId="106" fillId="0" borderId="0">
      <alignment vertical="center"/>
    </xf>
    <xf numFmtId="2" fontId="106" fillId="0" borderId="0">
      <alignment vertical="center"/>
    </xf>
    <xf numFmtId="0" fontId="110" fillId="0" borderId="0">
      <alignment vertical="center"/>
    </xf>
    <xf numFmtId="0" fontId="115" fillId="0" borderId="105">
      <alignment vertical="center"/>
    </xf>
    <xf numFmtId="0" fontId="115" fillId="0" borderId="105">
      <alignment horizontal="left" vertical="center"/>
    </xf>
    <xf numFmtId="0" fontId="116" fillId="0" borderId="0">
      <alignment vertical="center"/>
    </xf>
    <xf numFmtId="0" fontId="122" fillId="45" borderId="103">
      <alignment vertical="center"/>
    </xf>
    <xf numFmtId="0" fontId="113" fillId="47" borderId="0">
      <alignment vertical="center"/>
    </xf>
    <xf numFmtId="0" fontId="113" fillId="47" borderId="0">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3" fillId="0" borderId="109">
      <alignment vertical="center"/>
    </xf>
    <xf numFmtId="194" fontId="124" fillId="0" borderId="0"/>
    <xf numFmtId="195" fontId="124" fillId="0" borderId="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44" fillId="8" borderId="44" applyNumberFormat="0" applyAlignment="0" applyProtection="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91" fillId="0" borderId="0">
      <alignment vertical="center"/>
    </xf>
    <xf numFmtId="0" fontId="131" fillId="61" borderId="112">
      <alignment vertical="center"/>
    </xf>
    <xf numFmtId="0" fontId="131" fillId="61" borderId="112">
      <alignment vertical="center"/>
    </xf>
    <xf numFmtId="0" fontId="131" fillId="61" borderId="112">
      <alignment vertical="center"/>
    </xf>
    <xf numFmtId="0" fontId="131" fillId="61" borderId="112">
      <alignment vertical="center"/>
    </xf>
    <xf numFmtId="2" fontId="131" fillId="68" borderId="112">
      <alignment horizontal="right"/>
    </xf>
    <xf numFmtId="2" fontId="131" fillId="68" borderId="112">
      <alignment horizontal="right"/>
    </xf>
    <xf numFmtId="2" fontId="131" fillId="68" borderId="112">
      <alignment horizontal="right"/>
    </xf>
    <xf numFmtId="199" fontId="133" fillId="70" borderId="112">
      <alignment horizontal="righ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0" fontId="134" fillId="61" borderId="112">
      <alignment horizontal="left"/>
    </xf>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2" fillId="68" borderId="112"/>
    <xf numFmtId="2" fontId="132" fillId="68" borderId="112"/>
    <xf numFmtId="2" fontId="132" fillId="68" borderId="112"/>
    <xf numFmtId="2" fontId="132" fillId="68" borderId="112"/>
    <xf numFmtId="2" fontId="132" fillId="68" borderId="112"/>
    <xf numFmtId="2" fontId="132" fillId="68" borderId="112"/>
    <xf numFmtId="2" fontId="132" fillId="68" borderId="112"/>
    <xf numFmtId="2" fontId="132" fillId="68" borderId="112"/>
    <xf numFmtId="2" fontId="132" fillId="68" borderId="112"/>
    <xf numFmtId="2" fontId="132" fillId="68" borderId="112"/>
    <xf numFmtId="2" fontId="132" fillId="68" borderId="112"/>
    <xf numFmtId="2" fontId="132" fillId="68" borderId="112"/>
    <xf numFmtId="2" fontId="132" fillId="71" borderId="112"/>
    <xf numFmtId="2" fontId="132" fillId="71" borderId="112"/>
    <xf numFmtId="2" fontId="132" fillId="71" borderId="112"/>
    <xf numFmtId="2" fontId="132" fillId="71" borderId="112"/>
    <xf numFmtId="2" fontId="132" fillId="71" borderId="112"/>
    <xf numFmtId="2" fontId="132" fillId="71" borderId="112"/>
    <xf numFmtId="2" fontId="132" fillId="71" borderId="112"/>
    <xf numFmtId="2" fontId="132" fillId="71" borderId="112"/>
    <xf numFmtId="2" fontId="132" fillId="71" borderId="112"/>
    <xf numFmtId="2" fontId="132" fillId="71" borderId="112"/>
    <xf numFmtId="2" fontId="132" fillId="71" borderId="112"/>
    <xf numFmtId="2" fontId="132" fillId="71" borderId="112"/>
    <xf numFmtId="2" fontId="132" fillId="71" borderId="112"/>
    <xf numFmtId="2" fontId="132" fillId="71"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2" fontId="136" fillId="69" borderId="112"/>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90"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2"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04" fillId="52" borderId="103">
      <alignment vertical="center"/>
    </xf>
    <xf numFmtId="0" fontId="98" fillId="0" borderId="0"/>
    <xf numFmtId="0" fontId="98" fillId="0" borderId="0"/>
    <xf numFmtId="0" fontId="91"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13" fillId="47" borderId="0">
      <alignment vertical="center"/>
    </xf>
    <xf numFmtId="0" fontId="90" fillId="0" borderId="0">
      <alignment vertical="center"/>
    </xf>
    <xf numFmtId="0" fontId="115" fillId="0" borderId="105">
      <alignment horizontal="left" vertical="center"/>
    </xf>
    <xf numFmtId="0" fontId="117" fillId="0" borderId="0">
      <alignment vertical="center"/>
    </xf>
    <xf numFmtId="0" fontId="120" fillId="0" borderId="0">
      <alignment vertical="center"/>
    </xf>
    <xf numFmtId="0" fontId="113" fillId="47" borderId="0">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1" fillId="61" borderId="112">
      <alignment vertical="center"/>
    </xf>
    <xf numFmtId="0" fontId="130" fillId="52" borderId="111">
      <alignment vertical="center"/>
    </xf>
    <xf numFmtId="0" fontId="130" fillId="52" borderId="111">
      <alignment vertical="center"/>
    </xf>
    <xf numFmtId="0" fontId="90" fillId="0" borderId="0">
      <alignment vertical="center"/>
    </xf>
    <xf numFmtId="0" fontId="131" fillId="61" borderId="112">
      <alignment vertical="center"/>
    </xf>
    <xf numFmtId="0" fontId="131" fillId="61" borderId="112">
      <alignment vertical="center"/>
    </xf>
    <xf numFmtId="0" fontId="131" fillId="61" borderId="112">
      <alignment vertical="center"/>
    </xf>
    <xf numFmtId="0" fontId="131" fillId="61" borderId="112">
      <alignment vertical="center"/>
    </xf>
    <xf numFmtId="2" fontId="131" fillId="68" borderId="112">
      <alignment horizontal="right"/>
    </xf>
    <xf numFmtId="2" fontId="131" fillId="68" borderId="112">
      <alignment horizontal="right"/>
    </xf>
    <xf numFmtId="2" fontId="131" fillId="68" borderId="112">
      <alignment horizontal="right"/>
    </xf>
    <xf numFmtId="2" fontId="131" fillId="68" borderId="112">
      <alignment horizontal="right"/>
    </xf>
    <xf numFmtId="2" fontId="132" fillId="69" borderId="112">
      <alignment horizontal="right"/>
    </xf>
    <xf numFmtId="2" fontId="132" fillId="69" borderId="112">
      <alignment horizontal="right"/>
    </xf>
    <xf numFmtId="2" fontId="132" fillId="69" borderId="112">
      <alignment horizontal="right"/>
    </xf>
    <xf numFmtId="2" fontId="132" fillId="69" borderId="112">
      <alignment horizontal="right"/>
    </xf>
    <xf numFmtId="199" fontId="133" fillId="70" borderId="112">
      <alignment horizontal="right"/>
    </xf>
    <xf numFmtId="199" fontId="133" fillId="70" borderId="112">
      <alignment horizontal="right"/>
    </xf>
    <xf numFmtId="2" fontId="132" fillId="69" borderId="112">
      <alignment horizontal="righ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lef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2" fontId="132" fillId="71" borderId="112"/>
    <xf numFmtId="0" fontId="134" fillId="61" borderId="112">
      <alignment horizontal="left"/>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9" borderId="83" applyNumberFormat="0" applyAlignment="0" applyProtection="0">
      <alignment vertical="center"/>
    </xf>
    <xf numFmtId="0" fontId="68" fillId="9" borderId="83" applyNumberFormat="0" applyAlignment="0" applyProtection="0">
      <alignment vertical="center"/>
    </xf>
    <xf numFmtId="0" fontId="68" fillId="9" borderId="83" applyNumberFormat="0" applyAlignment="0" applyProtection="0">
      <alignment vertical="center"/>
    </xf>
    <xf numFmtId="0" fontId="68" fillId="9"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7" fillId="9" borderId="83" applyNumberFormat="0" applyAlignment="0" applyProtection="0"/>
    <xf numFmtId="0" fontId="67" fillId="9" borderId="83" applyNumberFormat="0" applyAlignment="0" applyProtection="0"/>
    <xf numFmtId="0" fontId="67" fillId="9" borderId="83" applyNumberFormat="0" applyAlignment="0" applyProtection="0"/>
    <xf numFmtId="0" fontId="67" fillId="9" borderId="83" applyNumberFormat="0" applyAlignment="0" applyProtection="0"/>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0" fontId="32" fillId="15" borderId="83" applyNumberFormat="0" applyAlignment="0" applyProtection="0">
      <alignment vertical="center"/>
    </xf>
    <xf numFmtId="0" fontId="32" fillId="15" borderId="83" applyNumberFormat="0" applyAlignment="0" applyProtection="0">
      <alignment vertical="center"/>
    </xf>
    <xf numFmtId="0" fontId="32" fillId="15" borderId="83" applyNumberFormat="0" applyAlignment="0" applyProtection="0">
      <alignment vertical="center"/>
    </xf>
    <xf numFmtId="0" fontId="32" fillId="15" borderId="83" applyNumberFormat="0" applyAlignment="0" applyProtection="0">
      <alignment vertical="center"/>
    </xf>
    <xf numFmtId="0" fontId="98" fillId="47" borderId="110">
      <alignment vertical="center"/>
    </xf>
    <xf numFmtId="0" fontId="98" fillId="0" borderId="0"/>
    <xf numFmtId="0" fontId="98" fillId="0" borderId="0"/>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9" borderId="79" applyNumberFormat="0" applyAlignment="0" applyProtection="0">
      <alignment vertical="center"/>
    </xf>
    <xf numFmtId="0" fontId="80" fillId="9" borderId="79" applyNumberFormat="0" applyAlignment="0" applyProtection="0">
      <alignment vertical="center"/>
    </xf>
    <xf numFmtId="0" fontId="80" fillId="9" borderId="79" applyNumberFormat="0" applyAlignment="0" applyProtection="0">
      <alignment vertical="center"/>
    </xf>
    <xf numFmtId="0" fontId="80" fillId="9" borderId="79" applyNumberFormat="0" applyAlignment="0" applyProtection="0">
      <alignment vertical="center"/>
    </xf>
    <xf numFmtId="0" fontId="80" fillId="9" borderId="79" applyNumberFormat="0" applyAlignment="0" applyProtection="0">
      <alignment vertical="center"/>
    </xf>
    <xf numFmtId="0" fontId="80" fillId="9"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32" fillId="15" borderId="63" applyNumberFormat="0" applyAlignment="0" applyProtection="0">
      <alignment vertical="center"/>
    </xf>
    <xf numFmtId="0" fontId="32" fillId="15" borderId="63" applyNumberFormat="0" applyAlignment="0" applyProtection="0">
      <alignment vertical="center"/>
    </xf>
    <xf numFmtId="0" fontId="32" fillId="15" borderId="63" applyNumberFormat="0" applyAlignment="0" applyProtection="0">
      <alignment vertical="center"/>
    </xf>
    <xf numFmtId="0" fontId="32" fillId="15" borderId="63" applyNumberFormat="0" applyAlignment="0" applyProtection="0">
      <alignment vertical="center"/>
    </xf>
    <xf numFmtId="0" fontId="13" fillId="10" borderId="92" applyNumberFormat="0" applyFont="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10" borderId="92" applyNumberFormat="0" applyFont="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13" fillId="10" borderId="92" applyNumberFormat="0" applyFont="0" applyAlignment="0" applyProtection="0">
      <alignment vertical="center"/>
    </xf>
    <xf numFmtId="2" fontId="132" fillId="71" borderId="112"/>
    <xf numFmtId="2" fontId="132" fillId="71" borderId="112"/>
    <xf numFmtId="2" fontId="132" fillId="71" borderId="112"/>
    <xf numFmtId="2" fontId="132" fillId="71" borderId="112"/>
    <xf numFmtId="2" fontId="132" fillId="68" borderId="112"/>
    <xf numFmtId="2" fontId="132" fillId="68" borderId="112"/>
    <xf numFmtId="2" fontId="132" fillId="68" borderId="112"/>
    <xf numFmtId="2" fontId="132" fillId="68" borderId="112"/>
    <xf numFmtId="2" fontId="132" fillId="68" borderId="112"/>
    <xf numFmtId="2" fontId="132" fillId="68" borderId="112"/>
    <xf numFmtId="2" fontId="132" fillId="68" borderId="112"/>
    <xf numFmtId="2" fontId="133" fillId="61" borderId="112"/>
    <xf numFmtId="2" fontId="132" fillId="0" borderId="0"/>
    <xf numFmtId="2" fontId="133" fillId="61" borderId="112"/>
    <xf numFmtId="2" fontId="133" fillId="61" borderId="112"/>
    <xf numFmtId="2" fontId="133" fillId="61" borderId="112"/>
    <xf numFmtId="2" fontId="133" fillId="61" borderId="112"/>
    <xf numFmtId="2" fontId="133" fillId="61" borderId="112"/>
    <xf numFmtId="2" fontId="133" fillId="61" borderId="112"/>
    <xf numFmtId="0" fontId="44" fillId="8" borderId="63" applyNumberFormat="0" applyAlignment="0" applyProtection="0">
      <alignment vertical="center"/>
    </xf>
    <xf numFmtId="10" fontId="38" fillId="29" borderId="61" applyNumberFormat="0" applyBorder="0" applyAlignment="0" applyProtection="0"/>
    <xf numFmtId="10" fontId="38" fillId="29" borderId="61" applyNumberFormat="0" applyBorder="0" applyAlignment="0" applyProtection="0"/>
    <xf numFmtId="0" fontId="44" fillId="8" borderId="63" applyNumberFormat="0" applyAlignment="0" applyProtection="0">
      <alignment vertical="center"/>
    </xf>
    <xf numFmtId="0" fontId="44" fillId="8" borderId="63" applyNumberFormat="0" applyAlignment="0" applyProtection="0">
      <alignment vertical="center"/>
    </xf>
    <xf numFmtId="0" fontId="44" fillId="8" borderId="63" applyNumberFormat="0" applyAlignment="0" applyProtection="0">
      <alignment vertical="center"/>
    </xf>
    <xf numFmtId="0" fontId="44" fillId="8" borderId="63" applyNumberFormat="0" applyAlignment="0" applyProtection="0">
      <alignment vertical="center"/>
    </xf>
    <xf numFmtId="0" fontId="44" fillId="8" borderId="63" applyNumberFormat="0" applyAlignment="0" applyProtection="0">
      <alignment vertical="center"/>
    </xf>
    <xf numFmtId="2" fontId="133" fillId="61" borderId="112"/>
    <xf numFmtId="0" fontId="13" fillId="10" borderId="92" applyNumberFormat="0" applyFont="0" applyAlignment="0" applyProtection="0"/>
    <xf numFmtId="0" fontId="13" fillId="10" borderId="92" applyNumberFormat="0" applyFont="0" applyAlignment="0" applyProtection="0"/>
    <xf numFmtId="0" fontId="13" fillId="10" borderId="92" applyNumberFormat="0" applyFont="0" applyAlignment="0" applyProtection="0"/>
    <xf numFmtId="0" fontId="13" fillId="10" borderId="92" applyNumberFormat="0" applyFont="0" applyAlignment="0" applyProtection="0"/>
    <xf numFmtId="0" fontId="13" fillId="10" borderId="92" applyNumberFormat="0" applyFont="0" applyAlignment="0" applyProtection="0"/>
    <xf numFmtId="0" fontId="13" fillId="10" borderId="92" applyNumberFormat="0" applyFont="0" applyAlignment="0" applyProtection="0"/>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2" fontId="133" fillId="61" borderId="112"/>
    <xf numFmtId="0" fontId="134" fillId="61" borderId="112">
      <alignment horizontal="left"/>
    </xf>
    <xf numFmtId="0" fontId="13" fillId="10" borderId="64" applyNumberFormat="0" applyFont="0" applyAlignment="0" applyProtection="0">
      <alignment vertical="center"/>
    </xf>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51" fillId="15" borderId="65" applyNumberFormat="0" applyAlignment="0" applyProtection="0">
      <alignment vertical="center"/>
    </xf>
    <xf numFmtId="0" fontId="51" fillId="15" borderId="65" applyNumberFormat="0" applyAlignment="0" applyProtection="0">
      <alignment vertical="center"/>
    </xf>
    <xf numFmtId="0" fontId="51" fillId="15" borderId="65" applyNumberFormat="0" applyAlignment="0" applyProtection="0">
      <alignment vertical="center"/>
    </xf>
    <xf numFmtId="0" fontId="51" fillId="15" borderId="65" applyNumberFormat="0" applyAlignment="0" applyProtection="0">
      <alignment vertical="center"/>
    </xf>
    <xf numFmtId="0" fontId="51" fillId="15" borderId="65" applyNumberFormat="0" applyAlignment="0" applyProtection="0">
      <alignment vertical="center"/>
    </xf>
    <xf numFmtId="0" fontId="51" fillId="15" borderId="65" applyNumberFormat="0" applyAlignment="0" applyProtection="0">
      <alignment vertical="center"/>
    </xf>
    <xf numFmtId="2" fontId="133" fillId="61" borderId="112"/>
    <xf numFmtId="2" fontId="133" fillId="61" borderId="112"/>
    <xf numFmtId="0" fontId="134" fillId="61" borderId="112">
      <alignment horizontal="left"/>
    </xf>
    <xf numFmtId="0" fontId="52" fillId="33" borderId="66" applyNumberFormat="0" applyAlignment="0" applyProtection="0"/>
    <xf numFmtId="0" fontId="52" fillId="33" borderId="66" applyNumberFormat="0" applyAlignment="0" applyProtection="0"/>
    <xf numFmtId="0" fontId="52" fillId="33" borderId="66" applyNumberFormat="0" applyAlignment="0" applyProtection="0"/>
    <xf numFmtId="0" fontId="52" fillId="33" borderId="66" applyNumberFormat="0" applyAlignment="0" applyProtection="0"/>
    <xf numFmtId="0" fontId="52" fillId="33" borderId="66" applyNumberFormat="0" applyAlignment="0" applyProtection="0"/>
    <xf numFmtId="0" fontId="52" fillId="33" borderId="66" applyNumberFormat="0" applyAlignment="0" applyProtection="0"/>
    <xf numFmtId="2" fontId="52" fillId="34" borderId="66" applyProtection="0">
      <alignment horizontal="right"/>
    </xf>
    <xf numFmtId="2" fontId="52" fillId="34" borderId="66" applyProtection="0">
      <alignment horizontal="right"/>
    </xf>
    <xf numFmtId="2" fontId="52" fillId="34" borderId="66" applyProtection="0">
      <alignment horizontal="right"/>
    </xf>
    <xf numFmtId="2" fontId="52" fillId="34" borderId="66" applyProtection="0">
      <alignment horizontal="right"/>
    </xf>
    <xf numFmtId="2" fontId="52" fillId="34" borderId="66" applyProtection="0">
      <alignment horizontal="right"/>
    </xf>
    <xf numFmtId="2" fontId="52" fillId="34" borderId="66" applyProtection="0">
      <alignment horizontal="right"/>
    </xf>
    <xf numFmtId="2" fontId="53" fillId="35" borderId="66" applyProtection="0">
      <alignment horizontal="right"/>
    </xf>
    <xf numFmtId="2" fontId="53" fillId="35" borderId="66" applyProtection="0">
      <alignment horizontal="right"/>
    </xf>
    <xf numFmtId="2" fontId="53" fillId="35" borderId="66" applyProtection="0">
      <alignment horizontal="right"/>
    </xf>
    <xf numFmtId="2" fontId="53" fillId="35" borderId="66" applyProtection="0">
      <alignment horizontal="right"/>
    </xf>
    <xf numFmtId="2" fontId="53" fillId="35" borderId="66" applyProtection="0">
      <alignment horizontal="right"/>
    </xf>
    <xf numFmtId="2" fontId="53" fillId="35" borderId="66" applyProtection="0">
      <alignment horizontal="right"/>
    </xf>
    <xf numFmtId="14" fontId="54" fillId="36" borderId="66" applyProtection="0">
      <alignment horizontal="right"/>
    </xf>
    <xf numFmtId="14" fontId="54" fillId="36" borderId="66" applyProtection="0">
      <alignment horizontal="right"/>
    </xf>
    <xf numFmtId="14" fontId="54" fillId="36" borderId="66" applyProtection="0">
      <alignment horizontal="right"/>
    </xf>
    <xf numFmtId="14" fontId="54" fillId="36" borderId="66" applyProtection="0">
      <alignment horizontal="right"/>
    </xf>
    <xf numFmtId="14" fontId="54" fillId="36" borderId="66" applyProtection="0">
      <alignment horizontal="right"/>
    </xf>
    <xf numFmtId="14" fontId="54" fillId="36" borderId="66" applyProtection="0">
      <alignment horizontal="right"/>
    </xf>
    <xf numFmtId="14" fontId="54" fillId="36" borderId="66" applyProtection="0">
      <alignment horizontal="right"/>
    </xf>
    <xf numFmtId="14" fontId="54" fillId="36" borderId="66" applyProtection="0">
      <alignment horizontal="right"/>
    </xf>
    <xf numFmtId="14" fontId="54" fillId="36" borderId="66" applyProtection="0">
      <alignment horizontal="right"/>
    </xf>
    <xf numFmtId="14" fontId="54" fillId="36" borderId="66" applyProtection="0">
      <alignment horizontal="right"/>
    </xf>
    <xf numFmtId="14" fontId="54" fillId="36" borderId="66" applyProtection="0">
      <alignment horizontal="right"/>
    </xf>
    <xf numFmtId="14" fontId="54" fillId="36" borderId="66" applyProtection="0">
      <alignment horizontal="right"/>
    </xf>
    <xf numFmtId="14" fontId="54" fillId="36" borderId="66" applyProtection="0">
      <alignment horizontal="left"/>
    </xf>
    <xf numFmtId="14" fontId="54" fillId="36" borderId="66" applyProtection="0">
      <alignment horizontal="left"/>
    </xf>
    <xf numFmtId="14" fontId="54" fillId="36" borderId="66" applyProtection="0">
      <alignment horizontal="left"/>
    </xf>
    <xf numFmtId="14" fontId="54" fillId="36" borderId="66" applyProtection="0">
      <alignment horizontal="left"/>
    </xf>
    <xf numFmtId="14" fontId="54" fillId="36" borderId="66" applyProtection="0">
      <alignment horizontal="left"/>
    </xf>
    <xf numFmtId="14" fontId="54" fillId="36" borderId="66" applyProtection="0">
      <alignment horizontal="left"/>
    </xf>
    <xf numFmtId="14" fontId="54" fillId="36" borderId="66" applyProtection="0">
      <alignment horizontal="left"/>
    </xf>
    <xf numFmtId="14" fontId="54" fillId="36" borderId="66" applyProtection="0">
      <alignment horizontal="left"/>
    </xf>
    <xf numFmtId="14" fontId="54" fillId="36" borderId="66" applyProtection="0">
      <alignment horizontal="left"/>
    </xf>
    <xf numFmtId="14" fontId="54" fillId="36" borderId="66" applyProtection="0">
      <alignment horizontal="left"/>
    </xf>
    <xf numFmtId="14" fontId="54" fillId="36" borderId="66" applyProtection="0">
      <alignment horizontal="left"/>
    </xf>
    <xf numFmtId="14" fontId="54" fillId="36" borderId="66" applyProtection="0">
      <alignment horizontal="left"/>
    </xf>
    <xf numFmtId="0" fontId="55" fillId="33" borderId="66" applyNumberFormat="0" applyProtection="0">
      <alignment horizontal="left"/>
    </xf>
    <xf numFmtId="0" fontId="55" fillId="33" borderId="66" applyNumberFormat="0" applyProtection="0">
      <alignment horizontal="left"/>
    </xf>
    <xf numFmtId="0" fontId="55" fillId="33" borderId="66" applyNumberFormat="0" applyProtection="0">
      <alignment horizontal="left"/>
    </xf>
    <xf numFmtId="0" fontId="55" fillId="33" borderId="66" applyNumberFormat="0" applyProtection="0">
      <alignment horizontal="left"/>
    </xf>
    <xf numFmtId="0" fontId="55" fillId="33" borderId="66" applyNumberFormat="0" applyProtection="0">
      <alignment horizontal="left"/>
    </xf>
    <xf numFmtId="0" fontId="55" fillId="33" borderId="66" applyNumberFormat="0" applyProtection="0">
      <alignment horizontal="left"/>
    </xf>
    <xf numFmtId="2" fontId="54" fillId="33" borderId="66" applyProtection="0"/>
    <xf numFmtId="2" fontId="54" fillId="33" borderId="66" applyProtection="0"/>
    <xf numFmtId="2" fontId="54" fillId="33" borderId="66" applyProtection="0"/>
    <xf numFmtId="2" fontId="54" fillId="33" borderId="66" applyProtection="0"/>
    <xf numFmtId="2" fontId="54" fillId="33" borderId="66" applyProtection="0"/>
    <xf numFmtId="2" fontId="54" fillId="33" borderId="66" applyProtection="0"/>
    <xf numFmtId="2" fontId="54" fillId="33" borderId="66" applyProtection="0"/>
    <xf numFmtId="2" fontId="54" fillId="33" borderId="66" applyProtection="0"/>
    <xf numFmtId="2" fontId="54" fillId="33" borderId="66" applyProtection="0"/>
    <xf numFmtId="2" fontId="54" fillId="33" borderId="66" applyProtection="0"/>
    <xf numFmtId="2" fontId="54" fillId="33" borderId="66" applyProtection="0"/>
    <xf numFmtId="2" fontId="54" fillId="33" borderId="66" applyProtection="0"/>
    <xf numFmtId="0" fontId="134" fillId="61" borderId="112">
      <alignment horizontal="left"/>
    </xf>
    <xf numFmtId="0" fontId="134" fillId="61" borderId="112">
      <alignment horizontal="left"/>
    </xf>
    <xf numFmtId="2" fontId="53" fillId="34" borderId="66" applyProtection="0"/>
    <xf numFmtId="2" fontId="53" fillId="34" borderId="66" applyProtection="0"/>
    <xf numFmtId="2" fontId="53" fillId="34" borderId="66" applyProtection="0"/>
    <xf numFmtId="2" fontId="53" fillId="34" borderId="66" applyProtection="0"/>
    <xf numFmtId="2" fontId="53" fillId="34" borderId="66" applyProtection="0"/>
    <xf numFmtId="2" fontId="53" fillId="34" borderId="66" applyProtection="0"/>
    <xf numFmtId="2" fontId="53" fillId="37" borderId="66" applyProtection="0"/>
    <xf numFmtId="2" fontId="53" fillId="37" borderId="66" applyProtection="0"/>
    <xf numFmtId="2" fontId="53" fillId="37" borderId="66" applyProtection="0"/>
    <xf numFmtId="2" fontId="53" fillId="37" borderId="66" applyProtection="0"/>
    <xf numFmtId="2" fontId="53" fillId="37" borderId="66" applyProtection="0"/>
    <xf numFmtId="2" fontId="53" fillId="37" borderId="66" applyProtection="0"/>
    <xf numFmtId="2" fontId="57" fillId="35" borderId="66" applyProtection="0"/>
    <xf numFmtId="2" fontId="57" fillId="35" borderId="66" applyProtection="0"/>
    <xf numFmtId="2" fontId="57" fillId="35" borderId="66" applyProtection="0"/>
    <xf numFmtId="2" fontId="57" fillId="35" borderId="66" applyProtection="0"/>
    <xf numFmtId="2" fontId="57" fillId="35" borderId="66" applyProtection="0"/>
    <xf numFmtId="2" fontId="57" fillId="35" borderId="66" applyProtection="0"/>
    <xf numFmtId="2" fontId="57" fillId="35" borderId="66" applyProtection="0">
      <alignment horizontal="center"/>
    </xf>
    <xf numFmtId="2" fontId="57" fillId="35" borderId="66" applyProtection="0">
      <alignment horizontal="center"/>
    </xf>
    <xf numFmtId="2" fontId="57" fillId="35" borderId="66" applyProtection="0">
      <alignment horizontal="center"/>
    </xf>
    <xf numFmtId="2" fontId="57" fillId="35" borderId="66" applyProtection="0">
      <alignment horizontal="center"/>
    </xf>
    <xf numFmtId="2" fontId="57" fillId="35" borderId="66" applyProtection="0">
      <alignment horizontal="center"/>
    </xf>
    <xf numFmtId="2" fontId="57" fillId="35" borderId="66" applyProtection="0">
      <alignment horizontal="center"/>
    </xf>
    <xf numFmtId="2" fontId="53" fillId="37" borderId="66" applyProtection="0">
      <alignment horizontal="center"/>
    </xf>
    <xf numFmtId="2" fontId="53" fillId="37" borderId="66" applyProtection="0">
      <alignment horizontal="center"/>
    </xf>
    <xf numFmtId="2" fontId="53" fillId="37" borderId="66" applyProtection="0">
      <alignment horizontal="center"/>
    </xf>
    <xf numFmtId="2" fontId="53" fillId="37" borderId="66" applyProtection="0">
      <alignment horizontal="center"/>
    </xf>
    <xf numFmtId="2" fontId="53" fillId="37" borderId="66" applyProtection="0">
      <alignment horizontal="center"/>
    </xf>
    <xf numFmtId="2" fontId="53" fillId="37" borderId="66" applyProtection="0">
      <alignment horizontal="center"/>
    </xf>
    <xf numFmtId="0" fontId="134" fillId="61" borderId="112">
      <alignment horizontal="left"/>
    </xf>
    <xf numFmtId="0" fontId="59" fillId="0" borderId="67" applyNumberFormat="0" applyFill="0" applyAlignment="0" applyProtection="0">
      <alignment vertical="center"/>
    </xf>
    <xf numFmtId="0" fontId="59" fillId="0" borderId="67" applyNumberFormat="0" applyFill="0" applyAlignment="0" applyProtection="0">
      <alignment vertical="center"/>
    </xf>
    <xf numFmtId="0" fontId="59" fillId="0" borderId="67" applyNumberFormat="0" applyFill="0" applyAlignment="0" applyProtection="0">
      <alignment vertical="center"/>
    </xf>
    <xf numFmtId="0" fontId="59" fillId="0" borderId="67" applyNumberFormat="0" applyFill="0" applyAlignment="0" applyProtection="0">
      <alignment vertical="center"/>
    </xf>
    <xf numFmtId="0" fontId="59" fillId="0" borderId="67" applyNumberFormat="0" applyFill="0" applyAlignment="0" applyProtection="0">
      <alignment vertical="center"/>
    </xf>
    <xf numFmtId="0" fontId="59" fillId="0" borderId="67" applyNumberFormat="0" applyFill="0" applyAlignment="0" applyProtection="0">
      <alignment vertical="center"/>
    </xf>
    <xf numFmtId="0" fontId="134" fillId="61" borderId="112">
      <alignment horizontal="left"/>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8" applyNumberFormat="0" applyFill="0" applyAlignment="0" applyProtection="0">
      <alignment vertical="center"/>
    </xf>
    <xf numFmtId="0" fontId="63" fillId="0" borderId="68" applyNumberFormat="0" applyFill="0" applyAlignment="0" applyProtection="0">
      <alignment vertical="center"/>
    </xf>
    <xf numFmtId="0" fontId="63" fillId="0" borderId="68" applyNumberFormat="0" applyFill="0" applyAlignment="0" applyProtection="0">
      <alignment vertical="center"/>
    </xf>
    <xf numFmtId="0" fontId="63" fillId="0" borderId="68" applyNumberFormat="0" applyFill="0" applyAlignment="0" applyProtection="0">
      <alignment vertical="center"/>
    </xf>
    <xf numFmtId="0" fontId="63" fillId="0" borderId="68" applyNumberFormat="0" applyFill="0" applyAlignment="0" applyProtection="0">
      <alignment vertical="center"/>
    </xf>
    <xf numFmtId="0" fontId="63" fillId="0" borderId="68"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63" fillId="0" borderId="67" applyNumberFormat="0" applyFill="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199" fontId="133" fillId="70" borderId="112">
      <alignment horizontal="left"/>
    </xf>
    <xf numFmtId="199" fontId="133" fillId="70" borderId="112">
      <alignment horizontal="left"/>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68" fillId="9" borderId="83" applyNumberFormat="0" applyAlignment="0" applyProtection="0">
      <alignment vertical="center"/>
    </xf>
    <xf numFmtId="0" fontId="67" fillId="9" borderId="63" applyNumberFormat="0" applyAlignment="0" applyProtection="0"/>
    <xf numFmtId="0" fontId="67" fillId="9" borderId="63" applyNumberFormat="0" applyAlignment="0" applyProtection="0"/>
    <xf numFmtId="0" fontId="67" fillId="9" borderId="63" applyNumberFormat="0" applyAlignment="0" applyProtection="0"/>
    <xf numFmtId="0" fontId="67" fillId="9" borderId="63" applyNumberFormat="0" applyAlignment="0" applyProtection="0"/>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9" borderId="63" applyNumberFormat="0" applyAlignment="0" applyProtection="0">
      <alignment vertical="center"/>
    </xf>
    <xf numFmtId="0" fontId="68" fillId="9" borderId="63" applyNumberFormat="0" applyAlignment="0" applyProtection="0">
      <alignment vertical="center"/>
    </xf>
    <xf numFmtId="0" fontId="68" fillId="9" borderId="63" applyNumberFormat="0" applyAlignment="0" applyProtection="0">
      <alignment vertical="center"/>
    </xf>
    <xf numFmtId="0" fontId="68" fillId="9"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9" borderId="83" applyNumberFormat="0" applyAlignment="0" applyProtection="0">
      <alignment vertical="center"/>
    </xf>
    <xf numFmtId="0" fontId="68" fillId="9" borderId="83" applyNumberFormat="0" applyAlignment="0" applyProtection="0">
      <alignment vertical="center"/>
    </xf>
    <xf numFmtId="0" fontId="68" fillId="9"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7" fillId="9" borderId="83" applyNumberForma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67" fillId="9" borderId="83" applyNumberFormat="0" applyAlignment="0" applyProtection="0"/>
    <xf numFmtId="0" fontId="67" fillId="9" borderId="83" applyNumberFormat="0" applyAlignment="0" applyProtection="0"/>
    <xf numFmtId="0" fontId="67" fillId="9" borderId="83" applyNumberFormat="0" applyAlignment="0" applyProtection="0"/>
    <xf numFmtId="199" fontId="133" fillId="70" borderId="112">
      <alignment horizontal="left"/>
    </xf>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199" fontId="133" fillId="70" borderId="112">
      <alignment horizontal="left"/>
    </xf>
    <xf numFmtId="199" fontId="133" fillId="70" borderId="112">
      <alignment horizontal="left"/>
    </xf>
    <xf numFmtId="199" fontId="133" fillId="70" borderId="112">
      <alignment horizontal="right"/>
    </xf>
    <xf numFmtId="37" fontId="73" fillId="0" borderId="61">
      <alignment horizontal="justify" vertical="center" wrapText="1"/>
    </xf>
    <xf numFmtId="199" fontId="133" fillId="70" borderId="112">
      <alignment horizontal="right"/>
    </xf>
    <xf numFmtId="199" fontId="133" fillId="70" borderId="112">
      <alignment horizontal="lef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right"/>
    </xf>
    <xf numFmtId="2" fontId="132" fillId="69" borderId="112">
      <alignment horizontal="right"/>
    </xf>
    <xf numFmtId="199" fontId="133" fillId="70" borderId="112">
      <alignment horizontal="right"/>
    </xf>
    <xf numFmtId="199" fontId="133" fillId="70" borderId="112">
      <alignment horizontal="right"/>
    </xf>
    <xf numFmtId="2" fontId="132" fillId="69" borderId="112">
      <alignment horizontal="right"/>
    </xf>
    <xf numFmtId="2" fontId="132" fillId="69" borderId="112">
      <alignment horizontal="right"/>
    </xf>
    <xf numFmtId="2" fontId="132" fillId="69" borderId="112">
      <alignment horizontal="right"/>
    </xf>
    <xf numFmtId="2" fontId="132" fillId="69" borderId="112">
      <alignment horizontal="right"/>
    </xf>
    <xf numFmtId="2" fontId="131" fillId="68" borderId="112">
      <alignment horizontal="right"/>
    </xf>
    <xf numFmtId="2" fontId="131" fillId="68" borderId="112">
      <alignment horizontal="right"/>
    </xf>
    <xf numFmtId="2" fontId="131" fillId="68" borderId="112">
      <alignment horizontal="right"/>
    </xf>
    <xf numFmtId="2" fontId="131" fillId="68" borderId="112">
      <alignment horizontal="right"/>
    </xf>
    <xf numFmtId="0" fontId="131" fillId="61" borderId="112">
      <alignment vertical="center"/>
    </xf>
    <xf numFmtId="0" fontId="131" fillId="61" borderId="112">
      <alignment vertical="center"/>
    </xf>
    <xf numFmtId="0" fontId="131" fillId="61" borderId="112">
      <alignment vertical="center"/>
    </xf>
    <xf numFmtId="2" fontId="131" fillId="68" borderId="112">
      <alignment horizontal="right"/>
    </xf>
    <xf numFmtId="0" fontId="131" fillId="61" borderId="112">
      <alignment vertical="center"/>
    </xf>
    <xf numFmtId="0" fontId="130" fillId="52" borderId="111">
      <alignment vertical="center"/>
    </xf>
    <xf numFmtId="0" fontId="130" fillId="52" borderId="111">
      <alignment vertical="center"/>
    </xf>
    <xf numFmtId="0" fontId="131" fillId="61" borderId="112">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06" fillId="47" borderId="110">
      <alignment vertical="center"/>
    </xf>
    <xf numFmtId="0" fontId="106" fillId="47" borderId="110">
      <alignment vertical="center"/>
    </xf>
    <xf numFmtId="0" fontId="106" fillId="47" borderId="110">
      <alignment vertical="center"/>
    </xf>
    <xf numFmtId="0" fontId="106" fillId="47" borderId="11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98" fillId="47" borderId="110">
      <alignment vertical="center"/>
    </xf>
    <xf numFmtId="0" fontId="98" fillId="47" borderId="110">
      <alignment vertical="center"/>
    </xf>
    <xf numFmtId="0" fontId="98" fillId="47" borderId="110">
      <alignment vertical="center"/>
    </xf>
    <xf numFmtId="0" fontId="129" fillId="47" borderId="103">
      <alignment vertical="center"/>
    </xf>
    <xf numFmtId="0" fontId="98" fillId="47" borderId="110">
      <alignment vertical="center"/>
    </xf>
    <xf numFmtId="0" fontId="98" fillId="0" borderId="0"/>
    <xf numFmtId="198" fontId="128" fillId="0" borderId="0"/>
    <xf numFmtId="197" fontId="125" fillId="0" borderId="0">
      <alignment horizontal="right" vertical="center"/>
    </xf>
    <xf numFmtId="0" fontId="127" fillId="53" borderId="0">
      <alignment vertical="center"/>
    </xf>
    <xf numFmtId="0" fontId="98" fillId="0" borderId="0"/>
    <xf numFmtId="0" fontId="122" fillId="45" borderId="103">
      <alignment vertical="center"/>
    </xf>
    <xf numFmtId="193" fontId="124" fillId="0" borderId="0"/>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79" fillId="8" borderId="63"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9" borderId="65" applyNumberFormat="0" applyAlignment="0" applyProtection="0">
      <alignment vertical="center"/>
    </xf>
    <xf numFmtId="0" fontId="80" fillId="9" borderId="65" applyNumberFormat="0" applyAlignment="0" applyProtection="0">
      <alignment vertical="center"/>
    </xf>
    <xf numFmtId="0" fontId="80" fillId="9" borderId="65" applyNumberFormat="0" applyAlignment="0" applyProtection="0">
      <alignment vertical="center"/>
    </xf>
    <xf numFmtId="0" fontId="80" fillId="9" borderId="65" applyNumberFormat="0" applyAlignment="0" applyProtection="0">
      <alignment vertical="center"/>
    </xf>
    <xf numFmtId="0" fontId="80" fillId="9" borderId="65" applyNumberFormat="0" applyAlignment="0" applyProtection="0">
      <alignment vertical="center"/>
    </xf>
    <xf numFmtId="0" fontId="80" fillId="9"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80" fillId="15" borderId="65" applyNumberFormat="0" applyAlignment="0" applyProtection="0">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22" fillId="45" borderId="103">
      <alignment vertical="center"/>
    </xf>
    <xf numFmtId="0" fontId="113" fillId="47" borderId="0">
      <alignment vertical="center"/>
    </xf>
    <xf numFmtId="0" fontId="85" fillId="0" borderId="68" applyNumberFormat="0" applyFill="0" applyAlignment="0" applyProtection="0"/>
    <xf numFmtId="0" fontId="85" fillId="0" borderId="68" applyNumberFormat="0" applyFill="0" applyAlignment="0" applyProtection="0"/>
    <xf numFmtId="0" fontId="85" fillId="0" borderId="68" applyNumberFormat="0" applyFill="0" applyAlignment="0" applyProtection="0"/>
    <xf numFmtId="0" fontId="85" fillId="0" borderId="68" applyNumberFormat="0" applyFill="0" applyAlignment="0" applyProtection="0"/>
    <xf numFmtId="0" fontId="85" fillId="0" borderId="68" applyNumberFormat="0" applyFill="0" applyAlignment="0" applyProtection="0"/>
    <xf numFmtId="0" fontId="85" fillId="0" borderId="68" applyNumberFormat="0" applyFill="0" applyAlignment="0" applyProtection="0"/>
    <xf numFmtId="0" fontId="113" fillId="47" borderId="0">
      <alignment vertical="center"/>
    </xf>
    <xf numFmtId="0" fontId="122" fillId="45" borderId="103">
      <alignment vertical="center"/>
    </xf>
    <xf numFmtId="0" fontId="122" fillId="45" borderId="103">
      <alignment vertical="center"/>
    </xf>
    <xf numFmtId="0" fontId="121" fillId="0" borderId="0">
      <alignment vertical="center"/>
    </xf>
    <xf numFmtId="0" fontId="115" fillId="0" borderId="105">
      <alignment horizontal="left" vertical="center"/>
    </xf>
    <xf numFmtId="0" fontId="111" fillId="42" borderId="0">
      <alignment vertical="center"/>
    </xf>
    <xf numFmtId="0" fontId="113" fillId="52" borderId="0">
      <alignment vertical="center"/>
    </xf>
    <xf numFmtId="0" fontId="59" fillId="0" borderId="81" applyNumberFormat="0" applyFill="0" applyAlignment="0" applyProtection="0">
      <alignment vertical="center"/>
    </xf>
    <xf numFmtId="0" fontId="59" fillId="0" borderId="81" applyNumberFormat="0" applyFill="0" applyAlignment="0" applyProtection="0">
      <alignment vertical="center"/>
    </xf>
    <xf numFmtId="0" fontId="59" fillId="0" borderId="81" applyNumberFormat="0" applyFill="0" applyAlignment="0" applyProtection="0">
      <alignment vertical="center"/>
    </xf>
    <xf numFmtId="0" fontId="59" fillId="0" borderId="81" applyNumberFormat="0" applyFill="0" applyAlignment="0" applyProtection="0">
      <alignment vertical="center"/>
    </xf>
    <xf numFmtId="0" fontId="59" fillId="0" borderId="81" applyNumberFormat="0" applyFill="0" applyAlignment="0" applyProtection="0">
      <alignment vertical="center"/>
    </xf>
    <xf numFmtId="0" fontId="59" fillId="0" borderId="81" applyNumberFormat="0" applyFill="0" applyAlignment="0" applyProtection="0">
      <alignment vertical="center"/>
    </xf>
    <xf numFmtId="2" fontId="53" fillId="37" borderId="80" applyProtection="0">
      <alignment horizontal="center"/>
    </xf>
    <xf numFmtId="2" fontId="53" fillId="37" borderId="80" applyProtection="0">
      <alignment horizontal="center"/>
    </xf>
    <xf numFmtId="2" fontId="53" fillId="37" borderId="80" applyProtection="0">
      <alignment horizontal="center"/>
    </xf>
    <xf numFmtId="2" fontId="53" fillId="37" borderId="80" applyProtection="0">
      <alignment horizontal="center"/>
    </xf>
    <xf numFmtId="2" fontId="53" fillId="37" borderId="80" applyProtection="0">
      <alignment horizontal="center"/>
    </xf>
    <xf numFmtId="2" fontId="53" fillId="37" borderId="80" applyProtection="0">
      <alignment horizontal="center"/>
    </xf>
    <xf numFmtId="2" fontId="57" fillId="35" borderId="80" applyProtection="0">
      <alignment horizont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9" fillId="0" borderId="0"/>
    <xf numFmtId="0" fontId="98" fillId="0" borderId="0"/>
    <xf numFmtId="0" fontId="98" fillId="0" borderId="0"/>
    <xf numFmtId="0" fontId="98" fillId="0" borderId="0"/>
    <xf numFmtId="0" fontId="98" fillId="0" borderId="0"/>
    <xf numFmtId="0" fontId="98" fillId="0" borderId="0"/>
    <xf numFmtId="0" fontId="9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9" fillId="0" borderId="0"/>
    <xf numFmtId="0" fontId="98" fillId="0" borderId="0"/>
    <xf numFmtId="0" fontId="98" fillId="0" borderId="0"/>
    <xf numFmtId="0" fontId="98" fillId="0" borderId="0"/>
    <xf numFmtId="0" fontId="98" fillId="0" borderId="0"/>
    <xf numFmtId="0" fontId="98" fillId="0" borderId="0"/>
    <xf numFmtId="0" fontId="98" fillId="0" borderId="0"/>
    <xf numFmtId="43" fontId="1" fillId="0" borderId="0" applyFont="0" applyFill="0" applyBorder="0" applyAlignment="0" applyProtection="0">
      <alignment vertical="center"/>
    </xf>
    <xf numFmtId="0" fontId="32" fillId="15" borderId="63" applyNumberFormat="0" applyAlignment="0" applyProtection="0">
      <alignment vertical="center"/>
    </xf>
    <xf numFmtId="0" fontId="32" fillId="15" borderId="63" applyNumberFormat="0" applyAlignment="0" applyProtection="0">
      <alignment vertical="center"/>
    </xf>
    <xf numFmtId="0" fontId="32" fillId="15" borderId="63" applyNumberFormat="0" applyAlignment="0" applyProtection="0">
      <alignment vertical="center"/>
    </xf>
    <xf numFmtId="0" fontId="32" fillId="15" borderId="63" applyNumberFormat="0" applyAlignment="0" applyProtection="0">
      <alignment vertical="center"/>
    </xf>
    <xf numFmtId="0" fontId="44" fillId="8" borderId="63" applyNumberFormat="0" applyAlignment="0" applyProtection="0">
      <alignment vertical="center"/>
    </xf>
    <xf numFmtId="0" fontId="44" fillId="8" borderId="63" applyNumberFormat="0" applyAlignment="0" applyProtection="0">
      <alignment vertical="center"/>
    </xf>
    <xf numFmtId="0" fontId="44" fillId="8" borderId="63" applyNumberFormat="0" applyAlignment="0" applyProtection="0">
      <alignment vertical="center"/>
    </xf>
    <xf numFmtId="0" fontId="44" fillId="8" borderId="63" applyNumberFormat="0" applyAlignment="0" applyProtection="0">
      <alignment vertical="center"/>
    </xf>
    <xf numFmtId="0" fontId="44" fillId="8" borderId="63" applyNumberFormat="0" applyAlignment="0" applyProtection="0">
      <alignment vertical="center"/>
    </xf>
    <xf numFmtId="0" fontId="44" fillId="8" borderId="63" applyNumberFormat="0" applyAlignment="0" applyProtection="0">
      <alignment vertical="center"/>
    </xf>
    <xf numFmtId="0" fontId="51" fillId="15" borderId="65" applyNumberFormat="0" applyAlignment="0" applyProtection="0">
      <alignment vertical="center"/>
    </xf>
    <xf numFmtId="0" fontId="51" fillId="15" borderId="65" applyNumberFormat="0" applyAlignment="0" applyProtection="0">
      <alignment vertical="center"/>
    </xf>
    <xf numFmtId="0" fontId="51" fillId="15" borderId="65" applyNumberFormat="0" applyAlignment="0" applyProtection="0">
      <alignment vertical="center"/>
    </xf>
    <xf numFmtId="0" fontId="51" fillId="15" borderId="65" applyNumberFormat="0" applyAlignment="0" applyProtection="0">
      <alignment vertical="center"/>
    </xf>
    <xf numFmtId="0" fontId="51" fillId="15" borderId="65" applyNumberFormat="0" applyAlignment="0" applyProtection="0">
      <alignment vertical="center"/>
    </xf>
    <xf numFmtId="0" fontId="51" fillId="15" borderId="65" applyNumberFormat="0" applyAlignment="0" applyProtection="0">
      <alignment vertical="center"/>
    </xf>
    <xf numFmtId="0" fontId="63" fillId="0" borderId="68" applyNumberFormat="0" applyFill="0" applyAlignment="0" applyProtection="0">
      <alignment vertical="center"/>
    </xf>
    <xf numFmtId="0" fontId="63" fillId="0" borderId="68" applyNumberFormat="0" applyFill="0" applyAlignment="0" applyProtection="0">
      <alignment vertical="center"/>
    </xf>
    <xf numFmtId="0" fontId="63" fillId="0" borderId="68" applyNumberFormat="0" applyFill="0" applyAlignment="0" applyProtection="0">
      <alignment vertical="center"/>
    </xf>
    <xf numFmtId="0" fontId="63" fillId="0" borderId="68" applyNumberFormat="0" applyFill="0" applyAlignment="0" applyProtection="0">
      <alignment vertical="center"/>
    </xf>
    <xf numFmtId="0" fontId="63" fillId="0" borderId="68" applyNumberFormat="0" applyFill="0" applyAlignment="0" applyProtection="0">
      <alignment vertical="center"/>
    </xf>
    <xf numFmtId="0" fontId="63" fillId="0" borderId="68" applyNumberFormat="0" applyFill="0" applyAlignment="0" applyProtection="0">
      <alignment vertical="center"/>
    </xf>
    <xf numFmtId="0" fontId="67" fillId="9" borderId="63" applyNumberFormat="0" applyAlignment="0" applyProtection="0"/>
    <xf numFmtId="0" fontId="67" fillId="9" borderId="63" applyNumberFormat="0" applyAlignment="0" applyProtection="0"/>
    <xf numFmtId="0" fontId="67" fillId="9" borderId="63" applyNumberFormat="0" applyAlignment="0" applyProtection="0"/>
    <xf numFmtId="0" fontId="67" fillId="9" borderId="63" applyNumberFormat="0" applyAlignment="0" applyProtection="0"/>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9" borderId="63" applyNumberFormat="0" applyAlignment="0" applyProtection="0">
      <alignment vertical="center"/>
    </xf>
    <xf numFmtId="0" fontId="68" fillId="9" borderId="63" applyNumberFormat="0" applyAlignment="0" applyProtection="0">
      <alignment vertical="center"/>
    </xf>
    <xf numFmtId="0" fontId="68" fillId="9" borderId="63" applyNumberFormat="0" applyAlignment="0" applyProtection="0">
      <alignment vertical="center"/>
    </xf>
    <xf numFmtId="0" fontId="68" fillId="9"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0" fontId="68" fillId="15" borderId="63" applyNumberFormat="0" applyAlignment="0" applyProtection="0">
      <alignment vertical="center"/>
    </xf>
    <xf numFmtId="37" fontId="73" fillId="0" borderId="61">
      <alignment horizontal="justify" vertical="center" wrapText="1"/>
    </xf>
    <xf numFmtId="0" fontId="13" fillId="10" borderId="46" applyNumberFormat="0" applyFon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7" fillId="9" borderId="44" applyNumberFormat="0" applyAlignment="0" applyProtection="0"/>
    <xf numFmtId="0" fontId="67" fillId="9" borderId="44" applyNumberFormat="0" applyAlignment="0" applyProtection="0"/>
    <xf numFmtId="0" fontId="67" fillId="9" borderId="44" applyNumberFormat="0" applyAlignment="0" applyProtection="0"/>
    <xf numFmtId="0" fontId="67" fillId="9" borderId="44" applyNumberFormat="0" applyAlignment="0" applyProtection="0"/>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63" fillId="0" borderId="42" applyNumberFormat="0" applyFill="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7" fillId="9" borderId="44" applyNumberFormat="0" applyAlignment="0" applyProtection="0"/>
    <xf numFmtId="0" fontId="67" fillId="9" borderId="44" applyNumberFormat="0" applyAlignment="0" applyProtection="0"/>
    <xf numFmtId="0" fontId="67" fillId="9" borderId="44" applyNumberFormat="0" applyAlignment="0" applyProtection="0"/>
    <xf numFmtId="0" fontId="67" fillId="9" borderId="44" applyNumberFormat="0" applyAlignment="0" applyProtection="0"/>
    <xf numFmtId="0" fontId="68" fillId="15" borderId="44" applyNumberFormat="0" applyAlignment="0" applyProtection="0">
      <alignment vertical="center"/>
    </xf>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7" fillId="9" borderId="44" applyNumberFormat="0" applyAlignment="0" applyProtection="0"/>
    <xf numFmtId="0" fontId="67" fillId="9" borderId="44" applyNumberFormat="0" applyAlignment="0" applyProtection="0"/>
    <xf numFmtId="0" fontId="67" fillId="9" borderId="44" applyNumberFormat="0" applyAlignment="0" applyProtection="0"/>
    <xf numFmtId="0" fontId="67" fillId="9" borderId="44" applyNumberForma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3"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2" fontId="53" fillId="37" borderId="41" applyProtection="0">
      <alignment horizontal="center"/>
    </xf>
    <xf numFmtId="2" fontId="53" fillId="37" borderId="41" applyProtection="0">
      <alignment horizontal="center"/>
    </xf>
    <xf numFmtId="2" fontId="53" fillId="37" borderId="41" applyProtection="0">
      <alignment horizontal="center"/>
    </xf>
    <xf numFmtId="2" fontId="53" fillId="37" borderId="41" applyProtection="0">
      <alignment horizontal="center"/>
    </xf>
    <xf numFmtId="2" fontId="53" fillId="37" borderId="41" applyProtection="0">
      <alignment horizontal="center"/>
    </xf>
    <xf numFmtId="2" fontId="53" fillId="37" borderId="41" applyProtection="0">
      <alignment horizontal="center"/>
    </xf>
    <xf numFmtId="2" fontId="57" fillId="35" borderId="41" applyProtection="0">
      <alignment horizontal="center"/>
    </xf>
    <xf numFmtId="2" fontId="57" fillId="35" borderId="41" applyProtection="0">
      <alignment horizontal="center"/>
    </xf>
    <xf numFmtId="2" fontId="57" fillId="35" borderId="41" applyProtection="0">
      <alignment horizontal="center"/>
    </xf>
    <xf numFmtId="2" fontId="57" fillId="35" borderId="41" applyProtection="0">
      <alignment horizontal="center"/>
    </xf>
    <xf numFmtId="2" fontId="57" fillId="35" borderId="41" applyProtection="0">
      <alignment horizontal="center"/>
    </xf>
    <xf numFmtId="2" fontId="57" fillId="35" borderId="41" applyProtection="0">
      <alignment horizontal="center"/>
    </xf>
    <xf numFmtId="2" fontId="57" fillId="35" borderId="41" applyProtection="0"/>
    <xf numFmtId="2" fontId="57" fillId="35" borderId="41" applyProtection="0"/>
    <xf numFmtId="2" fontId="57" fillId="35" borderId="41" applyProtection="0"/>
    <xf numFmtId="2" fontId="57" fillId="35" borderId="41" applyProtection="0"/>
    <xf numFmtId="2" fontId="57" fillId="35" borderId="41" applyProtection="0"/>
    <xf numFmtId="2" fontId="57" fillId="35" borderId="41" applyProtection="0"/>
    <xf numFmtId="2" fontId="53" fillId="37" borderId="41" applyProtection="0"/>
    <xf numFmtId="2" fontId="53" fillId="37" borderId="41" applyProtection="0"/>
    <xf numFmtId="2" fontId="53" fillId="37" borderId="41" applyProtection="0"/>
    <xf numFmtId="2" fontId="53" fillId="37" borderId="41" applyProtection="0"/>
    <xf numFmtId="2" fontId="53" fillId="37" borderId="41" applyProtection="0"/>
    <xf numFmtId="2" fontId="53" fillId="37" borderId="41" applyProtection="0"/>
    <xf numFmtId="2" fontId="53" fillId="34" borderId="41" applyProtection="0"/>
    <xf numFmtId="2" fontId="53" fillId="34" borderId="41" applyProtection="0"/>
    <xf numFmtId="2" fontId="53" fillId="34" borderId="41" applyProtection="0"/>
    <xf numFmtId="2" fontId="53" fillId="34" borderId="41" applyProtection="0"/>
    <xf numFmtId="2" fontId="53" fillId="34" borderId="41" applyProtection="0"/>
    <xf numFmtId="2" fontId="53" fillId="34"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0" fontId="55" fillId="33" borderId="41" applyNumberFormat="0" applyProtection="0">
      <alignment horizontal="left"/>
    </xf>
    <xf numFmtId="0" fontId="55" fillId="33" borderId="41" applyNumberFormat="0" applyProtection="0">
      <alignment horizontal="left"/>
    </xf>
    <xf numFmtId="0" fontId="55" fillId="33" borderId="41" applyNumberFormat="0" applyProtection="0">
      <alignment horizontal="left"/>
    </xf>
    <xf numFmtId="0" fontId="55" fillId="33" borderId="41" applyNumberFormat="0" applyProtection="0">
      <alignment horizontal="left"/>
    </xf>
    <xf numFmtId="0" fontId="55" fillId="33" borderId="41" applyNumberFormat="0" applyProtection="0">
      <alignment horizontal="left"/>
    </xf>
    <xf numFmtId="0" fontId="55" fillId="33" borderId="41" applyNumberFormat="0"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2" fontId="53" fillId="35" borderId="41" applyProtection="0">
      <alignment horizontal="right"/>
    </xf>
    <xf numFmtId="2" fontId="53" fillId="35" borderId="41" applyProtection="0">
      <alignment horizontal="right"/>
    </xf>
    <xf numFmtId="2" fontId="53" fillId="35" borderId="41" applyProtection="0">
      <alignment horizontal="right"/>
    </xf>
    <xf numFmtId="2" fontId="53" fillId="35" borderId="41" applyProtection="0">
      <alignment horizontal="right"/>
    </xf>
    <xf numFmtId="2" fontId="53" fillId="35" borderId="41" applyProtection="0">
      <alignment horizontal="right"/>
    </xf>
    <xf numFmtId="2" fontId="53" fillId="35" borderId="41" applyProtection="0">
      <alignment horizontal="right"/>
    </xf>
    <xf numFmtId="2" fontId="52" fillId="34" borderId="41" applyProtection="0">
      <alignment horizontal="right"/>
    </xf>
    <xf numFmtId="2" fontId="52" fillId="34" borderId="41" applyProtection="0">
      <alignment horizontal="right"/>
    </xf>
    <xf numFmtId="2" fontId="52" fillId="34" borderId="41" applyProtection="0">
      <alignment horizontal="right"/>
    </xf>
    <xf numFmtId="2" fontId="52" fillId="34" borderId="41" applyProtection="0">
      <alignment horizontal="right"/>
    </xf>
    <xf numFmtId="2" fontId="52" fillId="34" borderId="41" applyProtection="0">
      <alignment horizontal="right"/>
    </xf>
    <xf numFmtId="2" fontId="52" fillId="34" borderId="41" applyProtection="0">
      <alignment horizontal="right"/>
    </xf>
    <xf numFmtId="0" fontId="52" fillId="33" borderId="41" applyNumberFormat="0" applyAlignment="0" applyProtection="0"/>
    <xf numFmtId="0" fontId="52" fillId="33" borderId="41" applyNumberFormat="0" applyAlignment="0" applyProtection="0"/>
    <xf numFmtId="0" fontId="52" fillId="33" borderId="41" applyNumberFormat="0" applyAlignment="0" applyProtection="0"/>
    <xf numFmtId="0" fontId="52" fillId="33" borderId="41" applyNumberFormat="0" applyAlignment="0" applyProtection="0"/>
    <xf numFmtId="0" fontId="52" fillId="33" borderId="41" applyNumberFormat="0" applyAlignment="0" applyProtection="0"/>
    <xf numFmtId="0" fontId="52" fillId="33" borderId="41" applyNumberFormat="0" applyAlignment="0" applyProtection="0"/>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3" fillId="10" borderId="46" applyNumberFormat="0" applyFon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10" fontId="38" fillId="29" borderId="61" applyNumberFormat="0" applyBorder="0" applyAlignment="0" applyProtection="0"/>
    <xf numFmtId="10" fontId="38" fillId="29" borderId="61" applyNumberFormat="0" applyBorder="0" applyAlignment="0" applyProtection="0"/>
    <xf numFmtId="0" fontId="44" fillId="8" borderId="44" applyNumberFormat="0" applyAlignment="0" applyProtection="0">
      <alignment vertical="center"/>
    </xf>
    <xf numFmtId="0" fontId="40" fillId="0" borderId="69">
      <alignment horizontal="left" vertical="center"/>
    </xf>
    <xf numFmtId="0" fontId="40" fillId="0" borderId="69">
      <alignment horizontal="lef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0" fontId="59" fillId="0" borderId="42" applyNumberFormat="0" applyFill="0" applyAlignment="0" applyProtection="0">
      <alignment vertical="center"/>
    </xf>
    <xf numFmtId="2" fontId="53" fillId="37" borderId="41" applyProtection="0">
      <alignment horizontal="center"/>
    </xf>
    <xf numFmtId="2" fontId="53" fillId="37" borderId="41" applyProtection="0">
      <alignment horizontal="center"/>
    </xf>
    <xf numFmtId="0" fontId="32" fillId="15" borderId="44" applyNumberFormat="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2" fontId="53" fillId="37" borderId="41" applyProtection="0">
      <alignment horizontal="center"/>
    </xf>
    <xf numFmtId="2" fontId="53" fillId="37" borderId="41" applyProtection="0">
      <alignment horizontal="center"/>
    </xf>
    <xf numFmtId="2" fontId="53" fillId="37" borderId="41" applyProtection="0">
      <alignment horizontal="center"/>
    </xf>
    <xf numFmtId="2" fontId="53" fillId="37" borderId="41" applyProtection="0">
      <alignment horizontal="center"/>
    </xf>
    <xf numFmtId="2" fontId="57" fillId="35" borderId="41" applyProtection="0">
      <alignment horizontal="center"/>
    </xf>
    <xf numFmtId="2" fontId="57" fillId="35" borderId="41" applyProtection="0">
      <alignment horizontal="center"/>
    </xf>
    <xf numFmtId="2" fontId="57" fillId="35" borderId="41" applyProtection="0">
      <alignment horizontal="center"/>
    </xf>
    <xf numFmtId="2" fontId="57" fillId="35" borderId="41" applyProtection="0">
      <alignment horizontal="center"/>
    </xf>
    <xf numFmtId="2" fontId="57" fillId="35" borderId="41" applyProtection="0">
      <alignment horizontal="center"/>
    </xf>
    <xf numFmtId="2" fontId="57" fillId="35" borderId="41" applyProtection="0">
      <alignment horizontal="center"/>
    </xf>
    <xf numFmtId="2" fontId="57" fillId="35" borderId="41" applyProtection="0"/>
    <xf numFmtId="2" fontId="57" fillId="35" borderId="41" applyProtection="0"/>
    <xf numFmtId="2" fontId="57" fillId="35" borderId="41" applyProtection="0"/>
    <xf numFmtId="2" fontId="57" fillId="35" borderId="41" applyProtection="0"/>
    <xf numFmtId="2" fontId="57" fillId="35" borderId="41" applyProtection="0"/>
    <xf numFmtId="2" fontId="57" fillId="35" borderId="41" applyProtection="0"/>
    <xf numFmtId="2" fontId="53" fillId="37" borderId="41" applyProtection="0"/>
    <xf numFmtId="2" fontId="53" fillId="37" borderId="41" applyProtection="0"/>
    <xf numFmtId="2" fontId="53" fillId="37" borderId="41" applyProtection="0"/>
    <xf numFmtId="2" fontId="53" fillId="34" borderId="41" applyProtection="0"/>
    <xf numFmtId="2" fontId="53" fillId="34" borderId="41" applyProtection="0"/>
    <xf numFmtId="2" fontId="53" fillId="34" borderId="41" applyProtection="0"/>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2" fontId="54" fillId="33" borderId="41" applyProtection="0"/>
    <xf numFmtId="0" fontId="55" fillId="33" borderId="41" applyNumberFormat="0" applyProtection="0">
      <alignment horizontal="left"/>
    </xf>
    <xf numFmtId="0" fontId="55" fillId="33" borderId="41" applyNumberFormat="0" applyProtection="0">
      <alignment horizontal="left"/>
    </xf>
    <xf numFmtId="0" fontId="55" fillId="33" borderId="41" applyNumberFormat="0" applyProtection="0">
      <alignment horizontal="left"/>
    </xf>
    <xf numFmtId="0" fontId="55" fillId="33" borderId="41" applyNumberFormat="0" applyProtection="0">
      <alignment horizontal="left"/>
    </xf>
    <xf numFmtId="0" fontId="55" fillId="33" borderId="41" applyNumberFormat="0"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0" fontId="38" fillId="29" borderId="70" applyNumberFormat="0" applyBorder="0" applyAlignment="0" applyProtection="0"/>
    <xf numFmtId="10" fontId="38" fillId="29" borderId="70" applyNumberFormat="0" applyBorder="0" applyAlignment="0" applyProtection="0"/>
    <xf numFmtId="0" fontId="44" fillId="8" borderId="75" applyNumberFormat="0" applyAlignment="0" applyProtection="0">
      <alignment vertical="center"/>
    </xf>
    <xf numFmtId="14" fontId="54" fillId="36" borderId="41" applyProtection="0">
      <alignment horizontal="left"/>
    </xf>
    <xf numFmtId="14" fontId="54" fillId="36" borderId="41" applyProtection="0">
      <alignment horizontal="lef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14" fontId="54" fillId="36" borderId="41" applyProtection="0">
      <alignment horizontal="right"/>
    </xf>
    <xf numFmtId="2" fontId="53" fillId="35" borderId="41" applyProtection="0">
      <alignment horizontal="right"/>
    </xf>
    <xf numFmtId="2" fontId="53" fillId="35" borderId="41" applyProtection="0">
      <alignment horizontal="right"/>
    </xf>
    <xf numFmtId="2" fontId="53" fillId="35" borderId="41" applyProtection="0">
      <alignment horizontal="right"/>
    </xf>
    <xf numFmtId="2" fontId="53" fillId="35" borderId="41" applyProtection="0">
      <alignment horizontal="right"/>
    </xf>
    <xf numFmtId="2" fontId="53" fillId="35" borderId="41" applyProtection="0">
      <alignment horizontal="right"/>
    </xf>
    <xf numFmtId="2" fontId="53" fillId="35" borderId="41" applyProtection="0">
      <alignment horizontal="right"/>
    </xf>
    <xf numFmtId="2" fontId="52" fillId="34" borderId="41" applyProtection="0">
      <alignment horizontal="right"/>
    </xf>
    <xf numFmtId="2" fontId="52" fillId="34" borderId="41" applyProtection="0">
      <alignment horizontal="right"/>
    </xf>
    <xf numFmtId="2" fontId="52" fillId="34" borderId="41" applyProtection="0">
      <alignment horizontal="right"/>
    </xf>
    <xf numFmtId="2" fontId="52" fillId="34" borderId="41" applyProtection="0">
      <alignment horizontal="right"/>
    </xf>
    <xf numFmtId="2" fontId="52" fillId="34" borderId="41" applyProtection="0">
      <alignment horizontal="right"/>
    </xf>
    <xf numFmtId="2" fontId="52" fillId="34" borderId="41" applyProtection="0">
      <alignment horizontal="right"/>
    </xf>
    <xf numFmtId="0" fontId="52" fillId="33" borderId="41" applyNumberFormat="0" applyAlignment="0" applyProtection="0"/>
    <xf numFmtId="0" fontId="52" fillId="33" borderId="41" applyNumberFormat="0" applyAlignment="0" applyProtection="0"/>
    <xf numFmtId="0" fontId="52" fillId="33" borderId="41" applyNumberFormat="0" applyAlignment="0" applyProtection="0"/>
    <xf numFmtId="0" fontId="52" fillId="33" borderId="41" applyNumberFormat="0" applyAlignment="0" applyProtection="0"/>
    <xf numFmtId="0" fontId="52" fillId="33" borderId="41" applyNumberFormat="0" applyAlignment="0" applyProtection="0"/>
    <xf numFmtId="0" fontId="52" fillId="33" borderId="41" applyNumberFormat="0" applyAlignment="0" applyProtection="0"/>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18" fillId="32" borderId="46" applyNumberFormat="0" applyAlignment="0" applyProtection="0"/>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10" fontId="38" fillId="29" borderId="70" applyNumberFormat="0" applyBorder="0" applyAlignment="0" applyProtection="0"/>
    <xf numFmtId="10" fontId="38" fillId="29" borderId="70" applyNumberFormat="0" applyBorder="0" applyAlignment="0" applyProtection="0"/>
    <xf numFmtId="0" fontId="44" fillId="8" borderId="44" applyNumberFormat="0" applyAlignment="0" applyProtection="0">
      <alignment vertical="center"/>
    </xf>
    <xf numFmtId="0" fontId="40" fillId="0" borderId="69">
      <alignment horizontal="lef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44" fillId="8" borderId="44" applyNumberFormat="0" applyAlignment="0" applyProtection="0">
      <alignment vertical="center"/>
    </xf>
    <xf numFmtId="0" fontId="40" fillId="0" borderId="69">
      <alignment horizontal="left" vertical="center"/>
    </xf>
    <xf numFmtId="10" fontId="38" fillId="29" borderId="70" applyNumberFormat="0" applyBorder="0" applyAlignment="0" applyProtection="0"/>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2" fillId="33" borderId="72" applyNumberFormat="0" applyAlignment="0" applyProtection="0"/>
    <xf numFmtId="0" fontId="52" fillId="33" borderId="72" applyNumberFormat="0" applyAlignment="0" applyProtection="0"/>
    <xf numFmtId="0" fontId="52" fillId="33" borderId="72" applyNumberFormat="0" applyAlignment="0" applyProtection="0"/>
    <xf numFmtId="0" fontId="52" fillId="33" borderId="72" applyNumberFormat="0" applyAlignment="0" applyProtection="0"/>
    <xf numFmtId="0" fontId="52" fillId="33" borderId="72" applyNumberFormat="0" applyAlignment="0" applyProtection="0"/>
    <xf numFmtId="0" fontId="52" fillId="33" borderId="72" applyNumberFormat="0" applyAlignment="0" applyProtection="0"/>
    <xf numFmtId="2" fontId="52" fillId="34" borderId="72" applyProtection="0">
      <alignment horizontal="right"/>
    </xf>
    <xf numFmtId="2" fontId="52" fillId="34" borderId="72" applyProtection="0">
      <alignment horizontal="right"/>
    </xf>
    <xf numFmtId="2" fontId="52" fillId="34" borderId="72" applyProtection="0">
      <alignment horizontal="right"/>
    </xf>
    <xf numFmtId="2" fontId="52" fillId="34" borderId="72" applyProtection="0">
      <alignment horizontal="right"/>
    </xf>
    <xf numFmtId="2" fontId="52" fillId="34" borderId="72" applyProtection="0">
      <alignment horizontal="right"/>
    </xf>
    <xf numFmtId="2" fontId="52" fillId="34" borderId="72" applyProtection="0">
      <alignment horizontal="right"/>
    </xf>
    <xf numFmtId="2" fontId="53" fillId="35" borderId="72" applyProtection="0">
      <alignment horizontal="right"/>
    </xf>
    <xf numFmtId="2" fontId="53" fillId="35" borderId="72" applyProtection="0">
      <alignment horizontal="right"/>
    </xf>
    <xf numFmtId="2" fontId="53" fillId="35" borderId="72" applyProtection="0">
      <alignment horizontal="right"/>
    </xf>
    <xf numFmtId="2" fontId="53" fillId="35" borderId="72" applyProtection="0">
      <alignment horizontal="right"/>
    </xf>
    <xf numFmtId="2" fontId="53" fillId="35" borderId="72" applyProtection="0">
      <alignment horizontal="right"/>
    </xf>
    <xf numFmtId="2" fontId="53" fillId="35"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0" fontId="55" fillId="33" borderId="72" applyNumberFormat="0" applyProtection="0">
      <alignment horizontal="left"/>
    </xf>
    <xf numFmtId="0" fontId="55" fillId="33" borderId="72" applyNumberFormat="0" applyProtection="0">
      <alignment horizontal="left"/>
    </xf>
    <xf numFmtId="0" fontId="55" fillId="33" borderId="72" applyNumberFormat="0" applyProtection="0">
      <alignment horizontal="left"/>
    </xf>
    <xf numFmtId="0" fontId="55" fillId="33" borderId="72" applyNumberFormat="0" applyProtection="0">
      <alignment horizontal="left"/>
    </xf>
    <xf numFmtId="0" fontId="55" fillId="33" borderId="72" applyNumberFormat="0" applyProtection="0">
      <alignment horizontal="left"/>
    </xf>
    <xf numFmtId="0" fontId="55" fillId="33" borderId="72" applyNumberFormat="0" applyProtection="0">
      <alignment horizontal="left"/>
    </xf>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3" fillId="34" borderId="72" applyProtection="0"/>
    <xf numFmtId="2" fontId="53" fillId="34" borderId="72" applyProtection="0"/>
    <xf numFmtId="2" fontId="53" fillId="34" borderId="72" applyProtection="0"/>
    <xf numFmtId="2" fontId="53" fillId="34" borderId="72" applyProtection="0"/>
    <xf numFmtId="2" fontId="53" fillId="34" borderId="72" applyProtection="0"/>
    <xf numFmtId="2" fontId="53" fillId="34" borderId="72" applyProtection="0"/>
    <xf numFmtId="2" fontId="53" fillId="37" borderId="72" applyProtection="0"/>
    <xf numFmtId="2" fontId="53" fillId="37" borderId="72" applyProtection="0"/>
    <xf numFmtId="2" fontId="53" fillId="37" borderId="72" applyProtection="0"/>
    <xf numFmtId="2" fontId="53" fillId="37" borderId="72" applyProtection="0"/>
    <xf numFmtId="2" fontId="53" fillId="37" borderId="72" applyProtection="0"/>
    <xf numFmtId="2" fontId="53" fillId="37" borderId="72" applyProtection="0"/>
    <xf numFmtId="2" fontId="57" fillId="35" borderId="72" applyProtection="0"/>
    <xf numFmtId="2" fontId="57" fillId="35" borderId="72" applyProtection="0"/>
    <xf numFmtId="2" fontId="57" fillId="35" borderId="72" applyProtection="0"/>
    <xf numFmtId="2" fontId="57" fillId="35" borderId="72" applyProtection="0"/>
    <xf numFmtId="2" fontId="57" fillId="35" borderId="72" applyProtection="0"/>
    <xf numFmtId="2" fontId="57" fillId="35" borderId="72" applyProtection="0">
      <alignment horizontal="center"/>
    </xf>
    <xf numFmtId="2" fontId="57" fillId="35" borderId="72" applyProtection="0">
      <alignment horizontal="center"/>
    </xf>
    <xf numFmtId="2" fontId="57" fillId="35" borderId="72" applyProtection="0">
      <alignment horizontal="center"/>
    </xf>
    <xf numFmtId="2" fontId="57" fillId="35" borderId="72" applyProtection="0">
      <alignment horizontal="center"/>
    </xf>
    <xf numFmtId="2" fontId="57" fillId="35" borderId="72" applyProtection="0">
      <alignment horizontal="center"/>
    </xf>
    <xf numFmtId="2" fontId="57" fillId="35" borderId="72" applyProtection="0">
      <alignment horizontal="center"/>
    </xf>
    <xf numFmtId="2" fontId="53" fillId="37" borderId="72" applyProtection="0">
      <alignment horizontal="center"/>
    </xf>
    <xf numFmtId="2" fontId="53" fillId="37" borderId="72" applyProtection="0">
      <alignment horizontal="center"/>
    </xf>
    <xf numFmtId="2" fontId="53" fillId="37" borderId="72" applyProtection="0">
      <alignment horizontal="center"/>
    </xf>
    <xf numFmtId="2" fontId="53" fillId="37" borderId="72" applyProtection="0">
      <alignment horizontal="center"/>
    </xf>
    <xf numFmtId="2" fontId="53" fillId="37" borderId="72" applyProtection="0">
      <alignment horizontal="center"/>
    </xf>
    <xf numFmtId="2" fontId="53" fillId="37" borderId="72" applyProtection="0">
      <alignment horizontal="center"/>
    </xf>
    <xf numFmtId="0" fontId="59" fillId="0" borderId="73" applyNumberFormat="0" applyFill="0" applyAlignment="0" applyProtection="0">
      <alignment vertical="center"/>
    </xf>
    <xf numFmtId="0" fontId="59" fillId="0" borderId="73" applyNumberFormat="0" applyFill="0" applyAlignment="0" applyProtection="0">
      <alignment vertical="center"/>
    </xf>
    <xf numFmtId="0" fontId="59" fillId="0" borderId="73" applyNumberFormat="0" applyFill="0" applyAlignment="0" applyProtection="0">
      <alignment vertical="center"/>
    </xf>
    <xf numFmtId="0" fontId="59" fillId="0" borderId="73" applyNumberFormat="0" applyFill="0" applyAlignment="0" applyProtection="0">
      <alignment vertical="center"/>
    </xf>
    <xf numFmtId="0" fontId="59" fillId="0" borderId="73" applyNumberFormat="0" applyFill="0" applyAlignment="0" applyProtection="0">
      <alignment vertical="center"/>
    </xf>
    <xf numFmtId="0" fontId="59" fillId="0" borderId="73" applyNumberFormat="0" applyFill="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40" fillId="0" borderId="69">
      <alignment horizontal="left" vertical="center"/>
    </xf>
    <xf numFmtId="0" fontId="40" fillId="0" borderId="69">
      <alignment horizontal="left" vertical="center"/>
    </xf>
    <xf numFmtId="0" fontId="44" fillId="8" borderId="44" applyNumberFormat="0" applyAlignment="0" applyProtection="0">
      <alignment vertical="center"/>
    </xf>
    <xf numFmtId="10" fontId="38" fillId="29" borderId="70" applyNumberFormat="0" applyBorder="0" applyAlignment="0" applyProtection="0"/>
    <xf numFmtId="0" fontId="44" fillId="8" borderId="44" applyNumberFormat="0" applyAlignment="0" applyProtection="0">
      <alignment vertical="center"/>
    </xf>
    <xf numFmtId="0" fontId="44" fillId="8" borderId="44" applyNumberFormat="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3"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2" fontId="54" fillId="33" borderId="41" applyProtection="0"/>
    <xf numFmtId="0" fontId="18" fillId="32" borderId="76" applyNumberFormat="0" applyAlignment="0" applyProtection="0"/>
    <xf numFmtId="0" fontId="18" fillId="32" borderId="76" applyNumberFormat="0" applyAlignment="0" applyProtection="0"/>
    <xf numFmtId="0" fontId="13" fillId="10" borderId="76" applyNumberFormat="0" applyFont="0" applyAlignment="0" applyProtection="0">
      <alignment vertical="center"/>
    </xf>
    <xf numFmtId="0" fontId="13" fillId="10" borderId="46" applyNumberFormat="0" applyFon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13" fillId="10" borderId="46" applyNumberFormat="0" applyFont="0" applyAlignment="0" applyProtection="0">
      <alignment vertical="center"/>
    </xf>
    <xf numFmtId="0" fontId="40" fillId="0" borderId="69">
      <alignment horizontal="left" vertical="center"/>
    </xf>
    <xf numFmtId="0" fontId="40" fillId="0" borderId="69">
      <alignment horizontal="left" vertical="center"/>
    </xf>
    <xf numFmtId="10" fontId="38" fillId="29" borderId="70" applyNumberFormat="0" applyBorder="0" applyAlignment="0" applyProtection="0"/>
    <xf numFmtId="0" fontId="44" fillId="8" borderId="44" applyNumberFormat="0" applyAlignment="0" applyProtection="0">
      <alignment vertical="center"/>
    </xf>
    <xf numFmtId="2" fontId="57" fillId="35" borderId="72" applyProtection="0"/>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9" borderId="71" applyNumberFormat="0" applyAlignment="0" applyProtection="0">
      <alignment vertical="center"/>
    </xf>
    <xf numFmtId="0" fontId="80" fillId="9" borderId="71" applyNumberFormat="0" applyAlignment="0" applyProtection="0">
      <alignment vertical="center"/>
    </xf>
    <xf numFmtId="0" fontId="80" fillId="9" borderId="71" applyNumberFormat="0" applyAlignment="0" applyProtection="0">
      <alignment vertical="center"/>
    </xf>
    <xf numFmtId="0" fontId="80" fillId="9" borderId="71" applyNumberFormat="0" applyAlignment="0" applyProtection="0">
      <alignment vertical="center"/>
    </xf>
    <xf numFmtId="0" fontId="80" fillId="9" borderId="71" applyNumberFormat="0" applyAlignment="0" applyProtection="0">
      <alignment vertical="center"/>
    </xf>
    <xf numFmtId="0" fontId="80" fillId="9"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5" fillId="0" borderId="74" applyNumberFormat="0" applyFill="0" applyAlignment="0" applyProtection="0"/>
    <xf numFmtId="0" fontId="85" fillId="0" borderId="74" applyNumberFormat="0" applyFill="0" applyAlignment="0" applyProtection="0"/>
    <xf numFmtId="0" fontId="85" fillId="0" borderId="74" applyNumberFormat="0" applyFill="0" applyAlignment="0" applyProtection="0"/>
    <xf numFmtId="0" fontId="85" fillId="0" borderId="74" applyNumberFormat="0" applyFill="0" applyAlignment="0" applyProtection="0"/>
    <xf numFmtId="0" fontId="85" fillId="0" borderId="74" applyNumberFormat="0" applyFill="0" applyAlignment="0" applyProtection="0"/>
    <xf numFmtId="0" fontId="85" fillId="0" borderId="74" applyNumberFormat="0" applyFill="0" applyAlignment="0" applyProtection="0"/>
    <xf numFmtId="0" fontId="67" fillId="9" borderId="44" applyNumberFormat="0" applyAlignment="0" applyProtection="0"/>
    <xf numFmtId="0" fontId="67" fillId="9" borderId="44" applyNumberFormat="0" applyAlignment="0" applyProtection="0"/>
    <xf numFmtId="0" fontId="67" fillId="9" borderId="44" applyNumberFormat="0" applyAlignment="0" applyProtection="0"/>
    <xf numFmtId="0" fontId="67" fillId="9" borderId="44" applyNumberFormat="0" applyAlignment="0" applyProtection="0"/>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3" fillId="0" borderId="43"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3" applyNumberFormat="0" applyFill="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32" fillId="15" borderId="75" applyNumberFormat="0" applyAlignment="0" applyProtection="0">
      <alignment vertical="center"/>
    </xf>
    <xf numFmtId="0" fontId="32" fillId="15" borderId="75" applyNumberFormat="0" applyAlignment="0" applyProtection="0">
      <alignment vertical="center"/>
    </xf>
    <xf numFmtId="0" fontId="32" fillId="15" borderId="75" applyNumberFormat="0" applyAlignment="0" applyProtection="0">
      <alignment vertical="center"/>
    </xf>
    <xf numFmtId="0" fontId="32" fillId="15" borderId="75" applyNumberForma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7" fillId="9" borderId="75" applyNumberFormat="0" applyAlignment="0" applyProtection="0"/>
    <xf numFmtId="0" fontId="67" fillId="9" borderId="75" applyNumberFormat="0" applyAlignment="0" applyProtection="0"/>
    <xf numFmtId="0" fontId="67" fillId="9" borderId="75" applyNumberFormat="0" applyAlignment="0" applyProtection="0"/>
    <xf numFmtId="0" fontId="67" fillId="9" borderId="75" applyNumberFormat="0" applyAlignment="0" applyProtection="0"/>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9" borderId="75" applyNumberFormat="0" applyAlignment="0" applyProtection="0">
      <alignment vertical="center"/>
    </xf>
    <xf numFmtId="0" fontId="68" fillId="9" borderId="75" applyNumberFormat="0" applyAlignment="0" applyProtection="0">
      <alignment vertical="center"/>
    </xf>
    <xf numFmtId="0" fontId="68" fillId="9" borderId="75" applyNumberFormat="0" applyAlignment="0" applyProtection="0">
      <alignment vertical="center"/>
    </xf>
    <xf numFmtId="0" fontId="68" fillId="9"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79" fillId="8" borderId="44"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9"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0" fillId="15" borderId="40" applyNumberFormat="0" applyAlignment="0" applyProtection="0">
      <alignment vertical="center"/>
    </xf>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32" fillId="15" borderId="44" applyNumberFormat="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32" fillId="15"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51" fillId="15" borderId="40" applyNumberFormat="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3" fillId="0" borderId="43" applyNumberFormat="0" applyFill="0" applyAlignment="0" applyProtection="0">
      <alignment vertical="center"/>
    </xf>
    <xf numFmtId="0" fontId="67" fillId="9" borderId="44" applyNumberFormat="0" applyAlignment="0" applyProtection="0"/>
    <xf numFmtId="0" fontId="67" fillId="9" borderId="44" applyNumberFormat="0" applyAlignment="0" applyProtection="0"/>
    <xf numFmtId="0" fontId="67" fillId="9" borderId="44" applyNumberFormat="0" applyAlignment="0" applyProtection="0"/>
    <xf numFmtId="0" fontId="67" fillId="9" borderId="44" applyNumberFormat="0" applyAlignment="0" applyProtection="0"/>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3" fillId="0" borderId="42" applyNumberFormat="0" applyFill="0" applyAlignment="0" applyProtection="0">
      <alignment vertical="center"/>
    </xf>
    <xf numFmtId="0" fontId="18" fillId="32" borderId="46" applyNumberFormat="0" applyAlignment="0" applyProtection="0"/>
    <xf numFmtId="0" fontId="18" fillId="32" borderId="46" applyNumberFormat="0" applyAlignment="0" applyProtection="0"/>
    <xf numFmtId="0" fontId="13" fillId="10" borderId="46" applyNumberFormat="0" applyFont="0" applyAlignment="0" applyProtection="0">
      <alignment vertical="center"/>
    </xf>
    <xf numFmtId="0" fontId="18" fillId="32" borderId="46" applyNumberFormat="0" applyAlignment="0" applyProtection="0"/>
    <xf numFmtId="0" fontId="55" fillId="33" borderId="41" applyNumberFormat="0"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14" fontId="54" fillId="36" borderId="41" applyProtection="0">
      <alignment horizontal="left"/>
    </xf>
    <xf numFmtId="2" fontId="53" fillId="37" borderId="41" applyProtection="0"/>
    <xf numFmtId="2" fontId="53" fillId="34" borderId="41" applyProtection="0"/>
    <xf numFmtId="2" fontId="53" fillId="34" borderId="41" applyProtection="0"/>
    <xf numFmtId="2" fontId="53" fillId="34" borderId="41" applyProtection="0"/>
    <xf numFmtId="2" fontId="53" fillId="37" borderId="41" applyProtection="0"/>
    <xf numFmtId="2" fontId="53" fillId="37" borderId="41" applyProtection="0"/>
    <xf numFmtId="0" fontId="13" fillId="10" borderId="46" applyNumberFormat="0" applyFont="0" applyAlignment="0" applyProtection="0"/>
    <xf numFmtId="0" fontId="13" fillId="10" borderId="46" applyNumberFormat="0" applyFont="0" applyAlignment="0" applyProtection="0"/>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0" fontId="13" fillId="10" borderId="46" applyNumberFormat="0" applyFont="0" applyAlignment="0" applyProtection="0">
      <alignment vertical="center"/>
    </xf>
    <xf numFmtId="37" fontId="73" fillId="0" borderId="70">
      <alignment horizontal="justify" vertical="center" wrapText="1"/>
    </xf>
    <xf numFmtId="0" fontId="68" fillId="15"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9" borderId="44" applyNumberFormat="0" applyAlignment="0" applyProtection="0">
      <alignment vertical="center"/>
    </xf>
    <xf numFmtId="0" fontId="68" fillId="15" borderId="44" applyNumberFormat="0" applyAlignment="0" applyProtection="0">
      <alignment vertical="center"/>
    </xf>
    <xf numFmtId="0" fontId="44" fillId="8" borderId="44" applyNumberFormat="0" applyAlignment="0" applyProtection="0">
      <alignment vertical="center"/>
    </xf>
    <xf numFmtId="0" fontId="44" fillId="8" borderId="44" applyNumberFormat="0" applyAlignment="0" applyProtection="0">
      <alignment vertical="center"/>
    </xf>
    <xf numFmtId="10" fontId="38" fillId="29" borderId="70" applyNumberFormat="0" applyBorder="0" applyAlignment="0" applyProtection="0"/>
    <xf numFmtId="0" fontId="44" fillId="8" borderId="44" applyNumberFormat="0" applyAlignment="0" applyProtection="0">
      <alignment vertical="center"/>
    </xf>
    <xf numFmtId="37" fontId="73" fillId="0" borderId="70">
      <alignment horizontal="justify" vertical="center" wrapText="1"/>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0" fontId="68" fillId="15" borderId="44"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89" fillId="0" borderId="0"/>
    <xf numFmtId="0" fontId="89" fillId="0" borderId="0"/>
    <xf numFmtId="0" fontId="89" fillId="0" borderId="0"/>
    <xf numFmtId="0" fontId="91" fillId="0" borderId="0"/>
    <xf numFmtId="0" fontId="91" fillId="0" borderId="0"/>
    <xf numFmtId="0" fontId="96" fillId="57" borderId="0">
      <alignment vertical="center"/>
    </xf>
    <xf numFmtId="0" fontId="96" fillId="57" borderId="0">
      <alignment vertical="center"/>
    </xf>
    <xf numFmtId="0" fontId="96" fillId="57" borderId="0">
      <alignment vertical="center"/>
    </xf>
    <xf numFmtId="0" fontId="97" fillId="45" borderId="0">
      <alignment vertical="center"/>
    </xf>
    <xf numFmtId="0" fontId="96" fillId="56" borderId="0">
      <alignment vertical="center"/>
    </xf>
    <xf numFmtId="0" fontId="96" fillId="56" borderId="0">
      <alignment vertical="center"/>
    </xf>
    <xf numFmtId="0" fontId="96" fillId="56" borderId="0">
      <alignment vertical="center"/>
    </xf>
    <xf numFmtId="0" fontId="96" fillId="56" borderId="0">
      <alignment vertical="center"/>
    </xf>
    <xf numFmtId="0" fontId="96" fillId="56" borderId="0">
      <alignment vertical="center"/>
    </xf>
    <xf numFmtId="0" fontId="96" fillId="55" borderId="0">
      <alignment vertical="center"/>
    </xf>
    <xf numFmtId="0" fontId="96" fillId="55" borderId="0">
      <alignment vertical="center"/>
    </xf>
    <xf numFmtId="0" fontId="96" fillId="55" borderId="0">
      <alignment vertical="center"/>
    </xf>
    <xf numFmtId="0" fontId="96" fillId="55" borderId="0">
      <alignment vertical="center"/>
    </xf>
    <xf numFmtId="0" fontId="96" fillId="55" borderId="0">
      <alignment vertical="center"/>
    </xf>
    <xf numFmtId="0" fontId="96" fillId="50" borderId="0">
      <alignment vertical="center"/>
    </xf>
    <xf numFmtId="0" fontId="96" fillId="50" borderId="0">
      <alignment vertical="center"/>
    </xf>
    <xf numFmtId="0" fontId="97" fillId="53" borderId="0">
      <alignment vertical="center"/>
    </xf>
    <xf numFmtId="0" fontId="96" fillId="50" borderId="0">
      <alignment vertical="center"/>
    </xf>
    <xf numFmtId="0" fontId="96" fillId="49" borderId="0">
      <alignment vertical="center"/>
    </xf>
    <xf numFmtId="0" fontId="96" fillId="49" borderId="0">
      <alignment vertical="center"/>
    </xf>
    <xf numFmtId="0" fontId="96" fillId="49" borderId="0">
      <alignment vertical="center"/>
    </xf>
    <xf numFmtId="0" fontId="96" fillId="49" borderId="0">
      <alignment vertical="center"/>
    </xf>
    <xf numFmtId="0" fontId="96" fillId="49" borderId="0">
      <alignment vertical="center"/>
    </xf>
    <xf numFmtId="0" fontId="96" fillId="49" borderId="0">
      <alignment vertical="center"/>
    </xf>
    <xf numFmtId="0" fontId="96" fillId="49" borderId="0">
      <alignment vertical="center"/>
    </xf>
    <xf numFmtId="0" fontId="97" fillId="49" borderId="0">
      <alignment vertical="center"/>
    </xf>
    <xf numFmtId="0" fontId="96" fillId="49" borderId="0">
      <alignment vertical="center"/>
    </xf>
    <xf numFmtId="0" fontId="96" fillId="54" borderId="0">
      <alignment vertical="center"/>
    </xf>
    <xf numFmtId="0" fontId="96" fillId="54" borderId="0">
      <alignment vertical="center"/>
    </xf>
    <xf numFmtId="0" fontId="96" fillId="54" borderId="0">
      <alignment vertical="center"/>
    </xf>
    <xf numFmtId="0" fontId="96" fillId="54" borderId="0">
      <alignment vertical="center"/>
    </xf>
    <xf numFmtId="0" fontId="96" fillId="54" borderId="0">
      <alignment vertical="center"/>
    </xf>
    <xf numFmtId="0" fontId="96" fillId="54" borderId="0">
      <alignment vertical="center"/>
    </xf>
    <xf numFmtId="0" fontId="96" fillId="54" borderId="0">
      <alignment vertical="center"/>
    </xf>
    <xf numFmtId="0" fontId="97" fillId="56" borderId="0">
      <alignment vertical="center"/>
    </xf>
    <xf numFmtId="0" fontId="96" fillId="54" borderId="0">
      <alignment vertical="center"/>
    </xf>
    <xf numFmtId="0" fontId="95" fillId="45" borderId="0">
      <alignment vertical="center"/>
    </xf>
    <xf numFmtId="0" fontId="95" fillId="56" borderId="0">
      <alignment vertical="center"/>
    </xf>
    <xf numFmtId="0" fontId="95" fillId="52" borderId="0">
      <alignment vertical="center"/>
    </xf>
    <xf numFmtId="0" fontId="95" fillId="53" borderId="0">
      <alignment vertical="center"/>
    </xf>
    <xf numFmtId="0" fontId="95" fillId="49" borderId="0">
      <alignment vertical="center"/>
    </xf>
    <xf numFmtId="0" fontId="95" fillId="56" borderId="0">
      <alignment vertical="center"/>
    </xf>
    <xf numFmtId="0" fontId="94" fillId="57" borderId="0">
      <alignment vertical="center"/>
    </xf>
    <xf numFmtId="0" fontId="94" fillId="56" borderId="0">
      <alignment vertical="center"/>
    </xf>
    <xf numFmtId="0" fontId="94" fillId="55" borderId="0">
      <alignment vertical="center"/>
    </xf>
    <xf numFmtId="0" fontId="94" fillId="50" borderId="0">
      <alignment vertical="center"/>
    </xf>
    <xf numFmtId="0" fontId="94" fillId="49" borderId="0">
      <alignment vertical="center"/>
    </xf>
    <xf numFmtId="0" fontId="94" fillId="54" borderId="0">
      <alignment vertical="center"/>
    </xf>
    <xf numFmtId="0" fontId="89" fillId="51" borderId="0">
      <alignment vertical="center"/>
    </xf>
    <xf numFmtId="0" fontId="89" fillId="51" borderId="0">
      <alignment vertical="center"/>
    </xf>
    <xf numFmtId="0" fontId="89" fillId="51" borderId="0">
      <alignment vertical="center"/>
    </xf>
    <xf numFmtId="0" fontId="89" fillId="51" borderId="0">
      <alignment vertical="center"/>
    </xf>
    <xf numFmtId="0" fontId="89" fillId="51" borderId="0">
      <alignment vertical="center"/>
    </xf>
    <xf numFmtId="0" fontId="89" fillId="51" borderId="0">
      <alignment vertical="center"/>
    </xf>
    <xf numFmtId="0" fontId="89" fillId="51" borderId="0">
      <alignment vertical="center"/>
    </xf>
    <xf numFmtId="0" fontId="89" fillId="45" borderId="0">
      <alignment vertical="center"/>
    </xf>
    <xf numFmtId="0" fontId="89" fillId="51" borderId="0">
      <alignment vertical="center"/>
    </xf>
    <xf numFmtId="0" fontId="89" fillId="48" borderId="0">
      <alignment vertical="center"/>
    </xf>
    <xf numFmtId="0" fontId="89" fillId="48" borderId="0">
      <alignment vertical="center"/>
    </xf>
    <xf numFmtId="0" fontId="89" fillId="48" borderId="0">
      <alignment vertical="center"/>
    </xf>
    <xf numFmtId="0" fontId="89" fillId="48" borderId="0">
      <alignment vertical="center"/>
    </xf>
    <xf numFmtId="0" fontId="89" fillId="48" borderId="0">
      <alignment vertical="center"/>
    </xf>
    <xf numFmtId="0" fontId="89" fillId="48" borderId="0">
      <alignment vertical="center"/>
    </xf>
    <xf numFmtId="0" fontId="89" fillId="48" borderId="0">
      <alignment vertical="center"/>
    </xf>
    <xf numFmtId="0" fontId="89" fillId="48" borderId="0">
      <alignment vertical="center"/>
    </xf>
    <xf numFmtId="0" fontId="89" fillId="48" borderId="0">
      <alignment vertical="center"/>
    </xf>
    <xf numFmtId="0" fontId="89" fillId="43" borderId="0">
      <alignment vertical="center"/>
    </xf>
    <xf numFmtId="0" fontId="89" fillId="43" borderId="0">
      <alignment vertical="center"/>
    </xf>
    <xf numFmtId="0" fontId="89" fillId="43" borderId="0">
      <alignment vertical="center"/>
    </xf>
    <xf numFmtId="0" fontId="89" fillId="43" borderId="0">
      <alignment vertical="center"/>
    </xf>
    <xf numFmtId="0" fontId="89" fillId="43" borderId="0">
      <alignment vertical="center"/>
    </xf>
    <xf numFmtId="0" fontId="89" fillId="50" borderId="0">
      <alignment vertical="center"/>
    </xf>
    <xf numFmtId="0" fontId="89" fillId="50" borderId="0">
      <alignment vertical="center"/>
    </xf>
    <xf numFmtId="0" fontId="89" fillId="50" borderId="0">
      <alignment vertical="center"/>
    </xf>
    <xf numFmtId="0" fontId="89" fillId="50" borderId="0">
      <alignment vertical="center"/>
    </xf>
    <xf numFmtId="0" fontId="89" fillId="49" borderId="0">
      <alignment vertical="center"/>
    </xf>
    <xf numFmtId="0" fontId="89" fillId="48" borderId="0">
      <alignment vertical="center"/>
    </xf>
    <xf numFmtId="0" fontId="89" fillId="48" borderId="0">
      <alignment vertical="center"/>
    </xf>
    <xf numFmtId="0" fontId="92" fillId="51" borderId="0">
      <alignment vertical="center"/>
    </xf>
    <xf numFmtId="0" fontId="92" fillId="48" borderId="0">
      <alignment vertical="center"/>
    </xf>
    <xf numFmtId="0" fontId="89" fillId="45" borderId="0">
      <alignment vertical="center"/>
    </xf>
    <xf numFmtId="0" fontId="89" fillId="45" borderId="0">
      <alignment vertical="center"/>
    </xf>
    <xf numFmtId="0" fontId="89" fillId="45" borderId="0">
      <alignment vertical="center"/>
    </xf>
    <xf numFmtId="0" fontId="89" fillId="44" borderId="0">
      <alignment vertical="center"/>
    </xf>
    <xf numFmtId="0" fontId="89" fillId="43" borderId="0">
      <alignment vertical="center"/>
    </xf>
    <xf numFmtId="0" fontId="89" fillId="46" borderId="0">
      <alignment vertical="center"/>
    </xf>
    <xf numFmtId="0" fontId="89" fillId="43" borderId="0">
      <alignment vertical="center"/>
    </xf>
    <xf numFmtId="0" fontId="89" fillId="42" borderId="0">
      <alignment vertical="center"/>
    </xf>
    <xf numFmtId="0" fontId="89" fillId="41" borderId="0">
      <alignment vertical="center"/>
    </xf>
    <xf numFmtId="0" fontId="89" fillId="40" borderId="0">
      <alignment vertical="center"/>
    </xf>
    <xf numFmtId="0" fontId="89" fillId="40" borderId="0">
      <alignment vertical="center"/>
    </xf>
    <xf numFmtId="0" fontId="93" fillId="44" borderId="0">
      <alignment vertical="center"/>
    </xf>
    <xf numFmtId="0" fontId="92" fillId="41" borderId="0">
      <alignment vertical="center"/>
    </xf>
    <xf numFmtId="0" fontId="92" fillId="40" borderId="0">
      <alignment vertical="center"/>
    </xf>
    <xf numFmtId="0" fontId="91"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9"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7" fillId="9" borderId="91" applyNumberFormat="0" applyAlignment="0" applyProtection="0"/>
    <xf numFmtId="0" fontId="67" fillId="9" borderId="91" applyNumberFormat="0" applyAlignment="0" applyProtection="0"/>
    <xf numFmtId="0" fontId="67" fillId="9" borderId="91" applyNumberFormat="0" applyAlignment="0" applyProtection="0"/>
    <xf numFmtId="0" fontId="67" fillId="9" borderId="91" applyNumberFormat="0" applyAlignment="0" applyProtection="0"/>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0" fontId="32" fillId="15" borderId="91" applyNumberFormat="0" applyAlignment="0" applyProtection="0">
      <alignment vertical="center"/>
    </xf>
    <xf numFmtId="0" fontId="32" fillId="15" borderId="91" applyNumberFormat="0" applyAlignment="0" applyProtection="0">
      <alignment vertical="center"/>
    </xf>
    <xf numFmtId="0" fontId="32" fillId="15" borderId="91" applyNumberFormat="0" applyAlignment="0" applyProtection="0">
      <alignment vertical="center"/>
    </xf>
    <xf numFmtId="0" fontId="32" fillId="15" borderId="91" applyNumberFormat="0" applyAlignment="0" applyProtection="0">
      <alignment vertical="center"/>
    </xf>
    <xf numFmtId="0" fontId="32" fillId="15" borderId="99" applyNumberForma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85" fillId="0" borderId="90" applyNumberFormat="0" applyFill="0" applyAlignment="0" applyProtection="0"/>
    <xf numFmtId="0" fontId="85" fillId="0" borderId="90" applyNumberFormat="0" applyFill="0" applyAlignment="0" applyProtection="0"/>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9" borderId="87" applyNumberFormat="0" applyAlignment="0" applyProtection="0">
      <alignment vertical="center"/>
    </xf>
    <xf numFmtId="0" fontId="80" fillId="9" borderId="87" applyNumberFormat="0" applyAlignment="0" applyProtection="0">
      <alignment vertical="center"/>
    </xf>
    <xf numFmtId="0" fontId="80" fillId="9"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68" fillId="15" borderId="99"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9"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7" fillId="9" borderId="91" applyNumberFormat="0" applyAlignment="0" applyProtection="0"/>
    <xf numFmtId="0" fontId="13" fillId="10" borderId="92" applyNumberFormat="0" applyFont="0" applyAlignment="0" applyProtection="0"/>
    <xf numFmtId="0" fontId="13" fillId="10" borderId="92" applyNumberFormat="0" applyFont="0" applyAlignment="0" applyProtection="0"/>
    <xf numFmtId="0" fontId="13" fillId="10" borderId="92" applyNumberFormat="0" applyFont="0" applyAlignment="0" applyProtection="0"/>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7" fillId="9" borderId="99" applyNumberFormat="0" applyAlignment="0" applyProtection="0"/>
    <xf numFmtId="0" fontId="13" fillId="10" borderId="100" applyNumberFormat="0" applyFont="0" applyAlignment="0" applyProtection="0"/>
    <xf numFmtId="0" fontId="13" fillId="10" borderId="100" applyNumberFormat="0" applyFont="0" applyAlignment="0" applyProtection="0"/>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8"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59" fillId="0" borderId="89" applyNumberFormat="0" applyFill="0" applyAlignment="0" applyProtection="0">
      <alignment vertical="center"/>
    </xf>
    <xf numFmtId="0" fontId="59" fillId="0" borderId="89" applyNumberFormat="0" applyFill="0" applyAlignment="0" applyProtection="0">
      <alignment vertical="center"/>
    </xf>
    <xf numFmtId="0" fontId="59" fillId="0" borderId="89" applyNumberFormat="0" applyFill="0" applyAlignment="0" applyProtection="0">
      <alignment vertical="center"/>
    </xf>
    <xf numFmtId="0" fontId="59" fillId="0" borderId="89" applyNumberFormat="0" applyFill="0" applyAlignment="0" applyProtection="0">
      <alignment vertical="center"/>
    </xf>
    <xf numFmtId="0" fontId="59" fillId="0" borderId="89" applyNumberFormat="0" applyFill="0" applyAlignment="0" applyProtection="0">
      <alignment vertical="center"/>
    </xf>
    <xf numFmtId="0" fontId="59" fillId="0" borderId="89" applyNumberFormat="0" applyFill="0" applyAlignment="0" applyProtection="0">
      <alignment vertical="center"/>
    </xf>
    <xf numFmtId="2" fontId="53" fillId="37" borderId="88" applyProtection="0">
      <alignment horizontal="center"/>
    </xf>
    <xf numFmtId="2" fontId="53" fillId="37" borderId="88" applyProtection="0">
      <alignment horizontal="center"/>
    </xf>
    <xf numFmtId="2" fontId="53" fillId="37" borderId="88" applyProtection="0">
      <alignment horizontal="center"/>
    </xf>
    <xf numFmtId="2" fontId="53" fillId="37" borderId="88" applyProtection="0">
      <alignment horizontal="center"/>
    </xf>
    <xf numFmtId="2" fontId="53" fillId="37" borderId="88" applyProtection="0">
      <alignment horizontal="center"/>
    </xf>
    <xf numFmtId="2" fontId="53" fillId="37" borderId="88" applyProtection="0">
      <alignment horizontal="center"/>
    </xf>
    <xf numFmtId="2" fontId="57" fillId="35" borderId="88" applyProtection="0">
      <alignment horizontal="center"/>
    </xf>
    <xf numFmtId="2" fontId="57" fillId="35" borderId="88" applyProtection="0">
      <alignment horizontal="center"/>
    </xf>
    <xf numFmtId="2" fontId="57" fillId="35" borderId="88" applyProtection="0">
      <alignment horizontal="center"/>
    </xf>
    <xf numFmtId="2" fontId="57" fillId="35" borderId="88" applyProtection="0">
      <alignment horizontal="center"/>
    </xf>
    <xf numFmtId="2" fontId="57" fillId="35" borderId="88" applyProtection="0">
      <alignment horizontal="center"/>
    </xf>
    <xf numFmtId="0" fontId="98" fillId="0" borderId="0"/>
    <xf numFmtId="0" fontId="98" fillId="0" borderId="0"/>
    <xf numFmtId="0" fontId="104" fillId="52" borderId="103">
      <alignment vertical="center"/>
    </xf>
    <xf numFmtId="0" fontId="98" fillId="0" borderId="0"/>
    <xf numFmtId="0" fontId="94" fillId="56" borderId="0">
      <alignment vertical="center"/>
    </xf>
    <xf numFmtId="0" fontId="104" fillId="52" borderId="103">
      <alignment vertical="center"/>
    </xf>
    <xf numFmtId="0" fontId="98" fillId="0" borderId="0"/>
    <xf numFmtId="0" fontId="98" fillId="0" borderId="0"/>
    <xf numFmtId="0" fontId="101" fillId="58" borderId="0">
      <alignment vertical="center"/>
    </xf>
    <xf numFmtId="0" fontId="98" fillId="0" borderId="0"/>
    <xf numFmtId="0" fontId="98" fillId="0" borderId="0"/>
    <xf numFmtId="0" fontId="98" fillId="0" borderId="0"/>
    <xf numFmtId="0" fontId="104" fillId="52" borderId="103">
      <alignment vertical="center"/>
    </xf>
    <xf numFmtId="0" fontId="99" fillId="0" borderId="0"/>
    <xf numFmtId="0" fontId="100" fillId="60" borderId="0">
      <alignment vertical="center"/>
    </xf>
    <xf numFmtId="0" fontId="104" fillId="52" borderId="103">
      <alignment vertical="center"/>
    </xf>
    <xf numFmtId="0" fontId="98" fillId="0" borderId="0"/>
    <xf numFmtId="0" fontId="98" fillId="0" borderId="0"/>
    <xf numFmtId="0" fontId="98" fillId="0" borderId="0"/>
    <xf numFmtId="0" fontId="98" fillId="0" borderId="0"/>
    <xf numFmtId="0" fontId="104" fillId="52" borderId="103">
      <alignment vertical="center"/>
    </xf>
    <xf numFmtId="0" fontId="98" fillId="0" borderId="0"/>
    <xf numFmtId="0" fontId="98" fillId="0" borderId="0"/>
    <xf numFmtId="0" fontId="101" fillId="59" borderId="0">
      <alignment vertical="center"/>
    </xf>
    <xf numFmtId="0" fontId="104" fillId="52" borderId="103">
      <alignment vertical="center"/>
    </xf>
    <xf numFmtId="0" fontId="98" fillId="0" borderId="0"/>
    <xf numFmtId="0" fontId="98" fillId="0" borderId="0"/>
    <xf numFmtId="0" fontId="98" fillId="0" borderId="0"/>
    <xf numFmtId="0" fontId="98" fillId="0" borderId="0"/>
    <xf numFmtId="0" fontId="98" fillId="0" borderId="0"/>
    <xf numFmtId="2" fontId="132" fillId="69" borderId="112">
      <alignment horizontal="right"/>
    </xf>
    <xf numFmtId="199" fontId="133" fillId="70" borderId="112">
      <alignment horizontal="right"/>
    </xf>
    <xf numFmtId="199" fontId="133" fillId="70" borderId="112">
      <alignment horizontal="right"/>
    </xf>
    <xf numFmtId="2" fontId="132" fillId="69" borderId="112">
      <alignment horizontal="right"/>
    </xf>
    <xf numFmtId="0" fontId="126" fillId="47" borderId="0">
      <alignmen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0" fontId="98" fillId="0" borderId="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89" fillId="48" borderId="0">
      <alignment vertical="center"/>
    </xf>
    <xf numFmtId="0" fontId="89" fillId="49" borderId="0">
      <alignment vertical="center"/>
    </xf>
    <xf numFmtId="0" fontId="89" fillId="50" borderId="0">
      <alignment vertical="center"/>
    </xf>
    <xf numFmtId="0" fontId="89" fillId="49" borderId="0">
      <alignment vertical="center"/>
    </xf>
    <xf numFmtId="0" fontId="93" fillId="52" borderId="0">
      <alignment vertical="center"/>
    </xf>
    <xf numFmtId="0" fontId="89" fillId="52" borderId="0">
      <alignment vertical="center"/>
    </xf>
    <xf numFmtId="0" fontId="89" fillId="45" borderId="0">
      <alignment vertical="center"/>
    </xf>
    <xf numFmtId="0" fontId="92" fillId="43" borderId="0">
      <alignment vertical="center"/>
    </xf>
    <xf numFmtId="0" fontId="89" fillId="43" borderId="0">
      <alignment vertical="center"/>
    </xf>
    <xf numFmtId="0" fontId="89" fillId="44" borderId="0">
      <alignment vertical="center"/>
    </xf>
    <xf numFmtId="0" fontId="89" fillId="45" borderId="0">
      <alignment vertical="center"/>
    </xf>
    <xf numFmtId="0" fontId="89" fillId="44" borderId="0">
      <alignment vertical="center"/>
    </xf>
    <xf numFmtId="0" fontId="89" fillId="41" borderId="0">
      <alignment vertical="center"/>
    </xf>
    <xf numFmtId="0" fontId="89" fillId="42" borderId="0">
      <alignment vertical="center"/>
    </xf>
    <xf numFmtId="0" fontId="89" fillId="42" borderId="0">
      <alignment vertical="center"/>
    </xf>
    <xf numFmtId="0" fontId="89" fillId="41" borderId="0">
      <alignment vertical="center"/>
    </xf>
    <xf numFmtId="0" fontId="92" fillId="45" borderId="0">
      <alignment vertical="center"/>
    </xf>
    <xf numFmtId="0" fontId="89" fillId="40" borderId="0">
      <alignment vertical="center"/>
    </xf>
    <xf numFmtId="0" fontId="89" fillId="40" borderId="0">
      <alignment vertical="center"/>
    </xf>
    <xf numFmtId="0" fontId="93" fillId="46" borderId="0">
      <alignment vertical="center"/>
    </xf>
    <xf numFmtId="0" fontId="98" fillId="0" borderId="0"/>
    <xf numFmtId="0" fontId="104" fillId="52" borderId="103">
      <alignment vertical="center"/>
    </xf>
    <xf numFmtId="0" fontId="90" fillId="0" borderId="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68" fillId="15" borderId="91" applyNumberFormat="0" applyAlignment="0" applyProtection="0">
      <alignment vertical="center"/>
    </xf>
    <xf numFmtId="0" fontId="98" fillId="0" borderId="0"/>
    <xf numFmtId="0" fontId="91" fillId="0" borderId="0"/>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79" fillId="8" borderId="91" applyNumberFormat="0" applyAlignment="0" applyProtection="0">
      <alignment vertical="center"/>
    </xf>
    <xf numFmtId="0" fontId="32" fillId="15" borderId="99"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9" borderId="75" applyNumberFormat="0" applyAlignment="0" applyProtection="0">
      <alignment vertical="center"/>
    </xf>
    <xf numFmtId="0" fontId="68" fillId="9" borderId="75" applyNumberFormat="0" applyAlignment="0" applyProtection="0">
      <alignment vertical="center"/>
    </xf>
    <xf numFmtId="0" fontId="68" fillId="9" borderId="75" applyNumberFormat="0" applyAlignment="0" applyProtection="0">
      <alignment vertical="center"/>
    </xf>
    <xf numFmtId="0" fontId="68" fillId="9"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7" fillId="9" borderId="75" applyNumberFormat="0" applyAlignment="0" applyProtection="0"/>
    <xf numFmtId="0" fontId="67" fillId="9" borderId="75" applyNumberFormat="0" applyAlignment="0" applyProtection="0"/>
    <xf numFmtId="0" fontId="67" fillId="9" borderId="75" applyNumberFormat="0" applyAlignment="0" applyProtection="0"/>
    <xf numFmtId="0" fontId="67" fillId="9" borderId="75" applyNumberFormat="0" applyAlignment="0" applyProtection="0"/>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0" fontId="32" fillId="15" borderId="75" applyNumberFormat="0" applyAlignment="0" applyProtection="0">
      <alignment vertical="center"/>
    </xf>
    <xf numFmtId="0" fontId="32" fillId="15" borderId="75" applyNumberFormat="0" applyAlignment="0" applyProtection="0">
      <alignment vertical="center"/>
    </xf>
    <xf numFmtId="0" fontId="32" fillId="15" borderId="75" applyNumberFormat="0" applyAlignment="0" applyProtection="0">
      <alignment vertical="center"/>
    </xf>
    <xf numFmtId="0" fontId="32" fillId="15" borderId="75" applyNumberFormat="0" applyAlignment="0" applyProtection="0">
      <alignment vertical="center"/>
    </xf>
    <xf numFmtId="0" fontId="96" fillId="50" borderId="0">
      <alignment vertical="center"/>
    </xf>
    <xf numFmtId="2" fontId="131" fillId="68" borderId="112">
      <alignment horizontal="right"/>
    </xf>
    <xf numFmtId="199" fontId="133" fillId="70" borderId="112">
      <alignment horizontal="right"/>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85" fillId="0" borderId="74" applyNumberFormat="0" applyFill="0" applyAlignment="0" applyProtection="0"/>
    <xf numFmtId="0" fontId="85" fillId="0" borderId="74" applyNumberFormat="0" applyFill="0" applyAlignment="0" applyProtection="0"/>
    <xf numFmtId="0" fontId="85" fillId="0" borderId="74" applyNumberFormat="0" applyFill="0" applyAlignment="0" applyProtection="0"/>
    <xf numFmtId="0" fontId="85" fillId="0" borderId="74" applyNumberFormat="0" applyFill="0" applyAlignment="0" applyProtection="0"/>
    <xf numFmtId="0" fontId="85" fillId="0" borderId="74" applyNumberFormat="0" applyFill="0" applyAlignment="0" applyProtection="0"/>
    <xf numFmtId="0" fontId="85" fillId="0" borderId="74" applyNumberFormat="0" applyFill="0" applyAlignment="0" applyProtection="0"/>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9" borderId="71" applyNumberFormat="0" applyAlignment="0" applyProtection="0">
      <alignment vertical="center"/>
    </xf>
    <xf numFmtId="0" fontId="80" fillId="9" borderId="71" applyNumberFormat="0" applyAlignment="0" applyProtection="0">
      <alignment vertical="center"/>
    </xf>
    <xf numFmtId="0" fontId="80" fillId="9" borderId="71" applyNumberFormat="0" applyAlignment="0" applyProtection="0">
      <alignment vertical="center"/>
    </xf>
    <xf numFmtId="0" fontId="80" fillId="9" borderId="71" applyNumberFormat="0" applyAlignment="0" applyProtection="0">
      <alignment vertical="center"/>
    </xf>
    <xf numFmtId="0" fontId="80" fillId="9" borderId="71" applyNumberFormat="0" applyAlignment="0" applyProtection="0">
      <alignment vertical="center"/>
    </xf>
    <xf numFmtId="0" fontId="80" fillId="9"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80" fillId="15" borderId="71"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79" fillId="8" borderId="75" applyNumberForma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80" fillId="9" borderId="87" applyNumberFormat="0" applyAlignment="0" applyProtection="0">
      <alignment vertical="center"/>
    </xf>
    <xf numFmtId="0" fontId="80" fillId="15" borderId="87" applyNumberFormat="0" applyAlignment="0" applyProtection="0">
      <alignment vertical="center"/>
    </xf>
    <xf numFmtId="0" fontId="80" fillId="9"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80" fillId="15" borderId="87" applyNumberFormat="0" applyAlignment="0" applyProtection="0">
      <alignment vertical="center"/>
    </xf>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13" fillId="10" borderId="84" applyNumberFormat="0" applyFont="0" applyAlignment="0" applyProtection="0"/>
    <xf numFmtId="0" fontId="85" fillId="0" borderId="90" applyNumberFormat="0" applyFill="0" applyAlignment="0" applyProtection="0"/>
    <xf numFmtId="0" fontId="85" fillId="0" borderId="90" applyNumberFormat="0" applyFill="0" applyAlignment="0" applyProtection="0"/>
    <xf numFmtId="0" fontId="85" fillId="0" borderId="90" applyNumberFormat="0" applyFill="0" applyAlignment="0" applyProtection="0"/>
    <xf numFmtId="0" fontId="13" fillId="10" borderId="100" applyNumberFormat="0" applyFont="0" applyAlignment="0" applyProtection="0">
      <alignment vertical="center"/>
    </xf>
    <xf numFmtId="0" fontId="85" fillId="0" borderId="90" applyNumberFormat="0" applyFill="0" applyAlignment="0" applyProtection="0"/>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63" fillId="0" borderId="97" applyNumberFormat="0" applyFill="0" applyAlignment="0" applyProtection="0">
      <alignment vertical="center"/>
    </xf>
    <xf numFmtId="0" fontId="13" fillId="10" borderId="100"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9" borderId="75" applyNumberFormat="0" applyAlignment="0" applyProtection="0">
      <alignment vertical="center"/>
    </xf>
    <xf numFmtId="0" fontId="68" fillId="9" borderId="75" applyNumberFormat="0" applyAlignment="0" applyProtection="0">
      <alignment vertical="center"/>
    </xf>
    <xf numFmtId="0" fontId="68" fillId="9" borderId="75" applyNumberFormat="0" applyAlignment="0" applyProtection="0">
      <alignment vertical="center"/>
    </xf>
    <xf numFmtId="0" fontId="68" fillId="9"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8" fillId="15" borderId="75" applyNumberFormat="0" applyAlignment="0" applyProtection="0">
      <alignment vertical="center"/>
    </xf>
    <xf numFmtId="0" fontId="67" fillId="9" borderId="75" applyNumberFormat="0" applyAlignment="0" applyProtection="0"/>
    <xf numFmtId="0" fontId="67" fillId="9" borderId="75" applyNumberFormat="0" applyAlignment="0" applyProtection="0"/>
    <xf numFmtId="0" fontId="67" fillId="9" borderId="75" applyNumberFormat="0" applyAlignment="0" applyProtection="0"/>
    <xf numFmtId="0" fontId="67" fillId="9" borderId="75" applyNumberFormat="0" applyAlignment="0" applyProtection="0"/>
    <xf numFmtId="0" fontId="68" fillId="15" borderId="91" applyNumberFormat="0" applyAlignment="0" applyProtection="0">
      <alignment vertical="center"/>
    </xf>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13" fillId="10" borderId="76" applyNumberFormat="0" applyFont="0" applyAlignment="0" applyProtection="0"/>
    <xf numFmtId="0" fontId="68" fillId="9" borderId="91" applyNumberFormat="0" applyAlignment="0" applyProtection="0">
      <alignment vertical="center"/>
    </xf>
    <xf numFmtId="0" fontId="68" fillId="15" borderId="91" applyNumberFormat="0" applyAlignment="0" applyProtection="0">
      <alignment vertical="center"/>
    </xf>
    <xf numFmtId="0" fontId="89" fillId="0" borderId="0"/>
    <xf numFmtId="0" fontId="68" fillId="15" borderId="91" applyNumberFormat="0" applyAlignment="0" applyProtection="0">
      <alignment vertical="center"/>
    </xf>
    <xf numFmtId="0" fontId="68" fillId="15" borderId="91" applyNumberFormat="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03" fillId="41" borderId="0">
      <alignment vertical="center"/>
    </xf>
    <xf numFmtId="0" fontId="98" fillId="0" borderId="0"/>
    <xf numFmtId="0" fontId="98" fillId="0" borderId="0"/>
    <xf numFmtId="0" fontId="93" fillId="45" borderId="0">
      <alignment vertical="center"/>
    </xf>
    <xf numFmtId="0" fontId="89" fillId="40" borderId="0">
      <alignment vertical="center"/>
    </xf>
    <xf numFmtId="0" fontId="89" fillId="40" borderId="0">
      <alignment vertical="center"/>
    </xf>
    <xf numFmtId="0" fontId="92" fillId="43" borderId="0">
      <alignment vertical="center"/>
    </xf>
    <xf numFmtId="0" fontId="89" fillId="41" borderId="0">
      <alignment vertical="center"/>
    </xf>
    <xf numFmtId="0" fontId="89" fillId="42" borderId="0">
      <alignment vertical="center"/>
    </xf>
    <xf numFmtId="0" fontId="89" fillId="42" borderId="0">
      <alignment vertical="center"/>
    </xf>
    <xf numFmtId="0" fontId="89" fillId="41" borderId="0">
      <alignment vertical="center"/>
    </xf>
    <xf numFmtId="0" fontId="89" fillId="43" borderId="0">
      <alignment vertical="center"/>
    </xf>
    <xf numFmtId="0" fontId="89" fillId="44" borderId="0">
      <alignment vertical="center"/>
    </xf>
    <xf numFmtId="0" fontId="89" fillId="44" borderId="0">
      <alignment vertical="center"/>
    </xf>
    <xf numFmtId="0" fontId="89" fillId="43" borderId="0">
      <alignment vertical="center"/>
    </xf>
    <xf numFmtId="0" fontId="92" fillId="49" borderId="0">
      <alignment vertical="center"/>
    </xf>
    <xf numFmtId="0" fontId="89" fillId="45" borderId="0">
      <alignment vertical="center"/>
    </xf>
    <xf numFmtId="0" fontId="93" fillId="45" borderId="0">
      <alignment vertical="center"/>
    </xf>
    <xf numFmtId="0" fontId="93" fillId="49" borderId="0">
      <alignment vertical="center"/>
    </xf>
    <xf numFmtId="0" fontId="89" fillId="49" borderId="0">
      <alignment vertical="center"/>
    </xf>
    <xf numFmtId="0" fontId="89" fillId="50" borderId="0">
      <alignment vertical="center"/>
    </xf>
    <xf numFmtId="0" fontId="89" fillId="49" borderId="0">
      <alignment vertical="center"/>
    </xf>
    <xf numFmtId="0" fontId="89" fillId="48" borderId="0">
      <alignment vertical="center"/>
    </xf>
    <xf numFmtId="0" fontId="89" fillId="50" borderId="0">
      <alignment vertical="center"/>
    </xf>
    <xf numFmtId="0" fontId="89" fillId="52" borderId="0">
      <alignment vertical="center"/>
    </xf>
    <xf numFmtId="0" fontId="89" fillId="43" borderId="0">
      <alignment vertical="center"/>
    </xf>
    <xf numFmtId="0" fontId="89" fillId="50" borderId="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4"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63" fillId="0" borderId="73" applyNumberFormat="0" applyFill="0" applyAlignment="0" applyProtection="0">
      <alignment vertical="center"/>
    </xf>
    <xf numFmtId="0" fontId="96" fillId="50" borderId="0">
      <alignment vertical="center"/>
    </xf>
    <xf numFmtId="0" fontId="96" fillId="50" borderId="0">
      <alignment vertical="center"/>
    </xf>
    <xf numFmtId="0" fontId="96" fillId="50" borderId="0">
      <alignment vertical="center"/>
    </xf>
    <xf numFmtId="0" fontId="97" fillId="52" borderId="0">
      <alignment vertical="center"/>
    </xf>
    <xf numFmtId="0" fontId="96" fillId="50" borderId="0">
      <alignment vertical="center"/>
    </xf>
    <xf numFmtId="0" fontId="96" fillId="55" borderId="0">
      <alignment vertical="center"/>
    </xf>
    <xf numFmtId="0" fontId="96" fillId="55" borderId="0">
      <alignment vertical="center"/>
    </xf>
    <xf numFmtId="0" fontId="96" fillId="56" borderId="0">
      <alignment vertical="center"/>
    </xf>
    <xf numFmtId="0" fontId="97" fillId="56" borderId="0">
      <alignment vertical="center"/>
    </xf>
    <xf numFmtId="0" fontId="96" fillId="55" borderId="0">
      <alignment vertical="center"/>
    </xf>
    <xf numFmtId="0" fontId="96" fillId="57" borderId="0">
      <alignment vertical="center"/>
    </xf>
    <xf numFmtId="0" fontId="96" fillId="56" borderId="0">
      <alignment vertical="center"/>
    </xf>
    <xf numFmtId="0" fontId="89" fillId="0" borderId="0"/>
    <xf numFmtId="0" fontId="89" fillId="0" borderId="0"/>
    <xf numFmtId="0" fontId="89" fillId="0" borderId="0"/>
    <xf numFmtId="0" fontId="98" fillId="0" borderId="0"/>
    <xf numFmtId="0" fontId="91" fillId="0" borderId="0"/>
    <xf numFmtId="0" fontId="8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59" fillId="0" borderId="73" applyNumberFormat="0" applyFill="0" applyAlignment="0" applyProtection="0">
      <alignment vertical="center"/>
    </xf>
    <xf numFmtId="0" fontId="59" fillId="0" borderId="73" applyNumberFormat="0" applyFill="0" applyAlignment="0" applyProtection="0">
      <alignment vertical="center"/>
    </xf>
    <xf numFmtId="0" fontId="59" fillId="0" borderId="73" applyNumberFormat="0" applyFill="0" applyAlignment="0" applyProtection="0">
      <alignment vertical="center"/>
    </xf>
    <xf numFmtId="0" fontId="59" fillId="0" borderId="73" applyNumberFormat="0" applyFill="0" applyAlignment="0" applyProtection="0">
      <alignment vertical="center"/>
    </xf>
    <xf numFmtId="0" fontId="59" fillId="0" borderId="73" applyNumberFormat="0" applyFill="0" applyAlignment="0" applyProtection="0">
      <alignment vertical="center"/>
    </xf>
    <xf numFmtId="0" fontId="59" fillId="0" borderId="73" applyNumberFormat="0" applyFill="0" applyAlignment="0" applyProtection="0">
      <alignment vertical="center"/>
    </xf>
    <xf numFmtId="2" fontId="53" fillId="37" borderId="72" applyProtection="0">
      <alignment horizontal="center"/>
    </xf>
    <xf numFmtId="2" fontId="53" fillId="37" borderId="72" applyProtection="0">
      <alignment horizontal="center"/>
    </xf>
    <xf numFmtId="2" fontId="53" fillId="37" borderId="72" applyProtection="0">
      <alignment horizontal="center"/>
    </xf>
    <xf numFmtId="2" fontId="53" fillId="37" borderId="72" applyProtection="0">
      <alignment horizontal="center"/>
    </xf>
    <xf numFmtId="2" fontId="53" fillId="37" borderId="72" applyProtection="0">
      <alignment horizontal="center"/>
    </xf>
    <xf numFmtId="2" fontId="53" fillId="37" borderId="72" applyProtection="0">
      <alignment horizontal="center"/>
    </xf>
    <xf numFmtId="2" fontId="57" fillId="35" borderId="72" applyProtection="0">
      <alignment horizontal="center"/>
    </xf>
    <xf numFmtId="2" fontId="57" fillId="35" borderId="72" applyProtection="0">
      <alignment horizontal="center"/>
    </xf>
    <xf numFmtId="2" fontId="57" fillId="35" borderId="72" applyProtection="0">
      <alignment horizontal="center"/>
    </xf>
    <xf numFmtId="2" fontId="57" fillId="35" borderId="72" applyProtection="0">
      <alignment horizontal="center"/>
    </xf>
    <xf numFmtId="2" fontId="57" fillId="35" borderId="72" applyProtection="0">
      <alignment horizontal="center"/>
    </xf>
    <xf numFmtId="2" fontId="57" fillId="35" borderId="72" applyProtection="0">
      <alignment horizontal="center"/>
    </xf>
    <xf numFmtId="2" fontId="57" fillId="35" borderId="72" applyProtection="0"/>
    <xf numFmtId="2" fontId="57" fillId="35" borderId="72" applyProtection="0"/>
    <xf numFmtId="2" fontId="57" fillId="35" borderId="72" applyProtection="0"/>
    <xf numFmtId="2" fontId="57" fillId="35" borderId="72" applyProtection="0"/>
    <xf numFmtId="2" fontId="57" fillId="35" borderId="72" applyProtection="0"/>
    <xf numFmtId="2" fontId="57" fillId="35" borderId="72" applyProtection="0"/>
    <xf numFmtId="2" fontId="53" fillId="37" borderId="72" applyProtection="0"/>
    <xf numFmtId="2" fontId="53" fillId="37" borderId="72" applyProtection="0"/>
    <xf numFmtId="2" fontId="53" fillId="37" borderId="72" applyProtection="0"/>
    <xf numFmtId="2" fontId="53" fillId="37" borderId="72" applyProtection="0"/>
    <xf numFmtId="2" fontId="53" fillId="37" borderId="72" applyProtection="0"/>
    <xf numFmtId="2" fontId="53" fillId="37" borderId="72" applyProtection="0"/>
    <xf numFmtId="2" fontId="53" fillId="34" borderId="72" applyProtection="0"/>
    <xf numFmtId="2" fontId="53" fillId="34" borderId="72" applyProtection="0"/>
    <xf numFmtId="2" fontId="53" fillId="34" borderId="72" applyProtection="0"/>
    <xf numFmtId="2" fontId="53" fillId="34" borderId="72" applyProtection="0"/>
    <xf numFmtId="2" fontId="53" fillId="34" borderId="72" applyProtection="0"/>
    <xf numFmtId="2" fontId="53" fillId="34"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2" fontId="54" fillId="33" borderId="72" applyProtection="0"/>
    <xf numFmtId="0" fontId="55" fillId="33" borderId="72" applyNumberFormat="0" applyProtection="0">
      <alignment horizontal="left"/>
    </xf>
    <xf numFmtId="0" fontId="55" fillId="33" borderId="72" applyNumberFormat="0" applyProtection="0">
      <alignment horizontal="left"/>
    </xf>
    <xf numFmtId="0" fontId="55" fillId="33" borderId="72" applyNumberFormat="0" applyProtection="0">
      <alignment horizontal="left"/>
    </xf>
    <xf numFmtId="0" fontId="55" fillId="33" borderId="72" applyNumberFormat="0" applyProtection="0">
      <alignment horizontal="left"/>
    </xf>
    <xf numFmtId="0" fontId="55" fillId="33" borderId="72" applyNumberFormat="0" applyProtection="0">
      <alignment horizontal="left"/>
    </xf>
    <xf numFmtId="0" fontId="55" fillId="33" borderId="72" applyNumberFormat="0"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lef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14" fontId="54" fillId="36" borderId="72" applyProtection="0">
      <alignment horizontal="right"/>
    </xf>
    <xf numFmtId="2" fontId="53" fillId="35" borderId="72" applyProtection="0">
      <alignment horizontal="right"/>
    </xf>
    <xf numFmtId="2" fontId="53" fillId="35" borderId="72" applyProtection="0">
      <alignment horizontal="right"/>
    </xf>
    <xf numFmtId="2" fontId="53" fillId="35" borderId="72" applyProtection="0">
      <alignment horizontal="right"/>
    </xf>
    <xf numFmtId="2" fontId="53" fillId="35" borderId="72" applyProtection="0">
      <alignment horizontal="right"/>
    </xf>
    <xf numFmtId="2" fontId="53" fillId="35" borderId="72" applyProtection="0">
      <alignment horizontal="right"/>
    </xf>
    <xf numFmtId="2" fontId="53" fillId="35" borderId="72" applyProtection="0">
      <alignment horizontal="right"/>
    </xf>
    <xf numFmtId="2" fontId="52" fillId="34" borderId="72" applyProtection="0">
      <alignment horizontal="right"/>
    </xf>
    <xf numFmtId="2" fontId="52" fillId="34" borderId="72" applyProtection="0">
      <alignment horizontal="right"/>
    </xf>
    <xf numFmtId="2" fontId="52" fillId="34" borderId="72" applyProtection="0">
      <alignment horizontal="right"/>
    </xf>
    <xf numFmtId="2" fontId="52" fillId="34" borderId="72" applyProtection="0">
      <alignment horizontal="right"/>
    </xf>
    <xf numFmtId="2" fontId="52" fillId="34" borderId="72" applyProtection="0">
      <alignment horizontal="right"/>
    </xf>
    <xf numFmtId="2" fontId="52" fillId="34" borderId="72" applyProtection="0">
      <alignment horizontal="right"/>
    </xf>
    <xf numFmtId="0" fontId="52" fillId="33" borderId="72" applyNumberFormat="0" applyAlignment="0" applyProtection="0"/>
    <xf numFmtId="0" fontId="52" fillId="33" borderId="72" applyNumberFormat="0" applyAlignment="0" applyProtection="0"/>
    <xf numFmtId="0" fontId="52" fillId="33" borderId="72" applyNumberFormat="0" applyAlignment="0" applyProtection="0"/>
    <xf numFmtId="0" fontId="52" fillId="33" borderId="72" applyNumberFormat="0" applyAlignment="0" applyProtection="0"/>
    <xf numFmtId="0" fontId="52" fillId="33" borderId="72" applyNumberFormat="0" applyAlignment="0" applyProtection="0"/>
    <xf numFmtId="0" fontId="52" fillId="33" borderId="72" applyNumberFormat="0" applyAlignment="0" applyProtection="0"/>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51" fillId="15" borderId="71" applyNumberForma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3" fillId="10" borderId="76" applyNumberFormat="0" applyFont="0" applyAlignment="0" applyProtection="0">
      <alignment vertical="center"/>
    </xf>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8" fillId="32" borderId="76" applyNumberFormat="0" applyAlignment="0" applyProtection="0"/>
    <xf numFmtId="0" fontId="13" fillId="10" borderId="76" applyNumberFormat="0" applyFon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0" fontId="44" fillId="8" borderId="75" applyNumberFormat="0" applyAlignment="0" applyProtection="0">
      <alignment vertical="center"/>
    </xf>
    <xf numFmtId="10" fontId="38" fillId="29" borderId="70" applyNumberFormat="0" applyBorder="0" applyAlignment="0" applyProtection="0"/>
    <xf numFmtId="10" fontId="38" fillId="29" borderId="70" applyNumberFormat="0" applyBorder="0" applyAlignment="0" applyProtection="0"/>
    <xf numFmtId="0" fontId="44" fillId="8" borderId="75" applyNumberFormat="0" applyAlignment="0" applyProtection="0">
      <alignment vertical="center"/>
    </xf>
    <xf numFmtId="0" fontId="40" fillId="0" borderId="77">
      <alignment horizontal="left" vertical="center"/>
    </xf>
    <xf numFmtId="0" fontId="40" fillId="0" borderId="77">
      <alignment horizontal="lef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2" fillId="15" borderId="75" applyNumberFormat="0" applyAlignment="0" applyProtection="0">
      <alignment vertical="center"/>
    </xf>
    <xf numFmtId="0" fontId="32" fillId="15" borderId="75" applyNumberFormat="0" applyAlignment="0" applyProtection="0">
      <alignment vertical="center"/>
    </xf>
    <xf numFmtId="0" fontId="32" fillId="15" borderId="75" applyNumberFormat="0" applyAlignment="0" applyProtection="0">
      <alignment vertical="center"/>
    </xf>
    <xf numFmtId="0" fontId="32" fillId="15" borderId="75" applyNumberFormat="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99" fillId="0" borderId="0"/>
    <xf numFmtId="0" fontId="99" fillId="0" borderId="0"/>
    <xf numFmtId="0" fontId="99" fillId="0" borderId="0"/>
    <xf numFmtId="0" fontId="99" fillId="0" borderId="0"/>
    <xf numFmtId="0" fontId="98" fillId="0" borderId="0"/>
    <xf numFmtId="0" fontId="91" fillId="0" borderId="0"/>
    <xf numFmtId="0" fontId="99" fillId="0" borderId="0"/>
    <xf numFmtId="0" fontId="98" fillId="0" borderId="0"/>
    <xf numFmtId="0" fontId="98" fillId="0" borderId="0"/>
    <xf numFmtId="0" fontId="98" fillId="0" borderId="0"/>
    <xf numFmtId="0" fontId="9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10" fontId="38" fillId="29" borderId="78" applyNumberFormat="0" applyBorder="0" applyAlignment="0" applyProtection="0"/>
    <xf numFmtId="10" fontId="38" fillId="29" borderId="78" applyNumberFormat="0" applyBorder="0" applyAlignment="0" applyProtection="0"/>
    <xf numFmtId="0" fontId="44" fillId="8" borderId="83" applyNumberFormat="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04" fillId="52" borderId="103">
      <alignment vertical="center"/>
    </xf>
    <xf numFmtId="0" fontId="98" fillId="0" borderId="0"/>
    <xf numFmtId="0" fontId="98" fillId="0" borderId="0"/>
    <xf numFmtId="0" fontId="102" fillId="65" borderId="0">
      <alignment vertical="center"/>
    </xf>
    <xf numFmtId="0" fontId="104" fillId="52" borderId="103">
      <alignment vertical="center"/>
    </xf>
    <xf numFmtId="0" fontId="104" fillId="52" borderId="103">
      <alignment vertical="center"/>
    </xf>
    <xf numFmtId="0" fontId="104" fillId="52" borderId="103">
      <alignment vertical="center"/>
    </xf>
    <xf numFmtId="0" fontId="104" fillId="52" borderId="103">
      <alignment vertical="center"/>
    </xf>
    <xf numFmtId="0" fontId="94" fillId="63" borderId="0">
      <alignment vertical="center"/>
    </xf>
    <xf numFmtId="0" fontId="104" fillId="52" borderId="103">
      <alignment vertical="center"/>
    </xf>
    <xf numFmtId="0" fontId="104" fillId="52" borderId="103">
      <alignment vertical="center"/>
    </xf>
    <xf numFmtId="0" fontId="104" fillId="52" borderId="103">
      <alignment vertical="center"/>
    </xf>
    <xf numFmtId="190" fontId="106" fillId="0" borderId="0">
      <alignment vertical="center"/>
    </xf>
    <xf numFmtId="0" fontId="104" fillId="52" borderId="103">
      <alignment vertical="center"/>
    </xf>
    <xf numFmtId="0" fontId="104" fillId="52" borderId="103">
      <alignment vertical="center"/>
    </xf>
    <xf numFmtId="190" fontId="106" fillId="0" borderId="0">
      <alignment vertical="center"/>
    </xf>
    <xf numFmtId="190" fontId="106" fillId="0" borderId="0">
      <alignment vertical="center"/>
    </xf>
    <xf numFmtId="190" fontId="106" fillId="0" borderId="0">
      <alignment vertical="center"/>
    </xf>
    <xf numFmtId="0" fontId="108" fillId="67" borderId="0">
      <alignment vertical="center"/>
    </xf>
    <xf numFmtId="0" fontId="109" fillId="0" borderId="0">
      <alignment vertical="center"/>
    </xf>
    <xf numFmtId="192" fontId="107" fillId="0" borderId="0">
      <alignment vertical="center"/>
    </xf>
    <xf numFmtId="0" fontId="114" fillId="0" borderId="0"/>
    <xf numFmtId="0" fontId="115" fillId="0" borderId="105">
      <alignment horizontal="left" vertical="center"/>
    </xf>
    <xf numFmtId="0" fontId="115" fillId="0" borderId="105">
      <alignment horizontal="left" vertical="center"/>
    </xf>
    <xf numFmtId="0" fontId="120" fillId="0" borderId="108">
      <alignment vertical="center"/>
    </xf>
    <xf numFmtId="0" fontId="115" fillId="0" borderId="105">
      <alignment horizontal="left" vertical="center"/>
    </xf>
    <xf numFmtId="0" fontId="113" fillId="47" borderId="0">
      <alignment vertical="center"/>
    </xf>
    <xf numFmtId="0" fontId="122" fillId="45" borderId="103">
      <alignment vertical="center"/>
    </xf>
    <xf numFmtId="0" fontId="122" fillId="45" borderId="103">
      <alignment vertical="center"/>
    </xf>
    <xf numFmtId="0" fontId="113" fillId="47" borderId="0">
      <alignment vertical="center"/>
    </xf>
    <xf numFmtId="0" fontId="89" fillId="0" borderId="0"/>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10" fontId="38" fillId="29" borderId="78" applyNumberFormat="0" applyBorder="0" applyAlignment="0" applyProtection="0"/>
    <xf numFmtId="10" fontId="38" fillId="29" borderId="78" applyNumberFormat="0" applyBorder="0" applyAlignment="0" applyProtection="0"/>
    <xf numFmtId="0" fontId="98" fillId="47" borderId="110">
      <alignment vertical="center"/>
    </xf>
    <xf numFmtId="0" fontId="40" fillId="0" borderId="77">
      <alignment horizontal="left" vertical="center"/>
    </xf>
    <xf numFmtId="2" fontId="132" fillId="69" borderId="112">
      <alignment horizontal="right"/>
    </xf>
    <xf numFmtId="199" fontId="133" fillId="70" borderId="112">
      <alignment horizontal="right"/>
    </xf>
    <xf numFmtId="199" fontId="133" fillId="70" borderId="112">
      <alignment horizontal="right"/>
    </xf>
    <xf numFmtId="2" fontId="131" fillId="68" borderId="112">
      <alignment horizontal="right"/>
    </xf>
    <xf numFmtId="0" fontId="44" fillId="8" borderId="75" applyNumberFormat="0" applyAlignment="0" applyProtection="0">
      <alignment vertical="center"/>
    </xf>
    <xf numFmtId="0" fontId="40" fillId="0" borderId="77">
      <alignment horizontal="left" vertical="center"/>
    </xf>
    <xf numFmtId="10" fontId="38" fillId="29" borderId="78" applyNumberFormat="0" applyBorder="0" applyAlignment="0" applyProtection="0"/>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2" fillId="33" borderId="80" applyNumberFormat="0" applyAlignment="0" applyProtection="0"/>
    <xf numFmtId="0" fontId="52" fillId="33" borderId="80" applyNumberFormat="0" applyAlignment="0" applyProtection="0"/>
    <xf numFmtId="0" fontId="52" fillId="33" borderId="80" applyNumberFormat="0" applyAlignment="0" applyProtection="0"/>
    <xf numFmtId="0" fontId="52" fillId="33" borderId="80" applyNumberFormat="0" applyAlignment="0" applyProtection="0"/>
    <xf numFmtId="0" fontId="52" fillId="33" borderId="80" applyNumberFormat="0" applyAlignment="0" applyProtection="0"/>
    <xf numFmtId="0" fontId="52" fillId="33" borderId="80" applyNumberFormat="0" applyAlignment="0" applyProtection="0"/>
    <xf numFmtId="2" fontId="52" fillId="34" borderId="80" applyProtection="0">
      <alignment horizontal="right"/>
    </xf>
    <xf numFmtId="2" fontId="52" fillId="34" borderId="80" applyProtection="0">
      <alignment horizontal="right"/>
    </xf>
    <xf numFmtId="2" fontId="52" fillId="34" borderId="80" applyProtection="0">
      <alignment horizontal="right"/>
    </xf>
    <xf numFmtId="2" fontId="52" fillId="34" borderId="80" applyProtection="0">
      <alignment horizontal="right"/>
    </xf>
    <xf numFmtId="2" fontId="52" fillId="34" borderId="80" applyProtection="0">
      <alignment horizontal="right"/>
    </xf>
    <xf numFmtId="2" fontId="52" fillId="34" borderId="80" applyProtection="0">
      <alignment horizontal="right"/>
    </xf>
    <xf numFmtId="2" fontId="53" fillId="35" borderId="80" applyProtection="0">
      <alignment horizontal="right"/>
    </xf>
    <xf numFmtId="2" fontId="53" fillId="35" borderId="80" applyProtection="0">
      <alignment horizontal="right"/>
    </xf>
    <xf numFmtId="2" fontId="53" fillId="35" borderId="80" applyProtection="0">
      <alignment horizontal="right"/>
    </xf>
    <xf numFmtId="2" fontId="53" fillId="35" borderId="80" applyProtection="0">
      <alignment horizontal="right"/>
    </xf>
    <xf numFmtId="2" fontId="53" fillId="35" borderId="80" applyProtection="0">
      <alignment horizontal="right"/>
    </xf>
    <xf numFmtId="2" fontId="53" fillId="35"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0" fontId="55" fillId="33" borderId="80" applyNumberFormat="0" applyProtection="0">
      <alignment horizontal="left"/>
    </xf>
    <xf numFmtId="0" fontId="55" fillId="33" borderId="80" applyNumberFormat="0" applyProtection="0">
      <alignment horizontal="left"/>
    </xf>
    <xf numFmtId="0" fontId="55" fillId="33" borderId="80" applyNumberFormat="0" applyProtection="0">
      <alignment horizontal="left"/>
    </xf>
    <xf numFmtId="0" fontId="55" fillId="33" borderId="80" applyNumberFormat="0" applyProtection="0">
      <alignment horizontal="left"/>
    </xf>
    <xf numFmtId="0" fontId="55" fillId="33" borderId="80" applyNumberFormat="0" applyProtection="0">
      <alignment horizontal="left"/>
    </xf>
    <xf numFmtId="0" fontId="55" fillId="33" borderId="80" applyNumberFormat="0" applyProtection="0">
      <alignment horizontal="left"/>
    </xf>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3" fillId="34" borderId="80" applyProtection="0"/>
    <xf numFmtId="2" fontId="53" fillId="34" borderId="80" applyProtection="0"/>
    <xf numFmtId="2" fontId="53" fillId="34" borderId="80" applyProtection="0"/>
    <xf numFmtId="2" fontId="53" fillId="34" borderId="80" applyProtection="0"/>
    <xf numFmtId="2" fontId="53" fillId="34" borderId="80" applyProtection="0"/>
    <xf numFmtId="2" fontId="53" fillId="34" borderId="80" applyProtection="0"/>
    <xf numFmtId="2" fontId="53" fillId="37" borderId="80" applyProtection="0"/>
    <xf numFmtId="2" fontId="53" fillId="37" borderId="80" applyProtection="0"/>
    <xf numFmtId="2" fontId="53" fillId="37" borderId="80" applyProtection="0"/>
    <xf numFmtId="2" fontId="53" fillId="37" borderId="80" applyProtection="0"/>
    <xf numFmtId="2" fontId="53" fillId="37" borderId="80" applyProtection="0"/>
    <xf numFmtId="2" fontId="53" fillId="37" borderId="80" applyProtection="0"/>
    <xf numFmtId="2" fontId="57" fillId="35" borderId="80" applyProtection="0"/>
    <xf numFmtId="2" fontId="57" fillId="35" borderId="80" applyProtection="0"/>
    <xf numFmtId="2" fontId="57" fillId="35" borderId="80" applyProtection="0"/>
    <xf numFmtId="2" fontId="57" fillId="35" borderId="80" applyProtection="0"/>
    <xf numFmtId="2" fontId="57" fillId="35" borderId="80" applyProtection="0"/>
    <xf numFmtId="2" fontId="57" fillId="35" borderId="80" applyProtection="0">
      <alignment horizontal="center"/>
    </xf>
    <xf numFmtId="2" fontId="57" fillId="35" borderId="80" applyProtection="0">
      <alignment horizontal="center"/>
    </xf>
    <xf numFmtId="2" fontId="57" fillId="35" borderId="80" applyProtection="0">
      <alignment horizontal="center"/>
    </xf>
    <xf numFmtId="2" fontId="57" fillId="35" borderId="80" applyProtection="0">
      <alignment horizontal="center"/>
    </xf>
    <xf numFmtId="2" fontId="57" fillId="35" borderId="80" applyProtection="0">
      <alignment horizontal="center"/>
    </xf>
    <xf numFmtId="2" fontId="57" fillId="35" borderId="80" applyProtection="0">
      <alignment horizontal="center"/>
    </xf>
    <xf numFmtId="2" fontId="53" fillId="37" borderId="80" applyProtection="0">
      <alignment horizontal="center"/>
    </xf>
    <xf numFmtId="2" fontId="53" fillId="37" borderId="80" applyProtection="0">
      <alignment horizontal="center"/>
    </xf>
    <xf numFmtId="2" fontId="53" fillId="37" borderId="80" applyProtection="0">
      <alignment horizontal="center"/>
    </xf>
    <xf numFmtId="2" fontId="53" fillId="37" borderId="80" applyProtection="0">
      <alignment horizontal="center"/>
    </xf>
    <xf numFmtId="2" fontId="53" fillId="37" borderId="80" applyProtection="0">
      <alignment horizontal="center"/>
    </xf>
    <xf numFmtId="2" fontId="53" fillId="37" borderId="80" applyProtection="0">
      <alignment horizontal="center"/>
    </xf>
    <xf numFmtId="0" fontId="59" fillId="0" borderId="81" applyNumberFormat="0" applyFill="0" applyAlignment="0" applyProtection="0">
      <alignment vertical="center"/>
    </xf>
    <xf numFmtId="0" fontId="59" fillId="0" borderId="81" applyNumberFormat="0" applyFill="0" applyAlignment="0" applyProtection="0">
      <alignment vertical="center"/>
    </xf>
    <xf numFmtId="0" fontId="59" fillId="0" borderId="81" applyNumberFormat="0" applyFill="0" applyAlignment="0" applyProtection="0">
      <alignment vertical="center"/>
    </xf>
    <xf numFmtId="0" fontId="59" fillId="0" borderId="81" applyNumberFormat="0" applyFill="0" applyAlignment="0" applyProtection="0">
      <alignment vertical="center"/>
    </xf>
    <xf numFmtId="0" fontId="59" fillId="0" borderId="81" applyNumberFormat="0" applyFill="0" applyAlignment="0" applyProtection="0">
      <alignment vertical="center"/>
    </xf>
    <xf numFmtId="0" fontId="59" fillId="0" borderId="81" applyNumberFormat="0" applyFill="0" applyAlignment="0" applyProtection="0">
      <alignment vertical="center"/>
    </xf>
    <xf numFmtId="199" fontId="133" fillId="70" borderId="112">
      <alignment horizontal="right"/>
    </xf>
    <xf numFmtId="2" fontId="132" fillId="69" borderId="112">
      <alignment horizontal="right"/>
    </xf>
    <xf numFmtId="0" fontId="40" fillId="0" borderId="77">
      <alignment horizontal="left" vertical="center"/>
    </xf>
    <xf numFmtId="0" fontId="40" fillId="0" borderId="77">
      <alignment horizontal="left" vertical="center"/>
    </xf>
    <xf numFmtId="0" fontId="98" fillId="47" borderId="110">
      <alignment vertical="center"/>
    </xf>
    <xf numFmtId="10" fontId="38" fillId="29" borderId="78" applyNumberFormat="0" applyBorder="0" applyAlignment="0" applyProtection="0"/>
    <xf numFmtId="0" fontId="98" fillId="47" borderId="110">
      <alignment vertical="center"/>
    </xf>
    <xf numFmtId="0" fontId="92" fillId="0" borderId="0"/>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63" fillId="0" borderId="81" applyNumberFormat="0" applyFill="0" applyAlignment="0" applyProtection="0">
      <alignment vertical="center"/>
    </xf>
    <xf numFmtId="0" fontId="98" fillId="0" borderId="0"/>
    <xf numFmtId="0" fontId="98" fillId="0" borderId="0"/>
    <xf numFmtId="0" fontId="96" fillId="57" borderId="0">
      <alignment vertical="center"/>
    </xf>
    <xf numFmtId="0" fontId="98" fillId="0" borderId="0"/>
    <xf numFmtId="0" fontId="98" fillId="0" borderId="0"/>
    <xf numFmtId="0" fontId="96" fillId="57" borderId="0">
      <alignment vertical="center"/>
    </xf>
    <xf numFmtId="0" fontId="98" fillId="0" borderId="0"/>
    <xf numFmtId="0" fontId="98" fillId="0" borderId="0"/>
    <xf numFmtId="0" fontId="98" fillId="0" borderId="0"/>
    <xf numFmtId="0" fontId="18" fillId="32" borderId="84" applyNumberFormat="0" applyAlignment="0" applyProtection="0"/>
    <xf numFmtId="0" fontId="18" fillId="32" borderId="84" applyNumberFormat="0" applyAlignment="0" applyProtection="0"/>
    <xf numFmtId="0" fontId="13" fillId="10" borderId="84" applyNumberFormat="0" applyFont="0" applyAlignment="0" applyProtection="0">
      <alignment vertical="center"/>
    </xf>
    <xf numFmtId="191"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0" fontId="40" fillId="0" borderId="77">
      <alignment horizontal="left" vertical="center"/>
    </xf>
    <xf numFmtId="0" fontId="40" fillId="0" borderId="77">
      <alignment horizontal="left" vertical="center"/>
    </xf>
    <xf numFmtId="10" fontId="38" fillId="29" borderId="78" applyNumberFormat="0" applyBorder="0" applyAlignment="0" applyProtection="0"/>
    <xf numFmtId="0" fontId="44" fillId="8" borderId="75" applyNumberFormat="0" applyAlignment="0" applyProtection="0">
      <alignment vertical="center"/>
    </xf>
    <xf numFmtId="2" fontId="57" fillId="35" borderId="80" applyProtection="0"/>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79" fillId="8" borderId="83"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9" borderId="79" applyNumberFormat="0" applyAlignment="0" applyProtection="0">
      <alignment vertical="center"/>
    </xf>
    <xf numFmtId="0" fontId="80" fillId="9" borderId="79" applyNumberFormat="0" applyAlignment="0" applyProtection="0">
      <alignment vertical="center"/>
    </xf>
    <xf numFmtId="0" fontId="80" fillId="9" borderId="79" applyNumberFormat="0" applyAlignment="0" applyProtection="0">
      <alignment vertical="center"/>
    </xf>
    <xf numFmtId="0" fontId="80" fillId="9" borderId="79" applyNumberFormat="0" applyAlignment="0" applyProtection="0">
      <alignment vertical="center"/>
    </xf>
    <xf numFmtId="0" fontId="80" fillId="9" borderId="79" applyNumberFormat="0" applyAlignment="0" applyProtection="0">
      <alignment vertical="center"/>
    </xf>
    <xf numFmtId="0" fontId="80" fillId="9"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0" fillId="15" borderId="79" applyNumberFormat="0" applyAlignment="0" applyProtection="0">
      <alignment vertical="center"/>
    </xf>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5" fillId="0" borderId="82" applyNumberFormat="0" applyFill="0" applyAlignment="0" applyProtection="0"/>
    <xf numFmtId="0" fontId="89" fillId="48" borderId="0">
      <alignment vertical="center"/>
    </xf>
    <xf numFmtId="0" fontId="89" fillId="49" borderId="0">
      <alignment vertical="center"/>
    </xf>
    <xf numFmtId="0" fontId="89" fillId="49" borderId="0">
      <alignment vertical="center"/>
    </xf>
    <xf numFmtId="0" fontId="89" fillId="48" borderId="0">
      <alignment vertical="center"/>
    </xf>
    <xf numFmtId="0" fontId="93" fillId="52" borderId="0">
      <alignment vertical="center"/>
    </xf>
    <xf numFmtId="0" fontId="93" fillId="48" borderId="0">
      <alignment vertical="center"/>
    </xf>
    <xf numFmtId="0" fontId="89" fillId="45" borderId="0">
      <alignment vertical="center"/>
    </xf>
    <xf numFmtId="0" fontId="98" fillId="0" borderId="0"/>
    <xf numFmtId="0" fontId="98" fillId="0" borderId="0"/>
    <xf numFmtId="0" fontId="96" fillId="57" borderId="0">
      <alignment vertical="center"/>
    </xf>
    <xf numFmtId="0" fontId="98" fillId="0" borderId="0"/>
    <xf numFmtId="0" fontId="98" fillId="0" borderId="0"/>
    <xf numFmtId="0" fontId="96" fillId="57" borderId="0">
      <alignment vertical="center"/>
    </xf>
    <xf numFmtId="0" fontId="98" fillId="0" borderId="0"/>
    <xf numFmtId="0" fontId="98" fillId="0" borderId="0"/>
    <xf numFmtId="0" fontId="32" fillId="15" borderId="83" applyNumberFormat="0" applyAlignment="0" applyProtection="0">
      <alignment vertical="center"/>
    </xf>
    <xf numFmtId="0" fontId="32" fillId="15" borderId="83" applyNumberFormat="0" applyAlignment="0" applyProtection="0">
      <alignment vertical="center"/>
    </xf>
    <xf numFmtId="0" fontId="32" fillId="15" borderId="83" applyNumberFormat="0" applyAlignment="0" applyProtection="0">
      <alignment vertical="center"/>
    </xf>
    <xf numFmtId="0" fontId="32" fillId="15" borderId="83" applyNumberForma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3" fillId="0" borderId="82" applyNumberFormat="0" applyFill="0" applyAlignment="0" applyProtection="0">
      <alignment vertical="center"/>
    </xf>
    <xf numFmtId="0" fontId="67" fillId="9" borderId="83" applyNumberFormat="0" applyAlignment="0" applyProtection="0"/>
    <xf numFmtId="0" fontId="67" fillId="9" borderId="83" applyNumberFormat="0" applyAlignment="0" applyProtection="0"/>
    <xf numFmtId="0" fontId="67" fillId="9" borderId="83" applyNumberFormat="0" applyAlignment="0" applyProtection="0"/>
    <xf numFmtId="0" fontId="67" fillId="9" borderId="83" applyNumberFormat="0" applyAlignment="0" applyProtection="0"/>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9" borderId="83" applyNumberFormat="0" applyAlignment="0" applyProtection="0">
      <alignment vertical="center"/>
    </xf>
    <xf numFmtId="0" fontId="68" fillId="9" borderId="83" applyNumberFormat="0" applyAlignment="0" applyProtection="0">
      <alignment vertical="center"/>
    </xf>
    <xf numFmtId="0" fontId="68" fillId="9" borderId="83" applyNumberFormat="0" applyAlignment="0" applyProtection="0">
      <alignment vertical="center"/>
    </xf>
    <xf numFmtId="0" fontId="68" fillId="9"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68" fillId="15" borderId="83" applyNumberForma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68" fillId="15" borderId="91" applyNumberForma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68" fillId="15" borderId="99"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9" borderId="91" applyNumberFormat="0" applyAlignment="0" applyProtection="0">
      <alignment vertical="center"/>
    </xf>
    <xf numFmtId="0" fontId="68" fillId="9" borderId="91" applyNumberFormat="0" applyAlignment="0" applyProtection="0">
      <alignment vertical="center"/>
    </xf>
    <xf numFmtId="0" fontId="68" fillId="9" borderId="91" applyNumberFormat="0" applyAlignment="0" applyProtection="0">
      <alignment vertical="center"/>
    </xf>
    <xf numFmtId="0" fontId="68" fillId="15" borderId="99" applyNumberFormat="0" applyAlignment="0" applyProtection="0">
      <alignment vertical="center"/>
    </xf>
    <xf numFmtId="0" fontId="67" fillId="9" borderId="91" applyNumberFormat="0" applyAlignment="0" applyProtection="0"/>
    <xf numFmtId="0" fontId="67" fillId="9" borderId="91" applyNumberFormat="0" applyAlignment="0" applyProtection="0"/>
    <xf numFmtId="0" fontId="67" fillId="9" borderId="91" applyNumberFormat="0" applyAlignment="0" applyProtection="0"/>
    <xf numFmtId="0" fontId="13" fillId="10" borderId="92" applyNumberFormat="0" applyFont="0" applyAlignment="0" applyProtection="0"/>
    <xf numFmtId="0" fontId="13" fillId="10" borderId="92" applyNumberFormat="0" applyFont="0" applyAlignment="0" applyProtection="0"/>
    <xf numFmtId="0" fontId="13" fillId="10" borderId="92" applyNumberFormat="0" applyFont="0" applyAlignment="0" applyProtection="0"/>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3" fillId="0" borderId="89" applyNumberFormat="0" applyFill="0" applyAlignment="0" applyProtection="0">
      <alignment vertical="center"/>
    </xf>
    <xf numFmtId="0" fontId="67" fillId="9" borderId="99" applyNumberFormat="0" applyAlignment="0" applyProtection="0"/>
    <xf numFmtId="0" fontId="67" fillId="9" borderId="99" applyNumberFormat="0" applyAlignment="0" applyProtection="0"/>
    <xf numFmtId="0" fontId="67" fillId="9" borderId="99" applyNumberFormat="0" applyAlignment="0" applyProtection="0"/>
    <xf numFmtId="0" fontId="13" fillId="10" borderId="100" applyNumberFormat="0" applyFont="0" applyAlignment="0" applyProtection="0"/>
    <xf numFmtId="0" fontId="13" fillId="10" borderId="100" applyNumberFormat="0" applyFont="0" applyAlignment="0" applyProtection="0"/>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90" applyNumberFormat="0" applyFill="0" applyAlignment="0" applyProtection="0">
      <alignment vertical="center"/>
    </xf>
    <xf numFmtId="0" fontId="63" fillId="0" borderId="89"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89"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2" fontId="131" fillId="68" borderId="112">
      <alignment horizontal="right"/>
    </xf>
    <xf numFmtId="199" fontId="133" fillId="70" borderId="112">
      <alignment horizontal="right"/>
    </xf>
    <xf numFmtId="199" fontId="133" fillId="70" borderId="112">
      <alignment horizontal="right"/>
    </xf>
    <xf numFmtId="2" fontId="132" fillId="69" borderId="112">
      <alignment horizontal="right"/>
    </xf>
    <xf numFmtId="196" fontId="125" fillId="0" borderId="0">
      <alignment horizontal="right" vertical="center"/>
    </xf>
    <xf numFmtId="0" fontId="98" fillId="47" borderId="110">
      <alignment vertical="center"/>
    </xf>
    <xf numFmtId="0" fontId="98" fillId="47" borderId="110">
      <alignment vertical="center"/>
    </xf>
    <xf numFmtId="0" fontId="98" fillId="47" borderId="110">
      <alignment vertical="center"/>
    </xf>
    <xf numFmtId="0" fontId="98" fillId="47" borderId="11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190" fontId="106" fillId="0" borderId="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89" fillId="48" borderId="0">
      <alignment vertical="center"/>
    </xf>
    <xf numFmtId="0" fontId="89" fillId="49" borderId="0">
      <alignment vertical="center"/>
    </xf>
    <xf numFmtId="0" fontId="89" fillId="53" borderId="0">
      <alignment vertical="center"/>
    </xf>
    <xf numFmtId="0" fontId="89" fillId="49" borderId="0">
      <alignment vertical="center"/>
    </xf>
    <xf numFmtId="0" fontId="93" fillId="53" borderId="0">
      <alignment vertical="center"/>
    </xf>
    <xf numFmtId="0" fontId="89" fillId="48" borderId="0">
      <alignment vertical="center"/>
    </xf>
    <xf numFmtId="0" fontId="89" fillId="45" borderId="0">
      <alignment vertical="center"/>
    </xf>
    <xf numFmtId="0" fontId="92" fillId="50" borderId="0">
      <alignment vertical="center"/>
    </xf>
    <xf numFmtId="0" fontId="89" fillId="43" borderId="0">
      <alignment vertical="center"/>
    </xf>
    <xf numFmtId="0" fontId="89" fillId="44" borderId="0">
      <alignment vertical="center"/>
    </xf>
    <xf numFmtId="0" fontId="89" fillId="45" borderId="0">
      <alignment vertical="center"/>
    </xf>
    <xf numFmtId="0" fontId="89" fillId="44" borderId="0">
      <alignment vertical="center"/>
    </xf>
    <xf numFmtId="0" fontId="89" fillId="41" borderId="0">
      <alignment vertical="center"/>
    </xf>
    <xf numFmtId="0" fontId="89" fillId="42" borderId="0">
      <alignment vertical="center"/>
    </xf>
    <xf numFmtId="0" fontId="89" fillId="42" borderId="0">
      <alignment vertical="center"/>
    </xf>
    <xf numFmtId="0" fontId="89" fillId="41" borderId="0">
      <alignment vertical="center"/>
    </xf>
    <xf numFmtId="0" fontId="92" fillId="44" borderId="0">
      <alignment vertical="center"/>
    </xf>
    <xf numFmtId="0" fontId="89" fillId="46" borderId="0">
      <alignment vertical="center"/>
    </xf>
    <xf numFmtId="0" fontId="89" fillId="40" borderId="0">
      <alignment vertical="center"/>
    </xf>
    <xf numFmtId="0" fontId="93" fillId="47" borderId="0">
      <alignment vertical="center"/>
    </xf>
    <xf numFmtId="0" fontId="98" fillId="0" borderId="0"/>
    <xf numFmtId="0" fontId="103" fillId="41" borderId="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68" fillId="15" borderId="91" applyNumberFormat="0" applyAlignment="0" applyProtection="0">
      <alignment vertical="center"/>
    </xf>
    <xf numFmtId="0" fontId="13" fillId="10" borderId="100" applyNumberFormat="0" applyFont="0" applyAlignment="0" applyProtection="0">
      <alignment vertical="center"/>
    </xf>
    <xf numFmtId="0" fontId="91" fillId="0" borderId="0"/>
    <xf numFmtId="0" fontId="68" fillId="15" borderId="91" applyNumberFormat="0" applyAlignment="0" applyProtection="0">
      <alignment vertical="center"/>
    </xf>
    <xf numFmtId="0" fontId="68" fillId="9"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96" fillId="56" borderId="0">
      <alignment vertical="center"/>
    </xf>
    <xf numFmtId="0" fontId="122" fillId="45" borderId="103">
      <alignment vertical="center"/>
    </xf>
    <xf numFmtId="0" fontId="112" fillId="42" borderId="0">
      <alignment vertical="center"/>
    </xf>
    <xf numFmtId="190" fontId="106" fillId="0" borderId="0">
      <alignment vertical="center"/>
    </xf>
    <xf numFmtId="0" fontId="122" fillId="45" borderId="103">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1" fillId="0" borderId="0"/>
    <xf numFmtId="0" fontId="89" fillId="43" borderId="0">
      <alignment vertical="center"/>
    </xf>
    <xf numFmtId="0" fontId="89" fillId="43" borderId="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13" fillId="10" borderId="100" applyNumberFormat="0" applyFon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9" borderId="87" applyNumberFormat="0" applyAlignment="0" applyProtection="0">
      <alignment vertical="center"/>
    </xf>
    <xf numFmtId="0" fontId="79" fillId="8" borderId="91" applyNumberFormat="0" applyAlignment="0" applyProtection="0">
      <alignment vertical="center"/>
    </xf>
    <xf numFmtId="37" fontId="73" fillId="0" borderId="78">
      <alignment horizontal="justify" vertical="center" wrapText="1"/>
    </xf>
    <xf numFmtId="0" fontId="92" fillId="48" borderId="0">
      <alignment vertical="center"/>
    </xf>
    <xf numFmtId="0" fontId="89" fillId="43" borderId="0">
      <alignment vertical="center"/>
    </xf>
    <xf numFmtId="0" fontId="89" fillId="44" borderId="0">
      <alignment vertical="center"/>
    </xf>
    <xf numFmtId="0" fontId="89" fillId="44" borderId="0">
      <alignment vertical="center"/>
    </xf>
    <xf numFmtId="0" fontId="89" fillId="43" borderId="0">
      <alignment vertical="center"/>
    </xf>
    <xf numFmtId="0" fontId="89" fillId="45" borderId="0">
      <alignment vertical="center"/>
    </xf>
    <xf numFmtId="0" fontId="98" fillId="47" borderId="110">
      <alignment vertical="center"/>
    </xf>
    <xf numFmtId="0" fontId="98" fillId="47" borderId="110">
      <alignment vertical="center"/>
    </xf>
    <xf numFmtId="10" fontId="38" fillId="29" borderId="78" applyNumberFormat="0" applyBorder="0" applyAlignment="0" applyProtection="0"/>
    <xf numFmtId="0" fontId="98" fillId="47" borderId="110">
      <alignment vertical="center"/>
    </xf>
    <xf numFmtId="37" fontId="73" fillId="0" borderId="78">
      <alignment horizontal="justify" vertical="center" wrapText="1"/>
    </xf>
    <xf numFmtId="0" fontId="89" fillId="47" borderId="0">
      <alignment vertical="center"/>
    </xf>
    <xf numFmtId="0" fontId="89" fillId="42" borderId="0">
      <alignment vertical="center"/>
    </xf>
    <xf numFmtId="0" fontId="89" fillId="41" borderId="0">
      <alignment vertical="center"/>
    </xf>
    <xf numFmtId="0" fontId="92" fillId="42" borderId="0">
      <alignment vertical="center"/>
    </xf>
    <xf numFmtId="0" fontId="93" fillId="45" borderId="0">
      <alignment vertical="center"/>
    </xf>
    <xf numFmtId="0" fontId="89" fillId="40" borderId="0">
      <alignment vertical="center"/>
    </xf>
    <xf numFmtId="0" fontId="93" fillId="46" borderId="0">
      <alignment vertical="center"/>
    </xf>
    <xf numFmtId="0" fontId="98" fillId="0" borderId="0"/>
    <xf numFmtId="0" fontId="98" fillId="0" borderId="0"/>
    <xf numFmtId="0" fontId="104" fillId="52" borderId="103">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68" fillId="15" borderId="91" applyNumberFormat="0" applyAlignment="0" applyProtection="0">
      <alignment vertical="center"/>
    </xf>
    <xf numFmtId="0" fontId="68" fillId="15" borderId="91" applyNumberFormat="0" applyAlignment="0" applyProtection="0">
      <alignment vertical="center"/>
    </xf>
    <xf numFmtId="0" fontId="91" fillId="0" borderId="0"/>
    <xf numFmtId="0" fontId="68" fillId="15" borderId="91" applyNumberFormat="0" applyAlignment="0" applyProtection="0">
      <alignment vertical="center"/>
    </xf>
    <xf numFmtId="0" fontId="68" fillId="9"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98" fillId="0" borderId="0"/>
    <xf numFmtId="0" fontId="99" fillId="0" borderId="0"/>
    <xf numFmtId="0" fontId="98" fillId="0" borderId="0"/>
    <xf numFmtId="0" fontId="98" fillId="0" borderId="0"/>
    <xf numFmtId="0" fontId="91" fillId="0" borderId="0"/>
    <xf numFmtId="0" fontId="98" fillId="0" borderId="0"/>
    <xf numFmtId="0" fontId="98" fillId="0" borderId="0"/>
    <xf numFmtId="0" fontId="98" fillId="0" borderId="0"/>
    <xf numFmtId="0" fontId="98" fillId="0" borderId="0"/>
    <xf numFmtId="0" fontId="98" fillId="0" borderId="0"/>
    <xf numFmtId="0" fontId="98" fillId="0" borderId="0"/>
    <xf numFmtId="0" fontId="99" fillId="0" borderId="0"/>
    <xf numFmtId="0" fontId="98" fillId="0" borderId="0"/>
    <xf numFmtId="0" fontId="98" fillId="0" borderId="0"/>
    <xf numFmtId="0" fontId="98" fillId="0" borderId="0"/>
    <xf numFmtId="0" fontId="98" fillId="0" borderId="0"/>
    <xf numFmtId="0" fontId="91" fillId="0" borderId="0"/>
    <xf numFmtId="0" fontId="98" fillId="0" borderId="0"/>
    <xf numFmtId="0" fontId="98" fillId="0" borderId="0"/>
    <xf numFmtId="2" fontId="57" fillId="35" borderId="80" applyProtection="0">
      <alignment horizontal="center"/>
    </xf>
    <xf numFmtId="2" fontId="57" fillId="35" borderId="80" applyProtection="0">
      <alignment horizontal="center"/>
    </xf>
    <xf numFmtId="2" fontId="57" fillId="35" borderId="80" applyProtection="0">
      <alignment horizontal="center"/>
    </xf>
    <xf numFmtId="2" fontId="57" fillId="35" borderId="80" applyProtection="0">
      <alignment horizontal="center"/>
    </xf>
    <xf numFmtId="2" fontId="57" fillId="35" borderId="80" applyProtection="0">
      <alignment horizontal="center"/>
    </xf>
    <xf numFmtId="2" fontId="57" fillId="35" borderId="80" applyProtection="0"/>
    <xf numFmtId="2" fontId="57" fillId="35" borderId="80" applyProtection="0"/>
    <xf numFmtId="2" fontId="57" fillId="35" borderId="80" applyProtection="0"/>
    <xf numFmtId="2" fontId="57" fillId="35" borderId="80" applyProtection="0"/>
    <xf numFmtId="2" fontId="57" fillId="35" borderId="80" applyProtection="0"/>
    <xf numFmtId="2" fontId="57" fillId="35" borderId="80" applyProtection="0"/>
    <xf numFmtId="2" fontId="53" fillId="37" borderId="80" applyProtection="0"/>
    <xf numFmtId="2" fontId="53" fillId="37" borderId="80" applyProtection="0"/>
    <xf numFmtId="2" fontId="53" fillId="37" borderId="80" applyProtection="0"/>
    <xf numFmtId="2" fontId="53" fillId="37" borderId="80" applyProtection="0"/>
    <xf numFmtId="2" fontId="53" fillId="37" borderId="80" applyProtection="0"/>
    <xf numFmtId="2" fontId="53" fillId="37" borderId="80" applyProtection="0"/>
    <xf numFmtId="2" fontId="53" fillId="34" borderId="80" applyProtection="0"/>
    <xf numFmtId="2" fontId="53" fillId="34" borderId="80" applyProtection="0"/>
    <xf numFmtId="2" fontId="53" fillId="34" borderId="80" applyProtection="0"/>
    <xf numFmtId="2" fontId="53" fillId="34" borderId="80" applyProtection="0"/>
    <xf numFmtId="2" fontId="53" fillId="34" borderId="80" applyProtection="0"/>
    <xf numFmtId="2" fontId="53" fillId="34"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2" fontId="54" fillId="33" borderId="80" applyProtection="0"/>
    <xf numFmtId="0" fontId="55" fillId="33" borderId="80" applyNumberFormat="0" applyProtection="0">
      <alignment horizontal="left"/>
    </xf>
    <xf numFmtId="0" fontId="55" fillId="33" borderId="80" applyNumberFormat="0" applyProtection="0">
      <alignment horizontal="left"/>
    </xf>
    <xf numFmtId="0" fontId="55" fillId="33" borderId="80" applyNumberFormat="0" applyProtection="0">
      <alignment horizontal="left"/>
    </xf>
    <xf numFmtId="0" fontId="55" fillId="33" borderId="80" applyNumberFormat="0" applyProtection="0">
      <alignment horizontal="left"/>
    </xf>
    <xf numFmtId="0" fontId="55" fillId="33" borderId="80" applyNumberFormat="0" applyProtection="0">
      <alignment horizontal="left"/>
    </xf>
    <xf numFmtId="0" fontId="55" fillId="33" borderId="80" applyNumberFormat="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lef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14" fontId="54" fillId="36" borderId="80" applyProtection="0">
      <alignment horizontal="right"/>
    </xf>
    <xf numFmtId="2" fontId="53" fillId="35" borderId="80" applyProtection="0">
      <alignment horizontal="right"/>
    </xf>
    <xf numFmtId="2" fontId="53" fillId="35" borderId="80" applyProtection="0">
      <alignment horizontal="right"/>
    </xf>
    <xf numFmtId="2" fontId="53" fillId="35" borderId="80" applyProtection="0">
      <alignment horizontal="right"/>
    </xf>
    <xf numFmtId="2" fontId="53" fillId="35" borderId="80" applyProtection="0">
      <alignment horizontal="right"/>
    </xf>
    <xf numFmtId="2" fontId="53" fillId="35" borderId="80" applyProtection="0">
      <alignment horizontal="right"/>
    </xf>
    <xf numFmtId="2" fontId="53" fillId="35" borderId="80" applyProtection="0">
      <alignment horizontal="right"/>
    </xf>
    <xf numFmtId="2" fontId="52" fillId="34" borderId="80" applyProtection="0">
      <alignment horizontal="right"/>
    </xf>
    <xf numFmtId="2" fontId="52" fillId="34" borderId="80" applyProtection="0">
      <alignment horizontal="right"/>
    </xf>
    <xf numFmtId="2" fontId="52" fillId="34" borderId="80" applyProtection="0">
      <alignment horizontal="right"/>
    </xf>
    <xf numFmtId="2" fontId="52" fillId="34" borderId="80" applyProtection="0">
      <alignment horizontal="right"/>
    </xf>
    <xf numFmtId="2" fontId="52" fillId="34" borderId="80" applyProtection="0">
      <alignment horizontal="right"/>
    </xf>
    <xf numFmtId="2" fontId="52" fillId="34" borderId="80" applyProtection="0">
      <alignment horizontal="right"/>
    </xf>
    <xf numFmtId="0" fontId="52" fillId="33" borderId="80" applyNumberFormat="0" applyAlignment="0" applyProtection="0"/>
    <xf numFmtId="0" fontId="52" fillId="33" borderId="80" applyNumberFormat="0" applyAlignment="0" applyProtection="0"/>
    <xf numFmtId="0" fontId="52" fillId="33" borderId="80" applyNumberFormat="0" applyAlignment="0" applyProtection="0"/>
    <xf numFmtId="0" fontId="52" fillId="33" borderId="80" applyNumberFormat="0" applyAlignment="0" applyProtection="0"/>
    <xf numFmtId="0" fontId="52" fillId="33" borderId="80" applyNumberFormat="0" applyAlignment="0" applyProtection="0"/>
    <xf numFmtId="0" fontId="52" fillId="33" borderId="80" applyNumberFormat="0" applyAlignment="0" applyProtection="0"/>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51" fillId="15" borderId="79" applyNumberForma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3" fillId="10" borderId="84" applyNumberFormat="0" applyFont="0" applyAlignment="0" applyProtection="0">
      <alignment vertical="center"/>
    </xf>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8" fillId="32" borderId="84" applyNumberFormat="0" applyAlignment="0" applyProtection="0"/>
    <xf numFmtId="0" fontId="13" fillId="10" borderId="84" applyNumberFormat="0" applyFon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0" fontId="44" fillId="8" borderId="83" applyNumberFormat="0" applyAlignment="0" applyProtection="0">
      <alignment vertical="center"/>
    </xf>
    <xf numFmtId="10" fontId="38" fillId="29" borderId="78" applyNumberFormat="0" applyBorder="0" applyAlignment="0" applyProtection="0"/>
    <xf numFmtId="10" fontId="38" fillId="29" borderId="78" applyNumberFormat="0" applyBorder="0" applyAlignment="0" applyProtection="0"/>
    <xf numFmtId="0" fontId="44" fillId="8" borderId="83" applyNumberFormat="0" applyAlignment="0" applyProtection="0">
      <alignment vertical="center"/>
    </xf>
    <xf numFmtId="0" fontId="40" fillId="0" borderId="85">
      <alignment horizontal="left" vertical="center"/>
    </xf>
    <xf numFmtId="0" fontId="40" fillId="0" borderId="85">
      <alignment horizontal="lef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32" fillId="15" borderId="83" applyNumberFormat="0" applyAlignment="0" applyProtection="0">
      <alignment vertical="center"/>
    </xf>
    <xf numFmtId="0" fontId="32" fillId="15" borderId="83" applyNumberFormat="0" applyAlignment="0" applyProtection="0">
      <alignment vertical="center"/>
    </xf>
    <xf numFmtId="0" fontId="32" fillId="15" borderId="83" applyNumberFormat="0" applyAlignment="0" applyProtection="0">
      <alignment vertical="center"/>
    </xf>
    <xf numFmtId="0" fontId="32" fillId="15" borderId="83" applyNumberFormat="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9" fillId="0" borderId="0"/>
    <xf numFmtId="0" fontId="99" fillId="0" borderId="0"/>
    <xf numFmtId="0" fontId="91" fillId="0" borderId="0"/>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99" fillId="0" borderId="0"/>
    <xf numFmtId="0" fontId="99" fillId="0" borderId="0"/>
    <xf numFmtId="0" fontId="98" fillId="0" borderId="0"/>
    <xf numFmtId="0" fontId="99" fillId="0" borderId="0"/>
    <xf numFmtId="0" fontId="9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1" fillId="0" borderId="0"/>
    <xf numFmtId="0" fontId="98" fillId="0" borderId="0"/>
    <xf numFmtId="0" fontId="98" fillId="0" borderId="0"/>
    <xf numFmtId="0" fontId="98" fillId="0" borderId="0"/>
    <xf numFmtId="10" fontId="38" fillId="29" borderId="86" applyNumberFormat="0" applyBorder="0" applyAlignment="0" applyProtection="0"/>
    <xf numFmtId="10" fontId="38" fillId="29" borderId="86" applyNumberFormat="0" applyBorder="0" applyAlignment="0" applyProtection="0"/>
    <xf numFmtId="0" fontId="44" fillId="8" borderId="91" applyNumberFormat="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10" fontId="38" fillId="29" borderId="86" applyNumberFormat="0" applyBorder="0" applyAlignment="0" applyProtection="0"/>
    <xf numFmtId="10" fontId="38" fillId="29" borderId="86" applyNumberFormat="0" applyBorder="0" applyAlignment="0" applyProtection="0"/>
    <xf numFmtId="0" fontId="98" fillId="0" borderId="0"/>
    <xf numFmtId="0" fontId="40" fillId="0" borderId="85">
      <alignment horizontal="left" vertical="center"/>
    </xf>
    <xf numFmtId="0" fontId="98" fillId="0" borderId="0"/>
    <xf numFmtId="0" fontId="98" fillId="0" borderId="0"/>
    <xf numFmtId="0" fontId="98" fillId="0" borderId="0"/>
    <xf numFmtId="0" fontId="98" fillId="0" borderId="0"/>
    <xf numFmtId="0" fontId="44" fillId="8" borderId="83" applyNumberFormat="0" applyAlignment="0" applyProtection="0">
      <alignment vertical="center"/>
    </xf>
    <xf numFmtId="0" fontId="40" fillId="0" borderId="85">
      <alignment horizontal="left" vertical="center"/>
    </xf>
    <xf numFmtId="10" fontId="38" fillId="29" borderId="86" applyNumberFormat="0" applyBorder="0" applyAlignment="0" applyProtection="0"/>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2" fillId="33" borderId="88" applyNumberFormat="0" applyAlignment="0" applyProtection="0"/>
    <xf numFmtId="0" fontId="52" fillId="33" borderId="88" applyNumberFormat="0" applyAlignment="0" applyProtection="0"/>
    <xf numFmtId="0" fontId="52" fillId="33" borderId="88" applyNumberFormat="0" applyAlignment="0" applyProtection="0"/>
    <xf numFmtId="0" fontId="52" fillId="33" borderId="88" applyNumberFormat="0" applyAlignment="0" applyProtection="0"/>
    <xf numFmtId="0" fontId="52" fillId="33" borderId="88" applyNumberFormat="0" applyAlignment="0" applyProtection="0"/>
    <xf numFmtId="0" fontId="52" fillId="33" borderId="88" applyNumberFormat="0" applyAlignment="0" applyProtection="0"/>
    <xf numFmtId="2" fontId="52" fillId="34" borderId="88" applyProtection="0">
      <alignment horizontal="right"/>
    </xf>
    <xf numFmtId="2" fontId="52" fillId="34" borderId="88" applyProtection="0">
      <alignment horizontal="right"/>
    </xf>
    <xf numFmtId="2" fontId="52" fillId="34" borderId="88" applyProtection="0">
      <alignment horizontal="right"/>
    </xf>
    <xf numFmtId="2" fontId="52" fillId="34" borderId="88" applyProtection="0">
      <alignment horizontal="right"/>
    </xf>
    <xf numFmtId="2" fontId="52" fillId="34" borderId="88" applyProtection="0">
      <alignment horizontal="right"/>
    </xf>
    <xf numFmtId="2" fontId="52" fillId="34" borderId="88" applyProtection="0">
      <alignment horizontal="right"/>
    </xf>
    <xf numFmtId="2" fontId="53" fillId="35" borderId="88" applyProtection="0">
      <alignment horizontal="right"/>
    </xf>
    <xf numFmtId="2" fontId="53" fillId="35" borderId="88" applyProtection="0">
      <alignment horizontal="right"/>
    </xf>
    <xf numFmtId="2" fontId="53" fillId="35" borderId="88" applyProtection="0">
      <alignment horizontal="right"/>
    </xf>
    <xf numFmtId="2" fontId="53" fillId="35" borderId="88" applyProtection="0">
      <alignment horizontal="right"/>
    </xf>
    <xf numFmtId="2" fontId="53" fillId="35" borderId="88" applyProtection="0">
      <alignment horizontal="right"/>
    </xf>
    <xf numFmtId="2" fontId="53" fillId="35"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0" fontId="55" fillId="33" borderId="88" applyNumberFormat="0" applyProtection="0">
      <alignment horizontal="left"/>
    </xf>
    <xf numFmtId="0" fontId="55" fillId="33" borderId="88" applyNumberFormat="0" applyProtection="0">
      <alignment horizontal="left"/>
    </xf>
    <xf numFmtId="0" fontId="55" fillId="33" borderId="88" applyNumberFormat="0" applyProtection="0">
      <alignment horizontal="left"/>
    </xf>
    <xf numFmtId="0" fontId="55" fillId="33" borderId="88" applyNumberFormat="0" applyProtection="0">
      <alignment horizontal="left"/>
    </xf>
    <xf numFmtId="0" fontId="55" fillId="33" borderId="88" applyNumberFormat="0" applyProtection="0">
      <alignment horizontal="left"/>
    </xf>
    <xf numFmtId="0" fontId="55" fillId="33" borderId="88" applyNumberFormat="0" applyProtection="0">
      <alignment horizontal="left"/>
    </xf>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3" fillId="34" borderId="88" applyProtection="0"/>
    <xf numFmtId="2" fontId="53" fillId="34" borderId="88" applyProtection="0"/>
    <xf numFmtId="2" fontId="53" fillId="34" borderId="88" applyProtection="0"/>
    <xf numFmtId="2" fontId="53" fillId="34" borderId="88" applyProtection="0"/>
    <xf numFmtId="2" fontId="53" fillId="34" borderId="88" applyProtection="0"/>
    <xf numFmtId="2" fontId="53" fillId="34" borderId="88" applyProtection="0"/>
    <xf numFmtId="2" fontId="53" fillId="37" borderId="88" applyProtection="0"/>
    <xf numFmtId="2" fontId="53" fillId="37" borderId="88" applyProtection="0"/>
    <xf numFmtId="2" fontId="53" fillId="37" borderId="88" applyProtection="0"/>
    <xf numFmtId="2" fontId="53" fillId="37" borderId="88" applyProtection="0"/>
    <xf numFmtId="2" fontId="53" fillId="37" borderId="88" applyProtection="0"/>
    <xf numFmtId="2" fontId="53" fillId="37" borderId="88" applyProtection="0"/>
    <xf numFmtId="2" fontId="57" fillId="35" borderId="88" applyProtection="0"/>
    <xf numFmtId="2" fontId="57" fillId="35" borderId="88" applyProtection="0"/>
    <xf numFmtId="2" fontId="57" fillId="35" borderId="88" applyProtection="0"/>
    <xf numFmtId="2" fontId="57" fillId="35" borderId="88" applyProtection="0"/>
    <xf numFmtId="2" fontId="57" fillId="35" borderId="88" applyProtection="0"/>
    <xf numFmtId="2" fontId="57" fillId="35" borderId="88" applyProtection="0">
      <alignment horizontal="center"/>
    </xf>
    <xf numFmtId="2" fontId="57" fillId="35" borderId="88" applyProtection="0">
      <alignment horizontal="center"/>
    </xf>
    <xf numFmtId="2" fontId="57" fillId="35" borderId="88" applyProtection="0">
      <alignment horizontal="center"/>
    </xf>
    <xf numFmtId="2" fontId="57" fillId="35" borderId="88" applyProtection="0">
      <alignment horizontal="center"/>
    </xf>
    <xf numFmtId="2" fontId="57" fillId="35" borderId="88" applyProtection="0">
      <alignment horizontal="center"/>
    </xf>
    <xf numFmtId="2" fontId="57" fillId="35" borderId="88" applyProtection="0">
      <alignment horizontal="center"/>
    </xf>
    <xf numFmtId="2" fontId="53" fillId="37" borderId="88" applyProtection="0">
      <alignment horizontal="center"/>
    </xf>
    <xf numFmtId="2" fontId="53" fillId="37" borderId="88" applyProtection="0">
      <alignment horizontal="center"/>
    </xf>
    <xf numFmtId="2" fontId="53" fillId="37" borderId="88" applyProtection="0">
      <alignment horizontal="center"/>
    </xf>
    <xf numFmtId="2" fontId="53" fillId="37" borderId="88" applyProtection="0">
      <alignment horizontal="center"/>
    </xf>
    <xf numFmtId="2" fontId="53" fillId="37" borderId="88" applyProtection="0">
      <alignment horizontal="center"/>
    </xf>
    <xf numFmtId="2" fontId="53" fillId="37" borderId="88" applyProtection="0">
      <alignment horizontal="center"/>
    </xf>
    <xf numFmtId="0" fontId="59" fillId="0" borderId="89" applyNumberFormat="0" applyFill="0" applyAlignment="0" applyProtection="0">
      <alignment vertical="center"/>
    </xf>
    <xf numFmtId="0" fontId="59" fillId="0" borderId="89" applyNumberFormat="0" applyFill="0" applyAlignment="0" applyProtection="0">
      <alignment vertical="center"/>
    </xf>
    <xf numFmtId="0" fontId="59" fillId="0" borderId="89" applyNumberFormat="0" applyFill="0" applyAlignment="0" applyProtection="0">
      <alignment vertical="center"/>
    </xf>
    <xf numFmtId="0" fontId="59" fillId="0" borderId="89" applyNumberFormat="0" applyFill="0" applyAlignment="0" applyProtection="0">
      <alignment vertical="center"/>
    </xf>
    <xf numFmtId="0" fontId="59" fillId="0" borderId="89" applyNumberFormat="0" applyFill="0" applyAlignment="0" applyProtection="0">
      <alignment vertical="center"/>
    </xf>
    <xf numFmtId="0" fontId="59" fillId="0" borderId="89" applyNumberFormat="0" applyFill="0" applyAlignment="0" applyProtection="0">
      <alignment vertical="center"/>
    </xf>
    <xf numFmtId="0" fontId="98" fillId="0" borderId="0"/>
    <xf numFmtId="0" fontId="98" fillId="0" borderId="0"/>
    <xf numFmtId="0" fontId="40" fillId="0" borderId="85">
      <alignment horizontal="left" vertical="center"/>
    </xf>
    <xf numFmtId="0" fontId="40" fillId="0" borderId="85">
      <alignment horizontal="left" vertical="center"/>
    </xf>
    <xf numFmtId="0" fontId="98" fillId="0" borderId="0"/>
    <xf numFmtId="10" fontId="38" fillId="29" borderId="86" applyNumberFormat="0" applyBorder="0" applyAlignment="0" applyProtection="0"/>
    <xf numFmtId="0" fontId="98" fillId="0" borderId="0"/>
    <xf numFmtId="0" fontId="98" fillId="0" borderId="0"/>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63" fillId="0" borderId="89" applyNumberFormat="0" applyFill="0" applyAlignment="0" applyProtection="0">
      <alignment vertical="center"/>
    </xf>
    <xf numFmtId="0" fontId="115" fillId="0" borderId="105">
      <alignment horizontal="left" vertical="center"/>
    </xf>
    <xf numFmtId="0" fontId="122" fillId="45" borderId="103">
      <alignment vertical="center"/>
    </xf>
    <xf numFmtId="0" fontId="89" fillId="0" borderId="0">
      <alignment horizontal="center" vertical="center"/>
    </xf>
    <xf numFmtId="0" fontId="113" fillId="47" borderId="0">
      <alignment vertical="center"/>
    </xf>
    <xf numFmtId="0" fontId="122" fillId="45" borderId="103">
      <alignment vertical="center"/>
    </xf>
    <xf numFmtId="0" fontId="115" fillId="0" borderId="105">
      <alignment horizontal="left" vertical="center"/>
    </xf>
    <xf numFmtId="0" fontId="112" fillId="42" borderId="0">
      <alignment vertical="center"/>
    </xf>
    <xf numFmtId="0" fontId="99" fillId="0" borderId="0"/>
    <xf numFmtId="0" fontId="18" fillId="32" borderId="92" applyNumberFormat="0" applyAlignment="0" applyProtection="0"/>
    <xf numFmtId="0" fontId="18" fillId="32" borderId="92" applyNumberFormat="0" applyAlignment="0" applyProtection="0"/>
    <xf numFmtId="0" fontId="13" fillId="10" borderId="92" applyNumberFormat="0" applyFont="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40" fillId="0" borderId="85">
      <alignment horizontal="left" vertical="center"/>
    </xf>
    <xf numFmtId="0" fontId="40" fillId="0" borderId="85">
      <alignment horizontal="left" vertical="center"/>
    </xf>
    <xf numFmtId="10" fontId="38" fillId="29" borderId="86" applyNumberFormat="0" applyBorder="0" applyAlignment="0" applyProtection="0"/>
    <xf numFmtId="0" fontId="44" fillId="8" borderId="83" applyNumberFormat="0" applyAlignment="0" applyProtection="0">
      <alignment vertical="center"/>
    </xf>
    <xf numFmtId="2" fontId="57" fillId="35" borderId="88" applyProtection="0"/>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79" fillId="8" borderId="91"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9" borderId="87" applyNumberFormat="0" applyAlignment="0" applyProtection="0">
      <alignment vertical="center"/>
    </xf>
    <xf numFmtId="0" fontId="80" fillId="9" borderId="87" applyNumberFormat="0" applyAlignment="0" applyProtection="0">
      <alignment vertical="center"/>
    </xf>
    <xf numFmtId="0" fontId="80" fillId="9" borderId="87" applyNumberFormat="0" applyAlignment="0" applyProtection="0">
      <alignment vertical="center"/>
    </xf>
    <xf numFmtId="0" fontId="80" fillId="9" borderId="87" applyNumberFormat="0" applyAlignment="0" applyProtection="0">
      <alignment vertical="center"/>
    </xf>
    <xf numFmtId="0" fontId="80" fillId="9" borderId="87" applyNumberFormat="0" applyAlignment="0" applyProtection="0">
      <alignment vertical="center"/>
    </xf>
    <xf numFmtId="0" fontId="80" fillId="9"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0" fillId="15" borderId="87" applyNumberFormat="0" applyAlignment="0" applyProtection="0">
      <alignment vertical="center"/>
    </xf>
    <xf numFmtId="0" fontId="85" fillId="0" borderId="90" applyNumberFormat="0" applyFill="0" applyAlignment="0" applyProtection="0"/>
    <xf numFmtId="0" fontId="85" fillId="0" borderId="90" applyNumberFormat="0" applyFill="0" applyAlignment="0" applyProtection="0"/>
    <xf numFmtId="0" fontId="85" fillId="0" borderId="90" applyNumberFormat="0" applyFill="0" applyAlignment="0" applyProtection="0"/>
    <xf numFmtId="0" fontId="85" fillId="0" borderId="90" applyNumberFormat="0" applyFill="0" applyAlignment="0" applyProtection="0"/>
    <xf numFmtId="0" fontId="85" fillId="0" borderId="90" applyNumberFormat="0" applyFill="0" applyAlignment="0" applyProtection="0"/>
    <xf numFmtId="0" fontId="85" fillId="0" borderId="90" applyNumberFormat="0" applyFill="0" applyAlignment="0" applyProtection="0"/>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15" fillId="0" borderId="105">
      <alignment horizontal="left" vertical="center"/>
    </xf>
    <xf numFmtId="0" fontId="122" fillId="45" borderId="103">
      <alignment vertical="center"/>
    </xf>
    <xf numFmtId="0" fontId="122" fillId="45" borderId="103">
      <alignment vertical="center"/>
    </xf>
    <xf numFmtId="0" fontId="113" fillId="47" borderId="0">
      <alignment vertical="center"/>
    </xf>
    <xf numFmtId="0" fontId="122" fillId="45" borderId="103">
      <alignment vertical="center"/>
    </xf>
    <xf numFmtId="0" fontId="122" fillId="45" borderId="103">
      <alignment vertical="center"/>
    </xf>
    <xf numFmtId="0" fontId="118" fillId="0" borderId="106">
      <alignment vertical="center"/>
    </xf>
    <xf numFmtId="0" fontId="119" fillId="0" borderId="107">
      <alignment vertical="center"/>
    </xf>
    <xf numFmtId="0" fontId="32" fillId="15" borderId="91" applyNumberFormat="0" applyAlignment="0" applyProtection="0">
      <alignment vertical="center"/>
    </xf>
    <xf numFmtId="0" fontId="32" fillId="15" borderId="91" applyNumberFormat="0" applyAlignment="0" applyProtection="0">
      <alignment vertical="center"/>
    </xf>
    <xf numFmtId="0" fontId="32" fillId="15" borderId="91" applyNumberFormat="0" applyAlignment="0" applyProtection="0">
      <alignment vertical="center"/>
    </xf>
    <xf numFmtId="0" fontId="32" fillId="15" borderId="91" applyNumberForma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3" fillId="0" borderId="90" applyNumberFormat="0" applyFill="0" applyAlignment="0" applyProtection="0">
      <alignment vertical="center"/>
    </xf>
    <xf numFmtId="0" fontId="67" fillId="9" borderId="91" applyNumberFormat="0" applyAlignment="0" applyProtection="0"/>
    <xf numFmtId="0" fontId="67" fillId="9" borderId="91" applyNumberFormat="0" applyAlignment="0" applyProtection="0"/>
    <xf numFmtId="0" fontId="67" fillId="9" borderId="91" applyNumberFormat="0" applyAlignment="0" applyProtection="0"/>
    <xf numFmtId="0" fontId="67" fillId="9" borderId="91" applyNumberFormat="0" applyAlignment="0" applyProtection="0"/>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9" borderId="91" applyNumberFormat="0" applyAlignment="0" applyProtection="0">
      <alignment vertical="center"/>
    </xf>
    <xf numFmtId="0" fontId="68" fillId="9" borderId="91" applyNumberFormat="0" applyAlignment="0" applyProtection="0">
      <alignment vertical="center"/>
    </xf>
    <xf numFmtId="0" fontId="68" fillId="9" borderId="91" applyNumberFormat="0" applyAlignment="0" applyProtection="0">
      <alignment vertical="center"/>
    </xf>
    <xf numFmtId="0" fontId="68" fillId="9"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68" fillId="15" borderId="91" applyNumberFormat="0" applyAlignment="0" applyProtection="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9" fillId="0" borderId="0"/>
    <xf numFmtId="0" fontId="98" fillId="0" borderId="0"/>
    <xf numFmtId="0" fontId="113" fillId="47" borderId="0">
      <alignment vertical="center"/>
    </xf>
    <xf numFmtId="0" fontId="119" fillId="0" borderId="107">
      <alignment vertical="center"/>
    </xf>
    <xf numFmtId="0" fontId="115" fillId="0" borderId="105">
      <alignment horizontal="left" vertical="center"/>
    </xf>
    <xf numFmtId="0" fontId="118" fillId="0" borderId="106">
      <alignment vertical="center"/>
    </xf>
    <xf numFmtId="0" fontId="106" fillId="0" borderId="0">
      <alignment vertical="center"/>
    </xf>
    <xf numFmtId="0" fontId="113" fillId="47" borderId="0">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0" fillId="52" borderId="111">
      <alignment vertical="center"/>
    </xf>
    <xf numFmtId="0" fontId="131" fillId="61" borderId="112">
      <alignment vertical="center"/>
    </xf>
    <xf numFmtId="0" fontId="130" fillId="52" borderId="111">
      <alignment vertical="center"/>
    </xf>
    <xf numFmtId="0" fontId="130" fillId="52" borderId="111">
      <alignment vertical="center"/>
    </xf>
    <xf numFmtId="0" fontId="91" fillId="0" borderId="0"/>
    <xf numFmtId="0" fontId="131" fillId="61" borderId="112">
      <alignment vertical="center"/>
    </xf>
    <xf numFmtId="0" fontId="131" fillId="61" borderId="112">
      <alignment vertical="center"/>
    </xf>
    <xf numFmtId="0" fontId="131" fillId="61" borderId="112">
      <alignment vertical="center"/>
    </xf>
    <xf numFmtId="0" fontId="131" fillId="61" borderId="112">
      <alignment vertical="center"/>
    </xf>
    <xf numFmtId="2" fontId="131" fillId="68" borderId="112">
      <alignment horizontal="right"/>
    </xf>
    <xf numFmtId="2" fontId="131" fillId="68" borderId="112">
      <alignment horizontal="right"/>
    </xf>
    <xf numFmtId="2" fontId="131" fillId="68" borderId="112">
      <alignment horizontal="right"/>
    </xf>
    <xf numFmtId="2" fontId="131" fillId="68" borderId="112">
      <alignment horizontal="right"/>
    </xf>
    <xf numFmtId="2" fontId="132" fillId="69" borderId="112">
      <alignment horizontal="right"/>
    </xf>
    <xf numFmtId="2" fontId="132" fillId="69" borderId="112">
      <alignment horizontal="right"/>
    </xf>
    <xf numFmtId="2" fontId="132" fillId="69" borderId="112">
      <alignment horizontal="right"/>
    </xf>
    <xf numFmtId="2" fontId="132" fillId="69" borderId="112">
      <alignment horizontal="right"/>
    </xf>
    <xf numFmtId="199" fontId="133" fillId="70" borderId="112">
      <alignment horizontal="right"/>
    </xf>
    <xf numFmtId="199" fontId="133" fillId="70" borderId="112">
      <alignment horizontal="right"/>
    </xf>
    <xf numFmtId="2" fontId="132" fillId="69" borderId="112">
      <alignment horizontal="righ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lef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0" fontId="127" fillId="53" borderId="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9" fillId="0" borderId="0"/>
    <xf numFmtId="0" fontId="99" fillId="0" borderId="0"/>
    <xf numFmtId="0" fontId="99" fillId="0" borderId="0"/>
    <xf numFmtId="0" fontId="98" fillId="0" borderId="0"/>
    <xf numFmtId="0" fontId="99" fillId="0" borderId="0"/>
    <xf numFmtId="0" fontId="106" fillId="47" borderId="110">
      <alignment vertical="center"/>
    </xf>
    <xf numFmtId="0" fontId="106" fillId="47" borderId="110">
      <alignment vertical="center"/>
    </xf>
    <xf numFmtId="2" fontId="133" fillId="61" borderId="112"/>
    <xf numFmtId="2" fontId="133" fillId="61" borderId="112"/>
    <xf numFmtId="2" fontId="133" fillId="61" borderId="112"/>
    <xf numFmtId="2" fontId="133" fillId="61" borderId="112"/>
    <xf numFmtId="2" fontId="132" fillId="68" borderId="112"/>
    <xf numFmtId="2" fontId="133" fillId="61" borderId="112"/>
    <xf numFmtId="2" fontId="132" fillId="68" borderId="112"/>
    <xf numFmtId="2" fontId="135" fillId="0" borderId="0"/>
    <xf numFmtId="2" fontId="132" fillId="71" borderId="112"/>
    <xf numFmtId="2" fontId="132" fillId="68" borderId="112"/>
    <xf numFmtId="2" fontId="132" fillId="68" borderId="112"/>
    <xf numFmtId="2" fontId="132" fillId="68" borderId="112"/>
    <xf numFmtId="2" fontId="132" fillId="71" borderId="112"/>
    <xf numFmtId="2" fontId="132" fillId="71" borderId="112"/>
    <xf numFmtId="2" fontId="132" fillId="71" borderId="112"/>
    <xf numFmtId="2" fontId="132" fillId="71" borderId="112"/>
    <xf numFmtId="37" fontId="73" fillId="0" borderId="86">
      <alignment horizontal="justify" vertical="center" wrapText="1"/>
    </xf>
    <xf numFmtId="0" fontId="130" fillId="52" borderId="111">
      <alignment vertical="center"/>
    </xf>
    <xf numFmtId="0" fontId="131" fillId="61" borderId="112">
      <alignment vertical="center"/>
    </xf>
    <xf numFmtId="10" fontId="106" fillId="0" borderId="0">
      <alignment vertical="center"/>
    </xf>
    <xf numFmtId="0" fontId="130" fillId="52" borderId="111">
      <alignment vertical="center"/>
    </xf>
    <xf numFmtId="0" fontId="131" fillId="61" borderId="112">
      <alignment vertical="center"/>
    </xf>
    <xf numFmtId="2" fontId="131" fillId="68" borderId="112">
      <alignment horizontal="right"/>
    </xf>
    <xf numFmtId="0" fontId="98" fillId="0" borderId="0"/>
    <xf numFmtId="0" fontId="98" fillId="0" borderId="0"/>
    <xf numFmtId="10" fontId="38" fillId="29" borderId="86" applyNumberFormat="0" applyBorder="0" applyAlignment="0" applyProtection="0"/>
    <xf numFmtId="0" fontId="98" fillId="0" borderId="0"/>
    <xf numFmtId="37" fontId="73" fillId="0" borderId="86">
      <alignment horizontal="justify" vertical="center" wrapText="1"/>
    </xf>
    <xf numFmtId="0" fontId="131" fillId="61" borderId="112">
      <alignment vertical="center"/>
    </xf>
    <xf numFmtId="0" fontId="131" fillId="61" borderId="112">
      <alignment vertical="center"/>
    </xf>
    <xf numFmtId="0" fontId="131" fillId="61" borderId="112">
      <alignment vertical="center"/>
    </xf>
    <xf numFmtId="2" fontId="131" fillId="68" borderId="112">
      <alignment horizontal="right"/>
    </xf>
    <xf numFmtId="2" fontId="131" fillId="68" borderId="112">
      <alignment horizontal="right"/>
    </xf>
    <xf numFmtId="2" fontId="131" fillId="68" borderId="112">
      <alignment horizontal="right"/>
    </xf>
    <xf numFmtId="2" fontId="131" fillId="68" borderId="112">
      <alignment horizontal="right"/>
    </xf>
    <xf numFmtId="2" fontId="132" fillId="69" borderId="112">
      <alignment horizontal="right"/>
    </xf>
    <xf numFmtId="2" fontId="132" fillId="69" borderId="112">
      <alignment horizontal="right"/>
    </xf>
    <xf numFmtId="2" fontId="132" fillId="69" borderId="112">
      <alignment horizontal="right"/>
    </xf>
    <xf numFmtId="2" fontId="132" fillId="69" borderId="112">
      <alignment horizontal="righ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right"/>
    </xf>
    <xf numFmtId="199" fontId="133" fillId="70" borderId="112">
      <alignment horizontal="left"/>
    </xf>
    <xf numFmtId="199" fontId="133" fillId="70" borderId="112">
      <alignment horizontal="right"/>
    </xf>
    <xf numFmtId="199" fontId="133" fillId="70" borderId="112">
      <alignment horizontal="righ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199" fontId="133" fillId="70" borderId="112">
      <alignment horizontal="left"/>
    </xf>
    <xf numFmtId="0" fontId="98" fillId="0" borderId="0"/>
    <xf numFmtId="0" fontId="98" fillId="0" borderId="0"/>
    <xf numFmtId="0" fontId="98" fillId="0" borderId="0"/>
    <xf numFmtId="0" fontId="104" fillId="52" borderId="103">
      <alignment vertical="center"/>
    </xf>
    <xf numFmtId="0" fontId="104" fillId="52" borderId="103">
      <alignment vertical="center"/>
    </xf>
    <xf numFmtId="0" fontId="99" fillId="0" borderId="0">
      <alignment vertical="top"/>
    </xf>
    <xf numFmtId="0" fontId="104" fillId="52" borderId="103">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00" fillId="0" borderId="0">
      <alignment vertical="center"/>
    </xf>
    <xf numFmtId="0" fontId="98" fillId="0" borderId="0"/>
    <xf numFmtId="0" fontId="104" fillId="52" borderId="103">
      <alignment vertical="center"/>
    </xf>
    <xf numFmtId="0" fontId="104" fillId="52" borderId="103">
      <alignment vertical="center"/>
    </xf>
    <xf numFmtId="0" fontId="104" fillId="52" borderId="103">
      <alignment vertical="center"/>
    </xf>
    <xf numFmtId="2" fontId="57" fillId="35" borderId="88" applyProtection="0">
      <alignment horizontal="center"/>
    </xf>
    <xf numFmtId="2" fontId="57" fillId="35" borderId="88" applyProtection="0"/>
    <xf numFmtId="2" fontId="57" fillId="35" borderId="88" applyProtection="0"/>
    <xf numFmtId="2" fontId="57" fillId="35" borderId="88" applyProtection="0"/>
    <xf numFmtId="2" fontId="57" fillId="35" borderId="88" applyProtection="0"/>
    <xf numFmtId="2" fontId="57" fillId="35" borderId="88" applyProtection="0"/>
    <xf numFmtId="2" fontId="57" fillId="35" borderId="88" applyProtection="0"/>
    <xf numFmtId="2" fontId="53" fillId="37" borderId="88" applyProtection="0"/>
    <xf numFmtId="2" fontId="53" fillId="37" borderId="88" applyProtection="0"/>
    <xf numFmtId="2" fontId="53" fillId="37" borderId="88" applyProtection="0"/>
    <xf numFmtId="2" fontId="53" fillId="37" borderId="88" applyProtection="0"/>
    <xf numFmtId="2" fontId="53" fillId="37" borderId="88" applyProtection="0"/>
    <xf numFmtId="2" fontId="53" fillId="37" borderId="88" applyProtection="0"/>
    <xf numFmtId="2" fontId="53" fillId="34" borderId="88" applyProtection="0"/>
    <xf numFmtId="2" fontId="53" fillId="34" borderId="88" applyProtection="0"/>
    <xf numFmtId="2" fontId="53" fillId="34" borderId="88" applyProtection="0"/>
    <xf numFmtId="2" fontId="53" fillId="34" borderId="88" applyProtection="0"/>
    <xf numFmtId="2" fontId="53" fillId="34" borderId="88" applyProtection="0"/>
    <xf numFmtId="2" fontId="53" fillId="34"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2" fontId="54" fillId="33" borderId="88" applyProtection="0"/>
    <xf numFmtId="0" fontId="55" fillId="33" borderId="88" applyNumberFormat="0" applyProtection="0">
      <alignment horizontal="left"/>
    </xf>
    <xf numFmtId="0" fontId="55" fillId="33" borderId="88" applyNumberFormat="0" applyProtection="0">
      <alignment horizontal="left"/>
    </xf>
    <xf numFmtId="0" fontId="55" fillId="33" borderId="88" applyNumberFormat="0" applyProtection="0">
      <alignment horizontal="left"/>
    </xf>
    <xf numFmtId="0" fontId="55" fillId="33" borderId="88" applyNumberFormat="0" applyProtection="0">
      <alignment horizontal="left"/>
    </xf>
    <xf numFmtId="0" fontId="55" fillId="33" borderId="88" applyNumberFormat="0" applyProtection="0">
      <alignment horizontal="left"/>
    </xf>
    <xf numFmtId="0" fontId="55" fillId="33" borderId="88" applyNumberFormat="0"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lef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14" fontId="54" fillId="36" borderId="88" applyProtection="0">
      <alignment horizontal="right"/>
    </xf>
    <xf numFmtId="2" fontId="53" fillId="35" borderId="88" applyProtection="0">
      <alignment horizontal="right"/>
    </xf>
    <xf numFmtId="2" fontId="53" fillId="35" borderId="88" applyProtection="0">
      <alignment horizontal="right"/>
    </xf>
    <xf numFmtId="2" fontId="53" fillId="35" borderId="88" applyProtection="0">
      <alignment horizontal="right"/>
    </xf>
    <xf numFmtId="2" fontId="53" fillId="35" borderId="88" applyProtection="0">
      <alignment horizontal="right"/>
    </xf>
    <xf numFmtId="2" fontId="53" fillId="35" borderId="88" applyProtection="0">
      <alignment horizontal="right"/>
    </xf>
    <xf numFmtId="2" fontId="53" fillId="35" borderId="88" applyProtection="0">
      <alignment horizontal="right"/>
    </xf>
    <xf numFmtId="2" fontId="52" fillId="34" borderId="88" applyProtection="0">
      <alignment horizontal="right"/>
    </xf>
    <xf numFmtId="2" fontId="52" fillId="34" borderId="88" applyProtection="0">
      <alignment horizontal="right"/>
    </xf>
    <xf numFmtId="2" fontId="52" fillId="34" borderId="88" applyProtection="0">
      <alignment horizontal="right"/>
    </xf>
    <xf numFmtId="2" fontId="52" fillId="34" borderId="88" applyProtection="0">
      <alignment horizontal="right"/>
    </xf>
    <xf numFmtId="2" fontId="52" fillId="34" borderId="88" applyProtection="0">
      <alignment horizontal="right"/>
    </xf>
    <xf numFmtId="2" fontId="52" fillId="34" borderId="88" applyProtection="0">
      <alignment horizontal="right"/>
    </xf>
    <xf numFmtId="0" fontId="52" fillId="33" borderId="88" applyNumberFormat="0" applyAlignment="0" applyProtection="0"/>
    <xf numFmtId="0" fontId="52" fillId="33" borderId="88" applyNumberFormat="0" applyAlignment="0" applyProtection="0"/>
    <xf numFmtId="0" fontId="52" fillId="33" borderId="88" applyNumberFormat="0" applyAlignment="0" applyProtection="0"/>
    <xf numFmtId="0" fontId="52" fillId="33" borderId="88" applyNumberFormat="0" applyAlignment="0" applyProtection="0"/>
    <xf numFmtId="0" fontId="52" fillId="33" borderId="88" applyNumberFormat="0" applyAlignment="0" applyProtection="0"/>
    <xf numFmtId="0" fontId="52" fillId="33" borderId="88" applyNumberFormat="0" applyAlignment="0" applyProtection="0"/>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51" fillId="15" borderId="87" applyNumberForma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3" fillId="10" borderId="92" applyNumberFormat="0" applyFont="0" applyAlignment="0" applyProtection="0">
      <alignment vertical="center"/>
    </xf>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3" fillId="10" borderId="92" applyNumberFormat="0" applyFon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0" fontId="44" fillId="8" borderId="91" applyNumberFormat="0" applyAlignment="0" applyProtection="0">
      <alignment vertical="center"/>
    </xf>
    <xf numFmtId="10" fontId="38" fillId="29" borderId="86" applyNumberFormat="0" applyBorder="0" applyAlignment="0" applyProtection="0"/>
    <xf numFmtId="10" fontId="38" fillId="29" borderId="86" applyNumberFormat="0" applyBorder="0" applyAlignment="0" applyProtection="0"/>
    <xf numFmtId="0" fontId="44" fillId="8" borderId="91" applyNumberFormat="0" applyAlignment="0" applyProtection="0">
      <alignment vertical="center"/>
    </xf>
    <xf numFmtId="0" fontId="40" fillId="0" borderId="93">
      <alignment horizontal="left" vertical="center"/>
    </xf>
    <xf numFmtId="0" fontId="40" fillId="0" borderId="93">
      <alignment horizontal="lef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2" fontId="53" fillId="37" borderId="96" applyProtection="0">
      <alignment horizontal="center"/>
    </xf>
    <xf numFmtId="2" fontId="53" fillId="37" borderId="96" applyProtection="0">
      <alignment horizontal="center"/>
    </xf>
    <xf numFmtId="0" fontId="32" fillId="15" borderId="91" applyNumberFormat="0" applyAlignment="0" applyProtection="0">
      <alignment vertical="center"/>
    </xf>
    <xf numFmtId="0" fontId="32" fillId="15" borderId="91" applyNumberFormat="0" applyAlignment="0" applyProtection="0">
      <alignment vertical="center"/>
    </xf>
    <xf numFmtId="0" fontId="32" fillId="15" borderId="91" applyNumberFormat="0" applyAlignment="0" applyProtection="0">
      <alignment vertical="center"/>
    </xf>
    <xf numFmtId="0" fontId="32" fillId="15" borderId="91" applyNumberFormat="0" applyAlignment="0" applyProtection="0">
      <alignment vertical="center"/>
    </xf>
    <xf numFmtId="2" fontId="53" fillId="37" borderId="96" applyProtection="0">
      <alignment horizontal="center"/>
    </xf>
    <xf numFmtId="2" fontId="53" fillId="37" borderId="96" applyProtection="0">
      <alignment horizontal="center"/>
    </xf>
    <xf numFmtId="2" fontId="53" fillId="37" borderId="96" applyProtection="0">
      <alignment horizontal="center"/>
    </xf>
    <xf numFmtId="2" fontId="53" fillId="37" borderId="96" applyProtection="0">
      <alignment horizontal="center"/>
    </xf>
    <xf numFmtId="2" fontId="57" fillId="35" borderId="96" applyProtection="0">
      <alignment horizontal="center"/>
    </xf>
    <xf numFmtId="2" fontId="57" fillId="35" borderId="96" applyProtection="0">
      <alignment horizontal="center"/>
    </xf>
    <xf numFmtId="2" fontId="57" fillId="35" borderId="96" applyProtection="0">
      <alignment horizontal="center"/>
    </xf>
    <xf numFmtId="2" fontId="57" fillId="35" borderId="96" applyProtection="0">
      <alignment horizontal="center"/>
    </xf>
    <xf numFmtId="2" fontId="57" fillId="35" borderId="96" applyProtection="0">
      <alignment horizontal="center"/>
    </xf>
    <xf numFmtId="2" fontId="57" fillId="35" borderId="96" applyProtection="0">
      <alignment horizontal="center"/>
    </xf>
    <xf numFmtId="2" fontId="57" fillId="35" borderId="96" applyProtection="0"/>
    <xf numFmtId="2" fontId="57" fillId="35" borderId="96" applyProtection="0"/>
    <xf numFmtId="2" fontId="57" fillId="35" borderId="96" applyProtection="0"/>
    <xf numFmtId="2" fontId="57" fillId="35" borderId="96" applyProtection="0"/>
    <xf numFmtId="2" fontId="57" fillId="35" borderId="96" applyProtection="0"/>
    <xf numFmtId="2" fontId="57" fillId="35" borderId="96" applyProtection="0"/>
    <xf numFmtId="2" fontId="53" fillId="37" borderId="96" applyProtection="0"/>
    <xf numFmtId="2" fontId="53" fillId="37" borderId="96" applyProtection="0"/>
    <xf numFmtId="2" fontId="53" fillId="37" borderId="96" applyProtection="0"/>
    <xf numFmtId="2" fontId="53" fillId="34" borderId="96" applyProtection="0"/>
    <xf numFmtId="2" fontId="53" fillId="34" borderId="96" applyProtection="0"/>
    <xf numFmtId="2" fontId="53" fillId="34" borderId="96" applyProtection="0"/>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0" fontId="55" fillId="33" borderId="96" applyNumberFormat="0" applyProtection="0">
      <alignment horizontal="left"/>
    </xf>
    <xf numFmtId="0" fontId="55" fillId="33" borderId="96" applyNumberFormat="0" applyProtection="0">
      <alignment horizontal="left"/>
    </xf>
    <xf numFmtId="0" fontId="55" fillId="33" borderId="96" applyNumberFormat="0" applyProtection="0">
      <alignment horizontal="left"/>
    </xf>
    <xf numFmtId="0" fontId="55" fillId="33" borderId="96" applyNumberFormat="0" applyProtection="0">
      <alignment horizontal="left"/>
    </xf>
    <xf numFmtId="0" fontId="55" fillId="33" borderId="96" applyNumberFormat="0"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0" fontId="38" fillId="29" borderId="94" applyNumberFormat="0" applyBorder="0" applyAlignment="0" applyProtection="0"/>
    <xf numFmtId="10" fontId="38" fillId="29" borderId="94" applyNumberFormat="0" applyBorder="0" applyAlignment="0" applyProtection="0"/>
    <xf numFmtId="0" fontId="44" fillId="8" borderId="99" applyNumberFormat="0" applyAlignment="0" applyProtection="0">
      <alignment vertical="center"/>
    </xf>
    <xf numFmtId="14" fontId="54" fillId="36" borderId="96" applyProtection="0">
      <alignment horizontal="left"/>
    </xf>
    <xf numFmtId="14" fontId="54" fillId="36" borderId="96" applyProtection="0">
      <alignment horizontal="lef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2" fontId="53" fillId="35" borderId="96" applyProtection="0">
      <alignment horizontal="right"/>
    </xf>
    <xf numFmtId="2" fontId="53" fillId="35" borderId="96" applyProtection="0">
      <alignment horizontal="right"/>
    </xf>
    <xf numFmtId="2" fontId="53" fillId="35" borderId="96" applyProtection="0">
      <alignment horizontal="right"/>
    </xf>
    <xf numFmtId="2" fontId="53" fillId="35" borderId="96" applyProtection="0">
      <alignment horizontal="right"/>
    </xf>
    <xf numFmtId="2" fontId="53" fillId="35" borderId="96" applyProtection="0">
      <alignment horizontal="right"/>
    </xf>
    <xf numFmtId="2" fontId="53" fillId="35" borderId="96" applyProtection="0">
      <alignment horizontal="right"/>
    </xf>
    <xf numFmtId="2" fontId="52" fillId="34" borderId="96" applyProtection="0">
      <alignment horizontal="right"/>
    </xf>
    <xf numFmtId="2" fontId="52" fillId="34" borderId="96" applyProtection="0">
      <alignment horizontal="right"/>
    </xf>
    <xf numFmtId="2" fontId="52" fillId="34" borderId="96" applyProtection="0">
      <alignment horizontal="right"/>
    </xf>
    <xf numFmtId="2" fontId="52" fillId="34" borderId="96" applyProtection="0">
      <alignment horizontal="right"/>
    </xf>
    <xf numFmtId="2" fontId="52" fillId="34" borderId="96" applyProtection="0">
      <alignment horizontal="right"/>
    </xf>
    <xf numFmtId="2" fontId="52" fillId="34" borderId="96" applyProtection="0">
      <alignment horizontal="right"/>
    </xf>
    <xf numFmtId="0" fontId="52" fillId="33" borderId="96" applyNumberFormat="0" applyAlignment="0" applyProtection="0"/>
    <xf numFmtId="0" fontId="52" fillId="33" borderId="96" applyNumberFormat="0" applyAlignment="0" applyProtection="0"/>
    <xf numFmtId="0" fontId="52" fillId="33" borderId="96" applyNumberFormat="0" applyAlignment="0" applyProtection="0"/>
    <xf numFmtId="0" fontId="52" fillId="33" borderId="96" applyNumberFormat="0" applyAlignment="0" applyProtection="0"/>
    <xf numFmtId="0" fontId="52" fillId="33" borderId="96" applyNumberFormat="0" applyAlignment="0" applyProtection="0"/>
    <xf numFmtId="0" fontId="52" fillId="33" borderId="96" applyNumberFormat="0" applyAlignment="0" applyProtection="0"/>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18" fillId="32" borderId="100" applyNumberFormat="0" applyAlignment="0" applyProtection="0"/>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10" fontId="38" fillId="29" borderId="94" applyNumberFormat="0" applyBorder="0" applyAlignment="0" applyProtection="0"/>
    <xf numFmtId="10" fontId="38" fillId="29" borderId="94" applyNumberFormat="0" applyBorder="0" applyAlignment="0" applyProtection="0"/>
    <xf numFmtId="0" fontId="44" fillId="8" borderId="99" applyNumberFormat="0" applyAlignment="0" applyProtection="0">
      <alignment vertical="center"/>
    </xf>
    <xf numFmtId="0" fontId="40" fillId="0" borderId="101">
      <alignment horizontal="lef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44" fillId="8" borderId="91" applyNumberFormat="0" applyAlignment="0" applyProtection="0">
      <alignment vertical="center"/>
    </xf>
    <xf numFmtId="0" fontId="40" fillId="0" borderId="93">
      <alignment horizontal="left" vertical="center"/>
    </xf>
    <xf numFmtId="10" fontId="38" fillId="29" borderId="94" applyNumberFormat="0" applyBorder="0" applyAlignment="0" applyProtection="0"/>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2" fillId="33" borderId="96" applyNumberFormat="0" applyAlignment="0" applyProtection="0"/>
    <xf numFmtId="0" fontId="52" fillId="33" borderId="96" applyNumberFormat="0" applyAlignment="0" applyProtection="0"/>
    <xf numFmtId="0" fontId="52" fillId="33" borderId="96" applyNumberFormat="0" applyAlignment="0" applyProtection="0"/>
    <xf numFmtId="0" fontId="52" fillId="33" borderId="96" applyNumberFormat="0" applyAlignment="0" applyProtection="0"/>
    <xf numFmtId="0" fontId="52" fillId="33" borderId="96" applyNumberFormat="0" applyAlignment="0" applyProtection="0"/>
    <xf numFmtId="0" fontId="52" fillId="33" borderId="96" applyNumberFormat="0" applyAlignment="0" applyProtection="0"/>
    <xf numFmtId="2" fontId="52" fillId="34" borderId="96" applyProtection="0">
      <alignment horizontal="right"/>
    </xf>
    <xf numFmtId="2" fontId="52" fillId="34" borderId="96" applyProtection="0">
      <alignment horizontal="right"/>
    </xf>
    <xf numFmtId="2" fontId="52" fillId="34" borderId="96" applyProtection="0">
      <alignment horizontal="right"/>
    </xf>
    <xf numFmtId="2" fontId="52" fillId="34" borderId="96" applyProtection="0">
      <alignment horizontal="right"/>
    </xf>
    <xf numFmtId="2" fontId="52" fillId="34" borderId="96" applyProtection="0">
      <alignment horizontal="right"/>
    </xf>
    <xf numFmtId="2" fontId="52" fillId="34" borderId="96" applyProtection="0">
      <alignment horizontal="right"/>
    </xf>
    <xf numFmtId="2" fontId="53" fillId="35" borderId="96" applyProtection="0">
      <alignment horizontal="right"/>
    </xf>
    <xf numFmtId="2" fontId="53" fillId="35" borderId="96" applyProtection="0">
      <alignment horizontal="right"/>
    </xf>
    <xf numFmtId="2" fontId="53" fillId="35" borderId="96" applyProtection="0">
      <alignment horizontal="right"/>
    </xf>
    <xf numFmtId="2" fontId="53" fillId="35" borderId="96" applyProtection="0">
      <alignment horizontal="right"/>
    </xf>
    <xf numFmtId="2" fontId="53" fillId="35" borderId="96" applyProtection="0">
      <alignment horizontal="right"/>
    </xf>
    <xf numFmtId="2" fontId="53" fillId="35"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righ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0" fontId="55" fillId="33" borderId="96" applyNumberFormat="0" applyProtection="0">
      <alignment horizontal="left"/>
    </xf>
    <xf numFmtId="0" fontId="55" fillId="33" borderId="96" applyNumberFormat="0" applyProtection="0">
      <alignment horizontal="left"/>
    </xf>
    <xf numFmtId="0" fontId="55" fillId="33" borderId="96" applyNumberFormat="0" applyProtection="0">
      <alignment horizontal="left"/>
    </xf>
    <xf numFmtId="0" fontId="55" fillId="33" borderId="96" applyNumberFormat="0" applyProtection="0">
      <alignment horizontal="left"/>
    </xf>
    <xf numFmtId="0" fontId="55" fillId="33" borderId="96" applyNumberFormat="0" applyProtection="0">
      <alignment horizontal="left"/>
    </xf>
    <xf numFmtId="0" fontId="55" fillId="33" borderId="96" applyNumberFormat="0" applyProtection="0">
      <alignment horizontal="left"/>
    </xf>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4" fillId="33" borderId="96" applyProtection="0"/>
    <xf numFmtId="2" fontId="53" fillId="34" borderId="96" applyProtection="0"/>
    <xf numFmtId="2" fontId="53" fillId="34" borderId="96" applyProtection="0"/>
    <xf numFmtId="2" fontId="53" fillId="34" borderId="96" applyProtection="0"/>
    <xf numFmtId="2" fontId="53" fillId="34" borderId="96" applyProtection="0"/>
    <xf numFmtId="2" fontId="53" fillId="34" borderId="96" applyProtection="0"/>
    <xf numFmtId="2" fontId="53" fillId="34" borderId="96" applyProtection="0"/>
    <xf numFmtId="2" fontId="53" fillId="37" borderId="96" applyProtection="0"/>
    <xf numFmtId="2" fontId="53" fillId="37" borderId="96" applyProtection="0"/>
    <xf numFmtId="2" fontId="53" fillId="37" borderId="96" applyProtection="0"/>
    <xf numFmtId="2" fontId="53" fillId="37" borderId="96" applyProtection="0"/>
    <xf numFmtId="2" fontId="53" fillId="37" borderId="96" applyProtection="0"/>
    <xf numFmtId="2" fontId="53" fillId="37" borderId="96" applyProtection="0"/>
    <xf numFmtId="2" fontId="57" fillId="35" borderId="96" applyProtection="0"/>
    <xf numFmtId="2" fontId="57" fillId="35" borderId="96" applyProtection="0"/>
    <xf numFmtId="2" fontId="57" fillId="35" borderId="96" applyProtection="0"/>
    <xf numFmtId="2" fontId="57" fillId="35" borderId="96" applyProtection="0"/>
    <xf numFmtId="2" fontId="57" fillId="35" borderId="96" applyProtection="0"/>
    <xf numFmtId="2" fontId="57" fillId="35" borderId="96" applyProtection="0">
      <alignment horizontal="center"/>
    </xf>
    <xf numFmtId="2" fontId="57" fillId="35" borderId="96" applyProtection="0">
      <alignment horizontal="center"/>
    </xf>
    <xf numFmtId="2" fontId="57" fillId="35" borderId="96" applyProtection="0">
      <alignment horizontal="center"/>
    </xf>
    <xf numFmtId="2" fontId="57" fillId="35" borderId="96" applyProtection="0">
      <alignment horizontal="center"/>
    </xf>
    <xf numFmtId="2" fontId="57" fillId="35" borderId="96" applyProtection="0">
      <alignment horizontal="center"/>
    </xf>
    <xf numFmtId="2" fontId="57" fillId="35" borderId="96" applyProtection="0">
      <alignment horizontal="center"/>
    </xf>
    <xf numFmtId="2" fontId="53" fillId="37" borderId="96" applyProtection="0">
      <alignment horizontal="center"/>
    </xf>
    <xf numFmtId="2" fontId="53" fillId="37" borderId="96" applyProtection="0">
      <alignment horizontal="center"/>
    </xf>
    <xf numFmtId="2" fontId="53" fillId="37" borderId="96" applyProtection="0">
      <alignment horizontal="center"/>
    </xf>
    <xf numFmtId="2" fontId="53" fillId="37" borderId="96" applyProtection="0">
      <alignment horizontal="center"/>
    </xf>
    <xf numFmtId="2" fontId="53" fillId="37" borderId="96" applyProtection="0">
      <alignment horizontal="center"/>
    </xf>
    <xf numFmtId="2" fontId="53" fillId="37" borderId="96" applyProtection="0">
      <alignment horizont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40" fillId="0" borderId="101">
      <alignment horizontal="left" vertical="center"/>
    </xf>
    <xf numFmtId="0" fontId="40" fillId="0" borderId="101">
      <alignment horizontal="left" vertical="center"/>
    </xf>
    <xf numFmtId="0" fontId="44" fillId="8" borderId="99" applyNumberFormat="0" applyAlignment="0" applyProtection="0">
      <alignment vertical="center"/>
    </xf>
    <xf numFmtId="10" fontId="38" fillId="29" borderId="102" applyNumberFormat="0" applyBorder="0" applyAlignment="0" applyProtection="0"/>
    <xf numFmtId="0" fontId="44" fillId="8" borderId="99" applyNumberFormat="0" applyAlignment="0" applyProtection="0">
      <alignment vertical="center"/>
    </xf>
    <xf numFmtId="0" fontId="44" fillId="8" borderId="99" applyNumberFormat="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8"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2" fontId="54" fillId="33" borderId="96" applyProtection="0"/>
    <xf numFmtId="0" fontId="18" fillId="32" borderId="100" applyNumberFormat="0" applyAlignment="0" applyProtection="0"/>
    <xf numFmtId="0" fontId="18" fillId="32" borderId="100" applyNumberFormat="0" applyAlignment="0" applyProtection="0"/>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13" fillId="10" borderId="100" applyNumberFormat="0" applyFont="0" applyAlignment="0" applyProtection="0">
      <alignment vertical="center"/>
    </xf>
    <xf numFmtId="0" fontId="40" fillId="0" borderId="101">
      <alignment horizontal="left" vertical="center"/>
    </xf>
    <xf numFmtId="0" fontId="40" fillId="0" borderId="93">
      <alignment horizontal="left" vertical="center"/>
    </xf>
    <xf numFmtId="10" fontId="38" fillId="29" borderId="94" applyNumberFormat="0" applyBorder="0" applyAlignment="0" applyProtection="0"/>
    <xf numFmtId="0" fontId="44" fillId="8" borderId="91" applyNumberFormat="0" applyAlignment="0" applyProtection="0">
      <alignment vertical="center"/>
    </xf>
    <xf numFmtId="2" fontId="57" fillId="35" borderId="96" applyProtection="0"/>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5" fillId="0" borderId="98" applyNumberFormat="0" applyFill="0" applyAlignment="0" applyProtection="0"/>
    <xf numFmtId="0" fontId="85" fillId="0" borderId="98" applyNumberFormat="0" applyFill="0" applyAlignment="0" applyProtection="0"/>
    <xf numFmtId="0" fontId="85" fillId="0" borderId="98" applyNumberFormat="0" applyFill="0" applyAlignment="0" applyProtection="0"/>
    <xf numFmtId="0" fontId="85" fillId="0" borderId="98" applyNumberFormat="0" applyFill="0" applyAlignment="0" applyProtection="0"/>
    <xf numFmtId="0" fontId="85" fillId="0" borderId="98" applyNumberFormat="0" applyFill="0" applyAlignment="0" applyProtection="0"/>
    <xf numFmtId="0" fontId="85" fillId="0" borderId="98" applyNumberFormat="0" applyFill="0" applyAlignment="0" applyProtection="0"/>
    <xf numFmtId="0" fontId="67" fillId="9" borderId="99" applyNumberFormat="0" applyAlignment="0" applyProtection="0"/>
    <xf numFmtId="0" fontId="67" fillId="9" borderId="99" applyNumberFormat="0" applyAlignment="0" applyProtection="0"/>
    <xf numFmtId="0" fontId="67" fillId="9" borderId="99" applyNumberFormat="0" applyAlignment="0" applyProtection="0"/>
    <xf numFmtId="0" fontId="67" fillId="9" borderId="99" applyNumberFormat="0" applyAlignment="0" applyProtection="0"/>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3" fillId="0" borderId="98"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8"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7" fillId="9" borderId="99" applyNumberFormat="0" applyAlignment="0" applyProtection="0"/>
    <xf numFmtId="0" fontId="67" fillId="9" borderId="99" applyNumberFormat="0" applyAlignment="0" applyProtection="0"/>
    <xf numFmtId="0" fontId="67" fillId="9" borderId="99" applyNumberFormat="0" applyAlignment="0" applyProtection="0"/>
    <xf numFmtId="0" fontId="67" fillId="9" borderId="99" applyNumberFormat="0" applyAlignment="0" applyProtection="0"/>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5" fillId="0" borderId="98" applyNumberFormat="0" applyFill="0" applyAlignment="0" applyProtection="0"/>
    <xf numFmtId="0" fontId="85" fillId="0" borderId="98" applyNumberFormat="0" applyFill="0" applyAlignment="0" applyProtection="0"/>
    <xf numFmtId="0" fontId="85" fillId="0" borderId="98" applyNumberFormat="0" applyFill="0" applyAlignment="0" applyProtection="0"/>
    <xf numFmtId="0" fontId="85" fillId="0" borderId="98" applyNumberFormat="0" applyFill="0" applyAlignment="0" applyProtection="0"/>
    <xf numFmtId="0" fontId="85" fillId="0" borderId="98" applyNumberFormat="0" applyFill="0" applyAlignment="0" applyProtection="0"/>
    <xf numFmtId="0" fontId="85" fillId="0" borderId="98" applyNumberFormat="0" applyFill="0" applyAlignment="0" applyProtection="0"/>
    <xf numFmtId="0" fontId="32" fillId="15" borderId="99" applyNumberFormat="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7" fillId="9" borderId="99" applyNumberFormat="0" applyAlignment="0" applyProtection="0"/>
    <xf numFmtId="0" fontId="67" fillId="9" borderId="99" applyNumberFormat="0" applyAlignment="0" applyProtection="0"/>
    <xf numFmtId="0" fontId="67" fillId="9" borderId="99" applyNumberFormat="0" applyAlignment="0" applyProtection="0"/>
    <xf numFmtId="0" fontId="67" fillId="9" borderId="99" applyNumberFormat="0" applyAlignment="0" applyProtection="0"/>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3" fillId="0" borderId="97" applyNumberFormat="0" applyFill="0" applyAlignment="0" applyProtection="0">
      <alignment vertical="center"/>
    </xf>
    <xf numFmtId="0" fontId="18" fillId="32" borderId="100" applyNumberFormat="0" applyAlignment="0" applyProtection="0"/>
    <xf numFmtId="0" fontId="18" fillId="32" borderId="100" applyNumberFormat="0" applyAlignment="0" applyProtection="0"/>
    <xf numFmtId="0" fontId="13" fillId="10" borderId="100" applyNumberFormat="0" applyFont="0" applyAlignment="0" applyProtection="0">
      <alignment vertical="center"/>
    </xf>
    <xf numFmtId="0" fontId="18" fillId="32" borderId="100" applyNumberFormat="0" applyAlignment="0" applyProtection="0"/>
    <xf numFmtId="0" fontId="55" fillId="33" borderId="96" applyNumberFormat="0"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14" fontId="54" fillId="36" borderId="96" applyProtection="0">
      <alignment horizontal="left"/>
    </xf>
    <xf numFmtId="2" fontId="53" fillId="37" borderId="96" applyProtection="0"/>
    <xf numFmtId="2" fontId="53" fillId="34" borderId="96" applyProtection="0"/>
    <xf numFmtId="2" fontId="53" fillId="34" borderId="96" applyProtection="0"/>
    <xf numFmtId="2" fontId="53" fillId="34" borderId="96" applyProtection="0"/>
    <xf numFmtId="2" fontId="53" fillId="37" borderId="96" applyProtection="0"/>
    <xf numFmtId="2" fontId="53" fillId="37" borderId="96" applyProtection="0"/>
    <xf numFmtId="0" fontId="13" fillId="10" borderId="100" applyNumberFormat="0" applyFont="0" applyAlignment="0" applyProtection="0"/>
    <xf numFmtId="0" fontId="13" fillId="10" borderId="100" applyNumberFormat="0" applyFont="0" applyAlignment="0" applyProtection="0"/>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0" fontId="13" fillId="10" borderId="100" applyNumberFormat="0" applyFont="0" applyAlignment="0" applyProtection="0">
      <alignment vertical="center"/>
    </xf>
    <xf numFmtId="37" fontId="73" fillId="0" borderId="94">
      <alignment horizontal="justify" vertical="center" wrapText="1"/>
    </xf>
    <xf numFmtId="0" fontId="68" fillId="15"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15"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10" fontId="38" fillId="29" borderId="102" applyNumberFormat="0" applyBorder="0" applyAlignment="0" applyProtection="0"/>
    <xf numFmtId="0" fontId="44" fillId="8" borderId="99" applyNumberFormat="0" applyAlignment="0" applyProtection="0">
      <alignment vertical="center"/>
    </xf>
    <xf numFmtId="37" fontId="73" fillId="0" borderId="102">
      <alignment horizontal="justify" vertical="center" wrapText="1"/>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106" fillId="0" borderId="0">
      <alignment vertical="center"/>
    </xf>
    <xf numFmtId="0" fontId="79" fillId="8" borderId="117" applyNumberFormat="0" applyAlignment="0" applyProtection="0">
      <alignment vertical="center"/>
    </xf>
    <xf numFmtId="2" fontId="57" fillId="35" borderId="149" applyProtection="0"/>
    <xf numFmtId="0" fontId="63" fillId="0" borderId="127" applyNumberFormat="0" applyFill="0" applyAlignment="0" applyProtection="0">
      <alignment vertical="center"/>
    </xf>
    <xf numFmtId="2" fontId="53" fillId="34" borderId="122" applyProtection="0"/>
    <xf numFmtId="0" fontId="79" fillId="8" borderId="132" applyNumberFormat="0" applyAlignment="0" applyProtection="0">
      <alignment vertical="center"/>
    </xf>
    <xf numFmtId="2" fontId="54" fillId="33" borderId="126" applyProtection="0"/>
    <xf numFmtId="0" fontId="59" fillId="0" borderId="150" applyNumberFormat="0" applyFill="0" applyAlignment="0" applyProtection="0">
      <alignment vertical="center"/>
    </xf>
    <xf numFmtId="0" fontId="79" fillId="8" borderId="120" applyNumberFormat="0" applyAlignment="0" applyProtection="0">
      <alignment vertical="center"/>
    </xf>
    <xf numFmtId="0" fontId="52" fillId="33" borderId="122" applyNumberFormat="0" applyAlignment="0" applyProtection="0"/>
    <xf numFmtId="0" fontId="68" fillId="15" borderId="144" applyNumberFormat="0" applyAlignment="0" applyProtection="0">
      <alignment vertical="center"/>
    </xf>
    <xf numFmtId="14" fontId="54" fillId="36" borderId="122" applyProtection="0">
      <alignment horizontal="right"/>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68" fillId="15" borderId="129" applyNumberFormat="0" applyAlignment="0" applyProtection="0">
      <alignment vertical="center"/>
    </xf>
    <xf numFmtId="0" fontId="13" fillId="10" borderId="147"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1" fillId="15" borderId="125" applyNumberFormat="0" applyAlignment="0" applyProtection="0">
      <alignment vertical="center"/>
    </xf>
    <xf numFmtId="0" fontId="68" fillId="15" borderId="129" applyNumberFormat="0" applyAlignment="0" applyProtection="0">
      <alignment vertical="center"/>
    </xf>
    <xf numFmtId="0" fontId="79" fillId="8" borderId="117" applyNumberFormat="0" applyAlignment="0" applyProtection="0">
      <alignment vertical="center"/>
    </xf>
    <xf numFmtId="0" fontId="63" fillId="0" borderId="128" applyNumberFormat="0" applyFill="0" applyAlignment="0" applyProtection="0">
      <alignment vertical="center"/>
    </xf>
    <xf numFmtId="0" fontId="51" fillId="15" borderId="125" applyNumberFormat="0" applyAlignment="0" applyProtection="0">
      <alignment vertical="center"/>
    </xf>
    <xf numFmtId="0" fontId="85" fillId="0" borderId="128" applyNumberFormat="0" applyFill="0" applyAlignment="0" applyProtection="0"/>
    <xf numFmtId="0" fontId="79" fillId="8" borderId="117" applyNumberFormat="0" applyAlignment="0" applyProtection="0">
      <alignment vertical="center"/>
    </xf>
    <xf numFmtId="0" fontId="79" fillId="8" borderId="117" applyNumberFormat="0" applyAlignment="0" applyProtection="0">
      <alignment vertical="center"/>
    </xf>
    <xf numFmtId="0" fontId="13" fillId="10" borderId="130" applyNumberFormat="0" applyFon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68" fillId="15" borderId="129" applyNumberFormat="0" applyAlignment="0" applyProtection="0">
      <alignment vertical="center"/>
    </xf>
    <xf numFmtId="0" fontId="13" fillId="10" borderId="130" applyNumberFormat="0" applyFont="0" applyAlignment="0" applyProtection="0">
      <alignment vertical="center"/>
    </xf>
    <xf numFmtId="0" fontId="63" fillId="0" borderId="127" applyNumberFormat="0" applyFill="0" applyAlignment="0" applyProtection="0">
      <alignment vertical="center"/>
    </xf>
    <xf numFmtId="0" fontId="52" fillId="33" borderId="141" applyNumberFormat="0" applyAlignment="0" applyProtection="0"/>
    <xf numFmtId="0" fontId="68" fillId="15" borderId="117" applyNumberFormat="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2" fontId="54" fillId="33" borderId="141" applyProtection="0"/>
    <xf numFmtId="0" fontId="63" fillId="0" borderId="172" applyNumberFormat="0" applyFill="0" applyAlignment="0" applyProtection="0">
      <alignment vertical="center"/>
    </xf>
    <xf numFmtId="0" fontId="68" fillId="15" borderId="166" applyNumberFormat="0" applyAlignment="0" applyProtection="0">
      <alignment vertical="center"/>
    </xf>
    <xf numFmtId="2" fontId="57" fillId="35" borderId="126" applyProtection="0">
      <alignment horizontal="center"/>
    </xf>
    <xf numFmtId="2" fontId="53" fillId="37" borderId="126" applyProtection="0"/>
    <xf numFmtId="0" fontId="68" fillId="15" borderId="129" applyNumberFormat="0" applyAlignment="0" applyProtection="0">
      <alignment vertical="center"/>
    </xf>
    <xf numFmtId="0" fontId="13" fillId="10" borderId="130" applyNumberFormat="0" applyFont="0" applyAlignment="0" applyProtection="0"/>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8"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8" fillId="15"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13" fillId="10" borderId="130" applyNumberFormat="0" applyFon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14" fontId="54" fillId="36" borderId="149" applyProtection="0">
      <alignment horizontal="right"/>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13" fillId="10" borderId="130" applyNumberFormat="0" applyFont="0" applyAlignment="0" applyProtection="0">
      <alignment vertical="center"/>
    </xf>
    <xf numFmtId="0" fontId="63" fillId="0" borderId="128" applyNumberFormat="0" applyFill="0" applyAlignment="0" applyProtection="0">
      <alignment vertical="center"/>
    </xf>
    <xf numFmtId="0" fontId="79" fillId="8" borderId="144" applyNumberFormat="0" applyAlignment="0" applyProtection="0">
      <alignment vertical="center"/>
    </xf>
    <xf numFmtId="2" fontId="54" fillId="33" borderId="141" applyProtection="0"/>
    <xf numFmtId="0" fontId="55" fillId="33" borderId="141" applyNumberFormat="0" applyProtection="0">
      <alignment horizontal="left"/>
    </xf>
    <xf numFmtId="0" fontId="79" fillId="8" borderId="144" applyNumberFormat="0" applyAlignment="0" applyProtection="0">
      <alignment vertical="center"/>
    </xf>
    <xf numFmtId="0" fontId="13" fillId="10" borderId="147" applyNumberFormat="0" applyFont="0" applyAlignment="0" applyProtection="0">
      <alignment vertical="center"/>
    </xf>
    <xf numFmtId="0" fontId="32" fillId="15" borderId="132" applyNumberFormat="0" applyAlignment="0" applyProtection="0">
      <alignment vertical="center"/>
    </xf>
    <xf numFmtId="0" fontId="18" fillId="32" borderId="147" applyNumberFormat="0" applyAlignment="0" applyProtection="0"/>
    <xf numFmtId="0" fontId="63" fillId="0" borderId="143" applyNumberFormat="0" applyFill="0" applyAlignment="0" applyProtection="0">
      <alignment vertical="center"/>
    </xf>
    <xf numFmtId="0" fontId="18" fillId="32" borderId="147" applyNumberFormat="0" applyAlignment="0" applyProtection="0"/>
    <xf numFmtId="14" fontId="54" fillId="36" borderId="136" applyProtection="0">
      <alignment horizontal="right"/>
    </xf>
    <xf numFmtId="0" fontId="18" fillId="32" borderId="121" applyNumberFormat="0" applyAlignment="0" applyProtection="0"/>
    <xf numFmtId="0" fontId="63" fillId="0" borderId="150" applyNumberFormat="0" applyFill="0" applyAlignment="0" applyProtection="0">
      <alignment vertical="center"/>
    </xf>
    <xf numFmtId="2" fontId="57" fillId="35" borderId="122" applyProtection="0"/>
    <xf numFmtId="2" fontId="53" fillId="37" borderId="141" applyProtection="0">
      <alignment horizontal="center"/>
    </xf>
    <xf numFmtId="0" fontId="63" fillId="0" borderId="151" applyNumberFormat="0" applyFill="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63" fillId="0" borderId="143" applyNumberFormat="0" applyFill="0" applyAlignment="0" applyProtection="0">
      <alignment vertical="center"/>
    </xf>
    <xf numFmtId="0" fontId="63" fillId="0" borderId="137" applyNumberFormat="0" applyFill="0" applyAlignment="0" applyProtection="0">
      <alignmen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0" fontId="59" fillId="0" borderId="97" applyNumberFormat="0" applyFill="0" applyAlignment="0" applyProtection="0">
      <alignment vertical="center"/>
    </xf>
    <xf numFmtId="2" fontId="53" fillId="37" borderId="122" applyProtection="0"/>
    <xf numFmtId="2" fontId="57" fillId="35" borderId="122" applyProtection="0">
      <alignment horizontal="center"/>
    </xf>
    <xf numFmtId="0" fontId="13" fillId="10" borderId="121" applyNumberFormat="0" applyFont="0" applyAlignment="0" applyProtection="0">
      <alignment vertical="center"/>
    </xf>
    <xf numFmtId="14" fontId="54" fillId="36" borderId="122" applyProtection="0">
      <alignment horizontal="right"/>
    </xf>
    <xf numFmtId="2" fontId="53" fillId="37" borderId="122" applyProtection="0">
      <alignment horizontal="center"/>
    </xf>
    <xf numFmtId="14" fontId="54" fillId="36" borderId="122" applyProtection="0">
      <alignment horizontal="left"/>
    </xf>
    <xf numFmtId="2" fontId="57" fillId="35" borderId="122" applyProtection="0">
      <alignment horizontal="center"/>
    </xf>
    <xf numFmtId="0" fontId="68" fillId="15" borderId="144" applyNumberFormat="0" applyAlignment="0" applyProtection="0">
      <alignment vertical="center"/>
    </xf>
    <xf numFmtId="0" fontId="79" fillId="8" borderId="146" applyNumberFormat="0" applyAlignment="0" applyProtection="0">
      <alignment vertical="center"/>
    </xf>
    <xf numFmtId="2" fontId="54" fillId="33" borderId="126" applyProtection="0"/>
    <xf numFmtId="0" fontId="63" fillId="0" borderId="150" applyNumberFormat="0" applyFill="0" applyAlignment="0" applyProtection="0">
      <alignment vertical="center"/>
    </xf>
    <xf numFmtId="0" fontId="68" fillId="15" borderId="144" applyNumberFormat="0" applyAlignment="0" applyProtection="0">
      <alignment vertical="center"/>
    </xf>
    <xf numFmtId="0" fontId="44" fillId="8" borderId="144" applyNumberFormat="0" applyAlignment="0" applyProtection="0">
      <alignment vertical="center"/>
    </xf>
    <xf numFmtId="0" fontId="68" fillId="15" borderId="144" applyNumberFormat="0" applyAlignment="0" applyProtection="0">
      <alignment vertical="center"/>
    </xf>
    <xf numFmtId="0" fontId="80" fillId="15" borderId="140" applyNumberFormat="0" applyAlignment="0" applyProtection="0">
      <alignment vertical="center"/>
    </xf>
    <xf numFmtId="0" fontId="13" fillId="10" borderId="119" applyNumberFormat="0" applyFont="0" applyAlignment="0" applyProtection="0">
      <alignment vertical="center"/>
    </xf>
    <xf numFmtId="0" fontId="13" fillId="10" borderId="134" applyNumberFormat="0" applyFon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55" fillId="33" borderId="149" applyNumberFormat="0" applyProtection="0">
      <alignment horizontal="left"/>
    </xf>
    <xf numFmtId="0" fontId="68" fillId="15" borderId="146"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5" borderId="122" applyProtection="0">
      <alignment horizontal="right"/>
    </xf>
    <xf numFmtId="0" fontId="59" fillId="0" borderId="142"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5" borderId="122"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2" fontId="52" fillId="34" borderId="66" applyProtection="0">
      <alignment horizontal="right"/>
    </xf>
    <xf numFmtId="14" fontId="54" fillId="36" borderId="66" applyProtection="0">
      <alignment horizontal="left"/>
    </xf>
    <xf numFmtId="0" fontId="55" fillId="33" borderId="66" applyNumberFormat="0" applyProtection="0">
      <alignment horizontal="left"/>
    </xf>
    <xf numFmtId="14" fontId="54" fillId="36" borderId="66" applyProtection="0">
      <alignment horizontal="left"/>
    </xf>
    <xf numFmtId="14" fontId="54" fillId="36" borderId="66" applyProtection="0">
      <alignment horizontal="left"/>
    </xf>
    <xf numFmtId="2" fontId="54" fillId="33" borderId="66" applyProtection="0"/>
    <xf numFmtId="2" fontId="53" fillId="37" borderId="66" applyProtection="0"/>
    <xf numFmtId="2" fontId="53" fillId="34" borderId="66" applyProtection="0"/>
    <xf numFmtId="0" fontId="63" fillId="0" borderId="115" applyNumberFormat="0" applyFill="0" applyAlignment="0" applyProtection="0">
      <alignment vertical="center"/>
    </xf>
    <xf numFmtId="0" fontId="63" fillId="0" borderId="142" applyNumberFormat="0" applyFill="0" applyAlignment="0" applyProtection="0">
      <alignment vertical="center"/>
    </xf>
    <xf numFmtId="0" fontId="13" fillId="10" borderId="121" applyNumberFormat="0" applyFont="0" applyAlignment="0" applyProtection="0">
      <alignment vertical="center"/>
    </xf>
    <xf numFmtId="14" fontId="54" fillId="36" borderId="122" applyProtection="0">
      <alignment horizontal="left"/>
    </xf>
    <xf numFmtId="2" fontId="54" fillId="33" borderId="66" applyProtection="0"/>
    <xf numFmtId="2" fontId="57" fillId="35" borderId="66" applyProtection="0">
      <alignment horizontal="center"/>
    </xf>
    <xf numFmtId="0" fontId="63" fillId="0" borderId="150" applyNumberFormat="0" applyFill="0" applyAlignment="0" applyProtection="0">
      <alignment vertical="center"/>
    </xf>
    <xf numFmtId="2" fontId="53" fillId="37" borderId="66" applyProtection="0">
      <alignment horizontal="center"/>
    </xf>
    <xf numFmtId="2" fontId="57" fillId="35" borderId="66" applyProtection="0">
      <alignment horizontal="center"/>
    </xf>
    <xf numFmtId="0" fontId="63" fillId="0" borderId="115" applyNumberFormat="0" applyFill="0" applyAlignment="0" applyProtection="0">
      <alignment vertical="center"/>
    </xf>
    <xf numFmtId="37" fontId="73" fillId="0" borderId="61">
      <alignment horizontal="justify" vertical="center" wrapText="1"/>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59" fillId="0" borderId="115" applyNumberFormat="0" applyFill="0" applyAlignment="0" applyProtection="0">
      <alignment vertical="center"/>
    </xf>
    <xf numFmtId="0" fontId="32" fillId="15" borderId="117" applyNumberFormat="0" applyAlignment="0" applyProtection="0">
      <alignment vertical="center"/>
    </xf>
    <xf numFmtId="0" fontId="63" fillId="0" borderId="115" applyNumberFormat="0" applyFill="0" applyAlignment="0" applyProtection="0">
      <alignment vertical="center"/>
    </xf>
    <xf numFmtId="2" fontId="57" fillId="35" borderId="114" applyProtection="0"/>
    <xf numFmtId="2" fontId="57" fillId="35" borderId="114" applyProtection="0">
      <alignment horizontal="center"/>
    </xf>
    <xf numFmtId="2" fontId="54" fillId="33" borderId="114" applyProtection="0"/>
    <xf numFmtId="2" fontId="53" fillId="37" borderId="114" applyProtection="0">
      <alignment horizontal="center"/>
    </xf>
    <xf numFmtId="2" fontId="54" fillId="33" borderId="114" applyProtection="0"/>
    <xf numFmtId="14" fontId="54" fillId="36" borderId="114" applyProtection="0">
      <alignment horizontal="left"/>
    </xf>
    <xf numFmtId="14" fontId="54" fillId="36" borderId="114" applyProtection="0">
      <alignment horizontal="left"/>
    </xf>
    <xf numFmtId="0" fontId="55" fillId="33" borderId="114" applyNumberFormat="0" applyProtection="0">
      <alignment horizontal="left"/>
    </xf>
    <xf numFmtId="0" fontId="67" fillId="9" borderId="117" applyNumberFormat="0" applyAlignment="0" applyProtection="0"/>
    <xf numFmtId="0" fontId="68" fillId="15" borderId="117" applyNumberFormat="0" applyAlignment="0" applyProtection="0">
      <alignment vertical="center"/>
    </xf>
    <xf numFmtId="14" fontId="54" fillId="36" borderId="141" applyProtection="0">
      <alignment horizontal="left"/>
    </xf>
    <xf numFmtId="2" fontId="53" fillId="34" borderId="149" applyProtection="0"/>
    <xf numFmtId="0" fontId="80" fillId="15" borderId="125" applyNumberFormat="0" applyAlignment="0" applyProtection="0">
      <alignment vertical="center"/>
    </xf>
    <xf numFmtId="0" fontId="13" fillId="10" borderId="130" applyNumberFormat="0" applyFont="0" applyAlignment="0" applyProtection="0">
      <alignment vertical="center"/>
    </xf>
    <xf numFmtId="0" fontId="44" fillId="8" borderId="129" applyNumberFormat="0" applyAlignment="0" applyProtection="0">
      <alignment vertical="center"/>
    </xf>
    <xf numFmtId="0" fontId="80" fillId="15" borderId="140"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13" fillId="10" borderId="130" applyNumberFormat="0" applyFont="0" applyAlignment="0" applyProtection="0"/>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13" fillId="10" borderId="130" applyNumberFormat="0" applyFont="0" applyAlignment="0" applyProtection="0">
      <alignment vertical="center"/>
    </xf>
    <xf numFmtId="0" fontId="55" fillId="33" borderId="122" applyNumberFormat="0" applyProtection="0">
      <alignment horizontal="left"/>
    </xf>
    <xf numFmtId="14" fontId="54" fillId="36" borderId="122" applyProtection="0">
      <alignment horizontal="right"/>
    </xf>
    <xf numFmtId="0" fontId="59" fillId="0" borderId="142" applyNumberFormat="0" applyFill="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2" fontId="54" fillId="33" borderId="114" applyProtection="0"/>
    <xf numFmtId="2" fontId="57" fillId="35" borderId="114" applyProtection="0"/>
    <xf numFmtId="2" fontId="53" fillId="37" borderId="114" applyProtection="0">
      <alignment horizontal="center"/>
    </xf>
    <xf numFmtId="2" fontId="57" fillId="35" borderId="114" applyProtection="0">
      <alignment horizontal="center"/>
    </xf>
    <xf numFmtId="2" fontId="53" fillId="37" borderId="114" applyProtection="0"/>
    <xf numFmtId="0" fontId="59" fillId="0" borderId="115" applyNumberFormat="0" applyFill="0" applyAlignment="0" applyProtection="0">
      <alignment vertical="center"/>
    </xf>
    <xf numFmtId="0" fontId="13" fillId="10" borderId="64" applyNumberFormat="0" applyFont="0" applyAlignment="0" applyProtection="0">
      <alignment vertical="center"/>
    </xf>
    <xf numFmtId="0" fontId="13" fillId="10" borderId="121" applyNumberFormat="0" applyFont="0" applyAlignment="0" applyProtection="0">
      <alignment vertical="center"/>
    </xf>
    <xf numFmtId="0" fontId="59" fillId="0" borderId="115" applyNumberFormat="0" applyFill="0" applyAlignment="0" applyProtection="0">
      <alignment vertical="center"/>
    </xf>
    <xf numFmtId="0" fontId="13" fillId="10" borderId="64" applyNumberFormat="0" applyFont="0" applyAlignment="0" applyProtection="0">
      <alignment vertical="center"/>
    </xf>
    <xf numFmtId="0" fontId="52" fillId="33" borderId="66" applyNumberFormat="0" applyAlignment="0" applyProtection="0"/>
    <xf numFmtId="0" fontId="18" fillId="32" borderId="155" applyNumberFormat="0" applyAlignment="0" applyProtection="0"/>
    <xf numFmtId="0" fontId="18" fillId="32" borderId="64" applyNumberFormat="0" applyAlignment="0" applyProtection="0"/>
    <xf numFmtId="2" fontId="53" fillId="35" borderId="66" applyProtection="0">
      <alignment horizontal="right"/>
    </xf>
    <xf numFmtId="14" fontId="54" fillId="36" borderId="66" applyProtection="0">
      <alignment horizontal="right"/>
    </xf>
    <xf numFmtId="14" fontId="54" fillId="36" borderId="66" applyProtection="0">
      <alignment horizontal="right"/>
    </xf>
    <xf numFmtId="2" fontId="52" fillId="34" borderId="66" applyProtection="0">
      <alignment horizontal="right"/>
    </xf>
    <xf numFmtId="14" fontId="54" fillId="36" borderId="66" applyProtection="0">
      <alignment horizontal="left"/>
    </xf>
    <xf numFmtId="2" fontId="54" fillId="33" borderId="66" applyProtection="0"/>
    <xf numFmtId="0" fontId="55" fillId="33" borderId="66" applyNumberFormat="0" applyProtection="0">
      <alignment horizontal="left"/>
    </xf>
    <xf numFmtId="14" fontId="54" fillId="36" borderId="66" applyProtection="0">
      <alignment horizontal="left"/>
    </xf>
    <xf numFmtId="2" fontId="53" fillId="34" borderId="66" applyProtection="0"/>
    <xf numFmtId="2" fontId="57" fillId="35" borderId="66" applyProtection="0"/>
    <xf numFmtId="2" fontId="53" fillId="37" borderId="66" applyProtection="0"/>
    <xf numFmtId="2" fontId="54" fillId="33" borderId="66" applyProtection="0"/>
    <xf numFmtId="2" fontId="53" fillId="37" borderId="66" applyProtection="0">
      <alignment horizontal="center"/>
    </xf>
    <xf numFmtId="0" fontId="63" fillId="0" borderId="115" applyNumberFormat="0" applyFill="0" applyAlignment="0" applyProtection="0">
      <alignment vertical="center"/>
    </xf>
    <xf numFmtId="0" fontId="63" fillId="0" borderId="142" applyNumberFormat="0" applyFill="0" applyAlignment="0" applyProtection="0">
      <alignment vertical="center"/>
    </xf>
    <xf numFmtId="2" fontId="57" fillId="35" borderId="66" applyProtection="0">
      <alignment horizont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79" fillId="8" borderId="146"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3" fillId="0" borderId="115" applyNumberFormat="0" applyFill="0" applyAlignment="0" applyProtection="0">
      <alignment vertical="center"/>
    </xf>
    <xf numFmtId="2" fontId="53" fillId="35" borderId="122" applyProtection="0">
      <alignment horizontal="right"/>
    </xf>
    <xf numFmtId="14" fontId="54" fillId="36" borderId="122" applyProtection="0">
      <alignment horizontal="left"/>
    </xf>
    <xf numFmtId="2" fontId="54" fillId="33" borderId="122" applyProtection="0"/>
    <xf numFmtId="0" fontId="18" fillId="32" borderId="121" applyNumberFormat="0" applyAlignment="0" applyProtection="0"/>
    <xf numFmtId="2" fontId="54" fillId="33" borderId="122" applyProtection="0"/>
    <xf numFmtId="0" fontId="44" fillId="8" borderId="144" applyNumberFormat="0" applyAlignment="0" applyProtection="0">
      <alignment vertical="center"/>
    </xf>
    <xf numFmtId="14" fontId="54" fillId="36" borderId="149" applyProtection="0">
      <alignment horizontal="right"/>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2" fontId="53" fillId="37" borderId="141" applyProtection="0"/>
    <xf numFmtId="0" fontId="80" fillId="15" borderId="140" applyNumberFormat="0" applyAlignment="0" applyProtection="0">
      <alignment vertical="center"/>
    </xf>
    <xf numFmtId="0" fontId="13" fillId="10" borderId="119" applyNumberFormat="0" applyFont="0" applyAlignment="0" applyProtection="0">
      <alignment vertical="center"/>
    </xf>
    <xf numFmtId="0" fontId="79" fillId="8" borderId="120" applyNumberFormat="0" applyAlignment="0" applyProtection="0">
      <alignment vertical="center"/>
    </xf>
    <xf numFmtId="0" fontId="63" fillId="0" borderId="151" applyNumberFormat="0" applyFill="0" applyAlignment="0" applyProtection="0">
      <alignment vertical="center"/>
    </xf>
    <xf numFmtId="0" fontId="13" fillId="10" borderId="64" applyNumberFormat="0" applyFont="0" applyAlignment="0" applyProtection="0">
      <alignment vertical="center"/>
    </xf>
    <xf numFmtId="0" fontId="79" fillId="8" borderId="146" applyNumberFormat="0" applyAlignment="0" applyProtection="0">
      <alignment vertical="center"/>
    </xf>
    <xf numFmtId="0" fontId="52" fillId="33" borderId="141" applyNumberFormat="0" applyAlignment="0" applyProtection="0"/>
    <xf numFmtId="0" fontId="80" fillId="15" borderId="113" applyNumberFormat="0" applyAlignment="0" applyProtection="0">
      <alignment vertical="center"/>
    </xf>
    <xf numFmtId="0" fontId="68" fillId="15" borderId="129"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4" borderId="114" applyProtection="0"/>
    <xf numFmtId="2" fontId="53" fillId="37" borderId="114" applyProtection="0"/>
    <xf numFmtId="14" fontId="54" fillId="36" borderId="114" applyProtection="0">
      <alignment horizontal="left"/>
    </xf>
    <xf numFmtId="0" fontId="13" fillId="10" borderId="119" applyNumberFormat="0" applyFont="0" applyAlignment="0" applyProtection="0">
      <alignment vertical="center"/>
    </xf>
    <xf numFmtId="14" fontId="54" fillId="36" borderId="114" applyProtection="0">
      <alignment horizontal="left"/>
    </xf>
    <xf numFmtId="2" fontId="53" fillId="37" borderId="114"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3" fillId="0" borderId="116" applyNumberFormat="0" applyFill="0" applyAlignment="0" applyProtection="0">
      <alignment vertical="center"/>
    </xf>
    <xf numFmtId="0" fontId="51" fillId="15" borderId="113" applyNumberFormat="0" applyAlignment="0" applyProtection="0">
      <alignment vertical="center"/>
    </xf>
    <xf numFmtId="0" fontId="91" fillId="0" borderId="0"/>
    <xf numFmtId="0" fontId="51" fillId="15" borderId="113" applyNumberFormat="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44" fillId="8" borderId="117" applyNumberFormat="0" applyAlignment="0" applyProtection="0">
      <alignment vertical="center"/>
    </xf>
    <xf numFmtId="0" fontId="32" fillId="15" borderId="117" applyNumberFormat="0" applyAlignment="0" applyProtection="0">
      <alignment vertical="center"/>
    </xf>
    <xf numFmtId="0" fontId="85" fillId="0" borderId="116" applyNumberFormat="0" applyFill="0" applyAlignment="0" applyProtection="0"/>
    <xf numFmtId="0" fontId="80" fillId="15" borderId="113" applyNumberFormat="0" applyAlignment="0" applyProtection="0">
      <alignment vertical="center"/>
    </xf>
    <xf numFmtId="0" fontId="85" fillId="0" borderId="116" applyNumberFormat="0" applyFill="0" applyAlignment="0" applyProtection="0"/>
    <xf numFmtId="0" fontId="44" fillId="8" borderId="117" applyNumberFormat="0" applyAlignment="0" applyProtection="0">
      <alignment vertical="center"/>
    </xf>
    <xf numFmtId="0" fontId="91" fillId="0" borderId="0"/>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0" fontId="68" fillId="9" borderId="117" applyNumberFormat="0" applyAlignment="0" applyProtection="0">
      <alignment vertical="center"/>
    </xf>
    <xf numFmtId="0" fontId="63" fillId="0" borderId="116" applyNumberFormat="0" applyFill="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44" fillId="8"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2" fontId="54" fillId="33" borderId="114" applyProtection="0"/>
    <xf numFmtId="2" fontId="57" fillId="35" borderId="114" applyProtection="0"/>
    <xf numFmtId="2" fontId="53" fillId="37" borderId="114" applyProtection="0">
      <alignment horizontal="center"/>
    </xf>
    <xf numFmtId="2" fontId="57" fillId="35" borderId="114" applyProtection="0">
      <alignment horizontal="center"/>
    </xf>
    <xf numFmtId="2" fontId="53" fillId="37" borderId="114" applyProtection="0"/>
    <xf numFmtId="0" fontId="68" fillId="9" borderId="120" applyNumberFormat="0" applyAlignment="0" applyProtection="0">
      <alignment vertical="center"/>
    </xf>
    <xf numFmtId="0" fontId="18" fillId="32" borderId="64" applyNumberFormat="0" applyAlignment="0" applyProtection="0"/>
    <xf numFmtId="0" fontId="13" fillId="10" borderId="121" applyNumberFormat="0" applyFont="0" applyAlignment="0" applyProtection="0">
      <alignment vertical="center"/>
    </xf>
    <xf numFmtId="0" fontId="59" fillId="0" borderId="115" applyNumberFormat="0" applyFill="0" applyAlignment="0" applyProtection="0">
      <alignment vertical="center"/>
    </xf>
    <xf numFmtId="0" fontId="13" fillId="10" borderId="64" applyNumberFormat="0" applyFont="0" applyAlignment="0" applyProtection="0">
      <alignment vertical="center"/>
    </xf>
    <xf numFmtId="0" fontId="52" fillId="33" borderId="66" applyNumberFormat="0" applyAlignment="0" applyProtection="0"/>
    <xf numFmtId="0" fontId="13" fillId="10" borderId="134" applyNumberFormat="0" applyFont="0" applyAlignment="0" applyProtection="0">
      <alignment vertical="center"/>
    </xf>
    <xf numFmtId="0" fontId="18" fillId="32" borderId="64" applyNumberFormat="0" applyAlignment="0" applyProtection="0"/>
    <xf numFmtId="2" fontId="53" fillId="35" borderId="66" applyProtection="0">
      <alignment horizontal="right"/>
    </xf>
    <xf numFmtId="14" fontId="54" fillId="36" borderId="66" applyProtection="0">
      <alignment horizontal="right"/>
    </xf>
    <xf numFmtId="14" fontId="54" fillId="36" borderId="66" applyProtection="0">
      <alignment horizontal="right"/>
    </xf>
    <xf numFmtId="2" fontId="52" fillId="34" borderId="66" applyProtection="0">
      <alignment horizontal="right"/>
    </xf>
    <xf numFmtId="14" fontId="54" fillId="36" borderId="66" applyProtection="0">
      <alignment horizontal="left"/>
    </xf>
    <xf numFmtId="2" fontId="54" fillId="33" borderId="66" applyProtection="0"/>
    <xf numFmtId="0" fontId="55" fillId="33" borderId="66" applyNumberFormat="0" applyProtection="0">
      <alignment horizontal="left"/>
    </xf>
    <xf numFmtId="14" fontId="54" fillId="36" borderId="66" applyProtection="0">
      <alignment horizontal="left"/>
    </xf>
    <xf numFmtId="2" fontId="53" fillId="34" borderId="66" applyProtection="0"/>
    <xf numFmtId="2" fontId="57" fillId="35" borderId="66" applyProtection="0"/>
    <xf numFmtId="2" fontId="53" fillId="37" borderId="66" applyProtection="0"/>
    <xf numFmtId="2" fontId="54" fillId="33" borderId="66" applyProtection="0"/>
    <xf numFmtId="2" fontId="53" fillId="37" borderId="66" applyProtection="0">
      <alignment horizontal="center"/>
    </xf>
    <xf numFmtId="0" fontId="63" fillId="0" borderId="115" applyNumberFormat="0" applyFill="0" applyAlignment="0" applyProtection="0">
      <alignment vertical="center"/>
    </xf>
    <xf numFmtId="0" fontId="80" fillId="15" borderId="140" applyNumberFormat="0" applyAlignment="0" applyProtection="0">
      <alignment vertical="center"/>
    </xf>
    <xf numFmtId="2" fontId="57" fillId="35" borderId="66" applyProtection="0">
      <alignment horizont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3" fillId="37" borderId="141" applyProtection="0"/>
    <xf numFmtId="0" fontId="13" fillId="10" borderId="121" applyNumberFormat="0" applyFont="0" applyAlignment="0" applyProtection="0">
      <alignment vertical="center"/>
    </xf>
    <xf numFmtId="0" fontId="51" fillId="15" borderId="140" applyNumberFormat="0" applyAlignment="0" applyProtection="0">
      <alignment vertical="center"/>
    </xf>
    <xf numFmtId="0" fontId="63" fillId="0" borderId="115" applyNumberFormat="0" applyFill="0" applyAlignment="0" applyProtection="0">
      <alignment vertical="center"/>
    </xf>
    <xf numFmtId="14" fontId="54" fillId="36" borderId="122" applyProtection="0">
      <alignment horizontal="right"/>
    </xf>
    <xf numFmtId="0" fontId="55" fillId="33" borderId="122" applyNumberFormat="0" applyProtection="0">
      <alignment horizontal="left"/>
    </xf>
    <xf numFmtId="0" fontId="18" fillId="32" borderId="121" applyNumberFormat="0" applyAlignment="0" applyProtection="0"/>
    <xf numFmtId="0" fontId="18" fillId="32" borderId="121" applyNumberFormat="0" applyAlignment="0" applyProtection="0"/>
    <xf numFmtId="2" fontId="54" fillId="33" borderId="122" applyProtection="0"/>
    <xf numFmtId="0" fontId="63" fillId="0" borderId="142" applyNumberFormat="0" applyFill="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80" fillId="15" borderId="140" applyNumberFormat="0" applyAlignment="0" applyProtection="0">
      <alignment vertical="center"/>
    </xf>
    <xf numFmtId="0" fontId="68" fillId="15" borderId="146" applyNumberFormat="0" applyAlignment="0" applyProtection="0">
      <alignment vertical="center"/>
    </xf>
    <xf numFmtId="0" fontId="13" fillId="10" borderId="121" applyNumberFormat="0" applyFont="0" applyAlignment="0" applyProtection="0">
      <alignment vertical="center"/>
    </xf>
    <xf numFmtId="0" fontId="13" fillId="10" borderId="119" applyNumberFormat="0" applyFont="0" applyAlignment="0" applyProtection="0">
      <alignment vertical="center"/>
    </xf>
    <xf numFmtId="0" fontId="80" fillId="15" borderId="140" applyNumberFormat="0" applyAlignment="0" applyProtection="0">
      <alignment vertical="center"/>
    </xf>
    <xf numFmtId="0" fontId="44" fillId="8" borderId="120" applyNumberFormat="0" applyAlignment="0" applyProtection="0">
      <alignment vertical="center"/>
    </xf>
    <xf numFmtId="0" fontId="44" fillId="8" borderId="117" applyNumberFormat="0" applyAlignment="0" applyProtection="0">
      <alignment vertical="center"/>
    </xf>
    <xf numFmtId="0" fontId="13" fillId="10" borderId="64" applyNumberFormat="0" applyFont="0" applyAlignment="0" applyProtection="0">
      <alignment vertical="center"/>
    </xf>
    <xf numFmtId="0" fontId="13" fillId="10" borderId="139" applyNumberFormat="0" applyFont="0" applyAlignment="0" applyProtection="0">
      <alignment vertical="center"/>
    </xf>
    <xf numFmtId="0" fontId="13" fillId="10" borderId="121" applyNumberFormat="0" applyFont="0" applyAlignment="0" applyProtection="0">
      <alignment vertical="center"/>
    </xf>
    <xf numFmtId="0" fontId="80" fillId="15" borderId="113" applyNumberForma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0" fillId="15" borderId="113" applyNumberFormat="0" applyAlignment="0" applyProtection="0">
      <alignment vertical="center"/>
    </xf>
    <xf numFmtId="2" fontId="54" fillId="33" borderId="122" applyProtection="0"/>
    <xf numFmtId="2" fontId="54" fillId="33" borderId="122" applyProtection="0"/>
    <xf numFmtId="2" fontId="53" fillId="37" borderId="122" applyProtection="0"/>
    <xf numFmtId="0" fontId="13" fillId="10" borderId="121" applyNumberFormat="0" applyFont="0" applyAlignment="0" applyProtection="0">
      <alignment vertical="center"/>
    </xf>
    <xf numFmtId="0" fontId="55" fillId="33" borderId="141" applyNumberFormat="0" applyProtection="0">
      <alignment horizontal="left"/>
    </xf>
    <xf numFmtId="0" fontId="18" fillId="32" borderId="121" applyNumberForma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121" applyNumberFormat="0" applyFont="0" applyAlignment="0" applyProtection="0">
      <alignment vertical="center"/>
    </xf>
    <xf numFmtId="0" fontId="32" fillId="15" borderId="144" applyNumberFormat="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4" borderId="114" applyProtection="0"/>
    <xf numFmtId="14" fontId="54" fillId="36" borderId="114" applyProtection="0">
      <alignment horizontal="left"/>
    </xf>
    <xf numFmtId="0" fontId="55" fillId="33" borderId="114" applyNumberFormat="0" applyProtection="0">
      <alignment horizontal="left"/>
    </xf>
    <xf numFmtId="0" fontId="18" fillId="32" borderId="119" applyNumberFormat="0" applyAlignment="0" applyProtection="0"/>
    <xf numFmtId="14" fontId="54" fillId="36" borderId="114" applyProtection="0">
      <alignment horizontal="left"/>
    </xf>
    <xf numFmtId="2" fontId="53" fillId="37" borderId="114"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7" fillId="9" borderId="117" applyNumberFormat="0" applyAlignment="0" applyProtection="0"/>
    <xf numFmtId="0" fontId="32" fillId="15" borderId="117" applyNumberFormat="0" applyAlignment="0" applyProtection="0">
      <alignment vertical="center"/>
    </xf>
    <xf numFmtId="0" fontId="32" fillId="15" borderId="117" applyNumberFormat="0" applyAlignment="0" applyProtection="0">
      <alignment vertical="center"/>
    </xf>
    <xf numFmtId="0" fontId="85" fillId="0" borderId="116" applyNumberFormat="0" applyFill="0" applyAlignment="0" applyProtection="0"/>
    <xf numFmtId="0" fontId="80" fillId="15" borderId="113" applyNumberFormat="0" applyAlignment="0" applyProtection="0">
      <alignment vertical="center"/>
    </xf>
    <xf numFmtId="0" fontId="85" fillId="0" borderId="116" applyNumberFormat="0" applyFill="0" applyAlignment="0" applyProtection="0"/>
    <xf numFmtId="0" fontId="44" fillId="8" borderId="11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0" fontId="68" fillId="9" borderId="117" applyNumberFormat="0" applyAlignment="0" applyProtection="0">
      <alignment vertical="center"/>
    </xf>
    <xf numFmtId="0" fontId="63" fillId="0" borderId="116" applyNumberFormat="0" applyFill="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44" fillId="8"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0" fontId="13" fillId="10" borderId="134" applyNumberFormat="0" applyFont="0" applyAlignment="0" applyProtection="0">
      <alignment vertical="center"/>
    </xf>
    <xf numFmtId="0" fontId="44" fillId="8" borderId="99" applyNumberFormat="0" applyAlignment="0" applyProtection="0">
      <alignment vertical="center"/>
    </xf>
    <xf numFmtId="10" fontId="38" fillId="29" borderId="102" applyNumberFormat="0" applyBorder="0" applyAlignment="0" applyProtection="0"/>
    <xf numFmtId="0" fontId="40" fillId="0" borderId="101">
      <alignment horizontal="left" vertical="center"/>
    </xf>
    <xf numFmtId="0" fontId="80" fillId="15" borderId="125" applyNumberFormat="0" applyAlignment="0" applyProtection="0">
      <alignment vertical="center"/>
    </xf>
    <xf numFmtId="0" fontId="13" fillId="10" borderId="121" applyNumberFormat="0" applyFont="0" applyAlignment="0" applyProtection="0"/>
    <xf numFmtId="2" fontId="52" fillId="34" borderId="141" applyProtection="0">
      <alignment horizontal="right"/>
    </xf>
    <xf numFmtId="0" fontId="52" fillId="33" borderId="141" applyNumberFormat="0" applyAlignment="0" applyProtection="0"/>
    <xf numFmtId="0" fontId="13" fillId="10" borderId="119" applyNumberFormat="0" applyFont="0" applyAlignment="0" applyProtection="0">
      <alignment vertical="center"/>
    </xf>
    <xf numFmtId="0" fontId="32" fillId="15" borderId="146" applyNumberFormat="0" applyAlignment="0" applyProtection="0">
      <alignment vertical="center"/>
    </xf>
    <xf numFmtId="0" fontId="13" fillId="10" borderId="121" applyNumberFormat="0" applyFont="0" applyAlignment="0" applyProtection="0">
      <alignment vertical="center"/>
    </xf>
    <xf numFmtId="0" fontId="18" fillId="32" borderId="121" applyNumberFormat="0" applyAlignment="0" applyProtection="0"/>
    <xf numFmtId="14" fontId="54" fillId="36" borderId="149" applyProtection="0">
      <alignment horizontal="left"/>
    </xf>
    <xf numFmtId="0" fontId="79" fillId="8" borderId="129" applyNumberFormat="0" applyAlignment="0" applyProtection="0">
      <alignment vertical="center"/>
    </xf>
    <xf numFmtId="0" fontId="63" fillId="0" borderId="142" applyNumberFormat="0" applyFill="0" applyAlignment="0" applyProtection="0">
      <alignment vertical="center"/>
    </xf>
    <xf numFmtId="2" fontId="53" fillId="34" borderId="122" applyProtection="0"/>
    <xf numFmtId="2" fontId="54" fillId="33" borderId="122" applyProtection="0"/>
    <xf numFmtId="2" fontId="52" fillId="34" borderId="122" applyProtection="0">
      <alignment horizontal="right"/>
    </xf>
    <xf numFmtId="2" fontId="54" fillId="33" borderId="122"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2" fillId="33" borderId="122"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4" fillId="33" borderId="122" applyProtection="0"/>
    <xf numFmtId="2" fontId="53" fillId="34" borderId="122" applyProtection="0"/>
    <xf numFmtId="0" fontId="13" fillId="10" borderId="134" applyNumberFormat="0" applyFont="0" applyAlignment="0" applyProtection="0">
      <alignment vertical="center"/>
    </xf>
    <xf numFmtId="2" fontId="54" fillId="33" borderId="141" applyProtection="0"/>
    <xf numFmtId="2" fontId="53" fillId="37" borderId="122" applyProtection="0">
      <alignment horizontal="center"/>
    </xf>
    <xf numFmtId="14" fontId="54" fillId="36" borderId="122" applyProtection="0">
      <alignment horizontal="right"/>
    </xf>
    <xf numFmtId="0" fontId="13" fillId="10" borderId="119" applyNumberFormat="0" applyFont="0" applyAlignment="0" applyProtection="0">
      <alignment vertical="center"/>
    </xf>
    <xf numFmtId="0" fontId="32" fillId="15" borderId="117" applyNumberFormat="0" applyAlignment="0" applyProtection="0">
      <alignment vertical="center"/>
    </xf>
    <xf numFmtId="0" fontId="68" fillId="15" borderId="132" applyNumberFormat="0" applyAlignment="0" applyProtection="0">
      <alignment vertical="center"/>
    </xf>
    <xf numFmtId="0" fontId="51" fillId="15" borderId="148" applyNumberFormat="0" applyAlignment="0" applyProtection="0">
      <alignment vertical="center"/>
    </xf>
    <xf numFmtId="0" fontId="13" fillId="10" borderId="139" applyNumberFormat="0" applyFont="0" applyAlignment="0" applyProtection="0">
      <alignment vertical="center"/>
    </xf>
    <xf numFmtId="0" fontId="13" fillId="10" borderId="119" applyNumberFormat="0" applyFont="0" applyAlignment="0" applyProtection="0">
      <alignment vertical="center"/>
    </xf>
    <xf numFmtId="0" fontId="44" fillId="8" borderId="144" applyNumberFormat="0" applyAlignment="0" applyProtection="0">
      <alignment vertical="center"/>
    </xf>
    <xf numFmtId="0" fontId="63" fillId="0" borderId="150" applyNumberFormat="0" applyFill="0" applyAlignment="0" applyProtection="0">
      <alignment vertical="center"/>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13" fillId="10" borderId="139" applyNumberFormat="0" applyFont="0" applyAlignment="0" applyProtection="0">
      <alignment vertical="center"/>
    </xf>
    <xf numFmtId="14" fontId="54" fillId="36" borderId="126" applyProtection="0">
      <alignment horizontal="right"/>
    </xf>
    <xf numFmtId="0" fontId="13" fillId="10" borderId="121" applyNumberFormat="0" applyFont="0" applyAlignment="0" applyProtection="0">
      <alignment vertical="center"/>
    </xf>
    <xf numFmtId="0" fontId="55" fillId="33" borderId="136" applyNumberFormat="0" applyProtection="0">
      <alignment horizontal="left"/>
    </xf>
    <xf numFmtId="0" fontId="63" fillId="0" borderId="138" applyNumberFormat="0" applyFill="0" applyAlignment="0" applyProtection="0">
      <alignment vertical="center"/>
    </xf>
    <xf numFmtId="2" fontId="53" fillId="34" borderId="122" applyProtection="0"/>
    <xf numFmtId="14" fontId="54" fillId="36" borderId="122" applyProtection="0">
      <alignment horizontal="left"/>
    </xf>
    <xf numFmtId="2" fontId="53" fillId="37" borderId="122" applyProtection="0">
      <alignment horizontal="center"/>
    </xf>
    <xf numFmtId="0" fontId="79" fillId="8" borderId="144" applyNumberFormat="0" applyAlignment="0" applyProtection="0">
      <alignment vertical="center"/>
    </xf>
    <xf numFmtId="0" fontId="52" fillId="33" borderId="122" applyNumberFormat="0" applyAlignment="0" applyProtection="0"/>
    <xf numFmtId="14" fontId="54" fillId="36" borderId="122" applyProtection="0">
      <alignment horizontal="left"/>
    </xf>
    <xf numFmtId="2" fontId="54" fillId="33" borderId="122" applyProtection="0"/>
    <xf numFmtId="0" fontId="18" fillId="32" borderId="121" applyNumberFormat="0" applyAlignment="0" applyProtection="0"/>
    <xf numFmtId="2" fontId="54" fillId="33" borderId="122" applyProtection="0"/>
    <xf numFmtId="0" fontId="80" fillId="15" borderId="140" applyNumberFormat="0" applyAlignment="0" applyProtection="0">
      <alignment vertical="center"/>
    </xf>
    <xf numFmtId="0" fontId="13" fillId="10" borderId="121" applyNumberFormat="0" applyFont="0" applyAlignment="0" applyProtection="0">
      <alignment vertical="center"/>
    </xf>
    <xf numFmtId="2" fontId="53" fillId="34" borderId="122" applyProtection="0"/>
    <xf numFmtId="0" fontId="13" fillId="10" borderId="121" applyNumberFormat="0" applyFont="0" applyAlignment="0" applyProtection="0">
      <alignment vertical="center"/>
    </xf>
    <xf numFmtId="2" fontId="57" fillId="35" borderId="122" applyProtection="0"/>
    <xf numFmtId="2" fontId="57" fillId="35" borderId="122" applyProtection="0">
      <alignment horizontal="center"/>
    </xf>
    <xf numFmtId="2" fontId="57" fillId="35" borderId="122" applyProtection="0"/>
    <xf numFmtId="0" fontId="18" fillId="32" borderId="147" applyNumberFormat="0" applyAlignment="0" applyProtection="0"/>
    <xf numFmtId="0" fontId="55" fillId="33" borderId="122" applyNumberFormat="0" applyProtection="0">
      <alignment horizontal="left"/>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80" fillId="15" borderId="125" applyNumberFormat="0" applyAlignment="0" applyProtection="0">
      <alignment vertical="center"/>
    </xf>
    <xf numFmtId="0" fontId="80" fillId="9" borderId="125" applyNumberFormat="0" applyAlignment="0" applyProtection="0">
      <alignment vertical="center"/>
    </xf>
    <xf numFmtId="0" fontId="80" fillId="15" borderId="113" applyNumberFormat="0" applyAlignment="0" applyProtection="0">
      <alignment vertical="center"/>
    </xf>
    <xf numFmtId="0" fontId="63" fillId="0" borderId="128" applyNumberFormat="0" applyFill="0" applyAlignment="0" applyProtection="0">
      <alignment vertical="center"/>
    </xf>
    <xf numFmtId="14" fontId="54" fillId="36" borderId="141" applyProtection="0">
      <alignment horizontal="left"/>
    </xf>
    <xf numFmtId="0" fontId="68" fillId="15" borderId="144"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14" fontId="54" fillId="36" borderId="149" applyProtection="0">
      <alignment horizontal="left"/>
    </xf>
    <xf numFmtId="0" fontId="44" fillId="8" borderId="120" applyNumberFormat="0" applyAlignment="0" applyProtection="0">
      <alignment vertical="center"/>
    </xf>
    <xf numFmtId="0" fontId="68" fillId="15" borderId="146" applyNumberFormat="0" applyAlignment="0" applyProtection="0">
      <alignment vertical="center"/>
    </xf>
    <xf numFmtId="0" fontId="13" fillId="10" borderId="139" applyNumberFormat="0" applyFont="0" applyAlignment="0" applyProtection="0">
      <alignment vertical="center"/>
    </xf>
    <xf numFmtId="0" fontId="67" fillId="9" borderId="166" applyNumberFormat="0" applyAlignment="0" applyProtection="0"/>
    <xf numFmtId="0" fontId="63" fillId="0" borderId="128" applyNumberFormat="0" applyFill="0" applyAlignment="0" applyProtection="0">
      <alignment vertical="center"/>
    </xf>
    <xf numFmtId="0" fontId="63" fillId="0" borderId="137" applyNumberFormat="0" applyFill="0" applyAlignment="0" applyProtection="0">
      <alignment vertical="center"/>
    </xf>
    <xf numFmtId="2" fontId="53" fillId="37" borderId="122" applyProtection="0">
      <alignment horizontal="center"/>
    </xf>
    <xf numFmtId="0" fontId="51" fillId="15" borderId="169" applyNumberFormat="0" applyAlignment="0" applyProtection="0">
      <alignment vertical="center"/>
    </xf>
    <xf numFmtId="0" fontId="68" fillId="15" borderId="144" applyNumberFormat="0" applyAlignment="0" applyProtection="0">
      <alignment vertical="center"/>
    </xf>
    <xf numFmtId="0" fontId="55" fillId="33" borderId="122" applyNumberFormat="0" applyProtection="0">
      <alignment horizontal="left"/>
    </xf>
    <xf numFmtId="2" fontId="53" fillId="35" borderId="126" applyProtection="0">
      <alignment horizontal="right"/>
    </xf>
    <xf numFmtId="2" fontId="54" fillId="33" borderId="141" applyProtection="0"/>
    <xf numFmtId="0" fontId="80" fillId="15" borderId="140" applyNumberFormat="0" applyAlignment="0" applyProtection="0">
      <alignment vertical="center"/>
    </xf>
    <xf numFmtId="0" fontId="79" fillId="8" borderId="144" applyNumberFormat="0" applyAlignment="0" applyProtection="0">
      <alignment vertical="center"/>
    </xf>
    <xf numFmtId="0" fontId="80" fillId="15" borderId="148" applyNumberFormat="0" applyAlignment="0" applyProtection="0">
      <alignment vertical="center"/>
    </xf>
    <xf numFmtId="0" fontId="68" fillId="9" borderId="146" applyNumberFormat="0" applyAlignment="0" applyProtection="0">
      <alignment vertical="center"/>
    </xf>
    <xf numFmtId="0" fontId="68" fillId="15" borderId="132" applyNumberFormat="0" applyAlignment="0" applyProtection="0">
      <alignment vertical="center"/>
    </xf>
    <xf numFmtId="0" fontId="63" fillId="0" borderId="137" applyNumberFormat="0" applyFill="0" applyAlignment="0" applyProtection="0">
      <alignment vertical="center"/>
    </xf>
    <xf numFmtId="0" fontId="63" fillId="0" borderId="142" applyNumberFormat="0" applyFill="0" applyAlignment="0" applyProtection="0">
      <alignment vertical="center"/>
    </xf>
    <xf numFmtId="0" fontId="85" fillId="0" borderId="128" applyNumberFormat="0" applyFill="0" applyAlignment="0" applyProtection="0"/>
    <xf numFmtId="0" fontId="79" fillId="8" borderId="146" applyNumberFormat="0" applyAlignment="0" applyProtection="0">
      <alignment vertical="center"/>
    </xf>
    <xf numFmtId="0" fontId="68" fillId="15" borderId="129" applyNumberFormat="0" applyAlignment="0" applyProtection="0">
      <alignment vertical="center"/>
    </xf>
    <xf numFmtId="0" fontId="63" fillId="0" borderId="127" applyNumberFormat="0" applyFill="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13" fillId="10" borderId="130" applyNumberFormat="0" applyFon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13" fillId="10" borderId="130" applyNumberFormat="0" applyFont="0" applyAlignment="0" applyProtection="0"/>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8" applyNumberFormat="0" applyFill="0" applyAlignment="0" applyProtection="0">
      <alignment vertical="center"/>
    </xf>
    <xf numFmtId="0" fontId="63" fillId="0" borderId="127" applyNumberFormat="0" applyFill="0" applyAlignment="0" applyProtection="0">
      <alignment vertical="center"/>
    </xf>
    <xf numFmtId="0" fontId="67" fillId="9" borderId="129" applyNumberFormat="0" applyAlignment="0" applyProtection="0"/>
    <xf numFmtId="0" fontId="68" fillId="15" borderId="129" applyNumberFormat="0" applyAlignment="0" applyProtection="0">
      <alignment vertical="center"/>
    </xf>
    <xf numFmtId="2" fontId="57" fillId="35" borderId="126" applyProtection="0"/>
    <xf numFmtId="0" fontId="59" fillId="0" borderId="127" applyNumberFormat="0" applyFill="0" applyAlignment="0" applyProtection="0">
      <alignment vertical="center"/>
    </xf>
    <xf numFmtId="0" fontId="67" fillId="9" borderId="120" applyNumberFormat="0" applyAlignment="0" applyProtection="0"/>
    <xf numFmtId="2" fontId="57" fillId="35" borderId="126" applyProtection="0">
      <alignment horizontal="center"/>
    </xf>
    <xf numFmtId="0" fontId="80" fillId="15" borderId="125"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3" fillId="0" borderId="142" applyNumberFormat="0" applyFill="0" applyAlignment="0" applyProtection="0">
      <alignment vertical="center"/>
    </xf>
    <xf numFmtId="0" fontId="63" fillId="0" borderId="127" applyNumberFormat="0" applyFill="0" applyAlignment="0" applyProtection="0">
      <alignment vertical="center"/>
    </xf>
    <xf numFmtId="0" fontId="32" fillId="15" borderId="129" applyNumberFormat="0" applyAlignment="0" applyProtection="0">
      <alignment vertical="center"/>
    </xf>
    <xf numFmtId="0" fontId="85" fillId="0" borderId="116" applyNumberFormat="0" applyFill="0" applyAlignment="0" applyProtection="0"/>
    <xf numFmtId="0" fontId="80" fillId="15" borderId="113" applyNumberFormat="0" applyAlignment="0" applyProtection="0">
      <alignment vertical="center"/>
    </xf>
    <xf numFmtId="0" fontId="99" fillId="0" borderId="0"/>
    <xf numFmtId="0" fontId="80" fillId="15" borderId="113" applyNumberFormat="0" applyAlignment="0" applyProtection="0">
      <alignment vertical="center"/>
    </xf>
    <xf numFmtId="0" fontId="63" fillId="0" borderId="142" applyNumberFormat="0" applyFill="0" applyAlignment="0" applyProtection="0">
      <alignment vertical="center"/>
    </xf>
    <xf numFmtId="2" fontId="54" fillId="33" borderId="141" applyProtection="0"/>
    <xf numFmtId="0" fontId="79" fillId="8" borderId="117" applyNumberFormat="0" applyAlignment="0" applyProtection="0">
      <alignment vertical="center"/>
    </xf>
    <xf numFmtId="0" fontId="79" fillId="8" borderId="117"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8" fillId="9" borderId="144" applyNumberFormat="0" applyAlignment="0" applyProtection="0">
      <alignment vertical="center"/>
    </xf>
    <xf numFmtId="0" fontId="80" fillId="15" borderId="113" applyNumberFormat="0" applyAlignment="0" applyProtection="0">
      <alignment vertical="center"/>
    </xf>
    <xf numFmtId="0" fontId="68" fillId="15" borderId="129" applyNumberFormat="0" applyAlignment="0" applyProtection="0">
      <alignment vertical="center"/>
    </xf>
    <xf numFmtId="0" fontId="85" fillId="0" borderId="138"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9" borderId="129" applyNumberFormat="0" applyAlignment="0" applyProtection="0">
      <alignment vertical="center"/>
    </xf>
    <xf numFmtId="0" fontId="13" fillId="10" borderId="119" applyNumberFormat="0" applyFont="0" applyAlignment="0" applyProtection="0">
      <alignment vertical="center"/>
    </xf>
    <xf numFmtId="2" fontId="53" fillId="34" borderId="141" applyProtection="0"/>
    <xf numFmtId="0" fontId="13" fillId="10" borderId="139"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19" applyNumberFormat="0" applyFont="0" applyAlignment="0" applyProtection="0">
      <alignment vertical="center"/>
    </xf>
    <xf numFmtId="10" fontId="38" fillId="29" borderId="102" applyNumberFormat="0" applyBorder="0" applyAlignment="0" applyProtection="0"/>
    <xf numFmtId="0" fontId="40" fillId="0" borderId="101">
      <alignment horizontal="left" vertical="center"/>
    </xf>
    <xf numFmtId="0" fontId="44" fillId="8" borderId="99"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13" fillId="10" borderId="130" applyNumberFormat="0" applyFont="0" applyAlignment="0" applyProtection="0">
      <alignment vertical="center"/>
    </xf>
    <xf numFmtId="0" fontId="80" fillId="15" borderId="113" applyNumberFormat="0" applyAlignment="0" applyProtection="0">
      <alignment vertical="center"/>
    </xf>
    <xf numFmtId="0" fontId="80" fillId="15" borderId="125" applyNumberFormat="0" applyAlignment="0" applyProtection="0">
      <alignment vertical="center"/>
    </xf>
    <xf numFmtId="0" fontId="13" fillId="10" borderId="121" applyNumberFormat="0" applyFont="0" applyAlignment="0" applyProtection="0"/>
    <xf numFmtId="10" fontId="38" fillId="29" borderId="61" applyNumberFormat="0" applyBorder="0" applyAlignment="0" applyProtection="0"/>
    <xf numFmtId="10" fontId="38" fillId="29" borderId="61" applyNumberFormat="0" applyBorder="0" applyAlignment="0" applyProtection="0"/>
    <xf numFmtId="2" fontId="52" fillId="34" borderId="122" applyProtection="0">
      <alignment horizontal="right"/>
    </xf>
    <xf numFmtId="0" fontId="13" fillId="10" borderId="64" applyNumberFormat="0" applyFont="0" applyAlignment="0" applyProtection="0">
      <alignment vertical="center"/>
    </xf>
    <xf numFmtId="0" fontId="13" fillId="10" borderId="121" applyNumberFormat="0" applyFont="0" applyAlignment="0" applyProtection="0"/>
    <xf numFmtId="0" fontId="79" fillId="8" borderId="120" applyNumberFormat="0" applyAlignment="0" applyProtection="0">
      <alignment vertical="center"/>
    </xf>
    <xf numFmtId="2" fontId="53" fillId="35" borderId="126" applyProtection="0">
      <alignment horizontal="right"/>
    </xf>
    <xf numFmtId="2" fontId="54" fillId="33" borderId="149" applyProtection="0"/>
    <xf numFmtId="2" fontId="53" fillId="37" borderId="122" applyProtection="0">
      <alignment horizontal="center"/>
    </xf>
    <xf numFmtId="0" fontId="85" fillId="0" borderId="143" applyNumberFormat="0" applyFill="0" applyAlignment="0" applyProtection="0"/>
    <xf numFmtId="0" fontId="51" fillId="15" borderId="148" applyNumberFormat="0" applyAlignment="0" applyProtection="0">
      <alignment vertical="center"/>
    </xf>
    <xf numFmtId="0" fontId="79" fillId="8" borderId="144" applyNumberFormat="0" applyAlignment="0" applyProtection="0">
      <alignment vertical="center"/>
    </xf>
    <xf numFmtId="0" fontId="44" fillId="8" borderId="117" applyNumberFormat="0" applyAlignment="0" applyProtection="0">
      <alignment vertical="center"/>
    </xf>
    <xf numFmtId="2" fontId="54" fillId="33" borderId="122" applyProtection="0"/>
    <xf numFmtId="0" fontId="68" fillId="15" borderId="132" applyNumberFormat="0" applyAlignment="0" applyProtection="0">
      <alignment vertical="center"/>
    </xf>
    <xf numFmtId="0" fontId="63" fillId="0" borderId="127" applyNumberFormat="0" applyFill="0" applyAlignment="0" applyProtection="0">
      <alignment vertical="center"/>
    </xf>
    <xf numFmtId="0" fontId="13" fillId="10" borderId="119" applyNumberFormat="0" applyFont="0" applyAlignment="0" applyProtection="0">
      <alignment vertical="center"/>
    </xf>
    <xf numFmtId="0" fontId="80" fillId="15" borderId="135" applyNumberFormat="0" applyAlignment="0" applyProtection="0">
      <alignment vertical="center"/>
    </xf>
    <xf numFmtId="0" fontId="13" fillId="10" borderId="121" applyNumberFormat="0" applyFont="0" applyAlignment="0" applyProtection="0">
      <alignment vertical="center"/>
    </xf>
    <xf numFmtId="0" fontId="68" fillId="15" borderId="129" applyNumberFormat="0" applyAlignment="0" applyProtection="0">
      <alignment vertical="center"/>
    </xf>
    <xf numFmtId="0" fontId="51" fillId="15" borderId="125"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150" applyNumberFormat="0" applyFill="0" applyAlignment="0" applyProtection="0">
      <alignment vertical="center"/>
    </xf>
    <xf numFmtId="0" fontId="68" fillId="15" borderId="129" applyNumberFormat="0" applyAlignment="0" applyProtection="0">
      <alignment vertical="center"/>
    </xf>
    <xf numFmtId="0" fontId="80" fillId="9" borderId="113" applyNumberFormat="0" applyAlignment="0" applyProtection="0">
      <alignment vertical="center"/>
    </xf>
    <xf numFmtId="0" fontId="79" fillId="8" borderId="117" applyNumberFormat="0" applyAlignment="0" applyProtection="0">
      <alignment vertical="center"/>
    </xf>
    <xf numFmtId="0" fontId="32" fillId="15" borderId="129" applyNumberFormat="0" applyAlignment="0" applyProtection="0">
      <alignment vertical="center"/>
    </xf>
    <xf numFmtId="0" fontId="68" fillId="15" borderId="144"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44" fillId="8" borderId="117" applyNumberFormat="0" applyAlignment="0" applyProtection="0">
      <alignment vertical="center"/>
    </xf>
    <xf numFmtId="0" fontId="68" fillId="15" borderId="129"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68" fillId="15" borderId="129" applyNumberFormat="0" applyAlignment="0" applyProtection="0">
      <alignment vertical="center"/>
    </xf>
    <xf numFmtId="0" fontId="32" fillId="15" borderId="129" applyNumberFormat="0" applyAlignment="0" applyProtection="0">
      <alignment vertical="center"/>
    </xf>
    <xf numFmtId="0" fontId="63" fillId="0" borderId="127" applyNumberFormat="0" applyFill="0" applyAlignment="0" applyProtection="0">
      <alignment vertical="center"/>
    </xf>
    <xf numFmtId="14" fontId="54" fillId="36" borderId="122" applyProtection="0">
      <alignment horizontal="left"/>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80" fillId="15" borderId="125" applyNumberFormat="0" applyAlignment="0" applyProtection="0">
      <alignment vertical="center"/>
    </xf>
    <xf numFmtId="0" fontId="13" fillId="10" borderId="139" applyNumberFormat="0" applyFont="0" applyAlignment="0" applyProtection="0"/>
    <xf numFmtId="14" fontId="54" fillId="36" borderId="126" applyProtection="0">
      <alignment horizontal="left"/>
    </xf>
    <xf numFmtId="0" fontId="68" fillId="15" borderId="120" applyNumberFormat="0" applyAlignment="0" applyProtection="0">
      <alignment vertical="center"/>
    </xf>
    <xf numFmtId="2" fontId="53" fillId="37" borderId="126" applyProtection="0"/>
    <xf numFmtId="0" fontId="59" fillId="0" borderId="127" applyNumberFormat="0" applyFill="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0" applyNumberFormat="0" applyAlignment="0" applyProtection="0">
      <alignment vertical="center"/>
    </xf>
    <xf numFmtId="10" fontId="38" fillId="29" borderId="61" applyNumberFormat="0" applyBorder="0" applyAlignment="0" applyProtection="0"/>
    <xf numFmtId="10" fontId="38" fillId="29" borderId="61" applyNumberFormat="0" applyBorder="0" applyAlignment="0" applyProtection="0"/>
    <xf numFmtId="0" fontId="63" fillId="0" borderId="127" applyNumberFormat="0" applyFill="0" applyAlignment="0" applyProtection="0">
      <alignment vertical="center"/>
    </xf>
    <xf numFmtId="0" fontId="63" fillId="0" borderId="128" applyNumberFormat="0" applyFill="0" applyAlignment="0" applyProtection="0">
      <alignment vertical="center"/>
    </xf>
    <xf numFmtId="0" fontId="63" fillId="0" borderId="127" applyNumberFormat="0" applyFill="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80" fillId="15" borderId="125"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32" fillId="15" borderId="120" applyNumberFormat="0" applyAlignment="0" applyProtection="0">
      <alignment vertical="center"/>
    </xf>
    <xf numFmtId="0" fontId="18" fillId="32" borderId="134" applyNumberFormat="0" applyAlignment="0" applyProtection="0"/>
    <xf numFmtId="0" fontId="68" fillId="15" borderId="166" applyNumberFormat="0" applyAlignment="0" applyProtection="0">
      <alignment vertical="center"/>
    </xf>
    <xf numFmtId="2" fontId="57" fillId="35" borderId="122" applyProtection="0"/>
    <xf numFmtId="0" fontId="32" fillId="15" borderId="144" applyNumberFormat="0" applyAlignment="0" applyProtection="0">
      <alignment vertical="center"/>
    </xf>
    <xf numFmtId="0" fontId="68" fillId="15" borderId="120" applyNumberFormat="0" applyAlignment="0" applyProtection="0">
      <alignment vertical="center"/>
    </xf>
    <xf numFmtId="0" fontId="32" fillId="15" borderId="144" applyNumberFormat="0" applyAlignment="0" applyProtection="0">
      <alignment vertical="center"/>
    </xf>
    <xf numFmtId="0" fontId="44" fillId="8" borderId="99" applyNumberFormat="0" applyAlignment="0" applyProtection="0">
      <alignment vertical="center"/>
    </xf>
    <xf numFmtId="0" fontId="80" fillId="15" borderId="140" applyNumberFormat="0" applyAlignment="0" applyProtection="0">
      <alignment vertical="center"/>
    </xf>
    <xf numFmtId="0" fontId="63" fillId="0" borderId="142" applyNumberFormat="0" applyFill="0" applyAlignment="0" applyProtection="0">
      <alignment vertical="center"/>
    </xf>
    <xf numFmtId="2" fontId="52" fillId="34" borderId="122" applyProtection="0">
      <alignment horizontal="right"/>
    </xf>
    <xf numFmtId="0" fontId="13" fillId="10" borderId="64" applyNumberFormat="0" applyFont="0" applyAlignment="0" applyProtection="0">
      <alignment vertical="center"/>
    </xf>
    <xf numFmtId="0" fontId="13" fillId="10" borderId="121" applyNumberFormat="0" applyFont="0" applyAlignment="0" applyProtection="0">
      <alignment vertical="center"/>
    </xf>
    <xf numFmtId="0" fontId="13" fillId="10" borderId="139" applyNumberFormat="0" applyFont="0" applyAlignment="0" applyProtection="0">
      <alignment vertical="center"/>
    </xf>
    <xf numFmtId="0" fontId="80" fillId="15" borderId="125" applyNumberFormat="0" applyAlignment="0" applyProtection="0">
      <alignment vertical="center"/>
    </xf>
    <xf numFmtId="0" fontId="68" fillId="15" borderId="129" applyNumberFormat="0" applyAlignment="0" applyProtection="0">
      <alignment vertical="center"/>
    </xf>
    <xf numFmtId="0" fontId="85" fillId="0" borderId="128" applyNumberFormat="0" applyFill="0" applyAlignment="0" applyProtection="0"/>
    <xf numFmtId="0" fontId="13" fillId="10" borderId="139" applyNumberFormat="0" applyFont="0" applyAlignment="0" applyProtection="0">
      <alignment vertical="center"/>
    </xf>
    <xf numFmtId="2" fontId="53" fillId="35" borderId="141" applyProtection="0">
      <alignment horizontal="right"/>
    </xf>
    <xf numFmtId="2" fontId="57" fillId="35" borderId="141" applyProtection="0"/>
    <xf numFmtId="0" fontId="68" fillId="15" borderId="144" applyNumberFormat="0" applyAlignment="0" applyProtection="0">
      <alignment vertical="center"/>
    </xf>
    <xf numFmtId="0" fontId="79" fillId="8" borderId="132" applyNumberFormat="0" applyAlignment="0" applyProtection="0">
      <alignment vertical="center"/>
    </xf>
    <xf numFmtId="2" fontId="57" fillId="35" borderId="149" applyProtection="0">
      <alignment horizontal="center"/>
    </xf>
    <xf numFmtId="0" fontId="80" fillId="15" borderId="148" applyNumberFormat="0" applyAlignment="0" applyProtection="0">
      <alignment vertical="center"/>
    </xf>
    <xf numFmtId="0" fontId="13" fillId="10" borderId="147" applyNumberFormat="0" applyFont="0" applyAlignment="0" applyProtection="0"/>
    <xf numFmtId="0" fontId="55" fillId="33" borderId="122" applyNumberFormat="0" applyProtection="0">
      <alignment horizontal="left"/>
    </xf>
    <xf numFmtId="0" fontId="68" fillId="15" borderId="132" applyNumberFormat="0" applyAlignment="0" applyProtection="0">
      <alignment vertical="center"/>
    </xf>
    <xf numFmtId="0" fontId="63" fillId="0" borderId="171" applyNumberFormat="0" applyFill="0" applyAlignment="0" applyProtection="0">
      <alignment vertical="center"/>
    </xf>
    <xf numFmtId="2" fontId="53" fillId="37" borderId="122" applyProtection="0">
      <alignment horizontal="center"/>
    </xf>
    <xf numFmtId="0" fontId="51" fillId="15" borderId="140" applyNumberFormat="0" applyAlignment="0" applyProtection="0">
      <alignment vertical="center"/>
    </xf>
    <xf numFmtId="0" fontId="68" fillId="15" borderId="120" applyNumberFormat="0" applyAlignment="0" applyProtection="0">
      <alignment vertical="center"/>
    </xf>
    <xf numFmtId="0" fontId="52" fillId="33" borderId="136" applyNumberFormat="0" applyAlignment="0" applyProtection="0"/>
    <xf numFmtId="0" fontId="63" fillId="0" borderId="150" applyNumberFormat="0" applyFill="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63" fillId="0" borderId="142" applyNumberFormat="0" applyFill="0" applyAlignment="0" applyProtection="0">
      <alignment vertical="center"/>
    </xf>
    <xf numFmtId="0" fontId="68" fillId="15" borderId="146" applyNumberFormat="0" applyAlignment="0" applyProtection="0">
      <alignment vertical="center"/>
    </xf>
    <xf numFmtId="0" fontId="68" fillId="15" borderId="132"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2" fontId="53" fillId="37" borderId="141" applyProtection="0"/>
    <xf numFmtId="0" fontId="63" fillId="0" borderId="142" applyNumberFormat="0" applyFill="0" applyAlignment="0" applyProtection="0">
      <alignment vertical="center"/>
    </xf>
    <xf numFmtId="0" fontId="40" fillId="0" borderId="101">
      <alignment horizontal="left" vertical="center"/>
    </xf>
    <xf numFmtId="0" fontId="40" fillId="0" borderId="101">
      <alignment horizontal="left" vertical="center"/>
    </xf>
    <xf numFmtId="0" fontId="44" fillId="8" borderId="99" applyNumberFormat="0" applyAlignment="0" applyProtection="0">
      <alignment vertical="center"/>
    </xf>
    <xf numFmtId="10" fontId="38" fillId="29" borderId="102" applyNumberFormat="0" applyBorder="0" applyAlignment="0" applyProtection="0"/>
    <xf numFmtId="10" fontId="38" fillId="29" borderId="102" applyNumberFormat="0" applyBorder="0" applyAlignment="0" applyProtection="0"/>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13" fillId="10" borderId="121" applyNumberFormat="0" applyFont="0" applyAlignment="0" applyProtection="0">
      <alignment vertical="center"/>
    </xf>
    <xf numFmtId="0" fontId="44" fillId="8" borderId="120" applyNumberFormat="0" applyAlignment="0" applyProtection="0">
      <alignment vertical="center"/>
    </xf>
    <xf numFmtId="0" fontId="51" fillId="15" borderId="140" applyNumberFormat="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63" fillId="0" borderId="97" applyNumberFormat="0" applyFill="0" applyAlignment="0" applyProtection="0">
      <alignment vertical="center"/>
    </xf>
    <xf numFmtId="0" fontId="13" fillId="10" borderId="121" applyNumberFormat="0" applyFont="0" applyAlignment="0" applyProtection="0">
      <alignment vertical="center"/>
    </xf>
    <xf numFmtId="0" fontId="67" fillId="9" borderId="117" applyNumberFormat="0" applyAlignment="0" applyProtection="0"/>
    <xf numFmtId="0" fontId="13" fillId="10" borderId="119" applyNumberFormat="0" applyFont="0" applyAlignment="0" applyProtection="0"/>
    <xf numFmtId="0" fontId="13" fillId="10" borderId="121" applyNumberFormat="0" applyFont="0" applyAlignment="0" applyProtection="0">
      <alignment vertical="center"/>
    </xf>
    <xf numFmtId="0" fontId="63" fillId="0" borderId="115" applyNumberFormat="0" applyFill="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8" fillId="32" borderId="139" applyNumberForma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7" fillId="35" borderId="66" applyProtection="0">
      <alignment horizontal="center"/>
    </xf>
    <xf numFmtId="2" fontId="53" fillId="37" borderId="141" applyProtection="0"/>
    <xf numFmtId="2" fontId="53" fillId="37" borderId="66" applyProtection="0">
      <alignment horizontal="center"/>
    </xf>
    <xf numFmtId="2" fontId="54" fillId="33" borderId="66" applyProtection="0"/>
    <xf numFmtId="2" fontId="53" fillId="37" borderId="66" applyProtection="0"/>
    <xf numFmtId="2" fontId="53" fillId="37" borderId="66" applyProtection="0"/>
    <xf numFmtId="2" fontId="53" fillId="34" borderId="66" applyProtection="0"/>
    <xf numFmtId="14" fontId="54" fillId="36" borderId="66" applyProtection="0">
      <alignment horizontal="left"/>
    </xf>
    <xf numFmtId="0" fontId="55" fillId="33" borderId="66" applyNumberFormat="0" applyProtection="0">
      <alignment horizontal="left"/>
    </xf>
    <xf numFmtId="0" fontId="55" fillId="33" borderId="66" applyNumberFormat="0" applyProtection="0">
      <alignment horizontal="left"/>
    </xf>
    <xf numFmtId="14" fontId="54" fillId="36" borderId="66" applyProtection="0">
      <alignment horizontal="left"/>
    </xf>
    <xf numFmtId="2" fontId="52" fillId="34" borderId="66" applyProtection="0">
      <alignment horizontal="right"/>
    </xf>
    <xf numFmtId="14" fontId="54" fillId="36" borderId="66" applyProtection="0">
      <alignment horizontal="right"/>
    </xf>
    <xf numFmtId="14" fontId="54" fillId="36" borderId="66" applyProtection="0">
      <alignment horizontal="right"/>
    </xf>
    <xf numFmtId="2" fontId="53" fillId="35" borderId="66" applyProtection="0">
      <alignment horizontal="right"/>
    </xf>
    <xf numFmtId="0" fontId="18" fillId="32" borderId="64" applyNumberFormat="0" applyAlignment="0" applyProtection="0"/>
    <xf numFmtId="0" fontId="67" fillId="9" borderId="146" applyNumberFormat="0" applyAlignment="0" applyProtection="0"/>
    <xf numFmtId="0" fontId="18" fillId="32" borderId="64" applyNumberFormat="0" applyAlignment="0" applyProtection="0"/>
    <xf numFmtId="2" fontId="53" fillId="37" borderId="114" applyProtection="0">
      <alignment horizontal="center"/>
    </xf>
    <xf numFmtId="0" fontId="63" fillId="0" borderId="143" applyNumberFormat="0" applyFill="0" applyAlignment="0" applyProtection="0">
      <alignment vertical="center"/>
    </xf>
    <xf numFmtId="0" fontId="13" fillId="10" borderId="121" applyNumberFormat="0" applyFont="0" applyAlignment="0" applyProtection="0">
      <alignment vertical="center"/>
    </xf>
    <xf numFmtId="0" fontId="59" fillId="0" borderId="115" applyNumberFormat="0" applyFill="0" applyAlignment="0" applyProtection="0">
      <alignment vertical="center"/>
    </xf>
    <xf numFmtId="2" fontId="53" fillId="37" borderId="114" applyProtection="0"/>
    <xf numFmtId="2" fontId="57" fillId="35" borderId="114" applyProtection="0">
      <alignment horizontal="center"/>
    </xf>
    <xf numFmtId="2" fontId="53" fillId="37" borderId="114" applyProtection="0">
      <alignment horizontal="center"/>
    </xf>
    <xf numFmtId="2" fontId="57" fillId="35" borderId="114" applyProtection="0"/>
    <xf numFmtId="2" fontId="54" fillId="33" borderId="114" applyProtection="0"/>
    <xf numFmtId="0" fontId="13" fillId="10" borderId="121" applyNumberFormat="0" applyFont="0" applyAlignment="0" applyProtection="0">
      <alignment vertical="center"/>
    </xf>
    <xf numFmtId="0" fontId="67" fillId="9" borderId="117" applyNumberFormat="0" applyAlignment="0" applyProtection="0"/>
    <xf numFmtId="0" fontId="68" fillId="9"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xf numFmtId="0" fontId="13" fillId="10" borderId="121" applyNumberFormat="0" applyFont="0" applyAlignment="0" applyProtection="0">
      <alignment vertical="center"/>
    </xf>
    <xf numFmtId="0" fontId="18" fillId="32" borderId="119" applyNumberFormat="0" applyAlignment="0" applyProtection="0"/>
    <xf numFmtId="0" fontId="67" fillId="9" borderId="99" applyNumberFormat="0" applyAlignment="0" applyProtection="0"/>
    <xf numFmtId="0" fontId="67" fillId="9" borderId="99" applyNumberFormat="0" applyAlignment="0" applyProtection="0"/>
    <xf numFmtId="0" fontId="67" fillId="9" borderId="99" applyNumberFormat="0" applyAlignment="0" applyProtection="0"/>
    <xf numFmtId="0" fontId="67" fillId="9" borderId="99" applyNumberFormat="0" applyAlignment="0" applyProtection="0"/>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13" fillId="10" borderId="119" applyNumberFormat="0" applyFont="0" applyAlignment="0" applyProtection="0">
      <alignment vertical="center"/>
    </xf>
    <xf numFmtId="2" fontId="54" fillId="33" borderId="114" applyProtection="0"/>
    <xf numFmtId="2" fontId="52" fillId="34" borderId="114" applyProtection="0">
      <alignment horizontal="right"/>
    </xf>
    <xf numFmtId="2" fontId="53" fillId="35" borderId="114" applyProtection="0">
      <alignment horizontal="right"/>
    </xf>
    <xf numFmtId="2" fontId="53" fillId="35" borderId="114" applyProtection="0">
      <alignment horizontal="right"/>
    </xf>
    <xf numFmtId="0" fontId="51" fillId="15" borderId="113" applyNumberFormat="0" applyAlignment="0" applyProtection="0">
      <alignment vertical="center"/>
    </xf>
    <xf numFmtId="0" fontId="52" fillId="33" borderId="114" applyNumberFormat="0" applyAlignment="0" applyProtection="0"/>
    <xf numFmtId="0" fontId="52" fillId="33" borderId="114" applyNumberFormat="0" applyAlignment="0" applyProtection="0"/>
    <xf numFmtId="0" fontId="32" fillId="15" borderId="117"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44" fillId="8" borderId="117" applyNumberFormat="0" applyAlignment="0" applyProtection="0">
      <alignment vertical="center"/>
    </xf>
    <xf numFmtId="0" fontId="44" fillId="8" borderId="117" applyNumberFormat="0" applyAlignment="0" applyProtection="0">
      <alignment vertical="center"/>
    </xf>
    <xf numFmtId="2" fontId="53" fillId="35" borderId="114" applyProtection="0">
      <alignment horizontal="right"/>
    </xf>
    <xf numFmtId="0" fontId="52" fillId="33" borderId="114" applyNumberFormat="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0" fontId="52" fillId="33" borderId="114" applyNumberFormat="0" applyAlignment="0" applyProtection="0"/>
    <xf numFmtId="0" fontId="122" fillId="45" borderId="103">
      <alignment vertical="center"/>
    </xf>
    <xf numFmtId="2" fontId="52" fillId="34" borderId="114" applyProtection="0">
      <alignment horizontal="right"/>
    </xf>
    <xf numFmtId="14" fontId="54" fillId="36" borderId="114" applyProtection="0">
      <alignment horizontal="lef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left"/>
    </xf>
    <xf numFmtId="2" fontId="53" fillId="34" borderId="114" applyProtection="0"/>
    <xf numFmtId="2" fontId="54" fillId="33" borderId="114" applyProtection="0"/>
    <xf numFmtId="0" fontId="55" fillId="33" borderId="114" applyNumberFormat="0" applyProtection="0">
      <alignment horizontal="left"/>
    </xf>
    <xf numFmtId="0" fontId="55" fillId="33" borderId="114" applyNumberFormat="0" applyProtection="0">
      <alignment horizontal="left"/>
    </xf>
    <xf numFmtId="2" fontId="54" fillId="33" borderId="114" applyProtection="0"/>
    <xf numFmtId="2" fontId="54" fillId="33" borderId="114" applyProtection="0"/>
    <xf numFmtId="2" fontId="53" fillId="37" borderId="114" applyProtection="0">
      <alignment horizontal="center"/>
    </xf>
    <xf numFmtId="2" fontId="57" fillId="35" borderId="114" applyProtection="0"/>
    <xf numFmtId="2" fontId="53" fillId="37" borderId="114" applyProtection="0"/>
    <xf numFmtId="2" fontId="53" fillId="37" borderId="114" applyProtection="0"/>
    <xf numFmtId="2" fontId="57" fillId="35" borderId="114" applyProtection="0">
      <alignment horizontal="center"/>
    </xf>
    <xf numFmtId="2" fontId="57" fillId="35" borderId="114" applyProtection="0">
      <alignment horizontal="center"/>
    </xf>
    <xf numFmtId="0" fontId="63" fillId="0" borderId="115" applyNumberFormat="0" applyFill="0" applyAlignment="0" applyProtection="0">
      <alignment vertical="center"/>
    </xf>
    <xf numFmtId="0" fontId="68" fillId="15" borderId="120" applyNumberFormat="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44" fillId="8" borderId="117"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2" fillId="34" borderId="114" applyProtection="0">
      <alignment horizontal="right"/>
    </xf>
    <xf numFmtId="2" fontId="53" fillId="35" borderId="114" applyProtection="0">
      <alignment horizontal="right"/>
    </xf>
    <xf numFmtId="0" fontId="13" fillId="10" borderId="119" applyNumberFormat="0" applyFont="0" applyAlignment="0" applyProtection="0">
      <alignment vertical="center"/>
    </xf>
    <xf numFmtId="0" fontId="52" fillId="33" borderId="114" applyNumberFormat="0" applyAlignment="0" applyProtection="0"/>
    <xf numFmtId="0" fontId="51" fillId="15" borderId="113"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10" fontId="38" fillId="29" borderId="118" applyNumberFormat="0" applyBorder="0" applyAlignment="0" applyProtection="0"/>
    <xf numFmtId="0" fontId="32" fillId="15" borderId="117" applyNumberFormat="0" applyAlignment="0" applyProtection="0">
      <alignment vertical="center"/>
    </xf>
    <xf numFmtId="2" fontId="53" fillId="35" borderId="114" applyProtection="0">
      <alignment horizontal="right"/>
    </xf>
    <xf numFmtId="0" fontId="52" fillId="33" borderId="114" applyNumberFormat="0" applyAlignment="0" applyProtection="0"/>
    <xf numFmtId="0" fontId="51" fillId="15" borderId="113" applyNumberFormat="0" applyAlignment="0" applyProtection="0">
      <alignment vertical="center"/>
    </xf>
    <xf numFmtId="0" fontId="52" fillId="33" borderId="114" applyNumberFormat="0" applyAlignment="0" applyProtection="0"/>
    <xf numFmtId="2" fontId="52" fillId="34" borderId="114" applyProtection="0">
      <alignment horizontal="right"/>
    </xf>
    <xf numFmtId="2" fontId="52" fillId="34" borderId="114" applyProtection="0">
      <alignment horizontal="right"/>
    </xf>
    <xf numFmtId="0" fontId="13" fillId="10" borderId="121" applyNumberFormat="0" applyFont="0" applyAlignment="0" applyProtection="0">
      <alignment vertical="center"/>
    </xf>
    <xf numFmtId="0" fontId="67" fillId="9" borderId="117" applyNumberFormat="0" applyAlignment="0" applyProtection="0"/>
    <xf numFmtId="0" fontId="68" fillId="9"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xf numFmtId="0" fontId="13" fillId="10" borderId="121" applyNumberFormat="0" applyFont="0" applyAlignment="0" applyProtection="0">
      <alignment vertical="center"/>
    </xf>
    <xf numFmtId="14" fontId="54" fillId="36" borderId="114" applyProtection="0">
      <alignment horizontal="lef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2" fontId="53" fillId="34" borderId="114" applyProtection="0"/>
    <xf numFmtId="2" fontId="54" fillId="33" borderId="114" applyProtection="0"/>
    <xf numFmtId="2" fontId="54" fillId="33" borderId="114" applyProtection="0"/>
    <xf numFmtId="2" fontId="57" fillId="35" borderId="114" applyProtection="0"/>
    <xf numFmtId="2" fontId="53" fillId="37" borderId="114" applyProtection="0"/>
    <xf numFmtId="2" fontId="53" fillId="37" borderId="114" applyProtection="0">
      <alignment horizontal="center"/>
    </xf>
    <xf numFmtId="0" fontId="63" fillId="0" borderId="116" applyNumberFormat="0" applyFill="0" applyAlignment="0" applyProtection="0">
      <alignment vertical="center"/>
    </xf>
    <xf numFmtId="0" fontId="44" fillId="8" borderId="117" applyNumberFormat="0" applyAlignment="0" applyProtection="0">
      <alignment vertical="center"/>
    </xf>
    <xf numFmtId="0" fontId="63" fillId="0" borderId="115" applyNumberFormat="0" applyFill="0" applyAlignment="0" applyProtection="0">
      <alignment vertical="center"/>
    </xf>
    <xf numFmtId="0" fontId="92" fillId="0" borderId="0"/>
    <xf numFmtId="0" fontId="63" fillId="0" borderId="115" applyNumberFormat="0" applyFill="0" applyAlignment="0" applyProtection="0">
      <alignment vertical="center"/>
    </xf>
    <xf numFmtId="0" fontId="89" fillId="0" borderId="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2" fillId="34" borderId="114" applyProtection="0">
      <alignment horizontal="right"/>
    </xf>
    <xf numFmtId="2" fontId="53" fillId="35" borderId="114" applyProtection="0">
      <alignment horizontal="right"/>
    </xf>
    <xf numFmtId="2" fontId="53" fillId="35" borderId="114" applyProtection="0">
      <alignment horizontal="right"/>
    </xf>
    <xf numFmtId="0" fontId="51" fillId="15" borderId="113" applyNumberFormat="0" applyAlignment="0" applyProtection="0">
      <alignment vertical="center"/>
    </xf>
    <xf numFmtId="0" fontId="52" fillId="33" borderId="114" applyNumberFormat="0" applyAlignment="0" applyProtection="0"/>
    <xf numFmtId="0" fontId="52" fillId="33" borderId="114" applyNumberFormat="0" applyAlignment="0" applyProtection="0"/>
    <xf numFmtId="0" fontId="32" fillId="15" borderId="117" applyNumberFormat="0" applyAlignment="0" applyProtection="0">
      <alignment vertical="center"/>
    </xf>
    <xf numFmtId="0" fontId="44" fillId="8" borderId="117"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0" fontId="44" fillId="8" borderId="117" applyNumberFormat="0" applyAlignment="0" applyProtection="0">
      <alignment vertical="center"/>
    </xf>
    <xf numFmtId="0" fontId="67" fillId="9" borderId="120" applyNumberFormat="0" applyAlignment="0" applyProtection="0"/>
    <xf numFmtId="2" fontId="53" fillId="35" borderId="114" applyProtection="0">
      <alignment horizontal="right"/>
    </xf>
    <xf numFmtId="0" fontId="52" fillId="33" borderId="114" applyNumberFormat="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2" fontId="52" fillId="34" borderId="114" applyProtection="0">
      <alignment horizontal="right"/>
    </xf>
    <xf numFmtId="2" fontId="52" fillId="34" borderId="114" applyProtection="0">
      <alignment horizontal="right"/>
    </xf>
    <xf numFmtId="14" fontId="54" fillId="36" borderId="114" applyProtection="0">
      <alignment horizontal="left"/>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79" fillId="8" borderId="99"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9"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0" fontId="80" fillId="15" borderId="95" applyNumberFormat="0" applyAlignment="0" applyProtection="0">
      <alignment vertical="center"/>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left"/>
    </xf>
    <xf numFmtId="14" fontId="54" fillId="36" borderId="114" applyProtection="0">
      <alignment horizontal="left"/>
    </xf>
    <xf numFmtId="2" fontId="53" fillId="34" borderId="114" applyProtection="0"/>
    <xf numFmtId="2" fontId="54" fillId="33" borderId="114" applyProtection="0"/>
    <xf numFmtId="0" fontId="55" fillId="33" borderId="114" applyNumberFormat="0" applyProtection="0">
      <alignment horizontal="left"/>
    </xf>
    <xf numFmtId="0" fontId="55" fillId="33" borderId="114" applyNumberFormat="0" applyProtection="0">
      <alignment horizontal="left"/>
    </xf>
    <xf numFmtId="2" fontId="54" fillId="33" borderId="114" applyProtection="0"/>
    <xf numFmtId="2" fontId="54" fillId="33" borderId="114" applyProtection="0"/>
    <xf numFmtId="0" fontId="85" fillId="0" borderId="98" applyNumberFormat="0" applyFill="0" applyAlignment="0" applyProtection="0"/>
    <xf numFmtId="0" fontId="85" fillId="0" borderId="98" applyNumberFormat="0" applyFill="0" applyAlignment="0" applyProtection="0"/>
    <xf numFmtId="0" fontId="85" fillId="0" borderId="98" applyNumberFormat="0" applyFill="0" applyAlignment="0" applyProtection="0"/>
    <xf numFmtId="0" fontId="85" fillId="0" borderId="98" applyNumberFormat="0" applyFill="0" applyAlignment="0" applyProtection="0"/>
    <xf numFmtId="0" fontId="85" fillId="0" borderId="98" applyNumberFormat="0" applyFill="0" applyAlignment="0" applyProtection="0"/>
    <xf numFmtId="0" fontId="85" fillId="0" borderId="98" applyNumberFormat="0" applyFill="0" applyAlignment="0" applyProtection="0"/>
    <xf numFmtId="2" fontId="53" fillId="37" borderId="114" applyProtection="0">
      <alignment horizontal="center"/>
    </xf>
    <xf numFmtId="2" fontId="57" fillId="35" borderId="114" applyProtection="0"/>
    <xf numFmtId="2" fontId="53" fillId="37" borderId="114" applyProtection="0"/>
    <xf numFmtId="2" fontId="53" fillId="37" borderId="114" applyProtection="0"/>
    <xf numFmtId="2" fontId="57" fillId="35" borderId="114" applyProtection="0">
      <alignment horizontal="center"/>
    </xf>
    <xf numFmtId="2" fontId="57" fillId="35" borderId="114" applyProtection="0">
      <alignment horizontal="center"/>
    </xf>
    <xf numFmtId="0" fontId="63" fillId="0" borderId="116" applyNumberFormat="0" applyFill="0" applyAlignment="0" applyProtection="0">
      <alignment vertical="center"/>
    </xf>
    <xf numFmtId="0" fontId="67" fillId="9" borderId="120" applyNumberFormat="0" applyAlignment="0" applyProtection="0"/>
    <xf numFmtId="0" fontId="59" fillId="0" borderId="115" applyNumberFormat="0" applyFill="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8" fillId="15" borderId="129" applyNumberFormat="0" applyAlignment="0" applyProtection="0">
      <alignment vertical="center"/>
    </xf>
    <xf numFmtId="0" fontId="80" fillId="15" borderId="113" applyNumberFormat="0" applyAlignment="0" applyProtection="0">
      <alignment vertical="center"/>
    </xf>
    <xf numFmtId="0" fontId="13" fillId="10" borderId="64" applyNumberFormat="0" applyFont="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32" fillId="15"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44" fillId="8" borderId="99"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51" fillId="15" borderId="95" applyNumberFormat="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3" fillId="0" borderId="98" applyNumberFormat="0" applyFill="0" applyAlignment="0" applyProtection="0">
      <alignment vertical="center"/>
    </xf>
    <xf numFmtId="0" fontId="67" fillId="9" borderId="99" applyNumberFormat="0" applyAlignment="0" applyProtection="0"/>
    <xf numFmtId="0" fontId="67" fillId="9" borderId="99" applyNumberFormat="0" applyAlignment="0" applyProtection="0"/>
    <xf numFmtId="0" fontId="67" fillId="9" borderId="99" applyNumberFormat="0" applyAlignment="0" applyProtection="0"/>
    <xf numFmtId="0" fontId="67" fillId="9" borderId="99" applyNumberFormat="0" applyAlignment="0" applyProtection="0"/>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9"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0" fontId="68" fillId="15" borderId="99" applyNumberFormat="0" applyAlignment="0" applyProtection="0">
      <alignment vertical="center"/>
    </xf>
    <xf numFmtId="2" fontId="52" fillId="34" borderId="114" applyProtection="0">
      <alignment horizontal="right"/>
    </xf>
    <xf numFmtId="0" fontId="63" fillId="0" borderId="115" applyNumberFormat="0" applyFill="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2" fontId="54" fillId="33" borderId="114" applyProtection="0"/>
    <xf numFmtId="2" fontId="57" fillId="35" borderId="114" applyProtection="0"/>
    <xf numFmtId="0" fontId="51" fillId="15" borderId="125" applyNumberFormat="0" applyAlignment="0" applyProtection="0">
      <alignment vertical="center"/>
    </xf>
    <xf numFmtId="2" fontId="57" fillId="35" borderId="114" applyProtection="0">
      <alignment horizontal="center"/>
    </xf>
    <xf numFmtId="2" fontId="57" fillId="35" borderId="114" applyProtection="0"/>
    <xf numFmtId="0" fontId="13" fillId="10" borderId="121" applyNumberFormat="0" applyFont="0" applyAlignment="0" applyProtection="0"/>
    <xf numFmtId="0" fontId="18" fillId="32" borderId="64" applyNumberFormat="0" applyAlignment="0" applyProtection="0"/>
    <xf numFmtId="0" fontId="13" fillId="10" borderId="121" applyNumberFormat="0" applyFont="0" applyAlignment="0" applyProtection="0">
      <alignment vertical="center"/>
    </xf>
    <xf numFmtId="0" fontId="59" fillId="0" borderId="115" applyNumberFormat="0" applyFill="0" applyAlignment="0" applyProtection="0">
      <alignment vertical="center"/>
    </xf>
    <xf numFmtId="0" fontId="13" fillId="10" borderId="64" applyNumberFormat="0" applyFont="0" applyAlignment="0" applyProtection="0">
      <alignment vertical="center"/>
    </xf>
    <xf numFmtId="0" fontId="52" fillId="33" borderId="66" applyNumberFormat="0" applyAlignment="0" applyProtection="0"/>
    <xf numFmtId="0" fontId="18" fillId="32" borderId="64" applyNumberFormat="0" applyAlignment="0" applyProtection="0"/>
    <xf numFmtId="2" fontId="53" fillId="35" borderId="66" applyProtection="0">
      <alignment horizontal="right"/>
    </xf>
    <xf numFmtId="14" fontId="54" fillId="36" borderId="66" applyProtection="0">
      <alignment horizontal="right"/>
    </xf>
    <xf numFmtId="14" fontId="54" fillId="36" borderId="66" applyProtection="0">
      <alignment horizontal="right"/>
    </xf>
    <xf numFmtId="2" fontId="52" fillId="34" borderId="66" applyProtection="0">
      <alignment horizontal="right"/>
    </xf>
    <xf numFmtId="14" fontId="54" fillId="36" borderId="66" applyProtection="0">
      <alignment horizontal="left"/>
    </xf>
    <xf numFmtId="2" fontId="54" fillId="33" borderId="66" applyProtection="0"/>
    <xf numFmtId="0" fontId="55" fillId="33" borderId="66" applyNumberFormat="0" applyProtection="0">
      <alignment horizontal="left"/>
    </xf>
    <xf numFmtId="14" fontId="54" fillId="36" borderId="66" applyProtection="0">
      <alignment horizontal="left"/>
    </xf>
    <xf numFmtId="2" fontId="53" fillId="34" borderId="66" applyProtection="0"/>
    <xf numFmtId="2" fontId="57" fillId="35" borderId="66" applyProtection="0"/>
    <xf numFmtId="2" fontId="53" fillId="37" borderId="66" applyProtection="0"/>
    <xf numFmtId="2" fontId="54" fillId="33" borderId="66" applyProtection="0"/>
    <xf numFmtId="2" fontId="53" fillId="37" borderId="66" applyProtection="0">
      <alignment horizontal="center"/>
    </xf>
    <xf numFmtId="0" fontId="63" fillId="0" borderId="115" applyNumberFormat="0" applyFill="0" applyAlignment="0" applyProtection="0">
      <alignment vertical="center"/>
    </xf>
    <xf numFmtId="2" fontId="53" fillId="35" borderId="141" applyProtection="0">
      <alignment horizontal="right"/>
    </xf>
    <xf numFmtId="2" fontId="57" fillId="35" borderId="66" applyProtection="0">
      <alignment horizont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37" applyNumberFormat="0" applyFill="0" applyAlignment="0" applyProtection="0">
      <alignment vertical="center"/>
    </xf>
    <xf numFmtId="0" fontId="13" fillId="10" borderId="121" applyNumberFormat="0" applyFont="0" applyAlignment="0" applyProtection="0">
      <alignment vertical="center"/>
    </xf>
    <xf numFmtId="2" fontId="53" fillId="37" borderId="141" applyProtection="0">
      <alignment horizontal="center"/>
    </xf>
    <xf numFmtId="0" fontId="63" fillId="0" borderId="115" applyNumberFormat="0" applyFill="0" applyAlignment="0" applyProtection="0">
      <alignment vertical="center"/>
    </xf>
    <xf numFmtId="14" fontId="54" fillId="36" borderId="122" applyProtection="0">
      <alignment horizontal="right"/>
    </xf>
    <xf numFmtId="0" fontId="55" fillId="33" borderId="122" applyNumberFormat="0" applyProtection="0">
      <alignment horizontal="left"/>
    </xf>
    <xf numFmtId="0" fontId="18" fillId="32" borderId="121" applyNumberFormat="0" applyAlignment="0" applyProtection="0"/>
    <xf numFmtId="0" fontId="18" fillId="32" borderId="121" applyNumberFormat="0" applyAlignment="0" applyProtection="0"/>
    <xf numFmtId="2" fontId="54" fillId="33" borderId="122" applyProtection="0"/>
    <xf numFmtId="10" fontId="38" fillId="29" borderId="124" applyNumberFormat="0" applyBorder="0" applyAlignment="0" applyProtection="0"/>
    <xf numFmtId="0" fontId="68" fillId="15" borderId="144" applyNumberFormat="0" applyAlignment="0" applyProtection="0">
      <alignment vertical="center"/>
    </xf>
    <xf numFmtId="2" fontId="54" fillId="33" borderId="141" applyProtection="0"/>
    <xf numFmtId="0" fontId="13" fillId="10" borderId="121" applyNumberFormat="0" applyFont="0" applyAlignment="0" applyProtection="0">
      <alignment vertical="center"/>
    </xf>
    <xf numFmtId="14" fontId="54" fillId="36" borderId="136" applyProtection="0">
      <alignment horizontal="left"/>
    </xf>
    <xf numFmtId="0" fontId="13" fillId="10" borderId="139" applyNumberFormat="0" applyFont="0" applyAlignment="0" applyProtection="0">
      <alignment vertical="center"/>
    </xf>
    <xf numFmtId="0" fontId="13" fillId="10" borderId="119" applyNumberFormat="0" applyFont="0" applyAlignment="0" applyProtection="0">
      <alignment vertical="center"/>
    </xf>
    <xf numFmtId="0" fontId="79" fillId="8" borderId="146" applyNumberFormat="0" applyAlignment="0" applyProtection="0">
      <alignment vertical="center"/>
    </xf>
    <xf numFmtId="0" fontId="32" fillId="15" borderId="120" applyNumberFormat="0" applyAlignment="0" applyProtection="0">
      <alignment vertical="center"/>
    </xf>
    <xf numFmtId="0" fontId="55" fillId="33" borderId="141" applyNumberFormat="0" applyProtection="0">
      <alignment horizontal="left"/>
    </xf>
    <xf numFmtId="0" fontId="79" fillId="8" borderId="144" applyNumberFormat="0" applyAlignment="0" applyProtection="0">
      <alignment vertical="center"/>
    </xf>
    <xf numFmtId="14" fontId="54" fillId="36" borderId="141" applyProtection="0">
      <alignment horizontal="left"/>
    </xf>
    <xf numFmtId="0" fontId="13" fillId="10" borderId="121" applyNumberFormat="0" applyFont="0" applyAlignment="0" applyProtection="0"/>
    <xf numFmtId="0" fontId="80" fillId="15" borderId="113" applyNumberFormat="0" applyAlignment="0" applyProtection="0">
      <alignment vertical="center"/>
    </xf>
    <xf numFmtId="0" fontId="13" fillId="10" borderId="130" applyNumberFormat="0" applyFont="0" applyAlignment="0" applyProtection="0">
      <alignment vertical="center"/>
    </xf>
    <xf numFmtId="0" fontId="68" fillId="9" borderId="129" applyNumberFormat="0" applyAlignment="0" applyProtection="0">
      <alignment vertical="center"/>
    </xf>
    <xf numFmtId="0" fontId="80" fillId="15" borderId="113" applyNumberFormat="0" applyAlignment="0" applyProtection="0">
      <alignment vertical="center"/>
    </xf>
    <xf numFmtId="14" fontId="54" fillId="36" borderId="122" applyProtection="0">
      <alignment horizontal="left"/>
    </xf>
    <xf numFmtId="0" fontId="55" fillId="33" borderId="122" applyNumberFormat="0" applyProtection="0">
      <alignment horizontal="left"/>
    </xf>
    <xf numFmtId="2" fontId="57" fillId="35" borderId="122" applyProtection="0">
      <alignment horizontal="center"/>
    </xf>
    <xf numFmtId="0" fontId="13" fillId="10" borderId="139" applyNumberFormat="0" applyFont="0" applyAlignment="0" applyProtection="0">
      <alignment vertical="center"/>
    </xf>
    <xf numFmtId="2" fontId="52" fillId="34" borderId="122" applyProtection="0">
      <alignment horizontal="right"/>
    </xf>
    <xf numFmtId="0" fontId="18" fillId="32" borderId="121" applyNumberFormat="0" applyAlignment="0" applyProtection="0"/>
    <xf numFmtId="0" fontId="63" fillId="0" borderId="150" applyNumberFormat="0" applyFill="0" applyAlignment="0" applyProtection="0">
      <alignment vertical="center"/>
    </xf>
    <xf numFmtId="2" fontId="54" fillId="33" borderId="122" applyProtection="0"/>
    <xf numFmtId="2" fontId="52" fillId="34" borderId="122" applyProtection="0">
      <alignment horizontal="right"/>
    </xf>
    <xf numFmtId="0" fontId="63" fillId="0" borderId="127" applyNumberFormat="0" applyFill="0" applyAlignment="0" applyProtection="0">
      <alignment vertical="center"/>
    </xf>
    <xf numFmtId="2" fontId="57" fillId="35" borderId="122" applyProtection="0">
      <alignment horizontal="center"/>
    </xf>
    <xf numFmtId="2" fontId="53" fillId="37" borderId="122" applyProtection="0">
      <alignment horizontal="center"/>
    </xf>
    <xf numFmtId="0" fontId="13" fillId="10" borderId="139" applyNumberFormat="0" applyFont="0" applyAlignment="0" applyProtection="0">
      <alignment vertical="center"/>
    </xf>
    <xf numFmtId="2" fontId="53" fillId="35" borderId="122" applyProtection="0">
      <alignment horizontal="right"/>
    </xf>
    <xf numFmtId="0" fontId="18" fillId="32" borderId="121" applyNumberFormat="0" applyAlignment="0" applyProtection="0"/>
    <xf numFmtId="0" fontId="63" fillId="0" borderId="137" applyNumberFormat="0" applyFill="0" applyAlignment="0" applyProtection="0">
      <alignment vertical="center"/>
    </xf>
    <xf numFmtId="2" fontId="52" fillId="34" borderId="122" applyProtection="0">
      <alignment horizontal="right"/>
    </xf>
    <xf numFmtId="0" fontId="13" fillId="10" borderId="121" applyNumberFormat="0" applyFont="0" applyAlignment="0" applyProtection="0">
      <alignment vertical="center"/>
    </xf>
    <xf numFmtId="2" fontId="53" fillId="37" borderId="122" applyProtection="0">
      <alignment horizontal="center"/>
    </xf>
    <xf numFmtId="2" fontId="57" fillId="35" borderId="122" applyProtection="0"/>
    <xf numFmtId="0" fontId="18" fillId="32" borderId="121" applyNumberFormat="0" applyAlignment="0" applyProtection="0"/>
    <xf numFmtId="0" fontId="63" fillId="0" borderId="150" applyNumberFormat="0" applyFill="0" applyAlignment="0" applyProtection="0">
      <alignment vertical="center"/>
    </xf>
    <xf numFmtId="0" fontId="80" fillId="15" borderId="140" applyNumberFormat="0" applyAlignment="0" applyProtection="0">
      <alignment vertical="center"/>
    </xf>
    <xf numFmtId="14" fontId="54" fillId="36" borderId="122" applyProtection="0">
      <alignment horizontal="right"/>
    </xf>
    <xf numFmtId="0" fontId="13" fillId="10" borderId="121" applyNumberFormat="0" applyFont="0" applyAlignment="0" applyProtection="0">
      <alignment vertical="center"/>
    </xf>
    <xf numFmtId="0" fontId="13" fillId="10" borderId="147" applyNumberFormat="0" applyFont="0" applyAlignment="0" applyProtection="0">
      <alignment vertical="center"/>
    </xf>
    <xf numFmtId="2" fontId="52" fillId="34" borderId="122" applyProtection="0">
      <alignment horizontal="right"/>
    </xf>
    <xf numFmtId="0" fontId="18" fillId="32" borderId="121" applyNumberFormat="0" applyAlignment="0" applyProtection="0"/>
    <xf numFmtId="2" fontId="53" fillId="37" borderId="122" applyProtection="0">
      <alignment horizontal="center"/>
    </xf>
    <xf numFmtId="0" fontId="13" fillId="10" borderId="121" applyNumberFormat="0" applyFont="0" applyAlignment="0" applyProtection="0">
      <alignment vertical="center"/>
    </xf>
    <xf numFmtId="0" fontId="32" fillId="15" borderId="144" applyNumberFormat="0" applyAlignment="0" applyProtection="0">
      <alignment vertical="center"/>
    </xf>
    <xf numFmtId="0" fontId="13" fillId="10" borderId="121" applyNumberFormat="0" applyFont="0" applyAlignment="0" applyProtection="0">
      <alignment vertical="center"/>
    </xf>
    <xf numFmtId="0" fontId="13" fillId="10" borderId="134" applyNumberFormat="0" applyFont="0" applyAlignment="0" applyProtection="0">
      <alignment vertical="center"/>
    </xf>
    <xf numFmtId="0" fontId="13" fillId="10" borderId="121" applyNumberFormat="0" applyFont="0" applyAlignment="0" applyProtection="0">
      <alignment vertical="center"/>
    </xf>
    <xf numFmtId="0" fontId="13" fillId="10" borderId="139" applyNumberFormat="0" applyFont="0" applyAlignment="0" applyProtection="0"/>
    <xf numFmtId="0" fontId="63" fillId="0" borderId="128" applyNumberFormat="0" applyFill="0" applyAlignment="0" applyProtection="0">
      <alignment vertical="center"/>
    </xf>
    <xf numFmtId="0" fontId="63" fillId="0" borderId="150" applyNumberFormat="0" applyFill="0" applyAlignment="0" applyProtection="0">
      <alignment vertical="center"/>
    </xf>
    <xf numFmtId="0" fontId="13" fillId="10" borderId="121" applyNumberFormat="0" applyFont="0" applyAlignment="0" applyProtection="0">
      <alignment vertical="center"/>
    </xf>
    <xf numFmtId="2" fontId="53" fillId="34" borderId="141" applyProtection="0"/>
    <xf numFmtId="0" fontId="68" fillId="15" borderId="144" applyNumberFormat="0" applyAlignment="0" applyProtection="0">
      <alignment vertical="center"/>
    </xf>
    <xf numFmtId="0" fontId="13" fillId="10" borderId="121" applyNumberFormat="0" applyFont="0" applyAlignment="0" applyProtection="0">
      <alignment vertical="center"/>
    </xf>
    <xf numFmtId="0" fontId="44" fillId="8" borderId="144"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3" fillId="0" borderId="127"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21" applyNumberFormat="0" applyFont="0" applyAlignment="0" applyProtection="0">
      <alignment vertical="center"/>
    </xf>
    <xf numFmtId="0" fontId="44" fillId="8" borderId="117" applyNumberFormat="0" applyAlignment="0" applyProtection="0">
      <alignment vertical="center"/>
    </xf>
    <xf numFmtId="0" fontId="79" fillId="8" borderId="132"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37" fontId="73" fillId="0" borderId="118">
      <alignment horizontal="justify" vertical="center" wrapText="1"/>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2" fontId="53" fillId="34" borderId="114" applyProtection="0"/>
    <xf numFmtId="14" fontId="54" fillId="36" borderId="114" applyProtection="0">
      <alignment horizontal="left"/>
    </xf>
    <xf numFmtId="0" fontId="18" fillId="32" borderId="119" applyNumberFormat="0" applyAlignment="0" applyProtection="0"/>
    <xf numFmtId="0" fontId="18" fillId="32" borderId="119" applyNumberFormat="0" applyAlignment="0" applyProtection="0"/>
    <xf numFmtId="0" fontId="63" fillId="0" borderId="115"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51" fillId="15" borderId="113"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32" fillId="15" borderId="117" applyNumberForma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2" fontId="57" fillId="35" borderId="114" applyProtection="0"/>
    <xf numFmtId="0" fontId="80" fillId="15" borderId="135" applyNumberFormat="0" applyAlignment="0" applyProtection="0">
      <alignment vertical="center"/>
    </xf>
    <xf numFmtId="0" fontId="80" fillId="15" borderId="135" applyNumberFormat="0" applyAlignment="0" applyProtection="0">
      <alignment vertical="center"/>
    </xf>
    <xf numFmtId="0" fontId="13" fillId="10" borderId="121" applyNumberFormat="0" applyFont="0" applyAlignment="0" applyProtection="0"/>
    <xf numFmtId="0" fontId="68" fillId="15" borderId="120" applyNumberFormat="0" applyAlignment="0" applyProtection="0">
      <alignment vertical="center"/>
    </xf>
    <xf numFmtId="0" fontId="13" fillId="10" borderId="119" applyNumberFormat="0" applyFon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2" fontId="54" fillId="33" borderId="114"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14" fontId="54" fillId="36" borderId="141" applyProtection="0">
      <alignment horizontal="left"/>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2" fontId="53" fillId="37" borderId="114" applyProtection="0">
      <alignment horizontal="center"/>
    </xf>
    <xf numFmtId="2" fontId="53" fillId="37" borderId="114" applyProtection="0">
      <alignment horizontal="center"/>
    </xf>
    <xf numFmtId="2" fontId="57" fillId="35" borderId="114" applyProtection="0">
      <alignment horizontal="center"/>
    </xf>
    <xf numFmtId="2" fontId="57" fillId="35" borderId="114" applyProtection="0"/>
    <xf numFmtId="2" fontId="53" fillId="37" borderId="114" applyProtection="0"/>
    <xf numFmtId="2" fontId="53" fillId="34" borderId="114" applyProtection="0"/>
    <xf numFmtId="2" fontId="53" fillId="34" borderId="114" applyProtection="0"/>
    <xf numFmtId="2" fontId="53" fillId="34" borderId="114" applyProtection="0"/>
    <xf numFmtId="2" fontId="54" fillId="33" borderId="114" applyProtection="0"/>
    <xf numFmtId="2" fontId="54" fillId="33" borderId="114" applyProtection="0"/>
    <xf numFmtId="0" fontId="55" fillId="33" borderId="114" applyNumberFormat="0"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right"/>
    </xf>
    <xf numFmtId="14" fontId="54" fillId="36" borderId="114" applyProtection="0">
      <alignment horizontal="right"/>
    </xf>
    <xf numFmtId="2" fontId="53" fillId="35" borderId="114" applyProtection="0">
      <alignment horizontal="right"/>
    </xf>
    <xf numFmtId="2" fontId="53" fillId="35" borderId="114" applyProtection="0">
      <alignment horizontal="right"/>
    </xf>
    <xf numFmtId="2" fontId="53" fillId="35" borderId="114" applyProtection="0">
      <alignment horizontal="right"/>
    </xf>
    <xf numFmtId="2" fontId="52" fillId="34" borderId="114" applyProtection="0">
      <alignment horizontal="right"/>
    </xf>
    <xf numFmtId="0" fontId="52" fillId="33" borderId="114" applyNumberFormat="0" applyAlignment="0" applyProtection="0"/>
    <xf numFmtId="0" fontId="51" fillId="15" borderId="113" applyNumberFormat="0" applyAlignment="0" applyProtection="0">
      <alignment vertical="center"/>
    </xf>
    <xf numFmtId="2" fontId="53" fillId="37" borderId="141" applyProtection="0">
      <alignment horizontal="center"/>
    </xf>
    <xf numFmtId="0" fontId="68" fillId="9" borderId="120" applyNumberFormat="0" applyAlignment="0" applyProtection="0">
      <alignment vertical="center"/>
    </xf>
    <xf numFmtId="0" fontId="59" fillId="0" borderId="142" applyNumberFormat="0" applyFill="0" applyAlignment="0" applyProtection="0">
      <alignment vertical="center"/>
    </xf>
    <xf numFmtId="10" fontId="38" fillId="29" borderId="118" applyNumberFormat="0" applyBorder="0" applyAlignment="0" applyProtection="0"/>
    <xf numFmtId="0" fontId="44" fillId="8" borderId="117"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2" fillId="33" borderId="114" applyNumberFormat="0" applyAlignment="0" applyProtection="0"/>
    <xf numFmtId="2" fontId="52" fillId="34" borderId="114" applyProtection="0">
      <alignment horizontal="right"/>
    </xf>
    <xf numFmtId="2" fontId="52" fillId="34" borderId="114" applyProtection="0">
      <alignment horizontal="right"/>
    </xf>
    <xf numFmtId="2" fontId="53" fillId="35"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left"/>
    </xf>
    <xf numFmtId="14" fontId="54" fillId="36" borderId="114" applyProtection="0">
      <alignment horizontal="left"/>
    </xf>
    <xf numFmtId="0" fontId="44" fillId="8" borderId="117" applyNumberFormat="0" applyAlignment="0" applyProtection="0">
      <alignment vertical="center"/>
    </xf>
    <xf numFmtId="10" fontId="38" fillId="29" borderId="118" applyNumberFormat="0" applyBorder="0" applyAlignment="0" applyProtection="0"/>
    <xf numFmtId="10" fontId="38" fillId="29" borderId="118" applyNumberFormat="0" applyBorder="0" applyAlignment="0" applyProtection="0"/>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2" fontId="54" fillId="33" borderId="114" applyProtection="0"/>
    <xf numFmtId="2" fontId="54" fillId="33" borderId="114" applyProtection="0"/>
    <xf numFmtId="2" fontId="54" fillId="33" borderId="114" applyProtection="0"/>
    <xf numFmtId="2" fontId="54" fillId="33" borderId="114" applyProtection="0"/>
    <xf numFmtId="0" fontId="18" fillId="32" borderId="119" applyNumberFormat="0" applyAlignment="0" applyProtection="0"/>
    <xf numFmtId="0" fontId="13" fillId="10" borderId="119" applyNumberFormat="0" applyFont="0" applyAlignment="0" applyProtection="0">
      <alignment vertical="center"/>
    </xf>
    <xf numFmtId="2" fontId="53" fillId="34" borderId="114" applyProtection="0"/>
    <xf numFmtId="2" fontId="53" fillId="34" borderId="114" applyProtection="0"/>
    <xf numFmtId="2" fontId="57" fillId="35" borderId="114" applyProtection="0">
      <alignment horizontal="center"/>
    </xf>
    <xf numFmtId="0" fontId="52" fillId="33" borderId="126" applyNumberFormat="0" applyAlignment="0" applyProtection="0"/>
    <xf numFmtId="0" fontId="52" fillId="33" borderId="126" applyNumberFormat="0" applyAlignment="0" applyProtection="0"/>
    <xf numFmtId="0" fontId="51" fillId="15" borderId="125" applyNumberFormat="0" applyAlignment="0" applyProtection="0">
      <alignment vertical="center"/>
    </xf>
    <xf numFmtId="0" fontId="44" fillId="8" borderId="144" applyNumberFormat="0" applyAlignment="0" applyProtection="0">
      <alignment vertical="center"/>
    </xf>
    <xf numFmtId="0" fontId="18" fillId="32" borderId="64" applyNumberFormat="0" applyAlignment="0" applyProtection="0"/>
    <xf numFmtId="0" fontId="18" fillId="32" borderId="64" applyNumberFormat="0" applyAlignment="0" applyProtection="0"/>
    <xf numFmtId="0" fontId="18" fillId="32" borderId="64" applyNumberFormat="0" applyAlignment="0" applyProtection="0"/>
    <xf numFmtId="0" fontId="13" fillId="10" borderId="64" applyNumberFormat="0" applyFont="0" applyAlignment="0" applyProtection="0">
      <alignment vertical="center"/>
    </xf>
    <xf numFmtId="0" fontId="52" fillId="33" borderId="66" applyNumberFormat="0" applyAlignment="0" applyProtection="0"/>
    <xf numFmtId="0" fontId="52" fillId="33" borderId="66" applyNumberFormat="0" applyAlignment="0" applyProtection="0"/>
    <xf numFmtId="0" fontId="52" fillId="33" borderId="66" applyNumberFormat="0" applyAlignment="0" applyProtection="0"/>
    <xf numFmtId="2" fontId="53" fillId="35" borderId="66" applyProtection="0">
      <alignment horizontal="right"/>
    </xf>
    <xf numFmtId="14" fontId="54" fillId="36" borderId="66" applyProtection="0">
      <alignment horizontal="right"/>
    </xf>
    <xf numFmtId="14" fontId="54" fillId="36" borderId="66" applyProtection="0">
      <alignment horizontal="right"/>
    </xf>
    <xf numFmtId="14" fontId="54" fillId="36" borderId="66" applyProtection="0">
      <alignment horizontal="right"/>
    </xf>
    <xf numFmtId="14" fontId="54" fillId="36" borderId="66" applyProtection="0">
      <alignment horizontal="left"/>
    </xf>
    <xf numFmtId="2" fontId="54" fillId="33" borderId="66" applyProtection="0"/>
    <xf numFmtId="2" fontId="54" fillId="33" borderId="66" applyProtection="0"/>
    <xf numFmtId="2" fontId="54" fillId="33" borderId="66" applyProtection="0"/>
    <xf numFmtId="2" fontId="53" fillId="34" borderId="66" applyProtection="0"/>
    <xf numFmtId="2" fontId="57" fillId="35" borderId="66" applyProtection="0"/>
    <xf numFmtId="2" fontId="57" fillId="35" borderId="66" applyProtection="0"/>
    <xf numFmtId="2" fontId="57" fillId="35" borderId="66" applyProtection="0"/>
    <xf numFmtId="2" fontId="53" fillId="37" borderId="66" applyProtection="0">
      <alignment horizont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4" fillId="33" borderId="136"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19" applyNumberFormat="0" applyFont="0" applyAlignment="0" applyProtection="0"/>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13" fillId="10" borderId="64" applyNumberFormat="0" applyFont="0" applyAlignment="0" applyProtection="0"/>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51" fillId="15" borderId="140" applyNumberFormat="0" applyAlignment="0" applyProtection="0">
      <alignment vertical="center"/>
    </xf>
    <xf numFmtId="0" fontId="13" fillId="10" borderId="139" applyNumberFormat="0" applyFont="0" applyAlignment="0" applyProtection="0">
      <alignment vertical="center"/>
    </xf>
    <xf numFmtId="0" fontId="79" fillId="8" borderId="144" applyNumberFormat="0" applyAlignment="0" applyProtection="0">
      <alignment vertical="center"/>
    </xf>
    <xf numFmtId="2" fontId="57" fillId="35" borderId="136" applyProtection="0">
      <alignment horizontal="center"/>
    </xf>
    <xf numFmtId="0" fontId="80" fillId="15" borderId="140" applyNumberFormat="0" applyAlignment="0" applyProtection="0">
      <alignment vertical="center"/>
    </xf>
    <xf numFmtId="0" fontId="44" fillId="8" borderId="99" applyNumberFormat="0" applyAlignment="0" applyProtection="0">
      <alignment vertical="center"/>
    </xf>
    <xf numFmtId="0" fontId="13" fillId="10" borderId="121" applyNumberFormat="0" applyFont="0" applyAlignment="0" applyProtection="0"/>
    <xf numFmtId="2" fontId="57" fillId="35" borderId="141" applyProtection="0">
      <alignment horizontal="center"/>
    </xf>
    <xf numFmtId="0" fontId="68" fillId="15" borderId="146" applyNumberForma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21" applyNumberFormat="0" applyFont="0" applyAlignment="0" applyProtection="0">
      <alignment vertical="center"/>
    </xf>
    <xf numFmtId="2" fontId="57" fillId="35" borderId="141" applyProtection="0"/>
    <xf numFmtId="0" fontId="63" fillId="0" borderId="127" applyNumberFormat="0" applyFill="0" applyAlignment="0" applyProtection="0">
      <alignment vertical="center"/>
    </xf>
    <xf numFmtId="2" fontId="54" fillId="33" borderId="122" applyProtection="0"/>
    <xf numFmtId="2" fontId="57" fillId="35" borderId="122"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7" borderId="141" applyProtection="0">
      <alignment horizontal="center"/>
    </xf>
    <xf numFmtId="0" fontId="13" fillId="10" borderId="119" applyNumberFormat="0" applyFont="0" applyAlignment="0" applyProtection="0">
      <alignment vertical="center"/>
    </xf>
    <xf numFmtId="0" fontId="32" fillId="15" borderId="117" applyNumberFormat="0" applyAlignment="0" applyProtection="0">
      <alignment vertical="center"/>
    </xf>
    <xf numFmtId="0" fontId="13" fillId="10" borderId="121" applyNumberFormat="0" applyFont="0" applyAlignment="0" applyProtection="0">
      <alignment vertical="center"/>
    </xf>
    <xf numFmtId="0" fontId="63" fillId="0" borderId="143" applyNumberFormat="0" applyFill="0" applyAlignment="0" applyProtection="0">
      <alignment vertical="center"/>
    </xf>
    <xf numFmtId="2" fontId="57" fillId="35" borderId="122" applyProtection="0">
      <alignment horizontal="center"/>
    </xf>
    <xf numFmtId="14" fontId="54" fillId="36" borderId="149" applyProtection="0">
      <alignment horizontal="right"/>
    </xf>
    <xf numFmtId="0" fontId="68" fillId="15" borderId="144"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14" fontId="54" fillId="36" borderId="126" applyProtection="0">
      <alignment horizontal="right"/>
    </xf>
    <xf numFmtId="0" fontId="55" fillId="33" borderId="126" applyNumberFormat="0" applyProtection="0">
      <alignment horizontal="left"/>
    </xf>
    <xf numFmtId="14" fontId="54" fillId="36" borderId="126" applyProtection="0">
      <alignment horizontal="right"/>
    </xf>
    <xf numFmtId="0" fontId="13" fillId="10" borderId="139" applyNumberFormat="0" applyFont="0" applyAlignment="0" applyProtection="0"/>
    <xf numFmtId="14" fontId="54" fillId="36" borderId="141" applyProtection="0">
      <alignment horizontal="right"/>
    </xf>
    <xf numFmtId="2" fontId="54" fillId="33" borderId="122" applyProtection="0"/>
    <xf numFmtId="14" fontId="54" fillId="36" borderId="122" applyProtection="0">
      <alignment horizontal="left"/>
    </xf>
    <xf numFmtId="14" fontId="54" fillId="36" borderId="122" applyProtection="0">
      <alignment horizontal="right"/>
    </xf>
    <xf numFmtId="2" fontId="53" fillId="35" borderId="122" applyProtection="0">
      <alignment horizontal="right"/>
    </xf>
    <xf numFmtId="14" fontId="54" fillId="36" borderId="122" applyProtection="0">
      <alignment horizontal="right"/>
    </xf>
    <xf numFmtId="2" fontId="54" fillId="33" borderId="122" applyProtection="0"/>
    <xf numFmtId="0" fontId="18" fillId="32" borderId="121" applyNumberFormat="0" applyAlignment="0" applyProtection="0"/>
    <xf numFmtId="0" fontId="18" fillId="32" borderId="121" applyNumberFormat="0" applyAlignment="0" applyProtection="0"/>
    <xf numFmtId="0" fontId="18" fillId="32" borderId="121" applyNumberFormat="0" applyAlignment="0" applyProtection="0"/>
    <xf numFmtId="0" fontId="13" fillId="10" borderId="121" applyNumberFormat="0" applyFont="0" applyAlignment="0" applyProtection="0">
      <alignment vertical="center"/>
    </xf>
    <xf numFmtId="2" fontId="53" fillId="34" borderId="122" applyProtection="0"/>
    <xf numFmtId="2" fontId="53" fillId="37" borderId="122" applyProtection="0"/>
    <xf numFmtId="2" fontId="53" fillId="37" borderId="122" applyProtection="0"/>
    <xf numFmtId="2" fontId="57" fillId="35" borderId="122" applyProtection="0"/>
    <xf numFmtId="2" fontId="57" fillId="35" borderId="122" applyProtection="0">
      <alignment horizontal="center"/>
    </xf>
    <xf numFmtId="2" fontId="57" fillId="35" borderId="122" applyProtection="0">
      <alignment horizontal="center"/>
    </xf>
    <xf numFmtId="14" fontId="54" fillId="36" borderId="141" applyProtection="0">
      <alignment horizontal="right"/>
    </xf>
    <xf numFmtId="0" fontId="80" fillId="15" borderId="140" applyNumberFormat="0" applyAlignment="0" applyProtection="0">
      <alignment vertical="center"/>
    </xf>
    <xf numFmtId="0" fontId="13" fillId="10" borderId="168" applyNumberFormat="0" applyFont="0" applyAlignment="0" applyProtection="0">
      <alignment vertical="center"/>
    </xf>
    <xf numFmtId="0" fontId="63" fillId="0" borderId="127" applyNumberFormat="0" applyFill="0" applyAlignment="0" applyProtection="0">
      <alignment vertical="center"/>
    </xf>
    <xf numFmtId="0" fontId="80" fillId="15" borderId="140" applyNumberFormat="0" applyAlignment="0" applyProtection="0">
      <alignment vertical="center"/>
    </xf>
    <xf numFmtId="0" fontId="63" fillId="0" borderId="127" applyNumberFormat="0" applyFill="0" applyAlignment="0" applyProtection="0">
      <alignment vertical="center"/>
    </xf>
    <xf numFmtId="14" fontId="54" fillId="36" borderId="141" applyProtection="0">
      <alignment horizontal="left"/>
    </xf>
    <xf numFmtId="0" fontId="63" fillId="0" borderId="127" applyNumberFormat="0" applyFill="0" applyAlignment="0" applyProtection="0">
      <alignment vertical="center"/>
    </xf>
    <xf numFmtId="0" fontId="52" fillId="33" borderId="122" applyNumberFormat="0" applyAlignment="0" applyProtection="0"/>
    <xf numFmtId="0" fontId="18" fillId="32" borderId="121" applyNumberFormat="0" applyAlignment="0" applyProtection="0"/>
    <xf numFmtId="0" fontId="18" fillId="32" borderId="121" applyNumberFormat="0" applyAlignment="0" applyProtection="0"/>
    <xf numFmtId="0" fontId="18" fillId="32" borderId="121" applyNumberFormat="0" applyAlignment="0" applyProtection="0"/>
    <xf numFmtId="0" fontId="18" fillId="32" borderId="121" applyNumberForma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2" fontId="52" fillId="34" borderId="141" applyProtection="0">
      <alignment horizontal="right"/>
    </xf>
    <xf numFmtId="0" fontId="63" fillId="0" borderId="137" applyNumberFormat="0" applyFill="0" applyAlignment="0" applyProtection="0">
      <alignment vertical="center"/>
    </xf>
    <xf numFmtId="2" fontId="52" fillId="34" borderId="141" applyProtection="0">
      <alignment horizontal="right"/>
    </xf>
    <xf numFmtId="0" fontId="80" fillId="9" borderId="140" applyNumberFormat="0" applyAlignment="0" applyProtection="0">
      <alignment vertical="center"/>
    </xf>
    <xf numFmtId="0" fontId="52" fillId="33" borderId="122" applyNumberFormat="0" applyAlignment="0" applyProtection="0"/>
    <xf numFmtId="0" fontId="52" fillId="33" borderId="122" applyNumberFormat="0" applyAlignment="0" applyProtection="0"/>
    <xf numFmtId="0" fontId="52" fillId="33" borderId="122" applyNumberFormat="0" applyAlignment="0" applyProtection="0"/>
    <xf numFmtId="0" fontId="52" fillId="33" borderId="122" applyNumberFormat="0" applyAlignment="0" applyProtection="0"/>
    <xf numFmtId="0" fontId="52" fillId="33" borderId="122" applyNumberFormat="0" applyAlignment="0" applyProtection="0"/>
    <xf numFmtId="2" fontId="52" fillId="34" borderId="122" applyProtection="0">
      <alignment horizontal="right"/>
    </xf>
    <xf numFmtId="2" fontId="52" fillId="34" borderId="122" applyProtection="0">
      <alignment horizontal="right"/>
    </xf>
    <xf numFmtId="2" fontId="53" fillId="35" borderId="122" applyProtection="0">
      <alignment horizontal="right"/>
    </xf>
    <xf numFmtId="2" fontId="53" fillId="35" borderId="122" applyProtection="0">
      <alignment horizontal="right"/>
    </xf>
    <xf numFmtId="2" fontId="53" fillId="35" borderId="122" applyProtection="0">
      <alignment horizontal="right"/>
    </xf>
    <xf numFmtId="14" fontId="54" fillId="36" borderId="122" applyProtection="0">
      <alignment horizontal="right"/>
    </xf>
    <xf numFmtId="14" fontId="54" fillId="36" borderId="122" applyProtection="0">
      <alignment horizontal="right"/>
    </xf>
    <xf numFmtId="14" fontId="54" fillId="36" borderId="122" applyProtection="0">
      <alignment horizontal="right"/>
    </xf>
    <xf numFmtId="14" fontId="54" fillId="36" borderId="122" applyProtection="0">
      <alignment horizontal="right"/>
    </xf>
    <xf numFmtId="14" fontId="54" fillId="36" borderId="122" applyProtection="0">
      <alignment horizontal="right"/>
    </xf>
    <xf numFmtId="14" fontId="54" fillId="36" borderId="122" applyProtection="0">
      <alignment horizontal="right"/>
    </xf>
    <xf numFmtId="14" fontId="54" fillId="36" borderId="122" applyProtection="0">
      <alignment horizontal="right"/>
    </xf>
    <xf numFmtId="14" fontId="54" fillId="36" borderId="122" applyProtection="0">
      <alignment horizontal="right"/>
    </xf>
    <xf numFmtId="14" fontId="54" fillId="36" borderId="122" applyProtection="0">
      <alignment horizontal="left"/>
    </xf>
    <xf numFmtId="14" fontId="54" fillId="36" borderId="122" applyProtection="0">
      <alignment horizontal="left"/>
    </xf>
    <xf numFmtId="14" fontId="54" fillId="36" borderId="122" applyProtection="0">
      <alignment horizontal="left"/>
    </xf>
    <xf numFmtId="14" fontId="54" fillId="36" borderId="122" applyProtection="0">
      <alignment horizontal="left"/>
    </xf>
    <xf numFmtId="14" fontId="54" fillId="36" borderId="122" applyProtection="0">
      <alignment horizontal="left"/>
    </xf>
    <xf numFmtId="14" fontId="54" fillId="36" borderId="122" applyProtection="0">
      <alignment horizontal="left"/>
    </xf>
    <xf numFmtId="14" fontId="54" fillId="36" borderId="122" applyProtection="0">
      <alignment horizontal="left"/>
    </xf>
    <xf numFmtId="14" fontId="54" fillId="36" borderId="122" applyProtection="0">
      <alignment horizontal="left"/>
    </xf>
    <xf numFmtId="0" fontId="55" fillId="33" borderId="122" applyNumberFormat="0" applyProtection="0">
      <alignment horizontal="left"/>
    </xf>
    <xf numFmtId="2" fontId="54" fillId="33" borderId="122" applyProtection="0"/>
    <xf numFmtId="0" fontId="55" fillId="33" borderId="122" applyNumberFormat="0" applyProtection="0">
      <alignment horizontal="left"/>
    </xf>
    <xf numFmtId="2" fontId="54" fillId="33" borderId="122" applyProtection="0"/>
    <xf numFmtId="2" fontId="54" fillId="33" borderId="122" applyProtection="0"/>
    <xf numFmtId="2" fontId="54" fillId="33" borderId="122" applyProtection="0"/>
    <xf numFmtId="2" fontId="54" fillId="33" borderId="122" applyProtection="0"/>
    <xf numFmtId="2" fontId="54" fillId="33" borderId="122" applyProtection="0"/>
    <xf numFmtId="2" fontId="54" fillId="33" borderId="122" applyProtection="0"/>
    <xf numFmtId="2" fontId="54" fillId="33" borderId="122" applyProtection="0"/>
    <xf numFmtId="2" fontId="53" fillId="34" borderId="122" applyProtection="0"/>
    <xf numFmtId="2" fontId="53" fillId="34" borderId="122" applyProtection="0"/>
    <xf numFmtId="2" fontId="53" fillId="34" borderId="122" applyProtection="0"/>
    <xf numFmtId="2" fontId="53" fillId="34" borderId="122" applyProtection="0"/>
    <xf numFmtId="2" fontId="57" fillId="35" borderId="122" applyProtection="0"/>
    <xf numFmtId="2" fontId="57" fillId="35" borderId="122" applyProtection="0">
      <alignment horizontal="center"/>
    </xf>
    <xf numFmtId="0" fontId="63" fillId="0" borderId="142" applyNumberFormat="0" applyFill="0" applyAlignment="0" applyProtection="0">
      <alignment vertical="center"/>
    </xf>
    <xf numFmtId="2" fontId="53" fillId="37" borderId="122" applyProtection="0"/>
    <xf numFmtId="2" fontId="54" fillId="33" borderId="122" applyProtection="0"/>
    <xf numFmtId="0" fontId="63" fillId="0" borderId="137" applyNumberFormat="0" applyFill="0" applyAlignment="0" applyProtection="0">
      <alignment vertical="center"/>
    </xf>
    <xf numFmtId="0" fontId="13" fillId="10" borderId="121" applyNumberFormat="0" applyFont="0" applyAlignment="0" applyProtection="0">
      <alignment vertical="center"/>
    </xf>
    <xf numFmtId="0" fontId="51" fillId="15" borderId="140"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59" fillId="0" borderId="150" applyNumberFormat="0" applyFill="0" applyAlignment="0" applyProtection="0">
      <alignment vertical="center"/>
    </xf>
    <xf numFmtId="0" fontId="13" fillId="10" borderId="139" applyNumberFormat="0" applyFont="0" applyAlignment="0" applyProtection="0">
      <alignment vertical="center"/>
    </xf>
    <xf numFmtId="0" fontId="51" fillId="15" borderId="140" applyNumberFormat="0" applyAlignment="0" applyProtection="0">
      <alignment vertical="center"/>
    </xf>
    <xf numFmtId="0" fontId="13" fillId="10" borderId="139" applyNumberFormat="0" applyFont="0" applyAlignment="0" applyProtection="0">
      <alignment vertical="center"/>
    </xf>
    <xf numFmtId="0" fontId="68" fillId="15" borderId="144" applyNumberFormat="0" applyAlignment="0" applyProtection="0">
      <alignment vertical="center"/>
    </xf>
    <xf numFmtId="0" fontId="63" fillId="0" borderId="142" applyNumberFormat="0" applyFill="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14" fontId="54" fillId="36" borderId="141" applyProtection="0">
      <alignment horizontal="right"/>
    </xf>
    <xf numFmtId="0" fontId="13" fillId="10" borderId="121" applyNumberFormat="0" applyFon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66"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14" fontId="54" fillId="36" borderId="141" applyProtection="0">
      <alignment horizontal="left"/>
    </xf>
    <xf numFmtId="0" fontId="18" fillId="32" borderId="147" applyNumberFormat="0" applyAlignment="0" applyProtection="0"/>
    <xf numFmtId="0" fontId="13" fillId="10" borderId="139" applyNumberFormat="0" applyFont="0" applyAlignment="0" applyProtection="0">
      <alignment vertical="center"/>
    </xf>
    <xf numFmtId="0" fontId="80" fillId="15" borderId="135" applyNumberFormat="0" applyAlignment="0" applyProtection="0">
      <alignment vertical="center"/>
    </xf>
    <xf numFmtId="0" fontId="13" fillId="10" borderId="139" applyNumberFormat="0" applyFont="0" applyAlignment="0" applyProtection="0">
      <alignment vertical="center"/>
    </xf>
    <xf numFmtId="0" fontId="68" fillId="15" borderId="144" applyNumberFormat="0" applyAlignment="0" applyProtection="0">
      <alignment vertical="center"/>
    </xf>
    <xf numFmtId="0" fontId="51" fillId="15" borderId="140" applyNumberFormat="0" applyAlignment="0" applyProtection="0">
      <alignment vertical="center"/>
    </xf>
    <xf numFmtId="0" fontId="13" fillId="10" borderId="139" applyNumberFormat="0" applyFont="0" applyAlignment="0" applyProtection="0">
      <alignment vertical="center"/>
    </xf>
    <xf numFmtId="0" fontId="55" fillId="33" borderId="149" applyNumberFormat="0" applyProtection="0">
      <alignment horizontal="left"/>
    </xf>
    <xf numFmtId="0" fontId="13" fillId="10" borderId="139" applyNumberFormat="0" applyFont="0" applyAlignment="0" applyProtection="0">
      <alignment vertical="center"/>
    </xf>
    <xf numFmtId="0" fontId="68" fillId="15" borderId="146" applyNumberFormat="0" applyAlignment="0" applyProtection="0">
      <alignment vertical="center"/>
    </xf>
    <xf numFmtId="0" fontId="67" fillId="9" borderId="146" applyNumberFormat="0" applyAlignment="0" applyProtection="0"/>
    <xf numFmtId="0" fontId="63" fillId="0" borderId="142" applyNumberFormat="0" applyFill="0" applyAlignment="0" applyProtection="0">
      <alignment vertical="center"/>
    </xf>
    <xf numFmtId="0" fontId="85" fillId="0" borderId="138" applyNumberFormat="0" applyFill="0" applyAlignment="0" applyProtection="0"/>
    <xf numFmtId="0" fontId="68" fillId="9" borderId="166" applyNumberFormat="0" applyAlignment="0" applyProtection="0">
      <alignment vertical="center"/>
    </xf>
    <xf numFmtId="0" fontId="13" fillId="10" borderId="139" applyNumberFormat="0" applyFont="0" applyAlignment="0" applyProtection="0">
      <alignment vertical="center"/>
    </xf>
    <xf numFmtId="0" fontId="52" fillId="33" borderId="136" applyNumberFormat="0" applyAlignment="0" applyProtection="0"/>
    <xf numFmtId="0" fontId="55" fillId="33" borderId="141" applyNumberFormat="0" applyProtection="0">
      <alignment horizontal="left"/>
    </xf>
    <xf numFmtId="0" fontId="63" fillId="0" borderId="142" applyNumberFormat="0" applyFill="0" applyAlignment="0" applyProtection="0">
      <alignment vertical="center"/>
    </xf>
    <xf numFmtId="2" fontId="52" fillId="34" borderId="149" applyProtection="0">
      <alignment horizontal="right"/>
    </xf>
    <xf numFmtId="0" fontId="13" fillId="10" borderId="121" applyNumberFormat="0" applyFon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13" fillId="10" borderId="134" applyNumberFormat="0" applyFont="0" applyAlignment="0" applyProtection="0">
      <alignment vertical="center"/>
    </xf>
    <xf numFmtId="0" fontId="68" fillId="15" borderId="120" applyNumberFormat="0" applyAlignment="0" applyProtection="0">
      <alignment vertical="center"/>
    </xf>
    <xf numFmtId="14" fontId="54" fillId="36" borderId="141" applyProtection="0">
      <alignment horizontal="left"/>
    </xf>
    <xf numFmtId="0" fontId="68" fillId="15" borderId="144" applyNumberFormat="0" applyAlignment="0" applyProtection="0">
      <alignment vertical="center"/>
    </xf>
    <xf numFmtId="0" fontId="79" fillId="8" borderId="144" applyNumberFormat="0" applyAlignment="0" applyProtection="0">
      <alignment vertical="center"/>
    </xf>
    <xf numFmtId="2" fontId="54" fillId="33" borderId="122" applyProtection="0"/>
    <xf numFmtId="0" fontId="80" fillId="15" borderId="140" applyNumberFormat="0" applyAlignment="0" applyProtection="0">
      <alignment vertical="center"/>
    </xf>
    <xf numFmtId="0" fontId="68" fillId="15" borderId="144" applyNumberFormat="0" applyAlignment="0" applyProtection="0">
      <alignment vertical="center"/>
    </xf>
    <xf numFmtId="2" fontId="53" fillId="34" borderId="149" applyProtection="0"/>
    <xf numFmtId="0" fontId="13" fillId="10" borderId="139" applyNumberFormat="0" applyFont="0" applyAlignment="0" applyProtection="0">
      <alignment vertical="center"/>
    </xf>
    <xf numFmtId="0" fontId="63" fillId="0" borderId="143" applyNumberFormat="0" applyFill="0" applyAlignment="0" applyProtection="0">
      <alignment vertical="center"/>
    </xf>
    <xf numFmtId="0" fontId="63" fillId="0" borderId="137" applyNumberFormat="0" applyFill="0" applyAlignment="0" applyProtection="0">
      <alignment vertical="center"/>
    </xf>
    <xf numFmtId="0" fontId="13" fillId="10" borderId="134" applyNumberFormat="0" applyFont="0" applyAlignment="0" applyProtection="0">
      <alignment vertical="center"/>
    </xf>
    <xf numFmtId="0" fontId="13" fillId="10" borderId="147" applyNumberFormat="0" applyFont="0" applyAlignment="0" applyProtection="0">
      <alignment vertical="center"/>
    </xf>
    <xf numFmtId="0" fontId="80" fillId="15" borderId="125" applyNumberFormat="0" applyAlignment="0" applyProtection="0">
      <alignment vertical="center"/>
    </xf>
    <xf numFmtId="0" fontId="63" fillId="0" borderId="142" applyNumberFormat="0" applyFill="0" applyAlignment="0" applyProtection="0">
      <alignment vertical="center"/>
    </xf>
    <xf numFmtId="0" fontId="79" fillId="8" borderId="144" applyNumberFormat="0" applyAlignment="0" applyProtection="0">
      <alignment vertical="center"/>
    </xf>
    <xf numFmtId="0" fontId="51" fillId="15" borderId="125" applyNumberFormat="0" applyAlignment="0" applyProtection="0">
      <alignment vertical="center"/>
    </xf>
    <xf numFmtId="0" fontId="63" fillId="0" borderId="150" applyNumberFormat="0" applyFill="0" applyAlignment="0" applyProtection="0">
      <alignment vertical="center"/>
    </xf>
    <xf numFmtId="0" fontId="51" fillId="15" borderId="125" applyNumberFormat="0" applyAlignment="0" applyProtection="0">
      <alignment vertical="center"/>
    </xf>
    <xf numFmtId="0" fontId="13" fillId="10" borderId="130" applyNumberFormat="0" applyFon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9"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13" fillId="10" borderId="130" applyNumberFormat="0" applyFont="0" applyAlignment="0" applyProtection="0"/>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8"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2" fontId="53" fillId="37" borderId="126" applyProtection="0"/>
    <xf numFmtId="2" fontId="53" fillId="34" borderId="126" applyProtection="0"/>
    <xf numFmtId="0" fontId="68" fillId="9" borderId="120" applyNumberFormat="0" applyAlignment="0" applyProtection="0">
      <alignment vertical="center"/>
    </xf>
    <xf numFmtId="14" fontId="54" fillId="36" borderId="122" applyProtection="0">
      <alignment horizontal="left"/>
    </xf>
    <xf numFmtId="0" fontId="55" fillId="33" borderId="122" applyNumberFormat="0" applyProtection="0">
      <alignment horizontal="left"/>
    </xf>
    <xf numFmtId="0" fontId="80" fillId="9" borderId="125"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6" applyNumberFormat="0" applyFill="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3" fillId="0" borderId="128" applyNumberFormat="0" applyFill="0" applyAlignment="0" applyProtection="0">
      <alignment vertical="center"/>
    </xf>
    <xf numFmtId="0" fontId="68" fillId="15" borderId="129"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32" fillId="15" borderId="129" applyNumberFormat="0" applyAlignment="0" applyProtection="0">
      <alignment vertical="center"/>
    </xf>
    <xf numFmtId="0" fontId="51" fillId="15" borderId="125" applyNumberFormat="0" applyAlignment="0" applyProtection="0">
      <alignment vertical="center"/>
    </xf>
    <xf numFmtId="0" fontId="44" fillId="8" borderId="129" applyNumberFormat="0" applyAlignment="0" applyProtection="0">
      <alignment vertical="center"/>
    </xf>
    <xf numFmtId="0" fontId="67" fillId="9" borderId="129" applyNumberFormat="0" applyAlignment="0" applyProtection="0"/>
    <xf numFmtId="0" fontId="63" fillId="0" borderId="142" applyNumberFormat="0" applyFill="0" applyAlignment="0" applyProtection="0">
      <alignment vertical="center"/>
    </xf>
    <xf numFmtId="0" fontId="18" fillId="32" borderId="155"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21" applyNumberFormat="0" applyFont="0" applyAlignment="0" applyProtection="0">
      <alignment vertical="center"/>
    </xf>
    <xf numFmtId="0" fontId="85" fillId="0" borderId="143" applyNumberFormat="0" applyFill="0" applyAlignment="0" applyProtection="0"/>
    <xf numFmtId="0" fontId="68" fillId="9" borderId="146" applyNumberFormat="0" applyAlignment="0" applyProtection="0">
      <alignment vertical="center"/>
    </xf>
    <xf numFmtId="0" fontId="63" fillId="0" borderId="127" applyNumberFormat="0" applyFill="0" applyAlignment="0" applyProtection="0">
      <alignment vertical="center"/>
    </xf>
    <xf numFmtId="0" fontId="67" fillId="9" borderId="144" applyNumberFormat="0" applyAlignment="0" applyProtection="0"/>
    <xf numFmtId="14" fontId="54" fillId="36" borderId="136" applyProtection="0">
      <alignment horizontal="left"/>
    </xf>
    <xf numFmtId="0" fontId="18" fillId="32" borderId="147" applyNumberFormat="0" applyAlignment="0" applyProtection="0"/>
    <xf numFmtId="0" fontId="13" fillId="10" borderId="64" applyNumberFormat="0" applyFont="0" applyAlignment="0" applyProtection="0">
      <alignment vertical="center"/>
    </xf>
    <xf numFmtId="2" fontId="53" fillId="35" borderId="136" applyProtection="0">
      <alignment horizontal="right"/>
    </xf>
    <xf numFmtId="0" fontId="80" fillId="15" borderId="148" applyNumberFormat="0" applyAlignment="0" applyProtection="0">
      <alignment vertical="center"/>
    </xf>
    <xf numFmtId="2" fontId="57" fillId="35" borderId="141" applyProtection="0"/>
    <xf numFmtId="0" fontId="80" fillId="9"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2" fontId="52" fillId="34" borderId="126" applyProtection="0">
      <alignment horizontal="right"/>
    </xf>
    <xf numFmtId="0" fontId="44" fillId="8" borderId="146" applyNumberFormat="0" applyAlignment="0" applyProtection="0">
      <alignment vertical="center"/>
    </xf>
    <xf numFmtId="2" fontId="57" fillId="35" borderId="122" applyProtection="0">
      <alignment horizontal="center"/>
    </xf>
    <xf numFmtId="2" fontId="52" fillId="34" borderId="122" applyProtection="0">
      <alignment horizontal="right"/>
    </xf>
    <xf numFmtId="0" fontId="79" fillId="8" borderId="129" applyNumberFormat="0" applyAlignment="0" applyProtection="0">
      <alignment vertical="center"/>
    </xf>
    <xf numFmtId="0" fontId="13" fillId="10" borderId="139" applyNumberFormat="0" applyFont="0" applyAlignment="0" applyProtection="0">
      <alignment vertical="center"/>
    </xf>
    <xf numFmtId="0" fontId="80" fillId="15" borderId="148" applyNumberFormat="0" applyAlignment="0" applyProtection="0">
      <alignment vertical="center"/>
    </xf>
    <xf numFmtId="0" fontId="18" fillId="32" borderId="121" applyNumberFormat="0" applyAlignment="0" applyProtection="0"/>
    <xf numFmtId="14" fontId="54" fillId="36" borderId="122" applyProtection="0">
      <alignment horizontal="left"/>
    </xf>
    <xf numFmtId="0" fontId="52" fillId="33" borderId="122" applyNumberFormat="0" applyAlignment="0" applyProtection="0"/>
    <xf numFmtId="0" fontId="63" fillId="0" borderId="127" applyNumberFormat="0" applyFill="0" applyAlignment="0" applyProtection="0">
      <alignment vertical="center"/>
    </xf>
    <xf numFmtId="2" fontId="53" fillId="37" borderId="122" applyProtection="0"/>
    <xf numFmtId="2" fontId="53" fillId="37" borderId="122" applyProtection="0">
      <alignment horizontal="center"/>
    </xf>
    <xf numFmtId="2" fontId="57" fillId="35" borderId="122" applyProtection="0">
      <alignment horizontal="center"/>
    </xf>
    <xf numFmtId="2" fontId="53" fillId="34" borderId="122" applyProtection="0"/>
    <xf numFmtId="0" fontId="13" fillId="10" borderId="139" applyNumberFormat="0" applyFont="0" applyAlignment="0" applyProtection="0">
      <alignment vertical="center"/>
    </xf>
    <xf numFmtId="2" fontId="57" fillId="35" borderId="126" applyProtection="0">
      <alignment horizontal="center"/>
    </xf>
    <xf numFmtId="2" fontId="57" fillId="35" borderId="141" applyProtection="0"/>
    <xf numFmtId="0" fontId="63" fillId="0" borderId="142" applyNumberFormat="0" applyFill="0" applyAlignment="0" applyProtection="0">
      <alignment vertical="center"/>
    </xf>
    <xf numFmtId="14" fontId="54" fillId="36" borderId="126" applyProtection="0">
      <alignment horizontal="left"/>
    </xf>
    <xf numFmtId="0" fontId="13" fillId="10" borderId="139" applyNumberFormat="0" applyFont="0" applyAlignment="0" applyProtection="0">
      <alignment vertical="center"/>
    </xf>
    <xf numFmtId="2" fontId="52" fillId="34" borderId="126" applyProtection="0">
      <alignment horizontal="right"/>
    </xf>
    <xf numFmtId="2" fontId="54" fillId="33" borderId="126" applyProtection="0"/>
    <xf numFmtId="2" fontId="53" fillId="34" borderId="141" applyProtection="0"/>
    <xf numFmtId="2" fontId="57" fillId="35" borderId="141" applyProtection="0"/>
    <xf numFmtId="0" fontId="63" fillId="0" borderId="143" applyNumberFormat="0" applyFill="0" applyAlignment="0" applyProtection="0">
      <alignment vertical="center"/>
    </xf>
    <xf numFmtId="0" fontId="68" fillId="15" borderId="144" applyNumberFormat="0" applyAlignment="0" applyProtection="0">
      <alignment vertical="center"/>
    </xf>
    <xf numFmtId="0" fontId="44" fillId="8" borderId="129" applyNumberFormat="0" applyAlignment="0" applyProtection="0">
      <alignment vertical="center"/>
    </xf>
    <xf numFmtId="2" fontId="57" fillId="35" borderId="122" applyProtection="0">
      <alignment horizontal="center"/>
    </xf>
    <xf numFmtId="0" fontId="13" fillId="10" borderId="64" applyNumberFormat="0" applyFont="0" applyAlignment="0" applyProtection="0">
      <alignment vertical="center"/>
    </xf>
    <xf numFmtId="0" fontId="44" fillId="8" borderId="132" applyNumberFormat="0" applyAlignment="0" applyProtection="0">
      <alignment vertical="center"/>
    </xf>
    <xf numFmtId="0" fontId="13" fillId="10" borderId="121" applyNumberFormat="0" applyFont="0" applyAlignment="0" applyProtection="0">
      <alignment vertical="center"/>
    </xf>
    <xf numFmtId="0" fontId="44" fillId="8" borderId="91" applyNumberFormat="0" applyAlignment="0" applyProtection="0">
      <alignment vertical="center"/>
    </xf>
    <xf numFmtId="0" fontId="13" fillId="10" borderId="121" applyNumberFormat="0" applyFon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80" fillId="15" borderId="125"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80" fillId="15" borderId="125" applyNumberFormat="0" applyAlignment="0" applyProtection="0">
      <alignment vertical="center"/>
    </xf>
    <xf numFmtId="0" fontId="80" fillId="9"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13" fillId="10" borderId="130" applyNumberFormat="0" applyFont="0" applyAlignment="0" applyProtection="0">
      <alignment vertical="center"/>
    </xf>
    <xf numFmtId="0" fontId="85" fillId="0" borderId="128" applyNumberFormat="0" applyFill="0" applyAlignment="0" applyProtection="0"/>
    <xf numFmtId="0" fontId="13" fillId="10" borderId="130" applyNumberFormat="0" applyFont="0" applyAlignment="0" applyProtection="0">
      <alignment vertical="center"/>
    </xf>
    <xf numFmtId="0" fontId="32" fillId="15"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8" fillId="15" borderId="144" applyNumberFormat="0" applyAlignment="0" applyProtection="0">
      <alignment vertical="center"/>
    </xf>
    <xf numFmtId="0" fontId="63" fillId="0" borderId="150" applyNumberFormat="0" applyFill="0" applyAlignment="0" applyProtection="0">
      <alignment vertical="center"/>
    </xf>
    <xf numFmtId="14" fontId="54" fillId="36" borderId="141" applyProtection="0">
      <alignment horizontal="right"/>
    </xf>
    <xf numFmtId="0" fontId="18" fillId="32" borderId="139" applyNumberFormat="0" applyAlignment="0" applyProtection="0"/>
    <xf numFmtId="0" fontId="80" fillId="15" borderId="140" applyNumberFormat="0" applyAlignment="0" applyProtection="0">
      <alignment vertical="center"/>
    </xf>
    <xf numFmtId="0" fontId="63" fillId="0" borderId="128" applyNumberFormat="0" applyFill="0" applyAlignment="0" applyProtection="0">
      <alignment vertical="center"/>
    </xf>
    <xf numFmtId="0" fontId="68" fillId="9" borderId="129" applyNumberFormat="0" applyAlignment="0" applyProtection="0">
      <alignment vertical="center"/>
    </xf>
    <xf numFmtId="0" fontId="68" fillId="15" borderId="129" applyNumberFormat="0" applyAlignment="0" applyProtection="0">
      <alignment vertical="center"/>
    </xf>
    <xf numFmtId="0" fontId="63" fillId="0" borderId="150" applyNumberFormat="0" applyFill="0" applyAlignment="0" applyProtection="0">
      <alignment vertical="center"/>
    </xf>
    <xf numFmtId="14" fontId="54" fillId="36" borderId="141" applyProtection="0">
      <alignment horizontal="left"/>
    </xf>
    <xf numFmtId="0" fontId="68" fillId="15" borderId="129" applyNumberFormat="0" applyAlignment="0" applyProtection="0">
      <alignment vertical="center"/>
    </xf>
    <xf numFmtId="0" fontId="63" fillId="0" borderId="128" applyNumberFormat="0" applyFill="0" applyAlignment="0" applyProtection="0">
      <alignment vertical="center"/>
    </xf>
    <xf numFmtId="0" fontId="51" fillId="15" borderId="125" applyNumberFormat="0" applyAlignment="0" applyProtection="0">
      <alignment vertical="center"/>
    </xf>
    <xf numFmtId="0" fontId="63" fillId="0" borderId="137" applyNumberFormat="0" applyFill="0" applyAlignment="0" applyProtection="0">
      <alignment vertical="center"/>
    </xf>
    <xf numFmtId="0" fontId="51" fillId="15" borderId="125" applyNumberFormat="0" applyAlignment="0" applyProtection="0">
      <alignment vertical="center"/>
    </xf>
    <xf numFmtId="0" fontId="63" fillId="0" borderId="128" applyNumberFormat="0" applyFill="0" applyAlignment="0" applyProtection="0">
      <alignment vertical="center"/>
    </xf>
    <xf numFmtId="0" fontId="68" fillId="15" borderId="144" applyNumberFormat="0" applyAlignment="0" applyProtection="0">
      <alignment vertical="center"/>
    </xf>
    <xf numFmtId="0" fontId="68" fillId="15" borderId="129" applyNumberFormat="0" applyAlignment="0" applyProtection="0">
      <alignment vertical="center"/>
    </xf>
    <xf numFmtId="0" fontId="63" fillId="0" borderId="150" applyNumberFormat="0" applyFill="0" applyAlignment="0" applyProtection="0">
      <alignment vertical="center"/>
    </xf>
    <xf numFmtId="0" fontId="13" fillId="10" borderId="147" applyNumberFormat="0" applyFon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51" fillId="15" borderId="135"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32" fillId="15" borderId="117" applyNumberFormat="0" applyAlignment="0" applyProtection="0">
      <alignment vertical="center"/>
    </xf>
    <xf numFmtId="0" fontId="85" fillId="0" borderId="128" applyNumberFormat="0" applyFill="0" applyAlignment="0" applyProtection="0"/>
    <xf numFmtId="0" fontId="63" fillId="0" borderId="116" applyNumberFormat="0" applyFill="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51" fillId="15" borderId="113"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13" fillId="10" borderId="130" applyNumberFormat="0" applyFont="0" applyAlignment="0" applyProtection="0">
      <alignment vertical="center"/>
    </xf>
    <xf numFmtId="0" fontId="79" fillId="8" borderId="144" applyNumberFormat="0" applyAlignment="0" applyProtection="0">
      <alignment vertical="center"/>
    </xf>
    <xf numFmtId="0" fontId="63" fillId="0" borderId="171" applyNumberFormat="0" applyFill="0" applyAlignment="0" applyProtection="0">
      <alignment vertical="center"/>
    </xf>
    <xf numFmtId="0" fontId="80" fillId="15" borderId="125" applyNumberFormat="0" applyAlignment="0" applyProtection="0">
      <alignment vertical="center"/>
    </xf>
    <xf numFmtId="0" fontId="68" fillId="15" borderId="144" applyNumberFormat="0" applyAlignment="0" applyProtection="0">
      <alignment vertical="center"/>
    </xf>
    <xf numFmtId="14" fontId="54" fillId="36" borderId="122" applyProtection="0">
      <alignment horizontal="right"/>
    </xf>
    <xf numFmtId="0" fontId="13" fillId="10" borderId="168" applyNumberFormat="0" applyFont="0" applyAlignment="0" applyProtection="0">
      <alignment vertical="center"/>
    </xf>
    <xf numFmtId="0" fontId="13" fillId="10" borderId="139" applyNumberFormat="0" applyFont="0" applyAlignment="0" applyProtection="0">
      <alignment vertical="center"/>
    </xf>
    <xf numFmtId="2" fontId="54" fillId="33" borderId="149" applyProtection="0"/>
    <xf numFmtId="2" fontId="53" fillId="34" borderId="126" applyProtection="0"/>
    <xf numFmtId="0" fontId="59" fillId="0" borderId="127" applyNumberFormat="0" applyFill="0" applyAlignment="0" applyProtection="0">
      <alignment vertical="center"/>
    </xf>
    <xf numFmtId="2" fontId="57" fillId="35" borderId="126" applyProtection="0"/>
    <xf numFmtId="0" fontId="68" fillId="15" borderId="146" applyNumberFormat="0" applyAlignment="0" applyProtection="0">
      <alignment vertical="center"/>
    </xf>
    <xf numFmtId="2" fontId="53" fillId="37" borderId="126" applyProtection="0">
      <alignment horizontal="center"/>
    </xf>
    <xf numFmtId="0" fontId="59" fillId="0" borderId="127" applyNumberFormat="0" applyFill="0" applyAlignment="0" applyProtection="0">
      <alignment vertical="center"/>
    </xf>
    <xf numFmtId="2" fontId="57" fillId="35" borderId="126" applyProtection="0"/>
    <xf numFmtId="0" fontId="85" fillId="0" borderId="143" applyNumberFormat="0" applyFill="0" applyAlignment="0" applyProtection="0"/>
    <xf numFmtId="2" fontId="57" fillId="35" borderId="126" applyProtection="0"/>
    <xf numFmtId="0" fontId="59" fillId="0" borderId="127" applyNumberFormat="0" applyFill="0" applyAlignment="0" applyProtection="0">
      <alignment vertical="center"/>
    </xf>
    <xf numFmtId="2" fontId="57" fillId="35" borderId="126" applyProtection="0">
      <alignment horizontal="center"/>
    </xf>
    <xf numFmtId="2" fontId="57" fillId="35" borderId="126" applyProtection="0"/>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8" fillId="15" borderId="144" applyNumberFormat="0" applyAlignment="0" applyProtection="0">
      <alignment vertical="center"/>
    </xf>
    <xf numFmtId="0" fontId="85" fillId="0" borderId="172" applyNumberFormat="0" applyFill="0" applyAlignment="0" applyProtection="0"/>
    <xf numFmtId="14" fontId="54" fillId="36" borderId="141" applyProtection="0">
      <alignment horizontal="right"/>
    </xf>
    <xf numFmtId="2" fontId="54" fillId="33" borderId="141" applyProtection="0"/>
    <xf numFmtId="2" fontId="57" fillId="35" borderId="149" applyProtection="0"/>
    <xf numFmtId="0" fontId="18" fillId="32" borderId="134" applyNumberFormat="0" applyAlignment="0" applyProtection="0"/>
    <xf numFmtId="0" fontId="63" fillId="0" borderId="143" applyNumberFormat="0" applyFill="0" applyAlignment="0" applyProtection="0">
      <alignment vertical="center"/>
    </xf>
    <xf numFmtId="0" fontId="80" fillId="15" borderId="125" applyNumberFormat="0" applyAlignment="0" applyProtection="0">
      <alignment vertical="center"/>
    </xf>
    <xf numFmtId="0" fontId="80" fillId="9" borderId="125"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80" fillId="15" borderId="125" applyNumberFormat="0" applyAlignment="0" applyProtection="0">
      <alignment vertical="center"/>
    </xf>
    <xf numFmtId="0" fontId="13" fillId="10" borderId="139" applyNumberFormat="0" applyFont="0" applyAlignment="0" applyProtection="0">
      <alignment vertical="center"/>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2" fontId="54" fillId="33" borderId="141" applyProtection="0"/>
    <xf numFmtId="0" fontId="63" fillId="0" borderId="142" applyNumberFormat="0" applyFill="0" applyAlignment="0" applyProtection="0">
      <alignment vertical="center"/>
    </xf>
    <xf numFmtId="0" fontId="80" fillId="15" borderId="140"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13" fillId="10" borderId="130" applyNumberFormat="0" applyFont="0" applyAlignment="0" applyProtection="0">
      <alignment vertical="center"/>
    </xf>
    <xf numFmtId="0" fontId="32" fillId="15" borderId="129" applyNumberFormat="0" applyAlignment="0" applyProtection="0">
      <alignment vertical="center"/>
    </xf>
    <xf numFmtId="0" fontId="13" fillId="10" borderId="130" applyNumberFormat="0" applyFon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3" fillId="0" borderId="128" applyNumberFormat="0" applyFill="0" applyAlignment="0" applyProtection="0">
      <alignment vertical="center"/>
    </xf>
    <xf numFmtId="0" fontId="63" fillId="0" borderId="143" applyNumberFormat="0" applyFill="0" applyAlignment="0" applyProtection="0">
      <alignment vertical="center"/>
    </xf>
    <xf numFmtId="0" fontId="68" fillId="15" borderId="132"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9" borderId="144" applyNumberFormat="0" applyAlignment="0" applyProtection="0">
      <alignment vertical="center"/>
    </xf>
    <xf numFmtId="14" fontId="54" fillId="36" borderId="141" applyProtection="0">
      <alignment horizontal="right"/>
    </xf>
    <xf numFmtId="0" fontId="67" fillId="9" borderId="144" applyNumberFormat="0" applyAlignment="0" applyProtection="0"/>
    <xf numFmtId="2" fontId="53" fillId="37" borderId="141" applyProtection="0">
      <alignment horizontal="center"/>
    </xf>
    <xf numFmtId="0" fontId="52" fillId="33" borderId="141" applyNumberFormat="0" applyAlignment="0" applyProtection="0"/>
    <xf numFmtId="2" fontId="53" fillId="34" borderId="141" applyProtection="0"/>
    <xf numFmtId="0" fontId="13" fillId="10" borderId="147" applyNumberFormat="0" applyFon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13" fillId="10" borderId="155" applyNumberFormat="0" applyFont="0" applyAlignment="0" applyProtection="0">
      <alignment vertical="center"/>
    </xf>
    <xf numFmtId="0" fontId="63" fillId="0" borderId="150" applyNumberFormat="0" applyFill="0" applyAlignment="0" applyProtection="0">
      <alignment vertical="center"/>
    </xf>
    <xf numFmtId="0" fontId="79" fillId="8" borderId="132" applyNumberFormat="0" applyAlignment="0" applyProtection="0">
      <alignment vertical="center"/>
    </xf>
    <xf numFmtId="2" fontId="53" fillId="34" borderId="141" applyProtection="0"/>
    <xf numFmtId="0" fontId="68" fillId="15" borderId="166" applyNumberFormat="0" applyAlignment="0" applyProtection="0">
      <alignment vertical="center"/>
    </xf>
    <xf numFmtId="0" fontId="51" fillId="15" borderId="135" applyNumberFormat="0" applyAlignment="0" applyProtection="0">
      <alignment vertical="center"/>
    </xf>
    <xf numFmtId="0" fontId="80" fillId="15" borderId="140" applyNumberFormat="0" applyAlignment="0" applyProtection="0">
      <alignment vertical="center"/>
    </xf>
    <xf numFmtId="2" fontId="52" fillId="34" borderId="149" applyProtection="0">
      <alignment horizontal="right"/>
    </xf>
    <xf numFmtId="0" fontId="13" fillId="10" borderId="134" applyNumberFormat="0" applyFont="0" applyAlignment="0" applyProtection="0"/>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80" fillId="15" borderId="125"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9"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44" fillId="8"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2" fontId="57" fillId="35" borderId="149" applyProtection="0"/>
    <xf numFmtId="0" fontId="68" fillId="15" borderId="129" applyNumberFormat="0" applyAlignment="0" applyProtection="0">
      <alignment vertical="center"/>
    </xf>
    <xf numFmtId="0" fontId="67" fillId="9" borderId="129" applyNumberFormat="0" applyAlignment="0" applyProtection="0"/>
    <xf numFmtId="0" fontId="63" fillId="0" borderId="128" applyNumberFormat="0" applyFill="0" applyAlignment="0" applyProtection="0">
      <alignment vertical="center"/>
    </xf>
    <xf numFmtId="0" fontId="13" fillId="10" borderId="147" applyNumberFormat="0" applyFont="0" applyAlignment="0" applyProtection="0">
      <alignment vertical="center"/>
    </xf>
    <xf numFmtId="0" fontId="68" fillId="15" borderId="144" applyNumberFormat="0" applyAlignment="0" applyProtection="0">
      <alignment vertical="center"/>
    </xf>
    <xf numFmtId="0" fontId="13" fillId="10" borderId="147" applyNumberFormat="0" applyFont="0" applyAlignment="0" applyProtection="0">
      <alignment vertical="center"/>
    </xf>
    <xf numFmtId="0" fontId="68" fillId="15" borderId="132" applyNumberFormat="0" applyAlignment="0" applyProtection="0">
      <alignment vertical="center"/>
    </xf>
    <xf numFmtId="0" fontId="68" fillId="15" borderId="144" applyNumberFormat="0" applyAlignment="0" applyProtection="0">
      <alignment vertical="center"/>
    </xf>
    <xf numFmtId="0" fontId="63" fillId="0" borderId="142" applyNumberFormat="0" applyFill="0" applyAlignment="0" applyProtection="0">
      <alignment vertical="center"/>
    </xf>
    <xf numFmtId="0" fontId="13" fillId="10" borderId="147" applyNumberFormat="0" applyFont="0" applyAlignment="0" applyProtection="0">
      <alignment vertical="center"/>
    </xf>
    <xf numFmtId="0" fontId="80" fillId="9" borderId="140" applyNumberFormat="0" applyAlignment="0" applyProtection="0">
      <alignment vertical="center"/>
    </xf>
    <xf numFmtId="0" fontId="80" fillId="15" borderId="125" applyNumberForma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79" fillId="8" borderId="144" applyNumberFormat="0" applyAlignment="0" applyProtection="0">
      <alignment vertical="center"/>
    </xf>
    <xf numFmtId="0" fontId="80" fillId="15" borderId="125" applyNumberFormat="0" applyAlignment="0" applyProtection="0">
      <alignment vertical="center"/>
    </xf>
    <xf numFmtId="0" fontId="80" fillId="15" borderId="140" applyNumberFormat="0" applyAlignment="0" applyProtection="0">
      <alignment vertical="center"/>
    </xf>
    <xf numFmtId="0" fontId="63" fillId="0" borderId="150" applyNumberFormat="0" applyFill="0" applyAlignment="0" applyProtection="0">
      <alignment vertical="center"/>
    </xf>
    <xf numFmtId="0" fontId="68" fillId="15" borderId="144" applyNumberFormat="0" applyAlignment="0" applyProtection="0">
      <alignment vertical="center"/>
    </xf>
    <xf numFmtId="0" fontId="79" fillId="8" borderId="144" applyNumberFormat="0" applyAlignment="0" applyProtection="0">
      <alignment vertical="center"/>
    </xf>
    <xf numFmtId="0" fontId="59" fillId="0" borderId="142" applyNumberFormat="0" applyFill="0" applyAlignment="0" applyProtection="0">
      <alignment vertical="center"/>
    </xf>
    <xf numFmtId="14" fontId="54" fillId="36" borderId="141" applyProtection="0">
      <alignment horizontal="right"/>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0" fontId="44" fillId="8" borderId="132" applyNumberFormat="0" applyAlignment="0" applyProtection="0">
      <alignment vertical="center"/>
    </xf>
    <xf numFmtId="0" fontId="79" fillId="8" borderId="132" applyNumberFormat="0" applyAlignment="0" applyProtection="0">
      <alignment vertical="center"/>
    </xf>
    <xf numFmtId="2" fontId="53" fillId="35" borderId="149" applyProtection="0">
      <alignment horizontal="right"/>
    </xf>
    <xf numFmtId="2" fontId="52" fillId="34" borderId="141" applyProtection="0">
      <alignment horizontal="right"/>
    </xf>
    <xf numFmtId="0" fontId="63" fillId="0" borderId="127" applyNumberFormat="0" applyFill="0" applyAlignment="0" applyProtection="0">
      <alignment vertical="center"/>
    </xf>
    <xf numFmtId="2" fontId="52" fillId="34" borderId="122" applyProtection="0">
      <alignment horizontal="right"/>
    </xf>
    <xf numFmtId="0" fontId="63" fillId="0" borderId="127" applyNumberFormat="0" applyFill="0" applyAlignment="0" applyProtection="0">
      <alignment vertical="center"/>
    </xf>
    <xf numFmtId="0" fontId="44" fillId="8" borderId="120" applyNumberFormat="0" applyAlignment="0" applyProtection="0">
      <alignment vertical="center"/>
    </xf>
    <xf numFmtId="2" fontId="53" fillId="37" borderId="122" applyProtection="0"/>
    <xf numFmtId="2" fontId="57" fillId="35" borderId="122" applyProtection="0">
      <alignment horizontal="center"/>
    </xf>
    <xf numFmtId="2" fontId="57" fillId="35" borderId="122" applyProtection="0"/>
    <xf numFmtId="0" fontId="13" fillId="10" borderId="134" applyNumberFormat="0" applyFont="0" applyAlignment="0" applyProtection="0">
      <alignment vertical="center"/>
    </xf>
    <xf numFmtId="0" fontId="68" fillId="15" borderId="144" applyNumberFormat="0" applyAlignment="0" applyProtection="0">
      <alignment vertical="center"/>
    </xf>
    <xf numFmtId="2" fontId="53" fillId="37" borderId="157" applyProtection="0">
      <alignment horizontal="center"/>
    </xf>
    <xf numFmtId="0" fontId="13" fillId="10" borderId="139" applyNumberFormat="0" applyFont="0" applyAlignment="0" applyProtection="0">
      <alignment vertical="center"/>
    </xf>
    <xf numFmtId="2" fontId="54" fillId="33" borderId="126" applyProtection="0"/>
    <xf numFmtId="0" fontId="51" fillId="15" borderId="125" applyNumberFormat="0" applyAlignment="0" applyProtection="0">
      <alignment vertical="center"/>
    </xf>
    <xf numFmtId="2" fontId="53" fillId="35" borderId="126" applyProtection="0">
      <alignment horizontal="right"/>
    </xf>
    <xf numFmtId="2" fontId="57" fillId="35" borderId="126" applyProtection="0">
      <alignment horizontal="center"/>
    </xf>
    <xf numFmtId="0" fontId="51" fillId="15" borderId="135" applyNumberFormat="0" applyAlignment="0" applyProtection="0">
      <alignment vertical="center"/>
    </xf>
    <xf numFmtId="2" fontId="52" fillId="34" borderId="149" applyProtection="0">
      <alignment horizontal="right"/>
    </xf>
    <xf numFmtId="0" fontId="13" fillId="10" borderId="134" applyNumberFormat="0" applyFont="0" applyAlignment="0" applyProtection="0">
      <alignment vertical="center"/>
    </xf>
    <xf numFmtId="0" fontId="52" fillId="33" borderId="149" applyNumberFormat="0" applyAlignment="0" applyProtection="0"/>
    <xf numFmtId="0" fontId="68" fillId="15" borderId="120" applyNumberFormat="0" applyAlignment="0" applyProtection="0">
      <alignment vertical="center"/>
    </xf>
    <xf numFmtId="0" fontId="80" fillId="15" borderId="140" applyNumberFormat="0" applyAlignment="0" applyProtection="0">
      <alignment vertical="center"/>
    </xf>
    <xf numFmtId="0" fontId="63" fillId="0" borderId="143" applyNumberFormat="0" applyFill="0" applyAlignment="0" applyProtection="0">
      <alignment vertical="center"/>
    </xf>
    <xf numFmtId="2" fontId="53" fillId="37" borderId="149" applyProtection="0">
      <alignment horizontal="center"/>
    </xf>
    <xf numFmtId="0" fontId="63" fillId="0" borderId="142" applyNumberFormat="0" applyFill="0" applyAlignment="0" applyProtection="0">
      <alignment vertical="center"/>
    </xf>
    <xf numFmtId="0" fontId="79" fillId="8" borderId="120" applyNumberFormat="0" applyAlignment="0" applyProtection="0">
      <alignment vertical="center"/>
    </xf>
    <xf numFmtId="2" fontId="54" fillId="33" borderId="149" applyProtection="0"/>
    <xf numFmtId="0" fontId="80" fillId="9" borderId="148" applyNumberFormat="0" applyAlignment="0" applyProtection="0">
      <alignment vertical="center"/>
    </xf>
    <xf numFmtId="0" fontId="79" fillId="8" borderId="144" applyNumberFormat="0" applyAlignment="0" applyProtection="0">
      <alignment vertical="center"/>
    </xf>
    <xf numFmtId="0" fontId="68" fillId="15" borderId="144" applyNumberFormat="0" applyAlignment="0" applyProtection="0">
      <alignment vertical="center"/>
    </xf>
    <xf numFmtId="0" fontId="44" fillId="8" borderId="120" applyNumberFormat="0" applyAlignment="0" applyProtection="0">
      <alignment vertical="center"/>
    </xf>
    <xf numFmtId="0" fontId="68" fillId="15" borderId="144"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80" fillId="15" borderId="140" applyNumberFormat="0" applyAlignment="0" applyProtection="0">
      <alignment vertical="center"/>
    </xf>
    <xf numFmtId="0" fontId="52" fillId="33" borderId="157" applyNumberFormat="0" applyAlignment="0" applyProtection="0"/>
    <xf numFmtId="0" fontId="63" fillId="0" borderId="127" applyNumberFormat="0" applyFill="0" applyAlignment="0" applyProtection="0">
      <alignment vertical="center"/>
    </xf>
    <xf numFmtId="2" fontId="52" fillId="34" borderId="122" applyProtection="0">
      <alignment horizontal="right"/>
    </xf>
    <xf numFmtId="0" fontId="63" fillId="0" borderId="127" applyNumberFormat="0" applyFill="0" applyAlignment="0" applyProtection="0">
      <alignment vertical="center"/>
    </xf>
    <xf numFmtId="0" fontId="80" fillId="9" borderId="140" applyNumberFormat="0" applyAlignment="0" applyProtection="0">
      <alignment vertical="center"/>
    </xf>
    <xf numFmtId="2" fontId="53" fillId="37" borderId="122" applyProtection="0"/>
    <xf numFmtId="2" fontId="57" fillId="35" borderId="122" applyProtection="0">
      <alignment horizontal="center"/>
    </xf>
    <xf numFmtId="2" fontId="57" fillId="35" borderId="122" applyProtection="0"/>
    <xf numFmtId="2" fontId="54" fillId="33" borderId="122" applyProtection="0"/>
    <xf numFmtId="0" fontId="63" fillId="0" borderId="142" applyNumberFormat="0" applyFill="0" applyAlignment="0" applyProtection="0">
      <alignment vertical="center"/>
    </xf>
    <xf numFmtId="14" fontId="54" fillId="36" borderId="141" applyProtection="0">
      <alignment horizontal="right"/>
    </xf>
    <xf numFmtId="2" fontId="54" fillId="33" borderId="157" applyProtection="0"/>
    <xf numFmtId="0" fontId="79" fillId="8" borderId="144" applyNumberFormat="0" applyAlignment="0" applyProtection="0">
      <alignment vertical="center"/>
    </xf>
    <xf numFmtId="2" fontId="54" fillId="33" borderId="126" applyProtection="0"/>
    <xf numFmtId="0" fontId="51" fillId="15" borderId="125" applyNumberFormat="0" applyAlignment="0" applyProtection="0">
      <alignment vertical="center"/>
    </xf>
    <xf numFmtId="2" fontId="53" fillId="35" borderId="126" applyProtection="0">
      <alignment horizontal="right"/>
    </xf>
    <xf numFmtId="2" fontId="57" fillId="35" borderId="126" applyProtection="0">
      <alignment horizontal="center"/>
    </xf>
    <xf numFmtId="0" fontId="68" fillId="15" borderId="153" applyNumberFormat="0" applyAlignment="0" applyProtection="0">
      <alignment vertical="center"/>
    </xf>
    <xf numFmtId="0" fontId="68" fillId="15" borderId="166" applyNumberFormat="0" applyAlignment="0" applyProtection="0">
      <alignment vertical="center"/>
    </xf>
    <xf numFmtId="0" fontId="63" fillId="0" borderId="142" applyNumberFormat="0" applyFill="0" applyAlignment="0" applyProtection="0">
      <alignment vertical="center"/>
    </xf>
    <xf numFmtId="0" fontId="13" fillId="10" borderId="147" applyNumberFormat="0" applyFont="0" applyAlignment="0" applyProtection="0">
      <alignment vertical="center"/>
    </xf>
    <xf numFmtId="0" fontId="68" fillId="15" borderId="120" applyNumberFormat="0" applyAlignment="0" applyProtection="0">
      <alignment vertical="center"/>
    </xf>
    <xf numFmtId="0" fontId="79" fillId="8" borderId="132" applyNumberFormat="0" applyAlignment="0" applyProtection="0">
      <alignment vertical="center"/>
    </xf>
    <xf numFmtId="0" fontId="63" fillId="0" borderId="142" applyNumberFormat="0" applyFill="0" applyAlignment="0" applyProtection="0">
      <alignment vertical="center"/>
    </xf>
    <xf numFmtId="0" fontId="68" fillId="15" borderId="144" applyNumberFormat="0" applyAlignment="0" applyProtection="0">
      <alignment vertical="center"/>
    </xf>
    <xf numFmtId="0" fontId="63" fillId="0" borderId="143" applyNumberFormat="0" applyFill="0" applyAlignment="0" applyProtection="0">
      <alignment vertical="center"/>
    </xf>
    <xf numFmtId="0" fontId="79" fillId="8" borderId="120" applyNumberFormat="0" applyAlignment="0" applyProtection="0">
      <alignment vertical="center"/>
    </xf>
    <xf numFmtId="0" fontId="63" fillId="0" borderId="150" applyNumberFormat="0" applyFill="0" applyAlignment="0" applyProtection="0">
      <alignment vertical="center"/>
    </xf>
    <xf numFmtId="0" fontId="80" fillId="15" borderId="140" applyNumberFormat="0" applyAlignment="0" applyProtection="0">
      <alignment vertical="center"/>
    </xf>
    <xf numFmtId="14" fontId="54" fillId="36" borderId="157" applyProtection="0">
      <alignment horizontal="right"/>
    </xf>
    <xf numFmtId="0" fontId="63" fillId="0" borderId="142" applyNumberFormat="0" applyFill="0" applyAlignment="0" applyProtection="0">
      <alignment vertical="center"/>
    </xf>
    <xf numFmtId="0" fontId="32"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3" fillId="0" borderId="127" applyNumberFormat="0" applyFill="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2" fontId="52" fillId="34" borderId="157" applyProtection="0">
      <alignment horizontal="right"/>
    </xf>
    <xf numFmtId="0" fontId="51" fillId="15" borderId="140" applyNumberFormat="0" applyAlignment="0" applyProtection="0">
      <alignment vertical="center"/>
    </xf>
    <xf numFmtId="0" fontId="85" fillId="0" borderId="143" applyNumberFormat="0" applyFill="0" applyAlignment="0" applyProtection="0"/>
    <xf numFmtId="0" fontId="13" fillId="10" borderId="139" applyNumberFormat="0" applyFont="0" applyAlignment="0" applyProtection="0">
      <alignment vertical="center"/>
    </xf>
    <xf numFmtId="2" fontId="54" fillId="33" borderId="141" applyProtection="0"/>
    <xf numFmtId="0" fontId="13" fillId="10" borderId="134" applyNumberFormat="0" applyFont="0" applyAlignment="0" applyProtection="0">
      <alignment vertical="center"/>
    </xf>
    <xf numFmtId="0" fontId="63" fillId="0" borderId="143" applyNumberFormat="0" applyFill="0" applyAlignment="0" applyProtection="0">
      <alignment vertical="center"/>
    </xf>
    <xf numFmtId="2" fontId="57" fillId="35" borderId="149" applyProtection="0">
      <alignment horizontal="center"/>
    </xf>
    <xf numFmtId="2" fontId="53" fillId="35" borderId="149" applyProtection="0">
      <alignment horizontal="right"/>
    </xf>
    <xf numFmtId="0" fontId="59" fillId="0" borderId="142" applyNumberFormat="0" applyFill="0" applyAlignment="0" applyProtection="0">
      <alignment vertical="center"/>
    </xf>
    <xf numFmtId="2" fontId="57" fillId="35" borderId="149" applyProtection="0">
      <alignment horizontal="center"/>
    </xf>
    <xf numFmtId="0" fontId="63" fillId="0" borderId="142" applyNumberFormat="0" applyFill="0" applyAlignment="0" applyProtection="0">
      <alignment vertical="center"/>
    </xf>
    <xf numFmtId="0" fontId="68" fillId="15" borderId="144" applyNumberFormat="0" applyAlignment="0" applyProtection="0">
      <alignment vertical="center"/>
    </xf>
    <xf numFmtId="0" fontId="80" fillId="15" borderId="140" applyNumberFormat="0" applyAlignment="0" applyProtection="0">
      <alignment vertical="center"/>
    </xf>
    <xf numFmtId="0" fontId="13" fillId="10" borderId="139"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2" fontId="53" fillId="37" borderId="149" applyProtection="0">
      <alignment horizontal="center"/>
    </xf>
    <xf numFmtId="2" fontId="53" fillId="35" borderId="149" applyProtection="0">
      <alignment horizontal="right"/>
    </xf>
    <xf numFmtId="0" fontId="44" fillId="8" borderId="146" applyNumberFormat="0" applyAlignment="0" applyProtection="0">
      <alignment vertical="center"/>
    </xf>
    <xf numFmtId="0" fontId="13" fillId="10" borderId="121" applyNumberFormat="0" applyFont="0" applyAlignment="0" applyProtection="0">
      <alignment vertical="center"/>
    </xf>
    <xf numFmtId="0" fontId="79" fillId="8" borderId="146" applyNumberFormat="0" applyAlignment="0" applyProtection="0">
      <alignment vertical="center"/>
    </xf>
    <xf numFmtId="0" fontId="80" fillId="15" borderId="140" applyNumberFormat="0" applyAlignment="0" applyProtection="0">
      <alignment vertical="center"/>
    </xf>
    <xf numFmtId="0" fontId="44" fillId="8" borderId="117" applyNumberFormat="0" applyAlignment="0" applyProtection="0">
      <alignment vertical="center"/>
    </xf>
    <xf numFmtId="0" fontId="80" fillId="15" borderId="148" applyNumberFormat="0" applyAlignment="0" applyProtection="0">
      <alignment vertical="center"/>
    </xf>
    <xf numFmtId="0" fontId="79" fillId="8" borderId="146" applyNumberFormat="0" applyAlignment="0" applyProtection="0">
      <alignment vertical="center"/>
    </xf>
    <xf numFmtId="0" fontId="79" fillId="8" borderId="144" applyNumberFormat="0" applyAlignment="0" applyProtection="0">
      <alignment vertical="center"/>
    </xf>
    <xf numFmtId="0" fontId="13" fillId="10" borderId="139" applyNumberFormat="0" applyFont="0" applyAlignment="0" applyProtection="0">
      <alignment vertical="center"/>
    </xf>
    <xf numFmtId="2" fontId="57" fillId="35" borderId="122" applyProtection="0">
      <alignment horizontal="center"/>
    </xf>
    <xf numFmtId="2" fontId="53" fillId="37" borderId="136" applyProtection="0">
      <alignment horizontal="center"/>
    </xf>
    <xf numFmtId="2" fontId="53" fillId="37" borderId="122" applyProtection="0"/>
    <xf numFmtId="2" fontId="53" fillId="37" borderId="122" applyProtection="0"/>
    <xf numFmtId="2" fontId="57" fillId="35" borderId="122"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32" fillId="15" borderId="144" applyNumberFormat="0" applyAlignment="0" applyProtection="0">
      <alignment vertical="center"/>
    </xf>
    <xf numFmtId="2" fontId="53" fillId="34" borderId="141" applyProtection="0"/>
    <xf numFmtId="0" fontId="68" fillId="15" borderId="144" applyNumberFormat="0" applyAlignment="0" applyProtection="0">
      <alignment vertical="center"/>
    </xf>
    <xf numFmtId="0" fontId="44" fillId="8" borderId="132" applyNumberFormat="0" applyAlignment="0" applyProtection="0">
      <alignment vertical="center"/>
    </xf>
    <xf numFmtId="0" fontId="13" fillId="10" borderId="134" applyNumberFormat="0" applyFont="0" applyAlignment="0" applyProtection="0">
      <alignment vertical="center"/>
    </xf>
    <xf numFmtId="2" fontId="54" fillId="33" borderId="141" applyProtection="0"/>
    <xf numFmtId="0" fontId="67" fillId="9" borderId="144" applyNumberFormat="0" applyAlignment="0" applyProtection="0"/>
    <xf numFmtId="0" fontId="51" fillId="15" borderId="148"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2" fontId="53" fillId="37" borderId="141" applyProtection="0">
      <alignment horizontal="center"/>
    </xf>
    <xf numFmtId="0" fontId="13" fillId="10" borderId="121" applyNumberFormat="0" applyFont="0" applyAlignment="0" applyProtection="0">
      <alignment vertical="center"/>
    </xf>
    <xf numFmtId="0" fontId="13" fillId="10" borderId="121" applyNumberFormat="0" applyFon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39" applyNumberFormat="0" applyFont="0" applyAlignment="0" applyProtection="0">
      <alignment vertical="center"/>
    </xf>
    <xf numFmtId="0" fontId="68" fillId="15" borderId="153" applyNumberFormat="0" applyAlignment="0" applyProtection="0">
      <alignment vertical="center"/>
    </xf>
    <xf numFmtId="0" fontId="63" fillId="0" borderId="150" applyNumberFormat="0" applyFill="0" applyAlignment="0" applyProtection="0">
      <alignment vertical="center"/>
    </xf>
    <xf numFmtId="0" fontId="13" fillId="10" borderId="121" applyNumberFormat="0" applyFont="0" applyAlignment="0" applyProtection="0">
      <alignment vertical="center"/>
    </xf>
    <xf numFmtId="0" fontId="13" fillId="10" borderId="139" applyNumberFormat="0" applyFont="0" applyAlignment="0" applyProtection="0">
      <alignment vertical="center"/>
    </xf>
    <xf numFmtId="2" fontId="53" fillId="37" borderId="122" applyProtection="0"/>
    <xf numFmtId="2" fontId="57" fillId="35" borderId="122" applyProtection="0"/>
    <xf numFmtId="14" fontId="54" fillId="36" borderId="122" applyProtection="0">
      <alignment horizontal="left"/>
    </xf>
    <xf numFmtId="0" fontId="63" fillId="0" borderId="127" applyNumberFormat="0" applyFill="0" applyAlignment="0" applyProtection="0">
      <alignment vertical="center"/>
    </xf>
    <xf numFmtId="14" fontId="54" fillId="36" borderId="122" applyProtection="0">
      <alignment horizontal="right"/>
    </xf>
    <xf numFmtId="14" fontId="54" fillId="36" borderId="122" applyProtection="0">
      <alignment horizontal="right"/>
    </xf>
    <xf numFmtId="14" fontId="54" fillId="36" borderId="122" applyProtection="0">
      <alignment horizontal="right"/>
    </xf>
    <xf numFmtId="14" fontId="54" fillId="36" borderId="122" applyProtection="0">
      <alignment horizontal="left"/>
    </xf>
    <xf numFmtId="0" fontId="52" fillId="33" borderId="122" applyNumberFormat="0" applyAlignment="0" applyProtection="0"/>
    <xf numFmtId="0" fontId="13" fillId="10" borderId="121" applyNumberFormat="0" applyFont="0" applyAlignment="0" applyProtection="0">
      <alignment vertical="center"/>
    </xf>
    <xf numFmtId="0" fontId="63" fillId="0" borderId="127" applyNumberFormat="0" applyFill="0" applyAlignment="0" applyProtection="0">
      <alignment vertical="center"/>
    </xf>
    <xf numFmtId="0" fontId="68" fillId="15" borderId="146" applyNumberFormat="0" applyAlignment="0" applyProtection="0">
      <alignment vertical="center"/>
    </xf>
    <xf numFmtId="0" fontId="18" fillId="32" borderId="121" applyNumberFormat="0" applyAlignment="0" applyProtection="0"/>
    <xf numFmtId="2" fontId="52" fillId="34" borderId="122" applyProtection="0">
      <alignment horizontal="right"/>
    </xf>
    <xf numFmtId="2" fontId="52" fillId="34" borderId="122" applyProtection="0">
      <alignment horizontal="right"/>
    </xf>
    <xf numFmtId="2" fontId="53" fillId="35" borderId="122" applyProtection="0">
      <alignment horizontal="right"/>
    </xf>
    <xf numFmtId="14" fontId="54" fillId="36" borderId="122" applyProtection="0">
      <alignment horizontal="right"/>
    </xf>
    <xf numFmtId="14" fontId="54" fillId="36" borderId="122" applyProtection="0">
      <alignment horizontal="left"/>
    </xf>
    <xf numFmtId="14" fontId="54" fillId="36" borderId="122" applyProtection="0">
      <alignment horizontal="right"/>
    </xf>
    <xf numFmtId="0" fontId="52" fillId="33" borderId="122" applyNumberFormat="0" applyAlignment="0" applyProtection="0"/>
    <xf numFmtId="2" fontId="54" fillId="33" borderId="122" applyProtection="0"/>
    <xf numFmtId="2" fontId="53" fillId="34" borderId="122" applyProtection="0"/>
    <xf numFmtId="2" fontId="57" fillId="35" borderId="122" applyProtection="0"/>
    <xf numFmtId="2" fontId="53" fillId="37" borderId="122" applyProtection="0">
      <alignment horizontal="center"/>
    </xf>
    <xf numFmtId="2" fontId="53" fillId="37" borderId="122" applyProtection="0"/>
    <xf numFmtId="2" fontId="54" fillId="33" borderId="122" applyProtection="0"/>
    <xf numFmtId="14" fontId="54" fillId="36" borderId="149" applyProtection="0">
      <alignment horizontal="left"/>
    </xf>
    <xf numFmtId="0" fontId="13" fillId="10" borderId="147" applyNumberFormat="0" applyFont="0" applyAlignment="0" applyProtection="0">
      <alignment vertical="center"/>
    </xf>
    <xf numFmtId="2" fontId="54" fillId="33" borderId="141" applyProtection="0"/>
    <xf numFmtId="0" fontId="51" fillId="15" borderId="140" applyNumberFormat="0" applyAlignment="0" applyProtection="0">
      <alignment vertical="center"/>
    </xf>
    <xf numFmtId="0" fontId="59" fillId="0" borderId="142" applyNumberFormat="0" applyFill="0" applyAlignment="0" applyProtection="0">
      <alignment vertical="center"/>
    </xf>
    <xf numFmtId="0" fontId="63" fillId="0" borderId="150" applyNumberFormat="0" applyFill="0" applyAlignment="0" applyProtection="0">
      <alignment vertical="center"/>
    </xf>
    <xf numFmtId="0" fontId="67" fillId="9" borderId="144" applyNumberFormat="0" applyAlignment="0" applyProtection="0"/>
    <xf numFmtId="0" fontId="68" fillId="15" borderId="144" applyNumberFormat="0" applyAlignment="0" applyProtection="0">
      <alignment vertical="center"/>
    </xf>
    <xf numFmtId="14" fontId="54" fillId="36" borderId="126" applyProtection="0">
      <alignment horizontal="right"/>
    </xf>
    <xf numFmtId="2" fontId="52" fillId="34" borderId="126" applyProtection="0">
      <alignment horizontal="right"/>
    </xf>
    <xf numFmtId="0" fontId="80" fillId="15" borderId="140" applyNumberFormat="0" applyAlignment="0" applyProtection="0">
      <alignment vertical="center"/>
    </xf>
    <xf numFmtId="0" fontId="68" fillId="15" borderId="146" applyNumberFormat="0" applyAlignment="0" applyProtection="0">
      <alignment vertical="center"/>
    </xf>
    <xf numFmtId="0" fontId="55" fillId="33" borderId="141" applyNumberFormat="0" applyProtection="0">
      <alignment horizontal="left"/>
    </xf>
    <xf numFmtId="0" fontId="52" fillId="33" borderId="126" applyNumberFormat="0" applyAlignment="0" applyProtection="0"/>
    <xf numFmtId="0" fontId="63" fillId="0" borderId="142" applyNumberFormat="0" applyFill="0" applyAlignment="0" applyProtection="0">
      <alignment vertical="center"/>
    </xf>
    <xf numFmtId="0" fontId="80" fillId="15" borderId="140" applyNumberFormat="0" applyAlignment="0" applyProtection="0">
      <alignment vertical="center"/>
    </xf>
    <xf numFmtId="14" fontId="54" fillId="36" borderId="136" applyProtection="0">
      <alignment horizontal="left"/>
    </xf>
    <xf numFmtId="0" fontId="13" fillId="10" borderId="139" applyNumberFormat="0" applyFont="0" applyAlignment="0" applyProtection="0">
      <alignment vertical="center"/>
    </xf>
    <xf numFmtId="0" fontId="18" fillId="32" borderId="139" applyNumberFormat="0" applyAlignment="0" applyProtection="0"/>
    <xf numFmtId="2" fontId="57" fillId="35" borderId="136" applyProtection="0"/>
    <xf numFmtId="0" fontId="63" fillId="0" borderId="143" applyNumberFormat="0" applyFill="0" applyAlignment="0" applyProtection="0">
      <alignment vertical="center"/>
    </xf>
    <xf numFmtId="0" fontId="79" fillId="8" borderId="120" applyNumberFormat="0" applyAlignment="0" applyProtection="0">
      <alignment vertical="center"/>
    </xf>
    <xf numFmtId="0" fontId="80" fillId="15" borderId="140" applyNumberFormat="0" applyAlignment="0" applyProtection="0">
      <alignment vertical="center"/>
    </xf>
    <xf numFmtId="0" fontId="13" fillId="10" borderId="139" applyNumberFormat="0" applyFont="0" applyAlignment="0" applyProtection="0"/>
    <xf numFmtId="0" fontId="80" fillId="15" borderId="140" applyNumberFormat="0" applyAlignment="0" applyProtection="0">
      <alignment vertical="center"/>
    </xf>
    <xf numFmtId="0" fontId="13" fillId="10" borderId="121" applyNumberFormat="0" applyFont="0" applyAlignment="0" applyProtection="0">
      <alignment vertical="center"/>
    </xf>
    <xf numFmtId="2" fontId="53" fillId="37" borderId="122" applyProtection="0">
      <alignment horizontal="center"/>
    </xf>
    <xf numFmtId="0" fontId="80" fillId="9" borderId="140" applyNumberFormat="0" applyAlignment="0" applyProtection="0">
      <alignment vertical="center"/>
    </xf>
    <xf numFmtId="0" fontId="18" fillId="32" borderId="139" applyNumberFormat="0" applyAlignment="0" applyProtection="0"/>
    <xf numFmtId="2" fontId="53" fillId="37" borderId="122" applyProtection="0">
      <alignment horizontal="center"/>
    </xf>
    <xf numFmtId="0" fontId="13" fillId="10" borderId="121" applyNumberFormat="0" applyFont="0" applyAlignment="0" applyProtection="0"/>
    <xf numFmtId="0" fontId="51" fillId="15" borderId="148" applyNumberFormat="0" applyAlignment="0" applyProtection="0">
      <alignment vertical="center"/>
    </xf>
    <xf numFmtId="2" fontId="53" fillId="37" borderId="149" applyProtection="0">
      <alignment horizontal="center"/>
    </xf>
    <xf numFmtId="0" fontId="63" fillId="0" borderId="137" applyNumberFormat="0" applyFill="0" applyAlignment="0" applyProtection="0">
      <alignment vertical="center"/>
    </xf>
    <xf numFmtId="0" fontId="13" fillId="10" borderId="121" applyNumberFormat="0" applyFont="0" applyAlignment="0" applyProtection="0"/>
    <xf numFmtId="0" fontId="44" fillId="8" borderId="144" applyNumberFormat="0" applyAlignment="0" applyProtection="0">
      <alignment vertical="center"/>
    </xf>
    <xf numFmtId="0" fontId="80" fillId="15" borderId="140" applyNumberFormat="0" applyAlignment="0" applyProtection="0">
      <alignment vertical="center"/>
    </xf>
    <xf numFmtId="0" fontId="80" fillId="15" borderId="148" applyNumberFormat="0" applyAlignment="0" applyProtection="0">
      <alignment vertical="center"/>
    </xf>
    <xf numFmtId="0" fontId="63" fillId="0" borderId="138" applyNumberFormat="0" applyFill="0" applyAlignment="0" applyProtection="0">
      <alignment vertical="center"/>
    </xf>
    <xf numFmtId="0" fontId="51" fillId="15" borderId="125" applyNumberFormat="0" applyAlignment="0" applyProtection="0">
      <alignment vertical="center"/>
    </xf>
    <xf numFmtId="0" fontId="13" fillId="10" borderId="121" applyNumberFormat="0" applyFont="0" applyAlignment="0" applyProtection="0">
      <alignment vertical="center"/>
    </xf>
    <xf numFmtId="0" fontId="67" fillId="9" borderId="144" applyNumberFormat="0" applyAlignment="0" applyProtection="0"/>
    <xf numFmtId="0" fontId="63" fillId="0" borderId="142"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142" applyNumberFormat="0" applyFill="0" applyAlignment="0" applyProtection="0">
      <alignment vertical="center"/>
    </xf>
    <xf numFmtId="0" fontId="79" fillId="8" borderId="144" applyNumberFormat="0" applyAlignment="0" applyProtection="0">
      <alignment vertical="center"/>
    </xf>
    <xf numFmtId="0" fontId="13" fillId="10" borderId="119" applyNumberFormat="0" applyFont="0" applyAlignment="0" applyProtection="0">
      <alignment vertical="center"/>
    </xf>
    <xf numFmtId="0" fontId="67" fillId="9" borderId="144" applyNumberFormat="0" applyAlignment="0" applyProtection="0"/>
    <xf numFmtId="0" fontId="63" fillId="0" borderId="150" applyNumberFormat="0" applyFill="0" applyAlignment="0" applyProtection="0">
      <alignment vertical="center"/>
    </xf>
    <xf numFmtId="2" fontId="53" fillId="34" borderId="157" applyProtection="0"/>
    <xf numFmtId="2" fontId="57" fillId="35" borderId="122" applyProtection="0"/>
    <xf numFmtId="2" fontId="53" fillId="37" borderId="122" applyProtection="0"/>
    <xf numFmtId="2" fontId="57" fillId="35" borderId="122" applyProtection="0">
      <alignment horizontal="center"/>
    </xf>
    <xf numFmtId="0" fontId="79" fillId="8" borderId="144" applyNumberFormat="0" applyAlignment="0" applyProtection="0">
      <alignment vertical="center"/>
    </xf>
    <xf numFmtId="14" fontId="54" fillId="36" borderId="122" applyProtection="0">
      <alignment horizontal="left"/>
    </xf>
    <xf numFmtId="2" fontId="53" fillId="35" borderId="122" applyProtection="0">
      <alignment horizontal="right"/>
    </xf>
    <xf numFmtId="0" fontId="18" fillId="32" borderId="121" applyNumberFormat="0" applyAlignment="0" applyProtection="0"/>
    <xf numFmtId="0" fontId="52" fillId="33" borderId="122" applyNumberFormat="0" applyAlignment="0" applyProtection="0"/>
    <xf numFmtId="0" fontId="55" fillId="33" borderId="122" applyNumberFormat="0" applyProtection="0">
      <alignment horizontal="left"/>
    </xf>
    <xf numFmtId="2" fontId="53" fillId="35" borderId="122"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52" fillId="33" borderId="122" applyNumberFormat="0" applyAlignment="0" applyProtection="0"/>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2" fontId="54" fillId="33" borderId="149" applyProtection="0"/>
    <xf numFmtId="0" fontId="13" fillId="10" borderId="64" applyNumberFormat="0" applyFont="0" applyAlignment="0" applyProtection="0">
      <alignment vertical="center"/>
    </xf>
    <xf numFmtId="0" fontId="13" fillId="10" borderId="139" applyNumberFormat="0" applyFont="0" applyAlignment="0" applyProtection="0">
      <alignment vertical="center"/>
    </xf>
    <xf numFmtId="0" fontId="52" fillId="33" borderId="141" applyNumberFormat="0" applyAlignment="0" applyProtection="0"/>
    <xf numFmtId="0" fontId="13" fillId="10" borderId="64" applyNumberFormat="0" applyFont="0" applyAlignment="0" applyProtection="0">
      <alignment vertical="center"/>
    </xf>
    <xf numFmtId="0" fontId="68" fillId="15" borderId="117" applyNumberFormat="0" applyAlignment="0" applyProtection="0">
      <alignment vertical="center"/>
    </xf>
    <xf numFmtId="0" fontId="13" fillId="10" borderId="121" applyNumberFormat="0" applyFont="0" applyAlignment="0" applyProtection="0"/>
    <xf numFmtId="14" fontId="54" fillId="36" borderId="122" applyProtection="0">
      <alignment horizontal="left"/>
    </xf>
    <xf numFmtId="10" fontId="38" fillId="29" borderId="124" applyNumberFormat="0" applyBorder="0" applyAlignment="0" applyProtection="0"/>
    <xf numFmtId="14" fontId="54" fillId="36" borderId="122" applyProtection="0">
      <alignment horizontal="right"/>
    </xf>
    <xf numFmtId="14" fontId="54" fillId="36" borderId="122" applyProtection="0">
      <alignment horizontal="right"/>
    </xf>
    <xf numFmtId="14" fontId="54" fillId="36" borderId="122" applyProtection="0">
      <alignment horizontal="left"/>
    </xf>
    <xf numFmtId="0" fontId="55" fillId="33" borderId="122" applyNumberFormat="0" applyProtection="0">
      <alignment horizontal="left"/>
    </xf>
    <xf numFmtId="2" fontId="52" fillId="34" borderId="122" applyProtection="0">
      <alignment horizontal="right"/>
    </xf>
    <xf numFmtId="0" fontId="52" fillId="33" borderId="122" applyNumberForma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8" fillId="32" borderId="121" applyNumberFormat="0" applyAlignment="0" applyProtection="0"/>
    <xf numFmtId="10" fontId="38" fillId="29" borderId="124" applyNumberFormat="0" applyBorder="0" applyAlignment="0" applyProtection="0"/>
    <xf numFmtId="0" fontId="18" fillId="32" borderId="121" applyNumberFormat="0" applyAlignment="0" applyProtection="0"/>
    <xf numFmtId="2" fontId="53" fillId="35" borderId="122" applyProtection="0">
      <alignment horizontal="right"/>
    </xf>
    <xf numFmtId="0" fontId="52" fillId="33" borderId="122" applyNumberFormat="0" applyAlignment="0" applyProtection="0"/>
    <xf numFmtId="2" fontId="52" fillId="34" borderId="122" applyProtection="0">
      <alignment horizontal="right"/>
    </xf>
    <xf numFmtId="14" fontId="54" fillId="36" borderId="122" applyProtection="0">
      <alignment horizontal="right"/>
    </xf>
    <xf numFmtId="14" fontId="54" fillId="36" borderId="122" applyProtection="0">
      <alignment horizontal="left"/>
    </xf>
    <xf numFmtId="14" fontId="54" fillId="36" borderId="122" applyProtection="0">
      <alignment horizontal="right"/>
    </xf>
    <xf numFmtId="0" fontId="63" fillId="0" borderId="128" applyNumberFormat="0" applyFill="0" applyAlignment="0" applyProtection="0">
      <alignment vertical="center"/>
    </xf>
    <xf numFmtId="2" fontId="54" fillId="33" borderId="122" applyProtection="0"/>
    <xf numFmtId="2" fontId="54" fillId="33" borderId="122" applyProtection="0"/>
    <xf numFmtId="2" fontId="57" fillId="35" borderId="122" applyProtection="0"/>
    <xf numFmtId="2" fontId="57" fillId="35" borderId="122" applyProtection="0">
      <alignment horizontal="center"/>
    </xf>
    <xf numFmtId="2" fontId="53" fillId="34" borderId="122" applyProtection="0"/>
    <xf numFmtId="0" fontId="55" fillId="33" borderId="122" applyNumberFormat="0" applyProtection="0">
      <alignment horizontal="left"/>
    </xf>
    <xf numFmtId="2" fontId="53" fillId="37" borderId="141" applyProtection="0"/>
    <xf numFmtId="0" fontId="80" fillId="15" borderId="148" applyNumberFormat="0" applyAlignment="0" applyProtection="0">
      <alignment vertical="center"/>
    </xf>
    <xf numFmtId="2" fontId="52" fillId="34" borderId="149" applyProtection="0">
      <alignment horizontal="right"/>
    </xf>
    <xf numFmtId="2" fontId="57" fillId="35" borderId="126" applyProtection="0"/>
    <xf numFmtId="0" fontId="52" fillId="33" borderId="141" applyNumberFormat="0" applyAlignment="0" applyProtection="0"/>
    <xf numFmtId="2" fontId="53" fillId="35" borderId="122"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14" fontId="54" fillId="36" borderId="126" applyProtection="0">
      <alignment horizontal="left"/>
    </xf>
    <xf numFmtId="0" fontId="51" fillId="15" borderId="125" applyNumberFormat="0" applyAlignment="0" applyProtection="0">
      <alignment vertical="center"/>
    </xf>
    <xf numFmtId="0" fontId="13" fillId="10" borderId="121" applyNumberFormat="0" applyFont="0" applyAlignment="0" applyProtection="0">
      <alignment vertical="center"/>
    </xf>
    <xf numFmtId="0" fontId="79" fillId="8" borderId="146" applyNumberFormat="0" applyAlignment="0" applyProtection="0">
      <alignment vertical="center"/>
    </xf>
    <xf numFmtId="2" fontId="57" fillId="35" borderId="149" applyProtection="0">
      <alignment horizontal="center"/>
    </xf>
    <xf numFmtId="0" fontId="63" fillId="0" borderId="137" applyNumberFormat="0" applyFill="0" applyAlignment="0" applyProtection="0">
      <alignment vertical="center"/>
    </xf>
    <xf numFmtId="0" fontId="63" fillId="0" borderId="143" applyNumberFormat="0" applyFill="0" applyAlignment="0" applyProtection="0">
      <alignment vertical="center"/>
    </xf>
    <xf numFmtId="0" fontId="13" fillId="10" borderId="121" applyNumberFormat="0" applyFont="0" applyAlignment="0" applyProtection="0">
      <alignment vertical="center"/>
    </xf>
    <xf numFmtId="0" fontId="13" fillId="10" borderId="139" applyNumberFormat="0" applyFont="0" applyAlignment="0" applyProtection="0">
      <alignment vertical="center"/>
    </xf>
    <xf numFmtId="2" fontId="54" fillId="33" borderId="149" applyProtection="0"/>
    <xf numFmtId="0" fontId="80" fillId="15" borderId="140" applyNumberFormat="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79" fillId="8" borderId="146" applyNumberFormat="0" applyAlignment="0" applyProtection="0">
      <alignment vertical="center"/>
    </xf>
    <xf numFmtId="0" fontId="13" fillId="10" borderId="139" applyNumberFormat="0" applyFont="0" applyAlignment="0" applyProtection="0">
      <alignment vertical="center"/>
    </xf>
    <xf numFmtId="0" fontId="13" fillId="10" borderId="64" applyNumberFormat="0" applyFont="0" applyAlignment="0" applyProtection="0">
      <alignment vertical="center"/>
    </xf>
    <xf numFmtId="0" fontId="68" fillId="15" borderId="144" applyNumberFormat="0" applyAlignment="0" applyProtection="0">
      <alignment vertical="center"/>
    </xf>
    <xf numFmtId="0" fontId="68" fillId="9" borderId="153" applyNumberFormat="0" applyAlignment="0" applyProtection="0">
      <alignment vertical="center"/>
    </xf>
    <xf numFmtId="0" fontId="63" fillId="0" borderId="150" applyNumberFormat="0" applyFill="0" applyAlignment="0" applyProtection="0">
      <alignment vertical="center"/>
    </xf>
    <xf numFmtId="0" fontId="13" fillId="10" borderId="121" applyNumberFormat="0" applyFont="0" applyAlignment="0" applyProtection="0"/>
    <xf numFmtId="2" fontId="54" fillId="33" borderId="136" applyProtection="0"/>
    <xf numFmtId="0" fontId="13" fillId="10" borderId="121" applyNumberFormat="0" applyFont="0" applyAlignment="0" applyProtection="0"/>
    <xf numFmtId="0" fontId="18" fillId="32" borderId="139" applyNumberFormat="0" applyAlignment="0" applyProtection="0"/>
    <xf numFmtId="0" fontId="80" fillId="15" borderId="148" applyNumberFormat="0" applyAlignment="0" applyProtection="0">
      <alignment vertical="center"/>
    </xf>
    <xf numFmtId="0" fontId="18" fillId="32" borderId="139" applyNumberFormat="0" applyAlignment="0" applyProtection="0"/>
    <xf numFmtId="0" fontId="13" fillId="10" borderId="121" applyNumberFormat="0" applyFont="0" applyAlignment="0" applyProtection="0">
      <alignment vertical="center"/>
    </xf>
    <xf numFmtId="0" fontId="52" fillId="33" borderId="126" applyNumberForma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79" fillId="8" borderId="14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40"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47" applyNumberFormat="0" applyFont="0" applyAlignment="0" applyProtection="0">
      <alignment vertical="center"/>
    </xf>
    <xf numFmtId="0" fontId="13" fillId="10" borderId="119" applyNumberFormat="0" applyFont="0" applyAlignment="0" applyProtection="0">
      <alignment vertical="center"/>
    </xf>
    <xf numFmtId="14" fontId="54" fillId="36" borderId="126" applyProtection="0">
      <alignment horizontal="right"/>
    </xf>
    <xf numFmtId="0" fontId="80" fillId="15" borderId="140" applyNumberFormat="0" applyAlignment="0" applyProtection="0">
      <alignment vertical="center"/>
    </xf>
    <xf numFmtId="0" fontId="68" fillId="15" borderId="144" applyNumberFormat="0" applyAlignment="0" applyProtection="0">
      <alignment vertical="center"/>
    </xf>
    <xf numFmtId="2" fontId="57" fillId="35" borderId="122" applyProtection="0">
      <alignment horizontal="center"/>
    </xf>
    <xf numFmtId="2" fontId="53" fillId="37" borderId="122" applyProtection="0"/>
    <xf numFmtId="2" fontId="53" fillId="37" borderId="122" applyProtection="0">
      <alignment horizontal="center"/>
    </xf>
    <xf numFmtId="2" fontId="53" fillId="34" borderId="141" applyProtection="0"/>
    <xf numFmtId="14" fontId="54" fillId="36" borderId="122" applyProtection="0">
      <alignment horizontal="right"/>
    </xf>
    <xf numFmtId="0" fontId="13" fillId="10" borderId="139" applyNumberFormat="0" applyFont="0" applyAlignment="0" applyProtection="0"/>
    <xf numFmtId="2" fontId="53" fillId="34" borderId="122"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2" fontId="57" fillId="35" borderId="122" applyProtection="0">
      <alignment horizontal="center"/>
    </xf>
    <xf numFmtId="0" fontId="13" fillId="10" borderId="64" applyNumberFormat="0" applyFont="0" applyAlignment="0" applyProtection="0">
      <alignment vertical="center"/>
    </xf>
    <xf numFmtId="0" fontId="68" fillId="15" borderId="144" applyNumberFormat="0" applyAlignment="0" applyProtection="0">
      <alignment vertical="center"/>
    </xf>
    <xf numFmtId="0" fontId="79" fillId="8" borderId="132" applyNumberFormat="0" applyAlignment="0" applyProtection="0">
      <alignment vertical="center"/>
    </xf>
    <xf numFmtId="0" fontId="13" fillId="10" borderId="134" applyNumberFormat="0" applyFont="0" applyAlignment="0" applyProtection="0">
      <alignment vertical="center"/>
    </xf>
    <xf numFmtId="0" fontId="13" fillId="10" borderId="121" applyNumberFormat="0" applyFon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80" fillId="15" borderId="169" applyNumberFormat="0" applyAlignment="0" applyProtection="0">
      <alignment vertical="center"/>
    </xf>
    <xf numFmtId="0" fontId="55" fillId="33" borderId="157" applyNumberFormat="0" applyProtection="0">
      <alignment horizontal="left"/>
    </xf>
    <xf numFmtId="0" fontId="68" fillId="15" borderId="144" applyNumberFormat="0" applyAlignment="0" applyProtection="0">
      <alignment vertical="center"/>
    </xf>
    <xf numFmtId="2" fontId="54" fillId="33" borderId="122" applyProtection="0"/>
    <xf numFmtId="0" fontId="52" fillId="33" borderId="122" applyNumberFormat="0" applyAlignment="0" applyProtection="0"/>
    <xf numFmtId="0" fontId="18" fillId="32" borderId="121" applyNumberFormat="0" applyAlignment="0" applyProtection="0"/>
    <xf numFmtId="0" fontId="51" fillId="15" borderId="140" applyNumberFormat="0" applyAlignment="0" applyProtection="0">
      <alignment vertical="center"/>
    </xf>
    <xf numFmtId="14" fontId="54" fillId="36" borderId="122" applyProtection="0">
      <alignment horizontal="right"/>
    </xf>
    <xf numFmtId="14" fontId="54" fillId="36" borderId="122" applyProtection="0">
      <alignment horizontal="left"/>
    </xf>
    <xf numFmtId="0" fontId="63" fillId="0" borderId="127" applyNumberFormat="0" applyFill="0" applyAlignment="0" applyProtection="0">
      <alignment vertical="center"/>
    </xf>
    <xf numFmtId="2" fontId="57" fillId="35" borderId="122" applyProtection="0">
      <alignment horizontal="center"/>
    </xf>
    <xf numFmtId="2" fontId="53" fillId="37" borderId="122" applyProtection="0"/>
    <xf numFmtId="2" fontId="53" fillId="37" borderId="122" applyProtection="0">
      <alignment horizontal="center"/>
    </xf>
    <xf numFmtId="2" fontId="54" fillId="33" borderId="141" applyProtection="0"/>
    <xf numFmtId="0" fontId="63" fillId="0" borderId="142" applyNumberFormat="0" applyFill="0" applyAlignment="0" applyProtection="0">
      <alignment vertical="center"/>
    </xf>
    <xf numFmtId="0" fontId="63" fillId="0" borderId="137" applyNumberFormat="0" applyFill="0" applyAlignment="0" applyProtection="0">
      <alignment vertical="center"/>
    </xf>
    <xf numFmtId="0" fontId="13" fillId="10" borderId="119" applyNumberFormat="0" applyFont="0" applyAlignment="0" applyProtection="0">
      <alignment vertical="center"/>
    </xf>
    <xf numFmtId="0" fontId="32" fillId="15" borderId="146"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4" fillId="33" borderId="126"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21" applyNumberFormat="0" applyFont="0" applyAlignment="0" applyProtection="0">
      <alignment vertical="center"/>
    </xf>
    <xf numFmtId="0" fontId="52" fillId="33" borderId="126" applyNumberFormat="0" applyAlignment="0" applyProtection="0"/>
    <xf numFmtId="0" fontId="13" fillId="10" borderId="121" applyNumberFormat="0" applyFont="0" applyAlignment="0" applyProtection="0">
      <alignment vertical="center"/>
    </xf>
    <xf numFmtId="0" fontId="79" fillId="8" borderId="120" applyNumberFormat="0" applyAlignment="0" applyProtection="0">
      <alignment vertical="center"/>
    </xf>
    <xf numFmtId="0" fontId="13" fillId="10" borderId="121" applyNumberFormat="0" applyFont="0" applyAlignment="0" applyProtection="0">
      <alignment vertical="center"/>
    </xf>
    <xf numFmtId="0" fontId="79" fillId="8" borderId="132" applyNumberFormat="0" applyAlignment="0" applyProtection="0">
      <alignment vertical="center"/>
    </xf>
    <xf numFmtId="0" fontId="80" fillId="9" borderId="140" applyNumberFormat="0" applyAlignment="0" applyProtection="0">
      <alignment vertical="center"/>
    </xf>
    <xf numFmtId="0" fontId="18" fillId="32" borderId="139" applyNumberFormat="0" applyAlignment="0" applyProtection="0"/>
    <xf numFmtId="2" fontId="57" fillId="35" borderId="122" applyProtection="0">
      <alignment horizontal="center"/>
    </xf>
    <xf numFmtId="0" fontId="85" fillId="0" borderId="151" applyNumberFormat="0" applyFill="0" applyAlignment="0" applyProtection="0"/>
    <xf numFmtId="0" fontId="13" fillId="10" borderId="139" applyNumberFormat="0" applyFont="0" applyAlignment="0" applyProtection="0">
      <alignment vertical="center"/>
    </xf>
    <xf numFmtId="0" fontId="63" fillId="0" borderId="142" applyNumberFormat="0" applyFill="0" applyAlignment="0" applyProtection="0">
      <alignment vertical="center"/>
    </xf>
    <xf numFmtId="2" fontId="53" fillId="37" borderId="122" applyProtection="0">
      <alignment horizontal="center"/>
    </xf>
    <xf numFmtId="0" fontId="79" fillId="8" borderId="144" applyNumberFormat="0" applyAlignment="0" applyProtection="0">
      <alignment vertical="center"/>
    </xf>
    <xf numFmtId="0" fontId="13" fillId="10" borderId="139" applyNumberFormat="0" applyFont="0" applyAlignment="0" applyProtection="0">
      <alignment vertical="center"/>
    </xf>
    <xf numFmtId="0" fontId="44" fillId="8" borderId="144" applyNumberFormat="0" applyAlignment="0" applyProtection="0">
      <alignment vertical="center"/>
    </xf>
    <xf numFmtId="0" fontId="63" fillId="0" borderId="143" applyNumberFormat="0" applyFill="0" applyAlignment="0" applyProtection="0">
      <alignment vertical="center"/>
    </xf>
    <xf numFmtId="14" fontId="54" fillId="36" borderId="141" applyProtection="0">
      <alignment horizontal="left"/>
    </xf>
    <xf numFmtId="0" fontId="68" fillId="15" borderId="153" applyNumberFormat="0" applyAlignment="0" applyProtection="0">
      <alignment vertical="center"/>
    </xf>
    <xf numFmtId="0" fontId="63" fillId="0" borderId="137" applyNumberFormat="0" applyFill="0" applyAlignment="0" applyProtection="0">
      <alignment vertical="center"/>
    </xf>
    <xf numFmtId="0" fontId="13" fillId="10" borderId="139" applyNumberFormat="0" applyFont="0" applyAlignment="0" applyProtection="0">
      <alignment vertical="center"/>
    </xf>
    <xf numFmtId="0" fontId="13" fillId="10" borderId="121" applyNumberFormat="0" applyFont="0" applyAlignment="0" applyProtection="0"/>
    <xf numFmtId="0" fontId="80" fillId="15" borderId="140" applyNumberFormat="0" applyAlignment="0" applyProtection="0">
      <alignment vertical="center"/>
    </xf>
    <xf numFmtId="0" fontId="80" fillId="9" borderId="148" applyNumberFormat="0" applyAlignment="0" applyProtection="0">
      <alignment vertical="center"/>
    </xf>
    <xf numFmtId="0" fontId="13" fillId="10" borderId="121" applyNumberFormat="0" applyFont="0" applyAlignment="0" applyProtection="0">
      <alignment vertical="center"/>
    </xf>
    <xf numFmtId="0" fontId="52" fillId="33" borderId="126" applyNumberFormat="0" applyAlignment="0" applyProtection="0"/>
    <xf numFmtId="2" fontId="57" fillId="35" borderId="126" applyProtection="0"/>
    <xf numFmtId="2" fontId="53" fillId="35" borderId="126" applyProtection="0">
      <alignment horizontal="right"/>
    </xf>
    <xf numFmtId="0" fontId="80" fillId="15" borderId="140" applyNumberFormat="0" applyAlignment="0" applyProtection="0">
      <alignment vertical="center"/>
    </xf>
    <xf numFmtId="2" fontId="57" fillId="35" borderId="126" applyProtection="0"/>
    <xf numFmtId="2" fontId="54" fillId="33" borderId="149" applyProtection="0"/>
    <xf numFmtId="2" fontId="54" fillId="33" borderId="126" applyProtection="0"/>
    <xf numFmtId="2" fontId="53" fillId="37" borderId="126" applyProtection="0">
      <alignment horizontal="center"/>
    </xf>
    <xf numFmtId="2" fontId="57" fillId="35" borderId="141" applyProtection="0"/>
    <xf numFmtId="0" fontId="80" fillId="15" borderId="148" applyNumberFormat="0" applyAlignment="0" applyProtection="0">
      <alignment vertical="center"/>
    </xf>
    <xf numFmtId="0" fontId="13" fillId="10" borderId="147" applyNumberFormat="0" applyFont="0" applyAlignment="0" applyProtection="0">
      <alignment vertical="center"/>
    </xf>
    <xf numFmtId="14" fontId="54" fillId="36" borderId="141" applyProtection="0">
      <alignment horizontal="right"/>
    </xf>
    <xf numFmtId="2" fontId="57" fillId="35" borderId="149" applyProtection="0">
      <alignment horizontal="center"/>
    </xf>
    <xf numFmtId="0" fontId="80" fillId="15" borderId="148" applyNumberFormat="0" applyAlignment="0" applyProtection="0">
      <alignment vertical="center"/>
    </xf>
    <xf numFmtId="0" fontId="55" fillId="33" borderId="122" applyNumberFormat="0" applyProtection="0">
      <alignment horizontal="left"/>
    </xf>
    <xf numFmtId="2" fontId="53" fillId="37" borderId="122" applyProtection="0"/>
    <xf numFmtId="2" fontId="57" fillId="35" borderId="122" applyProtection="0"/>
    <xf numFmtId="2" fontId="53" fillId="34" borderId="122" applyProtection="0"/>
    <xf numFmtId="2" fontId="54" fillId="33" borderId="122" applyProtection="0"/>
    <xf numFmtId="2" fontId="53" fillId="37" borderId="141" applyProtection="0">
      <alignment horizontal="center"/>
    </xf>
    <xf numFmtId="14" fontId="54" fillId="36" borderId="122" applyProtection="0">
      <alignment horizontal="right"/>
    </xf>
    <xf numFmtId="14" fontId="54" fillId="36" borderId="122" applyProtection="0">
      <alignment horizontal="left"/>
    </xf>
    <xf numFmtId="14" fontId="54" fillId="36" borderId="122" applyProtection="0">
      <alignment horizontal="right"/>
    </xf>
    <xf numFmtId="2" fontId="53" fillId="35" borderId="122" applyProtection="0">
      <alignment horizontal="right"/>
    </xf>
    <xf numFmtId="0" fontId="52" fillId="33" borderId="122" applyNumberFormat="0" applyAlignment="0" applyProtection="0"/>
    <xf numFmtId="2" fontId="52" fillId="34" borderId="122" applyProtection="0">
      <alignment horizontal="right"/>
    </xf>
    <xf numFmtId="0" fontId="18" fillId="32" borderId="121" applyNumberFormat="0" applyAlignment="0" applyProtection="0"/>
    <xf numFmtId="0" fontId="63" fillId="0" borderId="142" applyNumberFormat="0" applyFill="0" applyAlignment="0" applyProtection="0">
      <alignment vertical="center"/>
    </xf>
    <xf numFmtId="0" fontId="18" fillId="32" borderId="121" applyNumberFormat="0" applyAlignment="0" applyProtection="0"/>
    <xf numFmtId="0" fontId="63" fillId="0" borderId="127" applyNumberFormat="0" applyFill="0" applyAlignment="0" applyProtection="0">
      <alignment vertical="center"/>
    </xf>
    <xf numFmtId="2" fontId="52" fillId="34" borderId="122" applyProtection="0">
      <alignment horizontal="right"/>
    </xf>
    <xf numFmtId="0" fontId="55" fillId="33" borderId="122" applyNumberFormat="0" applyProtection="0">
      <alignment horizontal="left"/>
    </xf>
    <xf numFmtId="14" fontId="54" fillId="36" borderId="122" applyProtection="0">
      <alignment horizontal="right"/>
    </xf>
    <xf numFmtId="14" fontId="54" fillId="36" borderId="122" applyProtection="0">
      <alignment horizontal="right"/>
    </xf>
    <xf numFmtId="14" fontId="54" fillId="36" borderId="122" applyProtection="0">
      <alignment horizontal="right"/>
    </xf>
    <xf numFmtId="10" fontId="38" fillId="29" borderId="124" applyNumberFormat="0" applyBorder="0" applyAlignment="0" applyProtection="0"/>
    <xf numFmtId="14" fontId="54" fillId="36" borderId="122" applyProtection="0">
      <alignment horizontal="left"/>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51" fillId="15" borderId="140" applyNumberFormat="0" applyAlignment="0" applyProtection="0">
      <alignment vertical="center"/>
    </xf>
    <xf numFmtId="0" fontId="79" fillId="8" borderId="144" applyNumberFormat="0" applyAlignment="0" applyProtection="0">
      <alignment vertical="center"/>
    </xf>
    <xf numFmtId="0" fontId="67" fillId="9" borderId="166" applyNumberFormat="0" applyAlignment="0" applyProtection="0"/>
    <xf numFmtId="2" fontId="53" fillId="37" borderId="122" applyProtection="0">
      <alignment horizontal="center"/>
    </xf>
    <xf numFmtId="0" fontId="13" fillId="10" borderId="64" applyNumberFormat="0" applyFont="0" applyAlignment="0" applyProtection="0">
      <alignment vertical="center"/>
    </xf>
    <xf numFmtId="2" fontId="57" fillId="35" borderId="122" applyProtection="0"/>
    <xf numFmtId="2" fontId="53" fillId="37" borderId="122" applyProtection="0"/>
    <xf numFmtId="2" fontId="57" fillId="35" borderId="122" applyProtection="0"/>
    <xf numFmtId="0" fontId="63" fillId="0" borderId="150" applyNumberFormat="0" applyFill="0" applyAlignment="0" applyProtection="0">
      <alignment vertical="center"/>
    </xf>
    <xf numFmtId="2" fontId="53" fillId="37" borderId="122" applyProtection="0">
      <alignment horizontal="center"/>
    </xf>
    <xf numFmtId="0" fontId="51" fillId="15" borderId="140" applyNumberFormat="0" applyAlignment="0" applyProtection="0">
      <alignment vertic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13" fillId="10" borderId="121" applyNumberFormat="0" applyFont="0" applyAlignment="0" applyProtection="0"/>
    <xf numFmtId="0" fontId="63" fillId="0" borderId="142" applyNumberFormat="0" applyFill="0" applyAlignment="0" applyProtection="0">
      <alignment vertical="center"/>
    </xf>
    <xf numFmtId="0" fontId="79" fillId="8" borderId="144" applyNumberFormat="0" applyAlignment="0" applyProtection="0">
      <alignment vertical="center"/>
    </xf>
    <xf numFmtId="0" fontId="13" fillId="10" borderId="121" applyNumberFormat="0" applyFont="0" applyAlignment="0" applyProtection="0">
      <alignment vertical="center"/>
    </xf>
    <xf numFmtId="0" fontId="68" fillId="15" borderId="146" applyNumberFormat="0" applyAlignment="0" applyProtection="0">
      <alignment vertical="center"/>
    </xf>
    <xf numFmtId="2" fontId="57" fillId="35" borderId="149" applyProtection="0">
      <alignment horizontal="center"/>
    </xf>
    <xf numFmtId="0" fontId="13" fillId="10" borderId="139"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79" fillId="8" borderId="144" applyNumberFormat="0" applyAlignment="0" applyProtection="0">
      <alignment vertical="center"/>
    </xf>
    <xf numFmtId="0" fontId="13" fillId="10" borderId="139"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3" fillId="0" borderId="142" applyNumberFormat="0" applyFill="0" applyAlignment="0" applyProtection="0">
      <alignment vertical="center"/>
    </xf>
    <xf numFmtId="14" fontId="54" fillId="36" borderId="141" applyProtection="0">
      <alignment horizontal="right"/>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32" fillId="15" borderId="132" applyNumberFormat="0" applyAlignment="0" applyProtection="0">
      <alignment vertical="center"/>
    </xf>
    <xf numFmtId="0" fontId="51" fillId="15" borderId="135" applyNumberFormat="0" applyAlignment="0" applyProtection="0">
      <alignment vertical="center"/>
    </xf>
    <xf numFmtId="2" fontId="52" fillId="34" borderId="141" applyProtection="0">
      <alignment horizontal="right"/>
    </xf>
    <xf numFmtId="0" fontId="68" fillId="9" borderId="146" applyNumberFormat="0" applyAlignment="0" applyProtection="0">
      <alignment vertical="center"/>
    </xf>
    <xf numFmtId="0" fontId="13" fillId="10" borderId="139" applyNumberFormat="0" applyFont="0" applyAlignment="0" applyProtection="0">
      <alignment vertical="center"/>
    </xf>
    <xf numFmtId="2" fontId="54" fillId="33" borderId="149" applyProtection="0"/>
    <xf numFmtId="0" fontId="63" fillId="0" borderId="143" applyNumberFormat="0" applyFill="0" applyAlignment="0" applyProtection="0">
      <alignment vertical="center"/>
    </xf>
    <xf numFmtId="2" fontId="53" fillId="34" borderId="141" applyProtection="0"/>
    <xf numFmtId="0" fontId="79" fillId="8" borderId="132"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2" fontId="53" fillId="35" borderId="141" applyProtection="0">
      <alignment horizontal="right"/>
    </xf>
    <xf numFmtId="0" fontId="13" fillId="10" borderId="121" applyNumberFormat="0" applyFont="0" applyAlignment="0" applyProtection="0">
      <alignment vertical="center"/>
    </xf>
    <xf numFmtId="0" fontId="13" fillId="10" borderId="139" applyNumberFormat="0" applyFont="0" applyAlignment="0" applyProtection="0">
      <alignment vertical="center"/>
    </xf>
    <xf numFmtId="0" fontId="18" fillId="32" borderId="134" applyNumberFormat="0" applyAlignment="0" applyProtection="0"/>
    <xf numFmtId="0" fontId="13" fillId="10" borderId="121" applyNumberFormat="0" applyFont="0" applyAlignment="0" applyProtection="0">
      <alignment vertical="center"/>
    </xf>
    <xf numFmtId="0" fontId="80" fillId="15" borderId="148" applyNumberFormat="0" applyAlignment="0" applyProtection="0">
      <alignment vertical="center"/>
    </xf>
    <xf numFmtId="0" fontId="80" fillId="15" borderId="140" applyNumberFormat="0" applyAlignment="0" applyProtection="0">
      <alignment vertical="center"/>
    </xf>
    <xf numFmtId="2" fontId="57" fillId="35" borderId="122" applyProtection="0"/>
    <xf numFmtId="14" fontId="54" fillId="36" borderId="126" applyProtection="0">
      <alignment horizontal="right"/>
    </xf>
    <xf numFmtId="0" fontId="13" fillId="10" borderId="119" applyNumberFormat="0" applyFont="0" applyAlignment="0" applyProtection="0"/>
    <xf numFmtId="0" fontId="13" fillId="10" borderId="119" applyNumberFormat="0" applyFont="0" applyAlignment="0" applyProtection="0">
      <alignment vertical="center"/>
    </xf>
    <xf numFmtId="2" fontId="52" fillId="34" borderId="122" applyProtection="0">
      <alignment horizontal="right"/>
    </xf>
    <xf numFmtId="0" fontId="13" fillId="10" borderId="119" applyNumberFormat="0" applyFont="0" applyAlignment="0" applyProtection="0">
      <alignment vertical="center"/>
    </xf>
    <xf numFmtId="14" fontId="54" fillId="36" borderId="122" applyProtection="0">
      <alignment horizontal="left"/>
    </xf>
    <xf numFmtId="0" fontId="68" fillId="15" borderId="144" applyNumberFormat="0" applyAlignment="0" applyProtection="0">
      <alignment vertical="center"/>
    </xf>
    <xf numFmtId="0" fontId="52" fillId="33" borderId="122" applyNumberFormat="0" applyAlignment="0" applyProtection="0"/>
    <xf numFmtId="2" fontId="53" fillId="35" borderId="122" applyProtection="0">
      <alignment horizontal="right"/>
    </xf>
    <xf numFmtId="0" fontId="59" fillId="0" borderId="150" applyNumberFormat="0" applyFill="0" applyAlignment="0" applyProtection="0">
      <alignment vertical="center"/>
    </xf>
    <xf numFmtId="0" fontId="80" fillId="15" borderId="148" applyNumberFormat="0" applyAlignment="0" applyProtection="0">
      <alignment vertical="center"/>
    </xf>
    <xf numFmtId="0" fontId="44" fillId="8" borderId="153" applyNumberFormat="0" applyAlignment="0" applyProtection="0">
      <alignment vertical="center"/>
    </xf>
    <xf numFmtId="0" fontId="13" fillId="10" borderId="64" applyNumberFormat="0" applyFont="0" applyAlignment="0" applyProtection="0">
      <alignment vertical="center"/>
    </xf>
    <xf numFmtId="2" fontId="57" fillId="35" borderId="122" applyProtection="0">
      <alignment horizont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8" applyNumberFormat="0" applyFill="0" applyAlignment="0" applyProtection="0">
      <alignment vertical="center"/>
    </xf>
    <xf numFmtId="0" fontId="63" fillId="0" borderId="127" applyNumberFormat="0" applyFill="0" applyAlignment="0" applyProtection="0">
      <alignment vertical="center"/>
    </xf>
    <xf numFmtId="2" fontId="53" fillId="37" borderId="126" applyProtection="0"/>
    <xf numFmtId="2" fontId="57" fillId="35" borderId="126" applyProtection="0">
      <alignment horizontal="center"/>
    </xf>
    <xf numFmtId="0" fontId="59" fillId="0" borderId="127" applyNumberFormat="0" applyFill="0" applyAlignment="0" applyProtection="0">
      <alignment vertical="center"/>
    </xf>
    <xf numFmtId="2" fontId="57" fillId="35" borderId="126" applyProtection="0"/>
    <xf numFmtId="2" fontId="53" fillId="37" borderId="126" applyProtection="0"/>
    <xf numFmtId="0" fontId="55" fillId="33" borderId="141" applyNumberFormat="0" applyProtection="0">
      <alignment horizontal="left"/>
    </xf>
    <xf numFmtId="2" fontId="53" fillId="37" borderId="126" applyProtection="0"/>
    <xf numFmtId="2" fontId="53" fillId="34" borderId="126" applyProtection="0"/>
    <xf numFmtId="14" fontId="54" fillId="36" borderId="149" applyProtection="0">
      <alignment horizontal="right"/>
    </xf>
    <xf numFmtId="0" fontId="55" fillId="33" borderId="126" applyNumberFormat="0" applyProtection="0">
      <alignment horizontal="left"/>
    </xf>
    <xf numFmtId="2" fontId="53" fillId="37" borderId="126" applyProtection="0">
      <alignment horizontal="center"/>
    </xf>
    <xf numFmtId="0" fontId="55" fillId="33" borderId="126" applyNumberFormat="0" applyProtection="0">
      <alignment horizontal="left"/>
    </xf>
    <xf numFmtId="2" fontId="57" fillId="35" borderId="149" applyProtection="0"/>
    <xf numFmtId="0" fontId="68" fillId="15" borderId="146" applyNumberFormat="0" applyAlignment="0" applyProtection="0">
      <alignment vertical="center"/>
    </xf>
    <xf numFmtId="0" fontId="63" fillId="0" borderId="151" applyNumberFormat="0" applyFill="0" applyAlignment="0" applyProtection="0">
      <alignment vertical="center"/>
    </xf>
    <xf numFmtId="2" fontId="53" fillId="37" borderId="136" applyProtection="0">
      <alignment horizontal="center"/>
    </xf>
    <xf numFmtId="2" fontId="53" fillId="37" borderId="141" applyProtection="0">
      <alignment horizontal="center"/>
    </xf>
    <xf numFmtId="0" fontId="13" fillId="10" borderId="139" applyNumberFormat="0" applyFont="0" applyAlignment="0" applyProtection="0">
      <alignment vertical="center"/>
    </xf>
    <xf numFmtId="0" fontId="18" fillId="32" borderId="147" applyNumberFormat="0" applyAlignment="0" applyProtection="0"/>
    <xf numFmtId="14" fontId="54" fillId="36" borderId="122" applyProtection="0">
      <alignment horizontal="right"/>
    </xf>
    <xf numFmtId="0" fontId="51" fillId="15" borderId="148" applyNumberFormat="0" applyAlignment="0" applyProtection="0">
      <alignment vertical="center"/>
    </xf>
    <xf numFmtId="0" fontId="80" fillId="15" borderId="125" applyNumberFormat="0" applyAlignment="0" applyProtection="0">
      <alignment vertical="center"/>
    </xf>
    <xf numFmtId="14" fontId="54" fillId="36" borderId="141" applyProtection="0">
      <alignment horizontal="left"/>
    </xf>
    <xf numFmtId="0" fontId="13" fillId="10" borderId="139" applyNumberFormat="0" applyFont="0" applyAlignment="0" applyProtection="0">
      <alignment vertical="center"/>
    </xf>
    <xf numFmtId="0" fontId="79" fillId="8" borderId="144" applyNumberFormat="0" applyAlignment="0" applyProtection="0">
      <alignment vertical="center"/>
    </xf>
    <xf numFmtId="0" fontId="63" fillId="0" borderId="158" applyNumberFormat="0" applyFill="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51" fillId="15" borderId="113" applyNumberFormat="0" applyAlignment="0" applyProtection="0">
      <alignment vertical="center"/>
    </xf>
    <xf numFmtId="0" fontId="67" fillId="9" borderId="117" applyNumberFormat="0" applyAlignment="0" applyProtection="0"/>
    <xf numFmtId="0" fontId="68" fillId="9" borderId="117" applyNumberFormat="0" applyAlignment="0" applyProtection="0">
      <alignment vertical="center"/>
    </xf>
    <xf numFmtId="0" fontId="68" fillId="15" borderId="117"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13" fillId="10" borderId="130" applyNumberFormat="0" applyFon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68" fillId="15" borderId="120" applyNumberFormat="0" applyAlignment="0" applyProtection="0">
      <alignment vertical="center"/>
    </xf>
    <xf numFmtId="0" fontId="13" fillId="10" borderId="130" applyNumberFormat="0" applyFon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44" fillId="8" borderId="129" applyNumberFormat="0" applyAlignment="0" applyProtection="0">
      <alignment vertical="center"/>
    </xf>
    <xf numFmtId="0" fontId="51" fillId="15" borderId="125" applyNumberFormat="0" applyAlignment="0" applyProtection="0">
      <alignment vertical="center"/>
    </xf>
    <xf numFmtId="0" fontId="67" fillId="9" borderId="129" applyNumberFormat="0" applyAlignment="0" applyProtection="0"/>
    <xf numFmtId="0" fontId="85" fillId="0" borderId="116" applyNumberFormat="0" applyFill="0" applyAlignment="0" applyProtection="0"/>
    <xf numFmtId="0" fontId="80" fillId="15" borderId="113" applyNumberFormat="0" applyAlignment="0" applyProtection="0">
      <alignment vertical="center"/>
    </xf>
    <xf numFmtId="0" fontId="80" fillId="15" borderId="113" applyNumberFormat="0" applyAlignment="0" applyProtection="0">
      <alignment vertical="center"/>
    </xf>
    <xf numFmtId="0" fontId="13" fillId="10" borderId="130" applyNumberFormat="0" applyFont="0" applyAlignment="0" applyProtection="0">
      <alignment vertical="center"/>
    </xf>
    <xf numFmtId="0" fontId="63" fillId="0" borderId="150" applyNumberFormat="0" applyFill="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5" fillId="0" borderId="128" applyNumberFormat="0" applyFill="0" applyAlignment="0" applyProtection="0"/>
    <xf numFmtId="0" fontId="44" fillId="8" borderId="146" applyNumberFormat="0" applyAlignment="0" applyProtection="0">
      <alignment vertical="center"/>
    </xf>
    <xf numFmtId="0" fontId="63" fillId="0" borderId="150" applyNumberFormat="0" applyFill="0" applyAlignment="0" applyProtection="0">
      <alignment vertical="center"/>
    </xf>
    <xf numFmtId="0" fontId="79" fillId="8" borderId="144" applyNumberFormat="0" applyAlignment="0" applyProtection="0">
      <alignment vertical="center"/>
    </xf>
    <xf numFmtId="0" fontId="80" fillId="15" borderId="135" applyNumberFormat="0" applyAlignment="0" applyProtection="0">
      <alignment vertical="center"/>
    </xf>
    <xf numFmtId="0" fontId="63" fillId="0" borderId="128" applyNumberFormat="0" applyFill="0" applyAlignment="0" applyProtection="0">
      <alignment vertical="center"/>
    </xf>
    <xf numFmtId="0" fontId="68" fillId="15" borderId="144" applyNumberFormat="0" applyAlignment="0" applyProtection="0">
      <alignment vertical="center"/>
    </xf>
    <xf numFmtId="2" fontId="52" fillId="34" borderId="136" applyProtection="0">
      <alignment horizontal="right"/>
    </xf>
    <xf numFmtId="0" fontId="79" fillId="8" borderId="166" applyNumberFormat="0" applyAlignment="0" applyProtection="0">
      <alignment vertical="center"/>
    </xf>
    <xf numFmtId="0" fontId="13" fillId="10" borderId="139" applyNumberFormat="0" applyFont="0" applyAlignment="0" applyProtection="0">
      <alignment vertical="center"/>
    </xf>
    <xf numFmtId="0" fontId="63" fillId="0" borderId="171" applyNumberFormat="0" applyFill="0" applyAlignment="0" applyProtection="0">
      <alignment vertical="center"/>
    </xf>
    <xf numFmtId="0" fontId="32" fillId="15" borderId="120" applyNumberFormat="0" applyAlignment="0" applyProtection="0">
      <alignment vertical="center"/>
    </xf>
    <xf numFmtId="2" fontId="52" fillId="34" borderId="149" applyProtection="0">
      <alignment horizontal="right"/>
    </xf>
    <xf numFmtId="0" fontId="63" fillId="0" borderId="143" applyNumberFormat="0" applyFill="0" applyAlignment="0" applyProtection="0">
      <alignment vertical="center"/>
    </xf>
    <xf numFmtId="0" fontId="80" fillId="15" borderId="148" applyNumberFormat="0" applyAlignment="0" applyProtection="0">
      <alignment vertical="center"/>
    </xf>
    <xf numFmtId="0" fontId="13" fillId="10" borderId="121" applyNumberFormat="0" applyFont="0" applyAlignment="0" applyProtection="0">
      <alignment vertical="center"/>
    </xf>
    <xf numFmtId="0" fontId="51" fillId="15" borderId="148" applyNumberFormat="0" applyAlignment="0" applyProtection="0">
      <alignment vertical="center"/>
    </xf>
    <xf numFmtId="0" fontId="63" fillId="0" borderId="138" applyNumberFormat="0" applyFill="0" applyAlignment="0" applyProtection="0">
      <alignment vertical="center"/>
    </xf>
    <xf numFmtId="0" fontId="13" fillId="10" borderId="121" applyNumberFormat="0" applyFont="0" applyAlignment="0" applyProtection="0">
      <alignment vertical="center"/>
    </xf>
    <xf numFmtId="0" fontId="80" fillId="15" borderId="140" applyNumberFormat="0" applyAlignment="0" applyProtection="0">
      <alignment vertical="center"/>
    </xf>
    <xf numFmtId="14" fontId="54" fillId="36" borderId="141" applyProtection="0">
      <alignment horizontal="right"/>
    </xf>
    <xf numFmtId="0" fontId="68" fillId="15" borderId="144"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xf numFmtId="0" fontId="13" fillId="10" borderId="121" applyNumberFormat="0" applyFont="0" applyAlignment="0" applyProtection="0">
      <alignment vertical="center"/>
    </xf>
    <xf numFmtId="0" fontId="13" fillId="10" borderId="64" applyNumberFormat="0" applyFont="0" applyAlignment="0" applyProtection="0">
      <alignment vertical="center"/>
    </xf>
    <xf numFmtId="0" fontId="68" fillId="15" borderId="117" applyNumberFormat="0" applyAlignment="0" applyProtection="0">
      <alignment vertical="center"/>
    </xf>
    <xf numFmtId="0" fontId="67" fillId="9" borderId="144" applyNumberFormat="0" applyAlignment="0" applyProtection="0"/>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55" fillId="33" borderId="122" applyNumberFormat="0" applyProtection="0">
      <alignment horizontal="left"/>
    </xf>
    <xf numFmtId="0" fontId="63" fillId="0" borderId="159" applyNumberFormat="0" applyFill="0" applyAlignment="0" applyProtection="0">
      <alignment vertical="center"/>
    </xf>
    <xf numFmtId="0" fontId="18" fillId="32" borderId="121" applyNumberFormat="0" applyAlignment="0" applyProtection="0"/>
    <xf numFmtId="0" fontId="32" fillId="15" borderId="146" applyNumberFormat="0" applyAlignment="0" applyProtection="0">
      <alignment vertical="center"/>
    </xf>
    <xf numFmtId="2" fontId="53" fillId="35" borderId="122" applyProtection="0">
      <alignment horizontal="right"/>
    </xf>
    <xf numFmtId="14" fontId="54" fillId="36" borderId="122" applyProtection="0">
      <alignment horizontal="left"/>
    </xf>
    <xf numFmtId="14" fontId="54" fillId="36" borderId="149" applyProtection="0">
      <alignment horizontal="left"/>
    </xf>
    <xf numFmtId="0" fontId="13" fillId="10" borderId="147" applyNumberFormat="0" applyFont="0" applyAlignment="0" applyProtection="0">
      <alignment vertical="center"/>
    </xf>
    <xf numFmtId="2" fontId="57" fillId="35" borderId="141" applyProtection="0">
      <alignment horizontal="center"/>
    </xf>
    <xf numFmtId="0" fontId="63" fillId="0" borderId="142" applyNumberFormat="0" applyFill="0" applyAlignment="0" applyProtection="0">
      <alignment vertical="center"/>
    </xf>
    <xf numFmtId="0" fontId="67" fillId="9" borderId="132" applyNumberFormat="0" applyAlignment="0" applyProtection="0"/>
    <xf numFmtId="0" fontId="55" fillId="33" borderId="122" applyNumberFormat="0" applyProtection="0">
      <alignment horizontal="left"/>
    </xf>
    <xf numFmtId="0" fontId="13" fillId="10" borderId="121" applyNumberFormat="0" applyFont="0" applyAlignment="0" applyProtection="0">
      <alignment vertical="center"/>
    </xf>
    <xf numFmtId="2" fontId="53" fillId="37" borderId="122" applyProtection="0"/>
    <xf numFmtId="14" fontId="54" fillId="36" borderId="122" applyProtection="0">
      <alignment horizontal="left"/>
    </xf>
    <xf numFmtId="2" fontId="53" fillId="34" borderId="141" applyProtection="0"/>
    <xf numFmtId="0" fontId="13" fillId="10" borderId="121" applyNumberFormat="0" applyFont="0" applyAlignment="0" applyProtection="0">
      <alignment vertical="center"/>
    </xf>
    <xf numFmtId="0" fontId="32" fillId="15" borderId="144" applyNumberFormat="0" applyAlignment="0" applyProtection="0">
      <alignment vertical="center"/>
    </xf>
    <xf numFmtId="0" fontId="44" fillId="8" borderId="144" applyNumberFormat="0" applyAlignment="0" applyProtection="0">
      <alignment vertical="center"/>
    </xf>
    <xf numFmtId="2" fontId="54" fillId="33" borderId="122" applyProtection="0"/>
    <xf numFmtId="0" fontId="13" fillId="10" borderId="121" applyNumberFormat="0" applyFont="0" applyAlignment="0" applyProtection="0">
      <alignment vertical="center"/>
    </xf>
    <xf numFmtId="0" fontId="68" fillId="15" borderId="146" applyNumberFormat="0" applyAlignment="0" applyProtection="0">
      <alignment vertical="center"/>
    </xf>
    <xf numFmtId="0" fontId="55" fillId="33" borderId="122" applyNumberFormat="0" applyProtection="0">
      <alignment horizontal="left"/>
    </xf>
    <xf numFmtId="2" fontId="53" fillId="35" borderId="149" applyProtection="0">
      <alignment horizontal="right"/>
    </xf>
    <xf numFmtId="0" fontId="13" fillId="10" borderId="121" applyNumberFormat="0" applyFont="0" applyAlignment="0" applyProtection="0">
      <alignment vertical="center"/>
    </xf>
    <xf numFmtId="0" fontId="63" fillId="0" borderId="151" applyNumberFormat="0" applyFill="0" applyAlignment="0" applyProtection="0">
      <alignment vertical="center"/>
    </xf>
    <xf numFmtId="0" fontId="13" fillId="10" borderId="139" applyNumberFormat="0" applyFont="0" applyAlignment="0" applyProtection="0">
      <alignment vertical="center"/>
    </xf>
    <xf numFmtId="2" fontId="54" fillId="33" borderId="122" applyProtection="0"/>
    <xf numFmtId="37" fontId="73" fillId="0" borderId="124">
      <alignment horizontal="justify" vertical="center" wrapText="1"/>
    </xf>
    <xf numFmtId="0" fontId="13" fillId="10" borderId="121" applyNumberFormat="0" applyFont="0" applyAlignment="0" applyProtection="0">
      <alignment vertical="center"/>
    </xf>
    <xf numFmtId="2" fontId="54" fillId="33" borderId="122" applyProtection="0"/>
    <xf numFmtId="0" fontId="68" fillId="15" borderId="146" applyNumberFormat="0" applyAlignment="0" applyProtection="0">
      <alignment vertical="center"/>
    </xf>
    <xf numFmtId="2" fontId="53" fillId="37" borderId="149" applyProtection="0">
      <alignment horizontal="center"/>
    </xf>
    <xf numFmtId="0" fontId="63" fillId="0" borderId="150" applyNumberFormat="0" applyFill="0" applyAlignment="0" applyProtection="0">
      <alignment vertical="center"/>
    </xf>
    <xf numFmtId="0" fontId="68" fillId="9" borderId="132" applyNumberFormat="0" applyAlignment="0" applyProtection="0">
      <alignment vertical="center"/>
    </xf>
    <xf numFmtId="2" fontId="53" fillId="35" borderId="66" applyProtection="0">
      <alignment horizontal="right"/>
    </xf>
    <xf numFmtId="14" fontId="54" fillId="36" borderId="66" applyProtection="0">
      <alignment horizontal="right"/>
    </xf>
    <xf numFmtId="2" fontId="52" fillId="34" borderId="66" applyProtection="0">
      <alignment horizontal="right"/>
    </xf>
    <xf numFmtId="0" fontId="18" fillId="32" borderId="64" applyNumberFormat="0" applyAlignment="0" applyProtection="0"/>
    <xf numFmtId="0" fontId="13" fillId="10" borderId="64" applyNumberFormat="0" applyFont="0" applyAlignment="0" applyProtection="0">
      <alignment vertical="center"/>
    </xf>
    <xf numFmtId="2" fontId="54" fillId="33" borderId="136" applyProtection="0"/>
    <xf numFmtId="0" fontId="18" fillId="32" borderId="64" applyNumberFormat="0" applyAlignment="0" applyProtection="0"/>
    <xf numFmtId="2" fontId="53" fillId="37" borderId="114" applyProtection="0">
      <alignment horizontal="center"/>
    </xf>
    <xf numFmtId="0" fontId="79" fillId="8" borderId="132" applyNumberFormat="0" applyAlignment="0" applyProtection="0">
      <alignment vertical="center"/>
    </xf>
    <xf numFmtId="0" fontId="13" fillId="10" borderId="121" applyNumberFormat="0" applyFont="0" applyAlignment="0" applyProtection="0">
      <alignment vertical="center"/>
    </xf>
    <xf numFmtId="0" fontId="59" fillId="0" borderId="115" applyNumberFormat="0" applyFill="0" applyAlignment="0" applyProtection="0">
      <alignment vertical="center"/>
    </xf>
    <xf numFmtId="2" fontId="53" fillId="34" borderId="114" applyProtection="0"/>
    <xf numFmtId="2" fontId="57" fillId="35" borderId="114" applyProtection="0">
      <alignment horizontal="center"/>
    </xf>
    <xf numFmtId="2" fontId="53" fillId="37" borderId="114" applyProtection="0">
      <alignment horizontal="center"/>
    </xf>
    <xf numFmtId="2" fontId="57" fillId="35" borderId="114" applyProtection="0"/>
    <xf numFmtId="2" fontId="54" fillId="33" borderId="114" applyProtection="0"/>
    <xf numFmtId="0" fontId="18" fillId="32" borderId="119" applyNumberFormat="0" applyAlignment="0" applyProtection="0"/>
    <xf numFmtId="0" fontId="18" fillId="32" borderId="119" applyNumberFormat="0" applyAlignment="0" applyProtection="0"/>
    <xf numFmtId="2" fontId="54" fillId="33" borderId="114" applyProtection="0"/>
    <xf numFmtId="0" fontId="13" fillId="10" borderId="121" applyNumberFormat="0" applyFont="0" applyAlignment="0" applyProtection="0">
      <alignment vertical="center"/>
    </xf>
    <xf numFmtId="0" fontId="13" fillId="10" borderId="121" applyNumberFormat="0" applyFont="0" applyAlignment="0" applyProtection="0"/>
    <xf numFmtId="0" fontId="13" fillId="10" borderId="121" applyNumberFormat="0" applyFont="0" applyAlignment="0" applyProtection="0">
      <alignment vertical="center"/>
    </xf>
    <xf numFmtId="14" fontId="54" fillId="36" borderId="122" applyProtection="0">
      <alignment horizontal="left"/>
    </xf>
    <xf numFmtId="2" fontId="53" fillId="34" borderId="122" applyProtection="0"/>
    <xf numFmtId="0" fontId="13" fillId="10" borderId="139" applyNumberFormat="0" applyFont="0" applyAlignment="0" applyProtection="0">
      <alignment vertical="center"/>
    </xf>
    <xf numFmtId="0" fontId="55" fillId="33" borderId="122" applyNumberFormat="0" applyProtection="0">
      <alignment horizontal="left"/>
    </xf>
    <xf numFmtId="2" fontId="54" fillId="33" borderId="141" applyProtection="0"/>
    <xf numFmtId="0" fontId="80" fillId="15" borderId="140"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2" fontId="53" fillId="34" borderId="149" applyProtection="0"/>
    <xf numFmtId="0" fontId="63" fillId="0" borderId="142" applyNumberFormat="0" applyFill="0" applyAlignment="0" applyProtection="0">
      <alignment vertical="center"/>
    </xf>
    <xf numFmtId="2" fontId="53" fillId="34" borderId="122" applyProtection="0"/>
    <xf numFmtId="14" fontId="54" fillId="36" borderId="122" applyProtection="0">
      <alignment horizontal="left"/>
    </xf>
    <xf numFmtId="0" fontId="55" fillId="33" borderId="122" applyNumberFormat="0" applyProtection="0">
      <alignment horizontal="left"/>
    </xf>
    <xf numFmtId="14" fontId="54" fillId="36" borderId="126" applyProtection="0">
      <alignment horizontal="left"/>
    </xf>
    <xf numFmtId="0" fontId="44" fillId="8" borderId="120" applyNumberFormat="0" applyAlignment="0" applyProtection="0">
      <alignment vertical="center"/>
    </xf>
    <xf numFmtId="0" fontId="18" fillId="32" borderId="139" applyNumberFormat="0" applyAlignment="0" applyProtection="0"/>
    <xf numFmtId="0" fontId="79" fillId="8" borderId="144" applyNumberForma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79" fillId="8" borderId="120" applyNumberFormat="0" applyAlignment="0" applyProtection="0">
      <alignment vertical="center"/>
    </xf>
    <xf numFmtId="0" fontId="68" fillId="15" borderId="146" applyNumberFormat="0" applyAlignment="0" applyProtection="0">
      <alignment vertical="center"/>
    </xf>
    <xf numFmtId="0" fontId="13" fillId="10" borderId="121" applyNumberFormat="0" applyFont="0" applyAlignment="0" applyProtection="0">
      <alignment vertical="center"/>
    </xf>
    <xf numFmtId="0" fontId="68" fillId="15" borderId="144" applyNumberFormat="0" applyAlignment="0" applyProtection="0">
      <alignment vertical="center"/>
    </xf>
    <xf numFmtId="0" fontId="68" fillId="15" borderId="120" applyNumberFormat="0" applyAlignment="0" applyProtection="0">
      <alignment vertical="center"/>
    </xf>
    <xf numFmtId="2" fontId="57" fillId="35" borderId="141" applyProtection="0">
      <alignment horizontal="center"/>
    </xf>
    <xf numFmtId="0" fontId="80" fillId="9" borderId="140" applyNumberFormat="0" applyAlignment="0" applyProtection="0">
      <alignment vertical="center"/>
    </xf>
    <xf numFmtId="0" fontId="63" fillId="0" borderId="150" applyNumberFormat="0" applyFill="0" applyAlignment="0" applyProtection="0">
      <alignment vertical="center"/>
    </xf>
    <xf numFmtId="0" fontId="13" fillId="10" borderId="134" applyNumberFormat="0" applyFont="0" applyAlignment="0" applyProtection="0">
      <alignment vertical="center"/>
    </xf>
    <xf numFmtId="0" fontId="18" fillId="32" borderId="139" applyNumberFormat="0" applyAlignment="0" applyProtection="0"/>
    <xf numFmtId="0" fontId="55" fillId="33" borderId="126" applyNumberFormat="0" applyProtection="0">
      <alignment horizontal="left"/>
    </xf>
    <xf numFmtId="2" fontId="54" fillId="33" borderId="126" applyProtection="0"/>
    <xf numFmtId="0" fontId="68" fillId="15" borderId="146" applyNumberFormat="0" applyAlignment="0" applyProtection="0">
      <alignment vertical="center"/>
    </xf>
    <xf numFmtId="0" fontId="13" fillId="10" borderId="168" applyNumberFormat="0" applyFont="0" applyAlignment="0" applyProtection="0">
      <alignment vertical="center"/>
    </xf>
    <xf numFmtId="0" fontId="55" fillId="33" borderId="141" applyNumberFormat="0" applyProtection="0">
      <alignment horizontal="left"/>
    </xf>
    <xf numFmtId="2" fontId="53" fillId="34" borderId="122" applyProtection="0"/>
    <xf numFmtId="2" fontId="57" fillId="35" borderId="122" applyProtection="0">
      <alignment horizontal="center"/>
    </xf>
    <xf numFmtId="2" fontId="53" fillId="37" borderId="122" applyProtection="0">
      <alignment horizontal="center"/>
    </xf>
    <xf numFmtId="2" fontId="53" fillId="37" borderId="122" applyProtection="0"/>
    <xf numFmtId="2" fontId="53" fillId="35" borderId="141" applyProtection="0">
      <alignment horizontal="right"/>
    </xf>
    <xf numFmtId="14" fontId="54" fillId="36" borderId="122" applyProtection="0">
      <alignment horizontal="right"/>
    </xf>
    <xf numFmtId="0" fontId="18" fillId="32" borderId="121" applyNumberFormat="0" applyAlignment="0" applyProtection="0"/>
    <xf numFmtId="0" fontId="80" fillId="9" borderId="140" applyNumberFormat="0" applyAlignment="0" applyProtection="0">
      <alignment vertical="center"/>
    </xf>
    <xf numFmtId="0" fontId="13" fillId="10" borderId="139" applyNumberFormat="0" applyFont="0" applyAlignment="0" applyProtection="0">
      <alignment vertical="center"/>
    </xf>
    <xf numFmtId="0" fontId="52" fillId="33" borderId="141" applyNumberFormat="0" applyAlignment="0" applyProtection="0"/>
    <xf numFmtId="2" fontId="54" fillId="33" borderId="136" applyProtection="0"/>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2" fontId="53" fillId="37" borderId="126" applyProtection="0"/>
    <xf numFmtId="2" fontId="57" fillId="35" borderId="126" applyProtection="0"/>
    <xf numFmtId="2" fontId="53" fillId="37" borderId="126" applyProtection="0">
      <alignment horizontal="center"/>
    </xf>
    <xf numFmtId="2" fontId="57" fillId="35" borderId="126" applyProtection="0"/>
    <xf numFmtId="0" fontId="55" fillId="33" borderId="126" applyNumberFormat="0" applyProtection="0">
      <alignment horizontal="left"/>
    </xf>
    <xf numFmtId="14" fontId="54" fillId="36" borderId="126" applyProtection="0">
      <alignment horizontal="left"/>
    </xf>
    <xf numFmtId="14" fontId="54" fillId="36" borderId="126" applyProtection="0">
      <alignment horizontal="left"/>
    </xf>
    <xf numFmtId="2" fontId="53" fillId="37" borderId="149" applyProtection="0"/>
    <xf numFmtId="0" fontId="51" fillId="15" borderId="148" applyNumberFormat="0" applyAlignment="0" applyProtection="0">
      <alignment vertical="center"/>
    </xf>
    <xf numFmtId="0" fontId="63" fillId="0" borderId="142" applyNumberFormat="0" applyFill="0" applyAlignment="0" applyProtection="0">
      <alignment vertical="center"/>
    </xf>
    <xf numFmtId="0" fontId="59" fillId="0" borderId="127" applyNumberFormat="0" applyFill="0" applyAlignment="0" applyProtection="0">
      <alignment vertical="center"/>
    </xf>
    <xf numFmtId="2" fontId="53" fillId="35" borderId="122" applyProtection="0">
      <alignment horizontal="right"/>
    </xf>
    <xf numFmtId="0" fontId="67" fillId="9" borderId="144" applyNumberFormat="0" applyAlignment="0" applyProtection="0"/>
    <xf numFmtId="2" fontId="57" fillId="35" borderId="141" applyProtection="0"/>
    <xf numFmtId="2" fontId="53" fillId="37" borderId="136" applyProtection="0"/>
    <xf numFmtId="0" fontId="63" fillId="0" borderId="137" applyNumberFormat="0" applyFill="0" applyAlignment="0" applyProtection="0">
      <alignment vertical="center"/>
    </xf>
    <xf numFmtId="0" fontId="80" fillId="15" borderId="140" applyNumberFormat="0" applyAlignment="0" applyProtection="0">
      <alignment vertical="center"/>
    </xf>
    <xf numFmtId="0" fontId="80" fillId="15" borderId="125" applyNumberFormat="0" applyAlignment="0" applyProtection="0">
      <alignment vertical="center"/>
    </xf>
    <xf numFmtId="0" fontId="51" fillId="15" borderId="135" applyNumberFormat="0" applyAlignment="0" applyProtection="0">
      <alignment vertical="center"/>
    </xf>
    <xf numFmtId="0" fontId="51" fillId="15" borderId="140" applyNumberFormat="0" applyAlignment="0" applyProtection="0">
      <alignment vertical="center"/>
    </xf>
    <xf numFmtId="0" fontId="80" fillId="15" borderId="148" applyNumberFormat="0" applyAlignment="0" applyProtection="0">
      <alignment vertical="center"/>
    </xf>
    <xf numFmtId="0" fontId="68" fillId="15" borderId="117" applyNumberFormat="0" applyAlignment="0" applyProtection="0">
      <alignment vertical="center"/>
    </xf>
    <xf numFmtId="0" fontId="13" fillId="10" borderId="139" applyNumberFormat="0" applyFont="0" applyAlignment="0" applyProtection="0">
      <alignment vertical="center"/>
    </xf>
    <xf numFmtId="14" fontId="54" fillId="36" borderId="149" applyProtection="0">
      <alignment horizontal="left"/>
    </xf>
    <xf numFmtId="0" fontId="68" fillId="15" borderId="132"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51" fillId="15" borderId="113" applyNumberFormat="0" applyAlignment="0" applyProtection="0">
      <alignment vertical="center"/>
    </xf>
    <xf numFmtId="0" fontId="67" fillId="9" borderId="117" applyNumberFormat="0" applyAlignment="0" applyProtection="0"/>
    <xf numFmtId="0" fontId="68" fillId="9" borderId="117" applyNumberFormat="0" applyAlignment="0" applyProtection="0">
      <alignment vertical="center"/>
    </xf>
    <xf numFmtId="0" fontId="68" fillId="15" borderId="117"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13" fillId="10" borderId="130" applyNumberFormat="0" applyFon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32" fillId="15" borderId="117" applyNumberFormat="0" applyAlignment="0" applyProtection="0">
      <alignment vertical="center"/>
    </xf>
    <xf numFmtId="0" fontId="85" fillId="0" borderId="128" applyNumberFormat="0" applyFill="0" applyAlignment="0" applyProtection="0"/>
    <xf numFmtId="0" fontId="13" fillId="10" borderId="130" applyNumberFormat="0" applyFon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51" fillId="15" borderId="125" applyNumberFormat="0" applyAlignment="0" applyProtection="0">
      <alignment vertical="center"/>
    </xf>
    <xf numFmtId="0" fontId="44" fillId="8" borderId="129" applyNumberForma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0" fillId="15" borderId="113" applyNumberFormat="0" applyAlignment="0" applyProtection="0">
      <alignment vertical="center"/>
    </xf>
    <xf numFmtId="0" fontId="80" fillId="15" borderId="113" applyNumberFormat="0" applyAlignment="0" applyProtection="0">
      <alignment vertical="center"/>
    </xf>
    <xf numFmtId="0" fontId="79" fillId="8" borderId="146"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13" fillId="10" borderId="130" applyNumberFormat="0" applyFont="0" applyAlignment="0" applyProtection="0">
      <alignment vertical="center"/>
    </xf>
    <xf numFmtId="0" fontId="63" fillId="0" borderId="128" applyNumberFormat="0" applyFill="0" applyAlignment="0" applyProtection="0">
      <alignment vertical="center"/>
    </xf>
    <xf numFmtId="0" fontId="67" fillId="9" borderId="144" applyNumberFormat="0" applyAlignment="0" applyProtection="0"/>
    <xf numFmtId="0" fontId="32" fillId="15" borderId="146" applyNumberFormat="0" applyAlignment="0" applyProtection="0">
      <alignment vertical="center"/>
    </xf>
    <xf numFmtId="0" fontId="79" fillId="8" borderId="146" applyNumberFormat="0" applyAlignment="0" applyProtection="0">
      <alignment vertical="center"/>
    </xf>
    <xf numFmtId="14" fontId="54" fillId="36" borderId="149" applyProtection="0">
      <alignment horizontal="left"/>
    </xf>
    <xf numFmtId="0" fontId="68" fillId="15" borderId="144" applyNumberFormat="0" applyAlignment="0" applyProtection="0">
      <alignment vertical="center"/>
    </xf>
    <xf numFmtId="2" fontId="57" fillId="35" borderId="149" applyProtection="0"/>
    <xf numFmtId="0" fontId="13" fillId="10" borderId="134"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xf numFmtId="0" fontId="13" fillId="10" borderId="121" applyNumberFormat="0" applyFont="0" applyAlignment="0" applyProtection="0">
      <alignment vertical="center"/>
    </xf>
    <xf numFmtId="0" fontId="13" fillId="10" borderId="64" applyNumberFormat="0" applyFont="0" applyAlignment="0" applyProtection="0">
      <alignment vertical="center"/>
    </xf>
    <xf numFmtId="0" fontId="68" fillId="15" borderId="117" applyNumberFormat="0" applyAlignment="0" applyProtection="0">
      <alignment vertical="center"/>
    </xf>
    <xf numFmtId="0" fontId="68" fillId="15" borderId="144" applyNumberForma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0" fontId="55" fillId="33" borderId="122" applyNumberFormat="0" applyProtection="0">
      <alignment horizontal="left"/>
    </xf>
    <xf numFmtId="2" fontId="52" fillId="34" borderId="122" applyProtection="0">
      <alignment horizontal="right"/>
    </xf>
    <xf numFmtId="0" fontId="18" fillId="32" borderId="121" applyNumberFormat="0" applyAlignment="0" applyProtection="0"/>
    <xf numFmtId="0" fontId="68" fillId="15" borderId="144" applyNumberFormat="0" applyAlignment="0" applyProtection="0">
      <alignment vertical="center"/>
    </xf>
    <xf numFmtId="14" fontId="54" fillId="36" borderId="122" applyProtection="0">
      <alignment horizontal="right"/>
    </xf>
    <xf numFmtId="14" fontId="54" fillId="36" borderId="122" applyProtection="0">
      <alignment horizontal="left"/>
    </xf>
    <xf numFmtId="0" fontId="80" fillId="15" borderId="140" applyNumberFormat="0" applyAlignment="0" applyProtection="0">
      <alignment vertical="center"/>
    </xf>
    <xf numFmtId="0" fontId="13" fillId="10" borderId="139" applyNumberFormat="0" applyFont="0" applyAlignment="0" applyProtection="0"/>
    <xf numFmtId="10" fontId="38" fillId="29" borderId="124" applyNumberFormat="0" applyBorder="0" applyAlignment="0" applyProtection="0"/>
    <xf numFmtId="0" fontId="80" fillId="15" borderId="148" applyNumberFormat="0" applyAlignment="0" applyProtection="0">
      <alignment vertical="center"/>
    </xf>
    <xf numFmtId="0" fontId="68" fillId="15" borderId="153" applyNumberFormat="0" applyAlignment="0" applyProtection="0">
      <alignment vertical="center"/>
    </xf>
    <xf numFmtId="0" fontId="80" fillId="15" borderId="140" applyNumberFormat="0" applyAlignment="0" applyProtection="0">
      <alignment vertical="center"/>
    </xf>
    <xf numFmtId="0" fontId="44" fillId="8" borderId="120" applyNumberFormat="0" applyAlignment="0" applyProtection="0">
      <alignment vertical="center"/>
    </xf>
    <xf numFmtId="0" fontId="68" fillId="15" borderId="144" applyNumberFormat="0" applyAlignment="0" applyProtection="0">
      <alignment vertical="center"/>
    </xf>
    <xf numFmtId="0" fontId="63" fillId="0" borderId="150" applyNumberFormat="0" applyFill="0" applyAlignment="0" applyProtection="0">
      <alignment vertical="center"/>
    </xf>
    <xf numFmtId="0" fontId="68" fillId="15" borderId="144" applyNumberFormat="0" applyAlignment="0" applyProtection="0">
      <alignment vertical="center"/>
    </xf>
    <xf numFmtId="0" fontId="13" fillId="10" borderId="147" applyNumberFormat="0" applyFont="0" applyAlignment="0" applyProtection="0">
      <alignment vertical="center"/>
    </xf>
    <xf numFmtId="0" fontId="79" fillId="8" borderId="120" applyNumberForma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13" fillId="10" borderId="121" applyNumberFormat="0" applyFont="0" applyAlignment="0" applyProtection="0">
      <alignment vertical="center"/>
    </xf>
    <xf numFmtId="14" fontId="54" fillId="36" borderId="141" applyProtection="0">
      <alignment horizontal="right"/>
    </xf>
    <xf numFmtId="0" fontId="68" fillId="15" borderId="120" applyNumberFormat="0" applyAlignment="0" applyProtection="0">
      <alignment vertical="center"/>
    </xf>
    <xf numFmtId="0" fontId="44" fillId="8" borderId="146" applyNumberFormat="0" applyAlignment="0" applyProtection="0">
      <alignment vertical="center"/>
    </xf>
    <xf numFmtId="0" fontId="63" fillId="0" borderId="142" applyNumberFormat="0" applyFill="0" applyAlignment="0" applyProtection="0">
      <alignment vertical="center"/>
    </xf>
    <xf numFmtId="0" fontId="63" fillId="0" borderId="150" applyNumberFormat="0" applyFill="0" applyAlignment="0" applyProtection="0">
      <alignment vertical="center"/>
    </xf>
    <xf numFmtId="2" fontId="57" fillId="35" borderId="126" applyProtection="0"/>
    <xf numFmtId="2" fontId="52" fillId="34" borderId="126" applyProtection="0">
      <alignment horizontal="right"/>
    </xf>
    <xf numFmtId="2" fontId="53" fillId="34" borderId="141" applyProtection="0"/>
    <xf numFmtId="2" fontId="54" fillId="33" borderId="126" applyProtection="0"/>
    <xf numFmtId="0" fontId="44" fillId="8" borderId="132" applyNumberFormat="0" applyAlignment="0" applyProtection="0">
      <alignment vertical="center"/>
    </xf>
    <xf numFmtId="0" fontId="51" fillId="15" borderId="140" applyNumberFormat="0" applyAlignment="0" applyProtection="0">
      <alignment vertical="center"/>
    </xf>
    <xf numFmtId="0" fontId="18" fillId="32" borderId="139" applyNumberFormat="0" applyAlignment="0" applyProtection="0"/>
    <xf numFmtId="2" fontId="53" fillId="34" borderId="122" applyProtection="0"/>
    <xf numFmtId="2" fontId="57" fillId="35" borderId="122" applyProtection="0"/>
    <xf numFmtId="2" fontId="53" fillId="37" borderId="122" applyProtection="0">
      <alignment horizontal="center"/>
    </xf>
    <xf numFmtId="2" fontId="53" fillId="37" borderId="122" applyProtection="0"/>
    <xf numFmtId="0" fontId="44" fillId="8" borderId="120" applyNumberFormat="0" applyAlignment="0" applyProtection="0">
      <alignment vertical="center"/>
    </xf>
    <xf numFmtId="0" fontId="63" fillId="0" borderId="127" applyNumberFormat="0" applyFill="0" applyAlignment="0" applyProtection="0">
      <alignment vertical="center"/>
    </xf>
    <xf numFmtId="14" fontId="54" fillId="36" borderId="122" applyProtection="0">
      <alignment horizontal="right"/>
    </xf>
    <xf numFmtId="0" fontId="13" fillId="10" borderId="121" applyNumberFormat="0" applyFont="0" applyAlignment="0" applyProtection="0">
      <alignment vertical="center"/>
    </xf>
    <xf numFmtId="0" fontId="13" fillId="10" borderId="147" applyNumberFormat="0" applyFont="0" applyAlignment="0" applyProtection="0">
      <alignment vertical="center"/>
    </xf>
    <xf numFmtId="0" fontId="79" fillId="8" borderId="144" applyNumberFormat="0" applyAlignment="0" applyProtection="0">
      <alignment vertical="center"/>
    </xf>
    <xf numFmtId="0" fontId="68" fillId="15" borderId="146" applyNumberFormat="0" applyAlignment="0" applyProtection="0">
      <alignment vertical="center"/>
    </xf>
    <xf numFmtId="0" fontId="52" fillId="33" borderId="136" applyNumberFormat="0" applyAlignment="0" applyProtection="0"/>
    <xf numFmtId="0" fontId="68" fillId="15" borderId="14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4" borderId="122" applyProtection="0">
      <alignment horizontal="right"/>
    </xf>
    <xf numFmtId="0" fontId="13" fillId="10" borderId="119" applyNumberFormat="0" applyFont="0" applyAlignment="0" applyProtection="0">
      <alignment vertical="center"/>
    </xf>
    <xf numFmtId="0" fontId="80" fillId="15" borderId="148" applyNumberFormat="0" applyAlignment="0" applyProtection="0">
      <alignment vertical="center"/>
    </xf>
    <xf numFmtId="2" fontId="53" fillId="37" borderId="122" applyProtection="0">
      <alignment horizontal="center"/>
    </xf>
    <xf numFmtId="0" fontId="68" fillId="15" borderId="132" applyNumberFormat="0" applyAlignment="0" applyProtection="0">
      <alignment vertical="center"/>
    </xf>
    <xf numFmtId="0" fontId="63" fillId="0" borderId="142" applyNumberFormat="0" applyFill="0" applyAlignment="0" applyProtection="0">
      <alignment vertical="center"/>
    </xf>
    <xf numFmtId="0" fontId="63" fillId="0" borderId="158" applyNumberFormat="0" applyFill="0" applyAlignment="0" applyProtection="0">
      <alignment vertical="center"/>
    </xf>
    <xf numFmtId="0" fontId="80" fillId="15" borderId="140" applyNumberFormat="0" applyAlignment="0" applyProtection="0">
      <alignment vertical="center"/>
    </xf>
    <xf numFmtId="2" fontId="57" fillId="35" borderId="141" applyProtection="0"/>
    <xf numFmtId="2" fontId="53" fillId="34" borderId="126" applyProtection="0"/>
    <xf numFmtId="14" fontId="54" fillId="36" borderId="126" applyProtection="0">
      <alignment horizontal="left"/>
    </xf>
    <xf numFmtId="14" fontId="54" fillId="36" borderId="126" applyProtection="0">
      <alignment horizontal="right"/>
    </xf>
    <xf numFmtId="0" fontId="13" fillId="10" borderId="139" applyNumberFormat="0" applyFont="0" applyAlignment="0" applyProtection="0">
      <alignment vertical="center"/>
    </xf>
    <xf numFmtId="0" fontId="68" fillId="15" borderId="144"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14" fontId="54" fillId="36" borderId="136" applyProtection="0">
      <alignment horizontal="left"/>
    </xf>
    <xf numFmtId="0" fontId="85" fillId="0" borderId="151" applyNumberFormat="0" applyFill="0" applyAlignment="0" applyProtection="0"/>
    <xf numFmtId="0" fontId="51" fillId="15" borderId="125" applyNumberFormat="0" applyAlignment="0" applyProtection="0">
      <alignment vertical="center"/>
    </xf>
    <xf numFmtId="0" fontId="68" fillId="15" borderId="129" applyNumberFormat="0" applyAlignment="0" applyProtection="0">
      <alignment vertical="center"/>
    </xf>
    <xf numFmtId="0" fontId="13" fillId="10" borderId="130" applyNumberFormat="0" applyFont="0" applyAlignment="0" applyProtection="0">
      <alignment vertical="center"/>
    </xf>
    <xf numFmtId="0" fontId="68" fillId="15" borderId="129" applyNumberFormat="0" applyAlignment="0" applyProtection="0">
      <alignment vertical="center"/>
    </xf>
    <xf numFmtId="0" fontId="85" fillId="0" borderId="128" applyNumberFormat="0" applyFill="0" applyAlignment="0" applyProtection="0"/>
    <xf numFmtId="0" fontId="13" fillId="10" borderId="130" applyNumberFormat="0" applyFont="0" applyAlignment="0" applyProtection="0">
      <alignment vertical="center"/>
    </xf>
    <xf numFmtId="0" fontId="80" fillId="9"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9" borderId="125" applyNumberFormat="0" applyAlignment="0" applyProtection="0">
      <alignment vertical="center"/>
    </xf>
    <xf numFmtId="0" fontId="80" fillId="15" borderId="125"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18" fillId="32" borderId="139" applyNumberFormat="0" applyAlignment="0" applyProtection="0"/>
    <xf numFmtId="0" fontId="13" fillId="10" borderId="168" applyNumberFormat="0" applyFont="0" applyAlignment="0" applyProtection="0"/>
    <xf numFmtId="0" fontId="13" fillId="10" borderId="139" applyNumberFormat="0" applyFont="0" applyAlignment="0" applyProtection="0"/>
    <xf numFmtId="0" fontId="79" fillId="8" borderId="120" applyNumberFormat="0" applyAlignment="0" applyProtection="0">
      <alignment vertical="center"/>
    </xf>
    <xf numFmtId="0" fontId="13" fillId="10" borderId="147" applyNumberFormat="0" applyFont="0" applyAlignment="0" applyProtection="0">
      <alignment vertical="center"/>
    </xf>
    <xf numFmtId="0" fontId="68" fillId="15" borderId="153" applyNumberFormat="0" applyAlignment="0" applyProtection="0">
      <alignment vertical="center"/>
    </xf>
    <xf numFmtId="0" fontId="13" fillId="10" borderId="64" applyNumberFormat="0" applyFont="0" applyAlignment="0" applyProtection="0">
      <alignment vertical="center"/>
    </xf>
    <xf numFmtId="0" fontId="13" fillId="10" borderId="64" applyNumberFormat="0" applyFont="0" applyAlignment="0" applyProtection="0">
      <alignment vertical="center"/>
    </xf>
    <xf numFmtId="2" fontId="57" fillId="35" borderId="149" applyProtection="0">
      <alignment horizontal="center"/>
    </xf>
    <xf numFmtId="0" fontId="13" fillId="10" borderId="64" applyNumberFormat="0" applyFont="0" applyAlignment="0" applyProtection="0">
      <alignment vertical="center"/>
    </xf>
    <xf numFmtId="0" fontId="79" fillId="8" borderId="129" applyNumberFormat="0" applyAlignment="0" applyProtection="0">
      <alignment vertical="center"/>
    </xf>
    <xf numFmtId="0" fontId="68" fillId="15" borderId="120" applyNumberFormat="0" applyAlignment="0" applyProtection="0">
      <alignment vertical="center"/>
    </xf>
    <xf numFmtId="0" fontId="79" fillId="8" borderId="132" applyNumberFormat="0" applyAlignment="0" applyProtection="0">
      <alignment vertical="center"/>
    </xf>
    <xf numFmtId="0" fontId="68" fillId="15" borderId="120" applyNumberFormat="0" applyAlignment="0" applyProtection="0">
      <alignment vertical="center"/>
    </xf>
    <xf numFmtId="0" fontId="80" fillId="15" borderId="140" applyNumberFormat="0" applyAlignment="0" applyProtection="0">
      <alignment vertical="center"/>
    </xf>
    <xf numFmtId="0" fontId="44" fillId="8" borderId="146" applyNumberFormat="0" applyAlignment="0" applyProtection="0">
      <alignment vertical="center"/>
    </xf>
    <xf numFmtId="0" fontId="67" fillId="9" borderId="146" applyNumberFormat="0" applyAlignment="0" applyProtection="0"/>
    <xf numFmtId="2" fontId="57" fillId="35" borderId="126" applyProtection="0">
      <alignment horizontal="center"/>
    </xf>
    <xf numFmtId="2" fontId="53" fillId="35" borderId="126" applyProtection="0">
      <alignment horizontal="right"/>
    </xf>
    <xf numFmtId="14" fontId="54" fillId="36" borderId="149" applyProtection="0">
      <alignment horizontal="left"/>
    </xf>
    <xf numFmtId="2" fontId="54" fillId="33" borderId="126" applyProtection="0"/>
    <xf numFmtId="0" fontId="79" fillId="8" borderId="144" applyNumberFormat="0" applyAlignment="0" applyProtection="0">
      <alignment vertical="center"/>
    </xf>
    <xf numFmtId="2" fontId="53" fillId="37" borderId="141" applyProtection="0"/>
    <xf numFmtId="0" fontId="59" fillId="0" borderId="150" applyNumberFormat="0" applyFill="0" applyAlignment="0" applyProtection="0">
      <alignment vertical="center"/>
    </xf>
    <xf numFmtId="14" fontId="54" fillId="36" borderId="141" applyProtection="0">
      <alignment horizontal="right"/>
    </xf>
    <xf numFmtId="2" fontId="54" fillId="33" borderId="122" applyProtection="0"/>
    <xf numFmtId="2" fontId="57" fillId="35" borderId="122" applyProtection="0"/>
    <xf numFmtId="2" fontId="57" fillId="35" borderId="122" applyProtection="0">
      <alignment horizontal="center"/>
    </xf>
    <xf numFmtId="2" fontId="53" fillId="37" borderId="122" applyProtection="0"/>
    <xf numFmtId="0" fontId="59" fillId="0" borderId="137" applyNumberFormat="0" applyFill="0" applyAlignment="0" applyProtection="0">
      <alignment vertical="center"/>
    </xf>
    <xf numFmtId="0" fontId="13" fillId="10" borderId="121" applyNumberFormat="0" applyFont="0" applyAlignment="0" applyProtection="0">
      <alignment vertical="center"/>
    </xf>
    <xf numFmtId="2" fontId="52" fillId="34" borderId="122" applyProtection="0">
      <alignment horizontal="right"/>
    </xf>
    <xf numFmtId="0" fontId="63" fillId="0" borderId="127" applyNumberFormat="0" applyFill="0" applyAlignment="0" applyProtection="0">
      <alignment vertical="center"/>
    </xf>
    <xf numFmtId="2" fontId="57" fillId="35" borderId="136" applyProtection="0">
      <alignment horizontal="center"/>
    </xf>
    <xf numFmtId="0" fontId="32" fillId="15" borderId="120" applyNumberFormat="0" applyAlignment="0" applyProtection="0">
      <alignment vertical="center"/>
    </xf>
    <xf numFmtId="0" fontId="80" fillId="15" borderId="140" applyNumberFormat="0" applyAlignment="0" applyProtection="0">
      <alignment vertical="center"/>
    </xf>
    <xf numFmtId="14" fontId="54" fillId="36" borderId="141" applyProtection="0">
      <alignment horizontal="right"/>
    </xf>
    <xf numFmtId="2" fontId="57" fillId="35" borderId="122" applyProtection="0"/>
    <xf numFmtId="0" fontId="13" fillId="10" borderId="139" applyNumberFormat="0" applyFont="0" applyAlignment="0" applyProtection="0">
      <alignment vertical="center"/>
    </xf>
    <xf numFmtId="14" fontId="54" fillId="36" borderId="122" applyProtection="0">
      <alignment horizontal="right"/>
    </xf>
    <xf numFmtId="0" fontId="79" fillId="8" borderId="144" applyNumberFormat="0" applyAlignment="0" applyProtection="0">
      <alignment vertical="center"/>
    </xf>
    <xf numFmtId="0" fontId="18" fillId="32" borderId="121" applyNumberFormat="0" applyAlignment="0" applyProtection="0"/>
    <xf numFmtId="2" fontId="53" fillId="35" borderId="122" applyProtection="0">
      <alignment horizontal="right"/>
    </xf>
    <xf numFmtId="0" fontId="18" fillId="32" borderId="121" applyNumberFormat="0" applyAlignment="0" applyProtection="0"/>
    <xf numFmtId="2" fontId="53" fillId="37" borderId="122" applyProtection="0">
      <alignment horizontal="center"/>
    </xf>
    <xf numFmtId="2" fontId="57" fillId="35" borderId="122" applyProtection="0"/>
    <xf numFmtId="2" fontId="54" fillId="33" borderId="122" applyProtection="0"/>
    <xf numFmtId="2" fontId="57" fillId="35" borderId="141" applyProtection="0"/>
    <xf numFmtId="2" fontId="53" fillId="37" borderId="122" applyProtection="0">
      <alignment horizontal="center"/>
    </xf>
    <xf numFmtId="2" fontId="53" fillId="37" borderId="122" applyProtection="0">
      <alignment horizontal="center"/>
    </xf>
    <xf numFmtId="0" fontId="18" fillId="32" borderId="121" applyNumberFormat="0" applyAlignment="0" applyProtection="0"/>
    <xf numFmtId="0" fontId="18" fillId="32" borderId="121" applyNumberFormat="0" applyAlignment="0" applyProtection="0"/>
    <xf numFmtId="0" fontId="63" fillId="0" borderId="128" applyNumberFormat="0" applyFill="0" applyAlignment="0" applyProtection="0">
      <alignment vertical="center"/>
    </xf>
    <xf numFmtId="14" fontId="54" fillId="36" borderId="122" applyProtection="0">
      <alignment horizontal="right"/>
    </xf>
    <xf numFmtId="2" fontId="53" fillId="35" borderId="122" applyProtection="0">
      <alignment horizontal="right"/>
    </xf>
    <xf numFmtId="0" fontId="13" fillId="10" borderId="121" applyNumberFormat="0" applyFont="0" applyAlignment="0" applyProtection="0">
      <alignment vertical="center"/>
    </xf>
    <xf numFmtId="2" fontId="52" fillId="34" borderId="141"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142" applyNumberFormat="0" applyFill="0" applyAlignment="0" applyProtection="0">
      <alignment vertical="center"/>
    </xf>
    <xf numFmtId="2" fontId="57" fillId="35" borderId="136" applyProtection="0">
      <alignment horizont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52" fillId="33" borderId="141"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8" fillId="15" borderId="144" applyNumberFormat="0" applyAlignment="0" applyProtection="0">
      <alignment vertical="center"/>
    </xf>
    <xf numFmtId="0" fontId="79" fillId="8" borderId="144" applyNumberFormat="0" applyAlignment="0" applyProtection="0">
      <alignment vertical="center"/>
    </xf>
    <xf numFmtId="0" fontId="80" fillId="15" borderId="125" applyNumberFormat="0" applyAlignment="0" applyProtection="0">
      <alignment vertical="center"/>
    </xf>
    <xf numFmtId="0" fontId="79" fillId="8" borderId="132" applyNumberFormat="0" applyAlignment="0" applyProtection="0">
      <alignment vertical="center"/>
    </xf>
    <xf numFmtId="0" fontId="85" fillId="0" borderId="128" applyNumberFormat="0" applyFill="0" applyAlignment="0" applyProtection="0"/>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9" borderId="125" applyNumberFormat="0" applyAlignment="0" applyProtection="0">
      <alignment vertical="center"/>
    </xf>
    <xf numFmtId="0" fontId="80" fillId="15" borderId="125" applyNumberFormat="0" applyAlignment="0" applyProtection="0">
      <alignment vertical="center"/>
    </xf>
    <xf numFmtId="0" fontId="32" fillId="15" borderId="146" applyNumberFormat="0" applyAlignment="0" applyProtection="0">
      <alignment vertical="center"/>
    </xf>
    <xf numFmtId="0" fontId="13" fillId="10" borderId="134" applyNumberFormat="0" applyFont="0" applyAlignment="0" applyProtection="0">
      <alignment vertical="center"/>
    </xf>
    <xf numFmtId="14" fontId="54" fillId="36" borderId="141" applyProtection="0">
      <alignment horizontal="left"/>
    </xf>
    <xf numFmtId="0" fontId="63" fillId="0" borderId="142" applyNumberFormat="0" applyFill="0" applyAlignment="0" applyProtection="0">
      <alignment vertical="center"/>
    </xf>
    <xf numFmtId="0" fontId="68" fillId="15" borderId="144" applyNumberFormat="0" applyAlignment="0" applyProtection="0">
      <alignment vertical="center"/>
    </xf>
    <xf numFmtId="2" fontId="52" fillId="34" borderId="136" applyProtection="0">
      <alignment horizontal="right"/>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14" fontId="54" fillId="36" borderId="136" applyProtection="0">
      <alignment horizontal="right"/>
    </xf>
    <xf numFmtId="0" fontId="80" fillId="15" borderId="140" applyNumberFormat="0" applyAlignment="0" applyProtection="0">
      <alignment vertical="center"/>
    </xf>
    <xf numFmtId="0" fontId="68" fillId="15" borderId="132" applyNumberFormat="0" applyAlignment="0" applyProtection="0">
      <alignment vertical="center"/>
    </xf>
    <xf numFmtId="0" fontId="13" fillId="10" borderId="168"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2" fontId="53" fillId="34" borderId="141" applyProtection="0"/>
    <xf numFmtId="0" fontId="85" fillId="0" borderId="143" applyNumberFormat="0" applyFill="0" applyAlignment="0" applyProtection="0"/>
    <xf numFmtId="0" fontId="63" fillId="0" borderId="150" applyNumberFormat="0" applyFill="0" applyAlignment="0" applyProtection="0">
      <alignment vertical="center"/>
    </xf>
    <xf numFmtId="0" fontId="68" fillId="9" borderId="166" applyNumberFormat="0" applyAlignment="0" applyProtection="0">
      <alignment vertical="center"/>
    </xf>
    <xf numFmtId="2" fontId="53" fillId="37" borderId="157" applyProtection="0"/>
    <xf numFmtId="0" fontId="18" fillId="32" borderId="139" applyNumberFormat="0" applyAlignment="0" applyProtection="0"/>
    <xf numFmtId="0" fontId="13" fillId="10" borderId="139" applyNumberFormat="0" applyFont="0" applyAlignment="0" applyProtection="0">
      <alignment vertical="center"/>
    </xf>
    <xf numFmtId="0" fontId="80" fillId="15" borderId="135" applyNumberFormat="0" applyAlignment="0" applyProtection="0">
      <alignment vertical="center"/>
    </xf>
    <xf numFmtId="0" fontId="79" fillId="8" borderId="132" applyNumberFormat="0" applyAlignment="0" applyProtection="0">
      <alignment vertical="center"/>
    </xf>
    <xf numFmtId="0" fontId="68" fillId="15" borderId="166"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8" fillId="15" borderId="144" applyNumberFormat="0" applyAlignment="0" applyProtection="0">
      <alignment vertical="center"/>
    </xf>
    <xf numFmtId="0" fontId="32" fillId="15" borderId="120" applyNumberFormat="0" applyAlignment="0" applyProtection="0">
      <alignment vertical="center"/>
    </xf>
    <xf numFmtId="14" fontId="54" fillId="36" borderId="136" applyProtection="0">
      <alignment horizontal="right"/>
    </xf>
    <xf numFmtId="0" fontId="59" fillId="0" borderId="150" applyNumberFormat="0" applyFill="0" applyAlignment="0" applyProtection="0">
      <alignment vertical="center"/>
    </xf>
    <xf numFmtId="0" fontId="68" fillId="15" borderId="144" applyNumberFormat="0" applyAlignment="0" applyProtection="0">
      <alignment vertical="center"/>
    </xf>
    <xf numFmtId="0" fontId="80" fillId="15" borderId="140" applyNumberFormat="0" applyAlignment="0" applyProtection="0">
      <alignment vertical="center"/>
    </xf>
    <xf numFmtId="0" fontId="67" fillId="9" borderId="146" applyNumberFormat="0" applyAlignment="0" applyProtection="0"/>
    <xf numFmtId="0" fontId="68" fillId="15" borderId="144" applyNumberFormat="0" applyAlignment="0" applyProtection="0">
      <alignment vertical="center"/>
    </xf>
    <xf numFmtId="0" fontId="80" fillId="15" borderId="140" applyNumberFormat="0" applyAlignment="0" applyProtection="0">
      <alignment vertical="center"/>
    </xf>
    <xf numFmtId="0" fontId="63" fillId="0" borderId="150" applyNumberFormat="0" applyFill="0" applyAlignment="0" applyProtection="0">
      <alignment vertical="center"/>
    </xf>
    <xf numFmtId="0" fontId="79" fillId="8" borderId="144" applyNumberFormat="0" applyAlignment="0" applyProtection="0">
      <alignment vertical="center"/>
    </xf>
    <xf numFmtId="0" fontId="80" fillId="15" borderId="140" applyNumberFormat="0" applyAlignment="0" applyProtection="0">
      <alignment vertical="center"/>
    </xf>
    <xf numFmtId="0" fontId="44" fillId="8" borderId="120" applyNumberFormat="0" applyAlignment="0" applyProtection="0">
      <alignment vertical="center"/>
    </xf>
    <xf numFmtId="0" fontId="44" fillId="8" borderId="120" applyNumberFormat="0" applyAlignment="0" applyProtection="0">
      <alignment vertical="center"/>
    </xf>
    <xf numFmtId="0" fontId="80" fillId="15" borderId="140" applyNumberFormat="0" applyAlignment="0" applyProtection="0">
      <alignment vertical="center"/>
    </xf>
    <xf numFmtId="0" fontId="13" fillId="10" borderId="147" applyNumberFormat="0" applyFont="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18" fillId="32" borderId="121" applyNumberFormat="0" applyAlignment="0" applyProtection="0"/>
    <xf numFmtId="0" fontId="13" fillId="10" borderId="121" applyNumberFormat="0" applyFon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52" fillId="33" borderId="122" applyNumberFormat="0" applyAlignment="0" applyProtection="0"/>
    <xf numFmtId="2" fontId="52" fillId="34" borderId="122" applyProtection="0">
      <alignment horizontal="right"/>
    </xf>
    <xf numFmtId="0" fontId="52" fillId="33" borderId="122" applyNumberFormat="0" applyAlignment="0" applyProtection="0"/>
    <xf numFmtId="0" fontId="63" fillId="0" borderId="127" applyNumberFormat="0" applyFill="0" applyAlignment="0" applyProtection="0">
      <alignment vertical="center"/>
    </xf>
    <xf numFmtId="14" fontId="54" fillId="36" borderId="122" applyProtection="0">
      <alignment horizontal="right"/>
    </xf>
    <xf numFmtId="2" fontId="54" fillId="33" borderId="122" applyProtection="0"/>
    <xf numFmtId="2" fontId="53" fillId="34" borderId="122" applyProtection="0"/>
    <xf numFmtId="2" fontId="54" fillId="33" borderId="122" applyProtection="0"/>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2" fontId="53" fillId="37" borderId="114" applyProtection="0">
      <alignment horizontal="center"/>
    </xf>
    <xf numFmtId="2" fontId="53" fillId="37" borderId="114" applyProtection="0">
      <alignment horizontal="center"/>
    </xf>
    <xf numFmtId="2" fontId="53" fillId="37" borderId="114" applyProtection="0">
      <alignment horizontal="center"/>
    </xf>
    <xf numFmtId="2" fontId="53" fillId="37" borderId="114" applyProtection="0">
      <alignment horizontal="center"/>
    </xf>
    <xf numFmtId="2" fontId="53" fillId="37" borderId="114" applyProtection="0">
      <alignment horizontal="center"/>
    </xf>
    <xf numFmtId="2" fontId="53" fillId="37"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xf numFmtId="2" fontId="57" fillId="35" borderId="114" applyProtection="0"/>
    <xf numFmtId="2" fontId="57" fillId="35" borderId="114" applyProtection="0"/>
    <xf numFmtId="2" fontId="57" fillId="35" borderId="114" applyProtection="0"/>
    <xf numFmtId="2" fontId="57" fillId="35" borderId="114" applyProtection="0"/>
    <xf numFmtId="2" fontId="57" fillId="35" borderId="114" applyProtection="0"/>
    <xf numFmtId="2" fontId="53" fillId="37" borderId="114" applyProtection="0"/>
    <xf numFmtId="2" fontId="53" fillId="37" borderId="114" applyProtection="0"/>
    <xf numFmtId="2" fontId="53" fillId="37" borderId="114" applyProtection="0"/>
    <xf numFmtId="2" fontId="53" fillId="37" borderId="114" applyProtection="0"/>
    <xf numFmtId="2" fontId="53" fillId="37" borderId="114" applyProtection="0"/>
    <xf numFmtId="2" fontId="53" fillId="37" borderId="114" applyProtection="0"/>
    <xf numFmtId="2" fontId="53" fillId="34" borderId="114" applyProtection="0"/>
    <xf numFmtId="2" fontId="53" fillId="34" borderId="114" applyProtection="0"/>
    <xf numFmtId="2" fontId="53" fillId="34" borderId="114" applyProtection="0"/>
    <xf numFmtId="2" fontId="53" fillId="34" borderId="114" applyProtection="0"/>
    <xf numFmtId="2" fontId="53" fillId="34" borderId="114" applyProtection="0"/>
    <xf numFmtId="2" fontId="53" fillId="34"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2" fontId="53" fillId="35" borderId="114" applyProtection="0">
      <alignment horizontal="right"/>
    </xf>
    <xf numFmtId="2" fontId="53" fillId="35" borderId="114" applyProtection="0">
      <alignment horizontal="right"/>
    </xf>
    <xf numFmtId="2" fontId="53" fillId="35" borderId="114" applyProtection="0">
      <alignment horizontal="right"/>
    </xf>
    <xf numFmtId="2" fontId="53" fillId="35" borderId="114" applyProtection="0">
      <alignment horizontal="right"/>
    </xf>
    <xf numFmtId="2" fontId="53" fillId="35" borderId="114" applyProtection="0">
      <alignment horizontal="right"/>
    </xf>
    <xf numFmtId="2" fontId="53" fillId="35" borderId="114" applyProtection="0">
      <alignment horizontal="right"/>
    </xf>
    <xf numFmtId="2" fontId="52" fillId="34" borderId="114" applyProtection="0">
      <alignment horizontal="right"/>
    </xf>
    <xf numFmtId="2" fontId="52" fillId="34" borderId="114" applyProtection="0">
      <alignment horizontal="right"/>
    </xf>
    <xf numFmtId="2" fontId="52" fillId="34" borderId="114" applyProtection="0">
      <alignment horizontal="right"/>
    </xf>
    <xf numFmtId="2" fontId="52" fillId="34" borderId="114" applyProtection="0">
      <alignment horizontal="right"/>
    </xf>
    <xf numFmtId="2" fontId="52" fillId="34" borderId="114" applyProtection="0">
      <alignment horizontal="right"/>
    </xf>
    <xf numFmtId="2" fontId="52" fillId="34" borderId="114" applyProtection="0">
      <alignment horizontal="right"/>
    </xf>
    <xf numFmtId="0" fontId="52" fillId="33" borderId="114" applyNumberFormat="0" applyAlignment="0" applyProtection="0"/>
    <xf numFmtId="0" fontId="52" fillId="33" borderId="114" applyNumberFormat="0" applyAlignment="0" applyProtection="0"/>
    <xf numFmtId="0" fontId="52" fillId="33" borderId="114" applyNumberFormat="0" applyAlignment="0" applyProtection="0"/>
    <xf numFmtId="0" fontId="52" fillId="33" borderId="114" applyNumberFormat="0" applyAlignment="0" applyProtection="0"/>
    <xf numFmtId="0" fontId="52" fillId="33" borderId="114" applyNumberFormat="0" applyAlignment="0" applyProtection="0"/>
    <xf numFmtId="0" fontId="52" fillId="33" borderId="114" applyNumberFormat="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32" fillId="15" borderId="144" applyNumberFormat="0" applyAlignment="0" applyProtection="0">
      <alignment vertical="center"/>
    </xf>
    <xf numFmtId="0" fontId="68" fillId="15" borderId="146" applyNumberFormat="0" applyAlignment="0" applyProtection="0">
      <alignment vertical="center"/>
    </xf>
    <xf numFmtId="0" fontId="44" fillId="8" borderId="117" applyNumberFormat="0" applyAlignment="0" applyProtection="0">
      <alignment vertical="center"/>
    </xf>
    <xf numFmtId="0" fontId="63" fillId="0" borderId="171" applyNumberFormat="0" applyFill="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79" fillId="8" borderId="144" applyNumberFormat="0" applyAlignment="0" applyProtection="0">
      <alignment vertical="center"/>
    </xf>
    <xf numFmtId="0" fontId="80" fillId="15" borderId="140" applyNumberFormat="0" applyAlignment="0" applyProtection="0">
      <alignment vertical="center"/>
    </xf>
    <xf numFmtId="0" fontId="85" fillId="0" borderId="143" applyNumberFormat="0" applyFill="0" applyAlignment="0" applyProtection="0"/>
    <xf numFmtId="0" fontId="13" fillId="10" borderId="147" applyNumberFormat="0" applyFon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63" fillId="0" borderId="142" applyNumberFormat="0" applyFill="0" applyAlignment="0" applyProtection="0">
      <alignment vertical="center"/>
    </xf>
    <xf numFmtId="0" fontId="68" fillId="9" borderId="146" applyNumberFormat="0" applyAlignment="0" applyProtection="0">
      <alignment vertical="center"/>
    </xf>
    <xf numFmtId="2" fontId="54" fillId="33" borderId="141" applyProtection="0"/>
    <xf numFmtId="0" fontId="59" fillId="0" borderId="150" applyNumberFormat="0" applyFill="0" applyAlignment="0" applyProtection="0">
      <alignment vertical="center"/>
    </xf>
    <xf numFmtId="0" fontId="63" fillId="0" borderId="142" applyNumberFormat="0" applyFill="0" applyAlignment="0" applyProtection="0">
      <alignment vertical="center"/>
    </xf>
    <xf numFmtId="0" fontId="80" fillId="15" borderId="148" applyNumberFormat="0" applyAlignment="0" applyProtection="0">
      <alignment vertical="center"/>
    </xf>
    <xf numFmtId="0" fontId="63" fillId="0" borderId="151" applyNumberFormat="0" applyFill="0" applyAlignment="0" applyProtection="0">
      <alignment vertical="center"/>
    </xf>
    <xf numFmtId="2" fontId="53" fillId="37" borderId="149" applyProtection="0"/>
    <xf numFmtId="0" fontId="80" fillId="15" borderId="140" applyNumberFormat="0" applyAlignment="0" applyProtection="0">
      <alignment vertical="center"/>
    </xf>
    <xf numFmtId="0" fontId="63" fillId="0" borderId="142" applyNumberFormat="0" applyFill="0" applyAlignment="0" applyProtection="0">
      <alignment vertical="center"/>
    </xf>
    <xf numFmtId="0" fontId="68" fillId="15" borderId="144" applyNumberFormat="0" applyAlignment="0" applyProtection="0">
      <alignment vertical="center"/>
    </xf>
    <xf numFmtId="0" fontId="68" fillId="15" borderId="132" applyNumberFormat="0" applyAlignment="0" applyProtection="0">
      <alignment vertical="center"/>
    </xf>
    <xf numFmtId="0" fontId="68" fillId="15" borderId="146" applyNumberFormat="0" applyAlignment="0" applyProtection="0">
      <alignment vertical="center"/>
    </xf>
    <xf numFmtId="0" fontId="44" fillId="8" borderId="144" applyNumberFormat="0" applyAlignment="0" applyProtection="0">
      <alignment vertical="center"/>
    </xf>
    <xf numFmtId="0" fontId="44" fillId="8" borderId="117" applyNumberFormat="0" applyAlignment="0" applyProtection="0">
      <alignment vertical="center"/>
    </xf>
    <xf numFmtId="0" fontId="13" fillId="10" borderId="168" applyNumberFormat="0" applyFont="0" applyAlignment="0" applyProtection="0">
      <alignment vertical="center"/>
    </xf>
    <xf numFmtId="0" fontId="13" fillId="10" borderId="121" applyNumberFormat="0" applyFont="0" applyAlignment="0" applyProtection="0"/>
    <xf numFmtId="0" fontId="68" fillId="9" borderId="120" applyNumberFormat="0" applyAlignment="0" applyProtection="0">
      <alignment vertical="center"/>
    </xf>
    <xf numFmtId="0" fontId="13" fillId="10" borderId="121" applyNumberFormat="0" applyFont="0" applyAlignment="0" applyProtection="0"/>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0" fontId="55" fillId="33" borderId="136" applyNumberFormat="0" applyProtection="0">
      <alignment horizontal="left"/>
    </xf>
    <xf numFmtId="0" fontId="79" fillId="8"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14" fontId="54" fillId="36" borderId="141" applyProtection="0">
      <alignment horizontal="right"/>
    </xf>
    <xf numFmtId="0" fontId="13" fillId="10" borderId="139" applyNumberFormat="0" applyFont="0" applyAlignment="0" applyProtection="0">
      <alignment vertical="center"/>
    </xf>
    <xf numFmtId="0" fontId="68" fillId="15" borderId="132" applyNumberFormat="0" applyAlignment="0" applyProtection="0">
      <alignment vertical="center"/>
    </xf>
    <xf numFmtId="0" fontId="68" fillId="15" borderId="120" applyNumberFormat="0" applyAlignment="0" applyProtection="0">
      <alignment vertical="center"/>
    </xf>
    <xf numFmtId="0" fontId="80" fillId="15" borderId="135" applyNumberFormat="0" applyAlignment="0" applyProtection="0">
      <alignment vertical="center"/>
    </xf>
    <xf numFmtId="0" fontId="68" fillId="15" borderId="144" applyNumberFormat="0" applyAlignment="0" applyProtection="0">
      <alignment vertical="center"/>
    </xf>
    <xf numFmtId="14" fontId="54" fillId="36" borderId="141" applyProtection="0">
      <alignment horizontal="right"/>
    </xf>
    <xf numFmtId="14" fontId="54" fillId="36" borderId="141" applyProtection="0">
      <alignment horizontal="left"/>
    </xf>
    <xf numFmtId="2" fontId="53" fillId="34" borderId="141"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59" fillId="0" borderId="142" applyNumberFormat="0" applyFill="0" applyAlignment="0" applyProtection="0">
      <alignment vertical="center"/>
    </xf>
    <xf numFmtId="0" fontId="44" fillId="8" borderId="144" applyNumberFormat="0" applyAlignment="0" applyProtection="0">
      <alignment vertical="center"/>
    </xf>
    <xf numFmtId="0" fontId="80" fillId="15" borderId="140"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8" fillId="15" borderId="132" applyNumberFormat="0" applyAlignment="0" applyProtection="0">
      <alignment vertical="center"/>
    </xf>
    <xf numFmtId="0" fontId="13" fillId="10" borderId="139" applyNumberFormat="0" applyFont="0" applyAlignment="0" applyProtection="0">
      <alignment vertical="center"/>
    </xf>
    <xf numFmtId="2" fontId="52" fillId="34" borderId="141" applyProtection="0">
      <alignment horizontal="right"/>
    </xf>
    <xf numFmtId="0" fontId="80" fillId="9" borderId="135" applyNumberFormat="0" applyAlignment="0" applyProtection="0">
      <alignment vertical="center"/>
    </xf>
    <xf numFmtId="0" fontId="63" fillId="0" borderId="142" applyNumberFormat="0" applyFill="0" applyAlignment="0" applyProtection="0">
      <alignment vertical="center"/>
    </xf>
    <xf numFmtId="2" fontId="53" fillId="37" borderId="141" applyProtection="0">
      <alignment horizontal="center"/>
    </xf>
    <xf numFmtId="0" fontId="13" fillId="10" borderId="121" applyNumberFormat="0" applyFont="0" applyAlignment="0" applyProtection="0">
      <alignment vertical="center"/>
    </xf>
    <xf numFmtId="0" fontId="63" fillId="0" borderId="142" applyNumberFormat="0" applyFill="0" applyAlignment="0" applyProtection="0">
      <alignment vertical="center"/>
    </xf>
    <xf numFmtId="0" fontId="51" fillId="15" borderId="140" applyNumberFormat="0" applyAlignment="0" applyProtection="0">
      <alignment vertical="center"/>
    </xf>
    <xf numFmtId="0" fontId="63" fillId="0" borderId="143" applyNumberFormat="0" applyFill="0" applyAlignment="0" applyProtection="0">
      <alignment vertical="center"/>
    </xf>
    <xf numFmtId="0" fontId="67" fillId="9" borderId="146" applyNumberFormat="0" applyAlignment="0" applyProtection="0"/>
    <xf numFmtId="0" fontId="68" fillId="15" borderId="144" applyNumberFormat="0" applyAlignment="0" applyProtection="0">
      <alignment vertical="center"/>
    </xf>
    <xf numFmtId="0" fontId="79" fillId="8" borderId="144" applyNumberFormat="0" applyAlignment="0" applyProtection="0">
      <alignment vertical="center"/>
    </xf>
    <xf numFmtId="14" fontId="54" fillId="36" borderId="136" applyProtection="0">
      <alignment horizontal="left"/>
    </xf>
    <xf numFmtId="0" fontId="63" fillId="0" borderId="171" applyNumberFormat="0" applyFill="0" applyAlignment="0" applyProtection="0">
      <alignment vertical="center"/>
    </xf>
    <xf numFmtId="0" fontId="13" fillId="10" borderId="134" applyNumberFormat="0" applyFont="0" applyAlignment="0" applyProtection="0">
      <alignment vertical="center"/>
    </xf>
    <xf numFmtId="0" fontId="63" fillId="0" borderId="171" applyNumberFormat="0" applyFill="0" applyAlignment="0" applyProtection="0">
      <alignment vertical="center"/>
    </xf>
    <xf numFmtId="0" fontId="18" fillId="32" borderId="139" applyNumberFormat="0" applyAlignment="0" applyProtection="0"/>
    <xf numFmtId="0" fontId="80" fillId="15" borderId="148" applyNumberFormat="0" applyAlignment="0" applyProtection="0">
      <alignment vertical="center"/>
    </xf>
    <xf numFmtId="0" fontId="13" fillId="10" borderId="168" applyNumberFormat="0" applyFont="0" applyAlignment="0" applyProtection="0"/>
    <xf numFmtId="0" fontId="63" fillId="0" borderId="142" applyNumberFormat="0" applyFill="0" applyAlignment="0" applyProtection="0">
      <alignment vertical="center"/>
    </xf>
    <xf numFmtId="0" fontId="32" fillId="15" borderId="146" applyNumberFormat="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alignment vertical="center"/>
    </xf>
    <xf numFmtId="0" fontId="79" fillId="8" borderId="146"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20" applyNumberFormat="0" applyAlignment="0" applyProtection="0">
      <alignment vertical="center"/>
    </xf>
    <xf numFmtId="0" fontId="79" fillId="8" borderId="146" applyNumberFormat="0" applyAlignment="0" applyProtection="0">
      <alignment vertical="center"/>
    </xf>
    <xf numFmtId="0" fontId="79" fillId="8" borderId="120" applyNumberFormat="0" applyAlignment="0" applyProtection="0">
      <alignment vertical="center"/>
    </xf>
    <xf numFmtId="0" fontId="80" fillId="15" borderId="140" applyNumberFormat="0" applyAlignment="0" applyProtection="0">
      <alignment vertical="center"/>
    </xf>
    <xf numFmtId="14" fontId="54" fillId="36" borderId="141" applyProtection="0">
      <alignment horizontal="left"/>
    </xf>
    <xf numFmtId="0" fontId="13" fillId="10" borderId="134" applyNumberFormat="0" applyFont="0" applyAlignment="0" applyProtection="0">
      <alignment vertical="center"/>
    </xf>
    <xf numFmtId="0" fontId="68" fillId="15" borderId="146" applyNumberFormat="0" applyAlignment="0" applyProtection="0">
      <alignment vertical="center"/>
    </xf>
    <xf numFmtId="0" fontId="18" fillId="32" borderId="139" applyNumberFormat="0" applyAlignment="0" applyProtection="0"/>
    <xf numFmtId="14" fontId="54" fillId="36" borderId="141" applyProtection="0">
      <alignment horizontal="left"/>
    </xf>
    <xf numFmtId="0" fontId="63" fillId="0" borderId="143" applyNumberFormat="0" applyFill="0" applyAlignment="0" applyProtection="0">
      <alignment vertical="center"/>
    </xf>
    <xf numFmtId="0" fontId="13" fillId="10" borderId="147" applyNumberFormat="0" applyFont="0" applyAlignment="0" applyProtection="0">
      <alignment vertical="center"/>
    </xf>
    <xf numFmtId="0" fontId="67" fillId="9" borderId="120" applyNumberFormat="0" applyAlignment="0" applyProtection="0"/>
    <xf numFmtId="0" fontId="68" fillId="9" borderId="120" applyNumberFormat="0" applyAlignment="0" applyProtection="0">
      <alignment vertical="center"/>
    </xf>
    <xf numFmtId="0" fontId="68" fillId="15" borderId="120" applyNumberFormat="0" applyAlignment="0" applyProtection="0">
      <alignment vertical="center"/>
    </xf>
    <xf numFmtId="0" fontId="13" fillId="10" borderId="139" applyNumberFormat="0" applyFont="0" applyAlignment="0" applyProtection="0">
      <alignment vertical="center"/>
    </xf>
    <xf numFmtId="0" fontId="44" fillId="8" borderId="117" applyNumberFormat="0" applyAlignment="0" applyProtection="0">
      <alignment vertical="center"/>
    </xf>
    <xf numFmtId="0" fontId="13" fillId="10" borderId="134" applyNumberFormat="0" applyFont="0" applyAlignment="0" applyProtection="0">
      <alignment vertical="center"/>
    </xf>
    <xf numFmtId="2" fontId="57" fillId="35" borderId="141" applyProtection="0">
      <alignment horizontal="center"/>
    </xf>
    <xf numFmtId="0" fontId="68" fillId="15" borderId="146" applyNumberFormat="0" applyAlignment="0" applyProtection="0">
      <alignment vertical="center"/>
    </xf>
    <xf numFmtId="0" fontId="68" fillId="15" borderId="146" applyNumberFormat="0" applyAlignment="0" applyProtection="0">
      <alignment vertical="center"/>
    </xf>
    <xf numFmtId="0" fontId="63" fillId="0" borderId="142" applyNumberFormat="0" applyFill="0" applyAlignment="0" applyProtection="0">
      <alignment vertical="center"/>
    </xf>
    <xf numFmtId="0" fontId="68" fillId="9" borderId="146" applyNumberFormat="0" applyAlignment="0" applyProtection="0">
      <alignment vertical="center"/>
    </xf>
    <xf numFmtId="0" fontId="80" fillId="15" borderId="148" applyNumberFormat="0" applyAlignment="0" applyProtection="0">
      <alignment vertical="center"/>
    </xf>
    <xf numFmtId="0" fontId="13" fillId="10" borderId="139" applyNumberFormat="0" applyFont="0" applyAlignment="0" applyProtection="0">
      <alignment vertical="center"/>
    </xf>
    <xf numFmtId="14" fontId="54" fillId="36" borderId="149" applyProtection="0">
      <alignment horizontal="left"/>
    </xf>
    <xf numFmtId="0" fontId="63" fillId="0" borderId="143" applyNumberFormat="0" applyFill="0" applyAlignment="0" applyProtection="0">
      <alignment vertical="center"/>
    </xf>
    <xf numFmtId="0" fontId="63" fillId="0" borderId="142" applyNumberFormat="0" applyFill="0" applyAlignment="0" applyProtection="0">
      <alignment vertical="center"/>
    </xf>
    <xf numFmtId="0" fontId="68" fillId="15" borderId="146" applyNumberFormat="0" applyAlignment="0" applyProtection="0">
      <alignment vertical="center"/>
    </xf>
    <xf numFmtId="0" fontId="44" fillId="8" borderId="144" applyNumberFormat="0" applyAlignment="0" applyProtection="0">
      <alignment vertical="center"/>
    </xf>
    <xf numFmtId="0" fontId="13" fillId="10" borderId="139" applyNumberFormat="0" applyFont="0" applyAlignment="0" applyProtection="0">
      <alignment vertical="center"/>
    </xf>
    <xf numFmtId="0" fontId="18" fillId="32" borderId="155" applyNumberFormat="0" applyAlignment="0" applyProtection="0"/>
    <xf numFmtId="0" fontId="51" fillId="15" borderId="148" applyNumberFormat="0" applyAlignment="0" applyProtection="0">
      <alignment vertical="center"/>
    </xf>
    <xf numFmtId="0" fontId="44" fillId="8" borderId="132" applyNumberFormat="0" applyAlignment="0" applyProtection="0">
      <alignment vertical="center"/>
    </xf>
    <xf numFmtId="2" fontId="54" fillId="33" borderId="136" applyProtection="0"/>
    <xf numFmtId="0" fontId="68" fillId="15" borderId="144" applyNumberFormat="0" applyAlignment="0" applyProtection="0">
      <alignment vertical="center"/>
    </xf>
    <xf numFmtId="0" fontId="68" fillId="15" borderId="144" applyNumberFormat="0" applyAlignment="0" applyProtection="0">
      <alignment vertical="center"/>
    </xf>
    <xf numFmtId="0" fontId="52" fillId="33" borderId="141" applyNumberFormat="0" applyAlignment="0" applyProtection="0"/>
    <xf numFmtId="0" fontId="51" fillId="15" borderId="140" applyNumberFormat="0" applyAlignment="0" applyProtection="0">
      <alignment vertical="center"/>
    </xf>
    <xf numFmtId="14" fontId="54" fillId="36" borderId="141" applyProtection="0">
      <alignment horizontal="left"/>
    </xf>
    <xf numFmtId="0" fontId="63" fillId="0" borderId="142" applyNumberFormat="0" applyFill="0" applyAlignment="0" applyProtection="0">
      <alignment vertical="center"/>
    </xf>
    <xf numFmtId="0" fontId="13" fillId="10" borderId="121" applyNumberFormat="0" applyFont="0" applyAlignment="0" applyProtection="0">
      <alignment vertical="center"/>
    </xf>
    <xf numFmtId="0" fontId="55" fillId="33" borderId="141" applyNumberFormat="0" applyProtection="0">
      <alignment horizontal="left"/>
    </xf>
    <xf numFmtId="0" fontId="79" fillId="8" borderId="132" applyNumberFormat="0" applyAlignment="0" applyProtection="0">
      <alignment vertical="center"/>
    </xf>
    <xf numFmtId="0" fontId="80" fillId="15" borderId="135" applyNumberFormat="0" applyAlignment="0" applyProtection="0">
      <alignment vertical="center"/>
    </xf>
    <xf numFmtId="0" fontId="13" fillId="10" borderId="168" applyNumberFormat="0" applyFont="0" applyAlignment="0" applyProtection="0">
      <alignment vertical="center"/>
    </xf>
    <xf numFmtId="0" fontId="68" fillId="15" borderId="132"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80" fillId="15" borderId="135" applyNumberFormat="0" applyAlignment="0" applyProtection="0">
      <alignment vertical="center"/>
    </xf>
    <xf numFmtId="0" fontId="44" fillId="8" borderId="144" applyNumberFormat="0" applyAlignment="0" applyProtection="0">
      <alignment vertical="center"/>
    </xf>
    <xf numFmtId="0" fontId="68" fillId="15" borderId="144" applyNumberFormat="0" applyAlignment="0" applyProtection="0">
      <alignment vertical="center"/>
    </xf>
    <xf numFmtId="0" fontId="63" fillId="0" borderId="142" applyNumberFormat="0" applyFill="0" applyAlignment="0" applyProtection="0">
      <alignment vertical="center"/>
    </xf>
    <xf numFmtId="2" fontId="52" fillId="34" borderId="141" applyProtection="0">
      <alignment horizontal="right"/>
    </xf>
    <xf numFmtId="0" fontId="68" fillId="15" borderId="132" applyNumberFormat="0" applyAlignment="0" applyProtection="0">
      <alignment vertical="center"/>
    </xf>
    <xf numFmtId="0" fontId="68" fillId="15" borderId="120" applyNumberFormat="0" applyAlignment="0" applyProtection="0">
      <alignment vertical="center"/>
    </xf>
    <xf numFmtId="0" fontId="68" fillId="15" borderId="132" applyNumberFormat="0" applyAlignment="0" applyProtection="0">
      <alignment vertical="center"/>
    </xf>
    <xf numFmtId="0" fontId="79" fillId="8" borderId="132" applyNumberFormat="0" applyAlignment="0" applyProtection="0">
      <alignment vertical="center"/>
    </xf>
    <xf numFmtId="0" fontId="59" fillId="0" borderId="142" applyNumberFormat="0" applyFill="0" applyAlignment="0" applyProtection="0">
      <alignment vertical="center"/>
    </xf>
    <xf numFmtId="0" fontId="63" fillId="0" borderId="142" applyNumberFormat="0" applyFill="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13" fillId="10" borderId="121" applyNumberFormat="0" applyFont="0" applyAlignment="0" applyProtection="0"/>
    <xf numFmtId="0" fontId="68" fillId="15" borderId="120" applyNumberFormat="0" applyAlignment="0" applyProtection="0">
      <alignment vertical="center"/>
    </xf>
    <xf numFmtId="0" fontId="68" fillId="9" borderId="120" applyNumberFormat="0" applyAlignment="0" applyProtection="0">
      <alignment vertical="center"/>
    </xf>
    <xf numFmtId="0" fontId="68" fillId="15" borderId="120" applyNumberFormat="0" applyAlignment="0" applyProtection="0">
      <alignment vertical="center"/>
    </xf>
    <xf numFmtId="0" fontId="67" fillId="9" borderId="120" applyNumberFormat="0" applyAlignment="0" applyProtection="0"/>
    <xf numFmtId="0" fontId="63" fillId="0" borderId="137" applyNumberFormat="0" applyFill="0" applyAlignment="0" applyProtection="0">
      <alignment vertical="center"/>
    </xf>
    <xf numFmtId="0" fontId="68" fillId="15" borderId="132" applyNumberFormat="0" applyAlignment="0" applyProtection="0">
      <alignment vertical="center"/>
    </xf>
    <xf numFmtId="2" fontId="53" fillId="34" borderId="136" applyProtection="0"/>
    <xf numFmtId="0" fontId="68" fillId="15" borderId="166" applyNumberFormat="0" applyAlignment="0" applyProtection="0">
      <alignment vertical="center"/>
    </xf>
    <xf numFmtId="0" fontId="80" fillId="15" borderId="140" applyNumberFormat="0" applyAlignment="0" applyProtection="0">
      <alignment vertical="center"/>
    </xf>
    <xf numFmtId="0" fontId="63" fillId="0" borderId="142" applyNumberFormat="0" applyFill="0" applyAlignment="0" applyProtection="0">
      <alignment vertical="center"/>
    </xf>
    <xf numFmtId="0" fontId="44" fillId="8" borderId="146" applyNumberFormat="0" applyAlignment="0" applyProtection="0">
      <alignment vertical="center"/>
    </xf>
    <xf numFmtId="14" fontId="54" fillId="36" borderId="141" applyProtection="0">
      <alignment horizontal="right"/>
    </xf>
    <xf numFmtId="0" fontId="13" fillId="10" borderId="134" applyNumberFormat="0" applyFont="0" applyAlignment="0" applyProtection="0">
      <alignment vertical="center"/>
    </xf>
    <xf numFmtId="2" fontId="53" fillId="37" borderId="149" applyProtection="0">
      <alignment horizontal="center"/>
    </xf>
    <xf numFmtId="0" fontId="67" fillId="9" borderId="146" applyNumberFormat="0" applyAlignment="0" applyProtection="0"/>
    <xf numFmtId="0" fontId="32" fillId="15" borderId="146" applyNumberFormat="0" applyAlignment="0" applyProtection="0">
      <alignment vertical="center"/>
    </xf>
    <xf numFmtId="0" fontId="68" fillId="15" borderId="146" applyNumberFormat="0" applyAlignment="0" applyProtection="0">
      <alignment vertical="center"/>
    </xf>
    <xf numFmtId="14" fontId="54" fillId="36" borderId="136" applyProtection="0">
      <alignment horizontal="right"/>
    </xf>
    <xf numFmtId="0" fontId="68" fillId="15" borderId="144" applyNumberFormat="0" applyAlignment="0" applyProtection="0">
      <alignment vertical="center"/>
    </xf>
    <xf numFmtId="0" fontId="63" fillId="0" borderId="171" applyNumberFormat="0" applyFill="0" applyAlignment="0" applyProtection="0">
      <alignment vertical="center"/>
    </xf>
    <xf numFmtId="0" fontId="79" fillId="8" borderId="132" applyNumberFormat="0" applyAlignment="0" applyProtection="0">
      <alignment vertical="center"/>
    </xf>
    <xf numFmtId="0" fontId="80" fillId="15" borderId="140" applyNumberFormat="0" applyAlignment="0" applyProtection="0">
      <alignment vertical="center"/>
    </xf>
    <xf numFmtId="0" fontId="80" fillId="15" borderId="148" applyNumberFormat="0" applyAlignment="0" applyProtection="0">
      <alignment vertical="center"/>
    </xf>
    <xf numFmtId="0" fontId="13" fillId="10" borderId="139" applyNumberFormat="0" applyFont="0" applyAlignment="0" applyProtection="0">
      <alignment vertical="center"/>
    </xf>
    <xf numFmtId="0" fontId="44" fillId="8" borderId="144" applyNumberFormat="0" applyAlignment="0" applyProtection="0">
      <alignment vertical="center"/>
    </xf>
    <xf numFmtId="0" fontId="63" fillId="0" borderId="150" applyNumberFormat="0" applyFill="0" applyAlignment="0" applyProtection="0">
      <alignment vertical="center"/>
    </xf>
    <xf numFmtId="0" fontId="51" fillId="15" borderId="140" applyNumberFormat="0" applyAlignment="0" applyProtection="0">
      <alignment vertical="center"/>
    </xf>
    <xf numFmtId="0" fontId="68" fillId="15" borderId="166" applyNumberFormat="0" applyAlignment="0" applyProtection="0">
      <alignment vertical="center"/>
    </xf>
    <xf numFmtId="0" fontId="18" fillId="32" borderId="139" applyNumberFormat="0" applyAlignment="0" applyProtection="0"/>
    <xf numFmtId="0" fontId="68" fillId="9" borderId="120" applyNumberFormat="0" applyAlignment="0" applyProtection="0">
      <alignment vertical="center"/>
    </xf>
    <xf numFmtId="0" fontId="67" fillId="9" borderId="144" applyNumberFormat="0" applyAlignment="0" applyProtection="0"/>
    <xf numFmtId="2" fontId="54" fillId="33" borderId="149" applyProtection="0"/>
    <xf numFmtId="0" fontId="79" fillId="8" borderId="146" applyNumberFormat="0" applyAlignment="0" applyProtection="0">
      <alignment vertical="center"/>
    </xf>
    <xf numFmtId="0" fontId="44" fillId="8" borderId="144" applyNumberFormat="0" applyAlignment="0" applyProtection="0">
      <alignment vertical="center"/>
    </xf>
    <xf numFmtId="0" fontId="68" fillId="15" borderId="146" applyNumberFormat="0" applyAlignment="0" applyProtection="0">
      <alignment vertical="center"/>
    </xf>
    <xf numFmtId="0" fontId="80" fillId="15" borderId="148" applyNumberFormat="0" applyAlignment="0" applyProtection="0">
      <alignment vertical="center"/>
    </xf>
    <xf numFmtId="2" fontId="54" fillId="33" borderId="122" applyProtection="0"/>
    <xf numFmtId="2" fontId="53" fillId="34" borderId="122" applyProtection="0"/>
    <xf numFmtId="0" fontId="13" fillId="10" borderId="139" applyNumberFormat="0" applyFont="0" applyAlignment="0" applyProtection="0">
      <alignment vertical="center"/>
    </xf>
    <xf numFmtId="2" fontId="54" fillId="33" borderId="122" applyProtection="0"/>
    <xf numFmtId="2" fontId="54" fillId="33" borderId="122" applyProtection="0"/>
    <xf numFmtId="2" fontId="54" fillId="33" borderId="122" applyProtection="0"/>
    <xf numFmtId="2" fontId="53" fillId="35" borderId="122" applyProtection="0">
      <alignment horizontal="right"/>
    </xf>
    <xf numFmtId="14" fontId="54" fillId="36" borderId="122" applyProtection="0">
      <alignment horizontal="left"/>
    </xf>
    <xf numFmtId="14" fontId="54" fillId="36" borderId="122" applyProtection="0">
      <alignment horizontal="left"/>
    </xf>
    <xf numFmtId="14" fontId="54" fillId="36" borderId="122" applyProtection="0">
      <alignment horizontal="left"/>
    </xf>
    <xf numFmtId="14" fontId="54" fillId="36" borderId="122" applyProtection="0">
      <alignment horizontal="right"/>
    </xf>
    <xf numFmtId="14" fontId="54" fillId="36" borderId="122" applyProtection="0">
      <alignment horizontal="right"/>
    </xf>
    <xf numFmtId="0" fontId="44" fillId="8" borderId="144" applyNumberFormat="0" applyAlignment="0" applyProtection="0">
      <alignment vertical="center"/>
    </xf>
    <xf numFmtId="0" fontId="52" fillId="33" borderId="122" applyNumberFormat="0" applyAlignment="0" applyProtection="0"/>
    <xf numFmtId="2" fontId="52" fillId="34" borderId="122" applyProtection="0">
      <alignment horizontal="right"/>
    </xf>
    <xf numFmtId="0" fontId="52" fillId="33" borderId="122" applyNumberFormat="0" applyAlignment="0" applyProtection="0"/>
    <xf numFmtId="0" fontId="52" fillId="33" borderId="122" applyNumberFormat="0" applyAlignment="0" applyProtection="0"/>
    <xf numFmtId="0" fontId="13" fillId="10" borderId="139" applyNumberFormat="0" applyFont="0" applyAlignment="0" applyProtection="0">
      <alignment vertical="center"/>
    </xf>
    <xf numFmtId="0" fontId="18" fillId="32" borderId="121" applyNumberFormat="0" applyAlignment="0" applyProtection="0"/>
    <xf numFmtId="0" fontId="18" fillId="32" borderId="121" applyNumberForma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8" fillId="32" borderId="121" applyNumberFormat="0" applyAlignment="0" applyProtection="0"/>
    <xf numFmtId="0" fontId="18" fillId="32" borderId="121" applyNumberFormat="0" applyAlignment="0" applyProtection="0"/>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13" fillId="10" borderId="134" applyNumberFormat="0" applyFont="0" applyAlignment="0" applyProtection="0">
      <alignment vertical="center"/>
    </xf>
    <xf numFmtId="0" fontId="80" fillId="15" borderId="140" applyNumberFormat="0" applyAlignment="0" applyProtection="0">
      <alignment vertical="center"/>
    </xf>
    <xf numFmtId="0" fontId="44" fillId="8" borderId="120" applyNumberFormat="0" applyAlignment="0" applyProtection="0">
      <alignment vertical="center"/>
    </xf>
    <xf numFmtId="0" fontId="44" fillId="8" borderId="120" applyNumberFormat="0" applyAlignment="0" applyProtection="0">
      <alignment vertical="center"/>
    </xf>
    <xf numFmtId="0" fontId="13" fillId="10" borderId="134" applyNumberFormat="0" applyFont="0" applyAlignment="0" applyProtection="0">
      <alignment vertical="center"/>
    </xf>
    <xf numFmtId="0" fontId="80" fillId="15" borderId="140" applyNumberFormat="0" applyAlignment="0" applyProtection="0">
      <alignment vertical="center"/>
    </xf>
    <xf numFmtId="0" fontId="63" fillId="0" borderId="171" applyNumberFormat="0" applyFill="0" applyAlignment="0" applyProtection="0">
      <alignment vertical="center"/>
    </xf>
    <xf numFmtId="0" fontId="80" fillId="15" borderId="148" applyNumberFormat="0" applyAlignment="0" applyProtection="0">
      <alignment vertical="center"/>
    </xf>
    <xf numFmtId="0" fontId="63" fillId="0" borderId="172" applyNumberFormat="0" applyFill="0" applyAlignment="0" applyProtection="0">
      <alignment vertical="center"/>
    </xf>
    <xf numFmtId="2" fontId="57" fillId="35" borderId="149" applyProtection="0">
      <alignment horizontal="center"/>
    </xf>
    <xf numFmtId="2" fontId="53" fillId="34" borderId="149" applyProtection="0"/>
    <xf numFmtId="0" fontId="52" fillId="33" borderId="149" applyNumberFormat="0" applyAlignment="0" applyProtection="0"/>
    <xf numFmtId="0" fontId="68" fillId="9"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13" fillId="10" borderId="139" applyNumberFormat="0" applyFont="0" applyAlignment="0" applyProtection="0">
      <alignment vertical="center"/>
    </xf>
    <xf numFmtId="2" fontId="57" fillId="35" borderId="141" applyProtection="0"/>
    <xf numFmtId="2" fontId="54" fillId="33" borderId="141" applyProtection="0"/>
    <xf numFmtId="0" fontId="13" fillId="10" borderId="139" applyNumberFormat="0" applyFont="0" applyAlignment="0" applyProtection="0">
      <alignment vertical="center"/>
    </xf>
    <xf numFmtId="0" fontId="63" fillId="0" borderId="150" applyNumberFormat="0" applyFill="0" applyAlignment="0" applyProtection="0">
      <alignment vertical="center"/>
    </xf>
    <xf numFmtId="0" fontId="32" fillId="15" borderId="120" applyNumberFormat="0" applyAlignment="0" applyProtection="0">
      <alignment vertical="center"/>
    </xf>
    <xf numFmtId="0" fontId="32" fillId="15" borderId="120" applyNumberFormat="0" applyAlignment="0" applyProtection="0">
      <alignment vertical="center"/>
    </xf>
    <xf numFmtId="2" fontId="54" fillId="33" borderId="122" applyProtection="0"/>
    <xf numFmtId="0" fontId="18" fillId="32" borderId="121" applyNumberFormat="0" applyAlignment="0" applyProtection="0"/>
    <xf numFmtId="0" fontId="63" fillId="0" borderId="142" applyNumberFormat="0" applyFill="0" applyAlignment="0" applyProtection="0">
      <alignment vertical="center"/>
    </xf>
    <xf numFmtId="2" fontId="53" fillId="35" borderId="122" applyProtection="0">
      <alignment horizontal="right"/>
    </xf>
    <xf numFmtId="0" fontId="18" fillId="32" borderId="121" applyNumberFormat="0" applyAlignment="0" applyProtection="0"/>
    <xf numFmtId="2" fontId="53" fillId="37" borderId="141" applyProtection="0"/>
    <xf numFmtId="2" fontId="54" fillId="33" borderId="122" applyProtection="0"/>
    <xf numFmtId="2" fontId="54" fillId="33" borderId="122" applyProtection="0"/>
    <xf numFmtId="0" fontId="68" fillId="15" borderId="120" applyNumberFormat="0" applyAlignment="0" applyProtection="0">
      <alignment vertical="center"/>
    </xf>
    <xf numFmtId="0" fontId="79" fillId="8" borderId="120" applyNumberFormat="0" applyAlignment="0" applyProtection="0">
      <alignment vertical="center"/>
    </xf>
    <xf numFmtId="14" fontId="54" fillId="36" borderId="149" applyProtection="0">
      <alignment horizontal="left"/>
    </xf>
    <xf numFmtId="0" fontId="79" fillId="8" borderId="120" applyNumberForma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79" fillId="8" borderId="120" applyNumberFormat="0" applyAlignment="0" applyProtection="0">
      <alignment vertical="center"/>
    </xf>
    <xf numFmtId="0" fontId="44" fillId="8" borderId="117" applyNumberFormat="0" applyAlignment="0" applyProtection="0">
      <alignment vertical="center"/>
    </xf>
    <xf numFmtId="2" fontId="54" fillId="33" borderId="141" applyProtection="0"/>
    <xf numFmtId="0" fontId="44" fillId="8" borderId="117" applyNumberFormat="0" applyAlignment="0" applyProtection="0">
      <alignment vertical="center"/>
    </xf>
    <xf numFmtId="0" fontId="13" fillId="10" borderId="139"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xf numFmtId="0" fontId="13" fillId="10" borderId="130" applyNumberFormat="0" applyFont="0" applyAlignment="0"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8" fillId="15"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7" fillId="9" borderId="129" applyNumberFormat="0" applyAlignment="0" applyProtection="0"/>
    <xf numFmtId="0" fontId="68" fillId="9" borderId="129" applyNumberFormat="0" applyAlignment="0" applyProtection="0">
      <alignment vertical="center"/>
    </xf>
    <xf numFmtId="0" fontId="68" fillId="15" borderId="129" applyNumberFormat="0" applyAlignment="0" applyProtection="0">
      <alignment vertical="center"/>
    </xf>
    <xf numFmtId="0" fontId="68" fillId="9" borderId="129" applyNumberFormat="0" applyAlignment="0" applyProtection="0">
      <alignment vertical="center"/>
    </xf>
    <xf numFmtId="0" fontId="68" fillId="15" borderId="129" applyNumberFormat="0" applyAlignment="0" applyProtection="0">
      <alignment vertical="center"/>
    </xf>
    <xf numFmtId="0" fontId="67" fillId="9" borderId="129" applyNumberFormat="0" applyAlignment="0" applyProtection="0"/>
    <xf numFmtId="0" fontId="68" fillId="15" borderId="129" applyNumberFormat="0" applyAlignment="0" applyProtection="0">
      <alignment vertical="center"/>
    </xf>
    <xf numFmtId="0" fontId="68" fillId="15" borderId="129" applyNumberFormat="0" applyAlignment="0" applyProtection="0">
      <alignment vertical="center"/>
    </xf>
    <xf numFmtId="0" fontId="13" fillId="10" borderId="130" applyNumberFormat="0" applyFont="0" applyAlignment="0" applyProtection="0"/>
    <xf numFmtId="0" fontId="13" fillId="10" borderId="130" applyNumberFormat="0" applyFont="0" applyAlignment="0" applyProtection="0"/>
    <xf numFmtId="0" fontId="68" fillId="15" borderId="129" applyNumberFormat="0" applyAlignment="0" applyProtection="0">
      <alignment vertical="center"/>
    </xf>
    <xf numFmtId="0" fontId="68" fillId="15" borderId="129" applyNumberFormat="0" applyAlignment="0" applyProtection="0">
      <alignment vertical="center"/>
    </xf>
    <xf numFmtId="0" fontId="68" fillId="9"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9" borderId="129" applyNumberFormat="0" applyAlignment="0" applyProtection="0">
      <alignment vertical="center"/>
    </xf>
    <xf numFmtId="0" fontId="63" fillId="0" borderId="127" applyNumberFormat="0" applyFill="0" applyAlignment="0" applyProtection="0">
      <alignment vertical="center"/>
    </xf>
    <xf numFmtId="0" fontId="13" fillId="10" borderId="130" applyNumberFormat="0" applyFont="0" applyAlignment="0" applyProtection="0"/>
    <xf numFmtId="0" fontId="68" fillId="15" borderId="129" applyNumberFormat="0" applyAlignment="0" applyProtection="0">
      <alignment vertical="center"/>
    </xf>
    <xf numFmtId="0" fontId="67" fillId="9" borderId="129" applyNumberFormat="0" applyAlignment="0" applyProtection="0"/>
    <xf numFmtId="0" fontId="13" fillId="10" borderId="130" applyNumberFormat="0" applyFont="0" applyAlignment="0" applyProtection="0"/>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8"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2" fontId="57" fillId="35" borderId="126" applyProtection="0">
      <alignment horizontal="center"/>
    </xf>
    <xf numFmtId="2" fontId="53" fillId="37" borderId="126" applyProtection="0">
      <alignment horizontal="center"/>
    </xf>
    <xf numFmtId="0" fontId="59" fillId="0" borderId="127" applyNumberFormat="0" applyFill="0" applyAlignment="0" applyProtection="0">
      <alignment vertical="center"/>
    </xf>
    <xf numFmtId="0" fontId="59" fillId="0" borderId="127" applyNumberFormat="0" applyFill="0" applyAlignment="0" applyProtection="0">
      <alignment vertical="center"/>
    </xf>
    <xf numFmtId="2" fontId="53" fillId="37" borderId="126" applyProtection="0">
      <alignment horizontal="center"/>
    </xf>
    <xf numFmtId="2" fontId="57" fillId="35" borderId="126" applyProtection="0">
      <alignment horizontal="center"/>
    </xf>
    <xf numFmtId="0" fontId="80" fillId="9" borderId="135" applyNumberFormat="0" applyAlignment="0" applyProtection="0">
      <alignment vertical="center"/>
    </xf>
    <xf numFmtId="0" fontId="63" fillId="0" borderId="142" applyNumberFormat="0" applyFill="0" applyAlignment="0" applyProtection="0">
      <alignment vertical="center"/>
    </xf>
    <xf numFmtId="0" fontId="18" fillId="32" borderId="134" applyNumberFormat="0" applyAlignment="0" applyProtection="0"/>
    <xf numFmtId="0" fontId="13" fillId="10" borderId="147" applyNumberFormat="0" applyFont="0" applyAlignment="0" applyProtection="0">
      <alignment vertical="center"/>
    </xf>
    <xf numFmtId="0" fontId="68" fillId="15" borderId="144" applyNumberFormat="0" applyAlignment="0" applyProtection="0">
      <alignment vertical="center"/>
    </xf>
    <xf numFmtId="14" fontId="54" fillId="36" borderId="141" applyProtection="0">
      <alignment horizontal="right"/>
    </xf>
    <xf numFmtId="0" fontId="68" fillId="15" borderId="144" applyNumberFormat="0" applyAlignment="0" applyProtection="0">
      <alignment vertical="center"/>
    </xf>
    <xf numFmtId="14" fontId="54" fillId="36" borderId="122" applyProtection="0">
      <alignment horizontal="left"/>
    </xf>
    <xf numFmtId="0" fontId="18" fillId="32" borderId="121" applyNumberFormat="0" applyAlignment="0" applyProtection="0"/>
    <xf numFmtId="2" fontId="57" fillId="35" borderId="149" applyProtection="0"/>
    <xf numFmtId="2" fontId="53" fillId="35" borderId="122" applyProtection="0">
      <alignment horizontal="right"/>
    </xf>
    <xf numFmtId="0" fontId="13" fillId="10" borderId="121" applyNumberFormat="0" applyFont="0" applyAlignment="0" applyProtection="0">
      <alignment vertical="center"/>
    </xf>
    <xf numFmtId="0" fontId="52" fillId="33" borderId="141" applyNumberFormat="0" applyAlignment="0" applyProtection="0"/>
    <xf numFmtId="14" fontId="54" fillId="36" borderId="122" applyProtection="0">
      <alignment horizontal="left"/>
    </xf>
    <xf numFmtId="14" fontId="54" fillId="36" borderId="122" applyProtection="0">
      <alignment horizontal="right"/>
    </xf>
    <xf numFmtId="0" fontId="68" fillId="9" borderId="120" applyNumberFormat="0" applyAlignment="0" applyProtection="0">
      <alignment vertical="center"/>
    </xf>
    <xf numFmtId="0" fontId="68" fillId="15" borderId="120" applyNumberFormat="0" applyAlignment="0" applyProtection="0">
      <alignment vertical="center"/>
    </xf>
    <xf numFmtId="0" fontId="67" fillId="9" borderId="120" applyNumberFormat="0" applyAlignment="0" applyProtection="0"/>
    <xf numFmtId="0" fontId="13" fillId="10" borderId="139" applyNumberFormat="0" applyFont="0" applyAlignment="0" applyProtection="0">
      <alignment vertical="center"/>
    </xf>
    <xf numFmtId="0" fontId="32" fillId="15" borderId="144" applyNumberFormat="0" applyAlignment="0" applyProtection="0">
      <alignment vertical="center"/>
    </xf>
    <xf numFmtId="2" fontId="54" fillId="33" borderId="141" applyProtection="0"/>
    <xf numFmtId="0" fontId="80" fillId="15" borderId="148" applyNumberFormat="0" applyAlignment="0" applyProtection="0">
      <alignment vertical="center"/>
    </xf>
    <xf numFmtId="0" fontId="68" fillId="15" borderId="144" applyNumberFormat="0" applyAlignment="0" applyProtection="0">
      <alignment vertical="center"/>
    </xf>
    <xf numFmtId="0" fontId="85" fillId="0" borderId="151" applyNumberFormat="0" applyFill="0" applyAlignment="0" applyProtection="0"/>
    <xf numFmtId="0" fontId="13" fillId="10" borderId="134" applyNumberFormat="0" applyFon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2" fontId="53" fillId="35" borderId="122" applyProtection="0">
      <alignment horizontal="right"/>
    </xf>
    <xf numFmtId="14" fontId="54" fillId="36" borderId="122" applyProtection="0">
      <alignment horizontal="left"/>
    </xf>
    <xf numFmtId="0" fontId="55" fillId="33" borderId="122" applyNumberFormat="0" applyProtection="0">
      <alignment horizontal="left"/>
    </xf>
    <xf numFmtId="14" fontId="54" fillId="36" borderId="122" applyProtection="0">
      <alignment horizontal="left"/>
    </xf>
    <xf numFmtId="14" fontId="54" fillId="36" borderId="122" applyProtection="0">
      <alignment horizontal="right"/>
    </xf>
    <xf numFmtId="14" fontId="54" fillId="36" borderId="122" applyProtection="0">
      <alignment horizontal="right"/>
    </xf>
    <xf numFmtId="0" fontId="80" fillId="15" borderId="135" applyNumberFormat="0" applyAlignment="0" applyProtection="0">
      <alignment vertical="center"/>
    </xf>
    <xf numFmtId="0" fontId="79" fillId="8" borderId="166" applyNumberFormat="0" applyAlignment="0" applyProtection="0">
      <alignment vertical="center"/>
    </xf>
    <xf numFmtId="2" fontId="57" fillId="35" borderId="136" applyProtection="0"/>
    <xf numFmtId="0" fontId="63" fillId="0" borderId="142" applyNumberFormat="0" applyFill="0" applyAlignment="0" applyProtection="0">
      <alignment vertical="center"/>
    </xf>
    <xf numFmtId="0" fontId="63" fillId="0" borderId="143" applyNumberFormat="0" applyFill="0" applyAlignment="0" applyProtection="0">
      <alignment vertical="center"/>
    </xf>
    <xf numFmtId="0" fontId="32" fillId="15" borderId="132" applyNumberFormat="0" applyAlignment="0" applyProtection="0">
      <alignment vertical="center"/>
    </xf>
    <xf numFmtId="0" fontId="63" fillId="0" borderId="142" applyNumberFormat="0" applyFill="0" applyAlignment="0" applyProtection="0">
      <alignment vertical="center"/>
    </xf>
    <xf numFmtId="0" fontId="68" fillId="15" borderId="144" applyNumberFormat="0" applyAlignment="0" applyProtection="0">
      <alignment vertical="center"/>
    </xf>
    <xf numFmtId="0" fontId="63" fillId="0" borderId="171" applyNumberFormat="0" applyFill="0" applyAlignment="0" applyProtection="0">
      <alignment vertical="center"/>
    </xf>
    <xf numFmtId="0" fontId="63" fillId="0" borderId="150" applyNumberFormat="0" applyFill="0" applyAlignment="0" applyProtection="0">
      <alignment vertical="center"/>
    </xf>
    <xf numFmtId="14" fontId="54" fillId="36" borderId="136" applyProtection="0">
      <alignment horizontal="left"/>
    </xf>
    <xf numFmtId="0" fontId="79" fillId="8" borderId="144" applyNumberFormat="0" applyAlignment="0" applyProtection="0">
      <alignment vertical="center"/>
    </xf>
    <xf numFmtId="0" fontId="68" fillId="9" borderId="166" applyNumberFormat="0" applyAlignment="0" applyProtection="0">
      <alignment vertical="center"/>
    </xf>
    <xf numFmtId="0" fontId="80" fillId="9" borderId="140" applyNumberFormat="0" applyAlignment="0" applyProtection="0">
      <alignment vertical="center"/>
    </xf>
    <xf numFmtId="0" fontId="63" fillId="0" borderId="150" applyNumberFormat="0" applyFill="0" applyAlignment="0" applyProtection="0">
      <alignment vertical="center"/>
    </xf>
    <xf numFmtId="0" fontId="13" fillId="10" borderId="139" applyNumberFormat="0" applyFont="0" applyAlignment="0" applyProtection="0">
      <alignment vertical="center"/>
    </xf>
    <xf numFmtId="0" fontId="51" fillId="15" borderId="135" applyNumberFormat="0" applyAlignment="0" applyProtection="0">
      <alignment vertical="center"/>
    </xf>
    <xf numFmtId="0" fontId="13" fillId="10" borderId="139" applyNumberFormat="0" applyFont="0" applyAlignment="0" applyProtection="0">
      <alignment vertical="center"/>
    </xf>
    <xf numFmtId="0" fontId="44" fillId="8" borderId="144" applyNumberFormat="0" applyAlignment="0" applyProtection="0">
      <alignment vertical="center"/>
    </xf>
    <xf numFmtId="0" fontId="51" fillId="15" borderId="140" applyNumberFormat="0" applyAlignment="0" applyProtection="0">
      <alignment vertical="center"/>
    </xf>
    <xf numFmtId="0" fontId="63" fillId="0" borderId="142" applyNumberFormat="0" applyFill="0" applyAlignment="0" applyProtection="0">
      <alignment vertical="center"/>
    </xf>
    <xf numFmtId="0" fontId="13" fillId="10" borderId="147" applyNumberFormat="0" applyFont="0" applyAlignment="0" applyProtection="0">
      <alignment vertical="center"/>
    </xf>
    <xf numFmtId="0" fontId="80" fillId="15" borderId="125" applyNumberFormat="0" applyAlignment="0" applyProtection="0">
      <alignment vertical="center"/>
    </xf>
    <xf numFmtId="0" fontId="80" fillId="9"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5" fillId="0" borderId="128" applyNumberFormat="0" applyFill="0" applyAlignment="0" applyProtection="0"/>
    <xf numFmtId="10" fontId="38" fillId="29" borderId="145" applyNumberFormat="0" applyBorder="0" applyAlignment="0" applyProtection="0"/>
    <xf numFmtId="0" fontId="80" fillId="15" borderId="125" applyNumberFormat="0" applyAlignment="0" applyProtection="0">
      <alignment vertical="center"/>
    </xf>
    <xf numFmtId="0" fontId="55" fillId="33" borderId="141" applyNumberFormat="0" applyProtection="0">
      <alignment horizontal="left"/>
    </xf>
    <xf numFmtId="0" fontId="80" fillId="15" borderId="135" applyNumberFormat="0" applyAlignment="0" applyProtection="0">
      <alignment vertical="center"/>
    </xf>
    <xf numFmtId="0" fontId="13" fillId="10" borderId="134" applyNumberFormat="0" applyFont="0" applyAlignment="0" applyProtection="0">
      <alignment vertical="center"/>
    </xf>
    <xf numFmtId="0" fontId="63" fillId="0" borderId="150" applyNumberFormat="0" applyFill="0" applyAlignment="0" applyProtection="0">
      <alignment vertical="center"/>
    </xf>
    <xf numFmtId="0" fontId="63" fillId="0" borderId="142" applyNumberFormat="0" applyFill="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xf numFmtId="0" fontId="13" fillId="10" borderId="130" applyNumberFormat="0" applyFont="0" applyAlignment="0"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13" fillId="10" borderId="130" applyNumberFormat="0" applyFon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7" fillId="9" borderId="129" applyNumberFormat="0" applyAlignment="0" applyProtection="0"/>
    <xf numFmtId="0" fontId="68" fillId="9" borderId="129" applyNumberFormat="0" applyAlignment="0" applyProtection="0">
      <alignment vertical="center"/>
    </xf>
    <xf numFmtId="0" fontId="68" fillId="15" borderId="129" applyNumberFormat="0" applyAlignment="0" applyProtection="0">
      <alignment vertical="center"/>
    </xf>
    <xf numFmtId="0" fontId="68" fillId="9" borderId="129" applyNumberFormat="0" applyAlignment="0" applyProtection="0">
      <alignment vertical="center"/>
    </xf>
    <xf numFmtId="0" fontId="68" fillId="15" borderId="129" applyNumberFormat="0" applyAlignment="0" applyProtection="0">
      <alignment vertical="center"/>
    </xf>
    <xf numFmtId="0" fontId="67" fillId="9" borderId="129" applyNumberFormat="0" applyAlignment="0" applyProtection="0"/>
    <xf numFmtId="0" fontId="68" fillId="15" borderId="129" applyNumberFormat="0" applyAlignment="0" applyProtection="0">
      <alignment vertical="center"/>
    </xf>
    <xf numFmtId="0" fontId="68" fillId="15" borderId="129" applyNumberFormat="0" applyAlignment="0" applyProtection="0">
      <alignment vertical="center"/>
    </xf>
    <xf numFmtId="0" fontId="13" fillId="10" borderId="130" applyNumberFormat="0" applyFont="0" applyAlignment="0" applyProtection="0"/>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9"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9" borderId="129" applyNumberFormat="0" applyAlignment="0" applyProtection="0">
      <alignment vertical="center"/>
    </xf>
    <xf numFmtId="0" fontId="63" fillId="0" borderId="127" applyNumberFormat="0" applyFill="0" applyAlignment="0" applyProtection="0">
      <alignment vertical="center"/>
    </xf>
    <xf numFmtId="0" fontId="13" fillId="10" borderId="130" applyNumberFormat="0" applyFont="0" applyAlignment="0" applyProtection="0"/>
    <xf numFmtId="0" fontId="67" fillId="9" borderId="129" applyNumberFormat="0" applyAlignment="0" applyProtection="0"/>
    <xf numFmtId="0" fontId="67" fillId="9" borderId="129" applyNumberFormat="0" applyAlignment="0" applyProtection="0"/>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8"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2" fontId="57" fillId="35" borderId="126" applyProtection="0">
      <alignment horizontal="center"/>
    </xf>
    <xf numFmtId="2" fontId="53" fillId="37" borderId="126" applyProtection="0">
      <alignment horizontal="center"/>
    </xf>
    <xf numFmtId="0" fontId="59" fillId="0" borderId="127" applyNumberFormat="0" applyFill="0" applyAlignment="0" applyProtection="0">
      <alignment vertical="center"/>
    </xf>
    <xf numFmtId="2" fontId="53" fillId="37" borderId="126" applyProtection="0">
      <alignment horizontal="center"/>
    </xf>
    <xf numFmtId="2" fontId="53" fillId="37" borderId="126" applyProtection="0">
      <alignment horizontal="center"/>
    </xf>
    <xf numFmtId="2" fontId="57" fillId="35" borderId="126" applyProtection="0">
      <alignment horizontal="center"/>
    </xf>
    <xf numFmtId="0" fontId="13" fillId="10" borderId="147" applyNumberFormat="0" applyFont="0" applyAlignment="0" applyProtection="0">
      <alignment vertical="center"/>
    </xf>
    <xf numFmtId="0" fontId="68" fillId="15" borderId="120" applyNumberFormat="0" applyAlignment="0" applyProtection="0">
      <alignment vertical="center"/>
    </xf>
    <xf numFmtId="0" fontId="68" fillId="15" borderId="120" applyNumberFormat="0" applyAlignment="0" applyProtection="0">
      <alignment vertical="center"/>
    </xf>
    <xf numFmtId="0" fontId="67" fillId="9" borderId="120" applyNumberFormat="0" applyAlignment="0" applyProtection="0"/>
    <xf numFmtId="0" fontId="68" fillId="15" borderId="144" applyNumberForma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3" fillId="0" borderId="143" applyNumberFormat="0" applyFill="0" applyAlignment="0" applyProtection="0">
      <alignment vertical="center"/>
    </xf>
    <xf numFmtId="0" fontId="55" fillId="33" borderId="141" applyNumberFormat="0" applyProtection="0">
      <alignment horizontal="left"/>
    </xf>
    <xf numFmtId="0" fontId="13" fillId="10" borderId="168" applyNumberFormat="0" applyFont="0" applyAlignment="0" applyProtection="0">
      <alignment vertical="center"/>
    </xf>
    <xf numFmtId="0" fontId="85" fillId="0" borderId="151" applyNumberFormat="0" applyFill="0" applyAlignment="0" applyProtection="0"/>
    <xf numFmtId="0" fontId="79" fillId="8" borderId="146" applyNumberFormat="0" applyAlignment="0" applyProtection="0">
      <alignment vertical="center"/>
    </xf>
    <xf numFmtId="0" fontId="63" fillId="0" borderId="150" applyNumberFormat="0" applyFill="0" applyAlignment="0" applyProtection="0">
      <alignment vertical="center"/>
    </xf>
    <xf numFmtId="0" fontId="80" fillId="15" borderId="148" applyNumberFormat="0" applyAlignment="0" applyProtection="0">
      <alignment vertical="center"/>
    </xf>
    <xf numFmtId="2" fontId="53" fillId="35" borderId="122" applyProtection="0">
      <alignment horizontal="right"/>
    </xf>
    <xf numFmtId="14" fontId="54" fillId="36" borderId="122" applyProtection="0">
      <alignment horizontal="left"/>
    </xf>
    <xf numFmtId="0" fontId="55" fillId="33" borderId="122" applyNumberFormat="0" applyProtection="0">
      <alignment horizontal="left"/>
    </xf>
    <xf numFmtId="14" fontId="54" fillId="36" borderId="122" applyProtection="0">
      <alignment horizontal="left"/>
    </xf>
    <xf numFmtId="14" fontId="54" fillId="36" borderId="122" applyProtection="0">
      <alignment horizontal="right"/>
    </xf>
    <xf numFmtId="14" fontId="54" fillId="36" borderId="122" applyProtection="0">
      <alignment horizontal="right"/>
    </xf>
    <xf numFmtId="0" fontId="79" fillId="8" borderId="132" applyNumberFormat="0" applyAlignment="0" applyProtection="0">
      <alignment vertical="center"/>
    </xf>
    <xf numFmtId="0" fontId="79" fillId="8" borderId="144" applyNumberFormat="0" applyAlignment="0" applyProtection="0">
      <alignment vertical="center"/>
    </xf>
    <xf numFmtId="0" fontId="68" fillId="15" borderId="153" applyNumberFormat="0" applyAlignment="0" applyProtection="0">
      <alignment vertical="center"/>
    </xf>
    <xf numFmtId="0" fontId="63" fillId="0" borderId="142" applyNumberFormat="0" applyFill="0" applyAlignment="0" applyProtection="0">
      <alignment vertical="center"/>
    </xf>
    <xf numFmtId="0" fontId="80" fillId="15" borderId="140" applyNumberFormat="0" applyAlignment="0" applyProtection="0">
      <alignment vertical="center"/>
    </xf>
    <xf numFmtId="2" fontId="53" fillId="37" borderId="141" applyProtection="0">
      <alignment horizontal="center"/>
    </xf>
    <xf numFmtId="0" fontId="80" fillId="15" borderId="140" applyNumberFormat="0" applyAlignment="0" applyProtection="0">
      <alignment vertical="center"/>
    </xf>
    <xf numFmtId="0" fontId="13" fillId="10" borderId="139" applyNumberFormat="0" applyFont="0" applyAlignment="0" applyProtection="0">
      <alignment vertical="center"/>
    </xf>
    <xf numFmtId="0" fontId="80" fillId="9" borderId="140" applyNumberFormat="0" applyAlignment="0" applyProtection="0">
      <alignment vertical="center"/>
    </xf>
    <xf numFmtId="0" fontId="68" fillId="15" borderId="146" applyNumberFormat="0" applyAlignment="0" applyProtection="0">
      <alignment vertical="center"/>
    </xf>
    <xf numFmtId="0" fontId="55" fillId="33" borderId="157" applyNumberFormat="0" applyProtection="0">
      <alignment horizontal="left"/>
    </xf>
    <xf numFmtId="0" fontId="18" fillId="32" borderId="134" applyNumberFormat="0" applyAlignment="0" applyProtection="0"/>
    <xf numFmtId="0" fontId="13" fillId="10" borderId="139" applyNumberFormat="0" applyFont="0" applyAlignment="0" applyProtection="0">
      <alignment vertical="center"/>
    </xf>
    <xf numFmtId="0" fontId="85" fillId="0" borderId="143" applyNumberFormat="0" applyFill="0" applyAlignment="0" applyProtection="0"/>
    <xf numFmtId="0" fontId="63" fillId="0" borderId="143" applyNumberFormat="0" applyFill="0" applyAlignment="0" applyProtection="0">
      <alignment vertical="center"/>
    </xf>
    <xf numFmtId="2" fontId="57" fillId="35" borderId="136" applyProtection="0"/>
    <xf numFmtId="14" fontId="54" fillId="36" borderId="136" applyProtection="0">
      <alignment horizontal="left"/>
    </xf>
    <xf numFmtId="0" fontId="52" fillId="33" borderId="141" applyNumberFormat="0" applyAlignment="0" applyProtection="0"/>
    <xf numFmtId="0" fontId="13" fillId="10" borderId="139" applyNumberFormat="0" applyFont="0" applyAlignment="0" applyProtection="0">
      <alignment vertical="center"/>
    </xf>
    <xf numFmtId="2" fontId="57" fillId="35" borderId="141" applyProtection="0"/>
    <xf numFmtId="2" fontId="53" fillId="37" borderId="149" applyProtection="0">
      <alignment horizontal="center"/>
    </xf>
    <xf numFmtId="0" fontId="18" fillId="32" borderId="147" applyNumberFormat="0" applyAlignment="0" applyProtection="0"/>
    <xf numFmtId="0" fontId="80" fillId="15" borderId="125" applyNumberFormat="0" applyAlignment="0" applyProtection="0">
      <alignment vertical="center"/>
    </xf>
    <xf numFmtId="0" fontId="80" fillId="9"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5" fillId="0" borderId="128" applyNumberFormat="0" applyFill="0" applyAlignment="0" applyProtection="0"/>
    <xf numFmtId="0" fontId="80" fillId="15" borderId="125" applyNumberFormat="0" applyAlignment="0" applyProtection="0">
      <alignment vertical="center"/>
    </xf>
    <xf numFmtId="14" fontId="54" fillId="36" borderId="141" applyProtection="0">
      <alignment horizontal="right"/>
    </xf>
    <xf numFmtId="0" fontId="68" fillId="15" borderId="146" applyNumberFormat="0" applyAlignment="0" applyProtection="0">
      <alignment vertical="center"/>
    </xf>
    <xf numFmtId="2" fontId="52" fillId="34" borderId="136" applyProtection="0">
      <alignment horizontal="right"/>
    </xf>
    <xf numFmtId="0" fontId="63" fillId="0" borderId="150" applyNumberFormat="0" applyFill="0" applyAlignment="0" applyProtection="0">
      <alignment vertical="center"/>
    </xf>
    <xf numFmtId="2" fontId="57" fillId="35" borderId="136" applyProtection="0"/>
    <xf numFmtId="0" fontId="68" fillId="15" borderId="153" applyNumberFormat="0" applyAlignment="0" applyProtection="0">
      <alignment vertical="center"/>
    </xf>
    <xf numFmtId="14" fontId="54" fillId="36" borderId="141" applyProtection="0">
      <alignment horizontal="right"/>
    </xf>
    <xf numFmtId="0" fontId="79" fillId="8" borderId="120"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80" fillId="15" borderId="135" applyNumberForma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14" fontId="54" fillId="36" borderId="136" applyProtection="0">
      <alignment horizontal="right"/>
    </xf>
    <xf numFmtId="0" fontId="67" fillId="9" borderId="120" applyNumberFormat="0" applyAlignment="0" applyProtection="0"/>
    <xf numFmtId="0" fontId="68" fillId="15" borderId="120" applyNumberFormat="0" applyAlignment="0" applyProtection="0">
      <alignment vertical="center"/>
    </xf>
    <xf numFmtId="0" fontId="68" fillId="15" borderId="120" applyNumberFormat="0" applyAlignment="0" applyProtection="0">
      <alignment vertical="center"/>
    </xf>
    <xf numFmtId="0" fontId="80" fillId="15" borderId="140" applyNumberFormat="0" applyAlignment="0" applyProtection="0">
      <alignment vertical="center"/>
    </xf>
    <xf numFmtId="0" fontId="79" fillId="8" borderId="146" applyNumberFormat="0" applyAlignment="0" applyProtection="0">
      <alignment vertical="center"/>
    </xf>
    <xf numFmtId="0" fontId="68" fillId="15" borderId="144" applyNumberFormat="0" applyAlignment="0" applyProtection="0">
      <alignment vertical="center"/>
    </xf>
    <xf numFmtId="0" fontId="68" fillId="9" borderId="144"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14" fontId="54" fillId="36" borderId="149" applyProtection="0">
      <alignment horizontal="left"/>
    </xf>
    <xf numFmtId="0" fontId="68" fillId="15" borderId="129" applyNumberFormat="0" applyAlignment="0" applyProtection="0">
      <alignment vertical="center"/>
    </xf>
    <xf numFmtId="0" fontId="67" fillId="9" borderId="129" applyNumberFormat="0" applyAlignment="0" applyProtection="0"/>
    <xf numFmtId="0" fontId="68" fillId="15" borderId="129" applyNumberFormat="0" applyAlignment="0" applyProtection="0">
      <alignment vertical="center"/>
    </xf>
    <xf numFmtId="0" fontId="68" fillId="15" borderId="129" applyNumberFormat="0" applyAlignment="0" applyProtection="0">
      <alignment vertical="center"/>
    </xf>
    <xf numFmtId="0" fontId="68" fillId="9" borderId="129" applyNumberFormat="0" applyAlignment="0" applyProtection="0">
      <alignment vertical="center"/>
    </xf>
    <xf numFmtId="0" fontId="13" fillId="10" borderId="130" applyNumberFormat="0" applyFont="0" applyAlignment="0" applyProtection="0">
      <alignment vertical="center"/>
    </xf>
    <xf numFmtId="0" fontId="51" fillId="15" borderId="125" applyNumberFormat="0" applyAlignment="0" applyProtection="0">
      <alignment vertical="center"/>
    </xf>
    <xf numFmtId="0" fontId="63" fillId="0" borderId="128" applyNumberFormat="0" applyFill="0" applyAlignment="0" applyProtection="0">
      <alignment vertical="center"/>
    </xf>
    <xf numFmtId="0" fontId="44" fillId="8" borderId="129"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80" fillId="15" borderId="140" applyNumberFormat="0" applyAlignment="0" applyProtection="0">
      <alignment vertical="center"/>
    </xf>
    <xf numFmtId="0" fontId="13" fillId="10" borderId="147" applyNumberFormat="0" applyFont="0" applyAlignment="0" applyProtection="0">
      <alignment vertical="center"/>
    </xf>
    <xf numFmtId="0" fontId="68" fillId="9" borderId="132" applyNumberFormat="0" applyAlignment="0" applyProtection="0">
      <alignment vertical="center"/>
    </xf>
    <xf numFmtId="0" fontId="13" fillId="10" borderId="139" applyNumberFormat="0" applyFont="0" applyAlignment="0" applyProtection="0"/>
    <xf numFmtId="2" fontId="54" fillId="33" borderId="136" applyProtection="0"/>
    <xf numFmtId="0" fontId="44" fillId="8" borderId="153" applyNumberFormat="0" applyAlignment="0" applyProtection="0">
      <alignment vertical="center"/>
    </xf>
    <xf numFmtId="0" fontId="67" fillId="9" borderId="144" applyNumberFormat="0" applyAlignment="0" applyProtection="0"/>
    <xf numFmtId="0" fontId="32" fillId="15" borderId="144" applyNumberFormat="0" applyAlignment="0" applyProtection="0">
      <alignment vertical="center"/>
    </xf>
    <xf numFmtId="0" fontId="80" fillId="15" borderId="135" applyNumberFormat="0" applyAlignment="0" applyProtection="0">
      <alignment vertical="center"/>
    </xf>
    <xf numFmtId="0" fontId="13" fillId="10" borderId="130" applyNumberFormat="0" applyFont="0" applyAlignment="0" applyProtection="0">
      <alignment vertical="center"/>
    </xf>
    <xf numFmtId="0" fontId="80" fillId="15" borderId="169" applyNumberFormat="0" applyAlignment="0" applyProtection="0">
      <alignment vertical="center"/>
    </xf>
    <xf numFmtId="0" fontId="13" fillId="10" borderId="139" applyNumberFormat="0" applyFont="0" applyAlignment="0" applyProtection="0">
      <alignment vertical="center"/>
    </xf>
    <xf numFmtId="0" fontId="79" fillId="8" borderId="144" applyNumberFormat="0" applyAlignment="0" applyProtection="0">
      <alignment vertical="center"/>
    </xf>
    <xf numFmtId="0" fontId="80" fillId="15" borderId="135" applyNumberFormat="0" applyAlignment="0" applyProtection="0">
      <alignment vertical="center"/>
    </xf>
    <xf numFmtId="0" fontId="63" fillId="0" borderId="142" applyNumberFormat="0" applyFill="0" applyAlignment="0" applyProtection="0">
      <alignment vertical="center"/>
    </xf>
    <xf numFmtId="0" fontId="63" fillId="0" borderId="143" applyNumberFormat="0" applyFill="0" applyAlignment="0" applyProtection="0">
      <alignment vertical="center"/>
    </xf>
    <xf numFmtId="0" fontId="13" fillId="10" borderId="147" applyNumberFormat="0" applyFont="0" applyAlignment="0" applyProtection="0">
      <alignment vertical="center"/>
    </xf>
    <xf numFmtId="2" fontId="52" fillId="34" borderId="141" applyProtection="0">
      <alignment horizontal="right"/>
    </xf>
    <xf numFmtId="0" fontId="68" fillId="15" borderId="144" applyNumberFormat="0" applyAlignment="0" applyProtection="0">
      <alignment vertical="center"/>
    </xf>
    <xf numFmtId="0" fontId="80" fillId="15" borderId="125" applyNumberFormat="0" applyAlignment="0" applyProtection="0">
      <alignment vertical="center"/>
    </xf>
    <xf numFmtId="0" fontId="80" fillId="9"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5" fillId="0" borderId="128" applyNumberFormat="0" applyFill="0" applyAlignment="0" applyProtection="0"/>
    <xf numFmtId="0" fontId="80" fillId="15" borderId="125" applyNumberFormat="0" applyAlignment="0" applyProtection="0">
      <alignment vertical="center"/>
    </xf>
    <xf numFmtId="0" fontId="13" fillId="10" borderId="139" applyNumberFormat="0" applyFont="0" applyAlignment="0" applyProtection="0">
      <alignment vertical="center"/>
    </xf>
    <xf numFmtId="0" fontId="55" fillId="33" borderId="136" applyNumberFormat="0" applyProtection="0">
      <alignment horizontal="left"/>
    </xf>
    <xf numFmtId="0" fontId="68" fillId="15" borderId="144" applyNumberFormat="0" applyAlignment="0" applyProtection="0">
      <alignment vertical="center"/>
    </xf>
    <xf numFmtId="14" fontId="54" fillId="36" borderId="149" applyProtection="0">
      <alignment horizontal="left"/>
    </xf>
    <xf numFmtId="0" fontId="63" fillId="0" borderId="142" applyNumberFormat="0" applyFill="0" applyAlignment="0" applyProtection="0">
      <alignment vertical="center"/>
    </xf>
    <xf numFmtId="2" fontId="52" fillId="34" borderId="126" applyProtection="0">
      <alignment horizontal="right"/>
    </xf>
    <xf numFmtId="14" fontId="54" fillId="36" borderId="126" applyProtection="0">
      <alignment horizontal="left"/>
    </xf>
    <xf numFmtId="14" fontId="54" fillId="36" borderId="126" applyProtection="0">
      <alignment horizontal="right"/>
    </xf>
    <xf numFmtId="0" fontId="68" fillId="15" borderId="146" applyNumberFormat="0" applyAlignment="0" applyProtection="0">
      <alignment vertical="center"/>
    </xf>
    <xf numFmtId="0" fontId="44" fillId="8" borderId="144" applyNumberFormat="0" applyAlignment="0" applyProtection="0">
      <alignment vertical="center"/>
    </xf>
    <xf numFmtId="0" fontId="80" fillId="15" borderId="140" applyNumberFormat="0" applyAlignment="0" applyProtection="0">
      <alignment vertical="center"/>
    </xf>
    <xf numFmtId="2" fontId="53" fillId="34" borderId="126" applyProtection="0"/>
    <xf numFmtId="14" fontId="54" fillId="36" borderId="126" applyProtection="0">
      <alignment horizontal="right"/>
    </xf>
    <xf numFmtId="2" fontId="52" fillId="34" borderId="126" applyProtection="0">
      <alignment horizontal="right"/>
    </xf>
    <xf numFmtId="0" fontId="80" fillId="15" borderId="140" applyNumberFormat="0" applyAlignment="0" applyProtection="0">
      <alignment vertical="center"/>
    </xf>
    <xf numFmtId="14" fontId="54" fillId="36" borderId="126" applyProtection="0">
      <alignment horizontal="left"/>
    </xf>
    <xf numFmtId="14" fontId="54" fillId="36" borderId="126" applyProtection="0">
      <alignment horizontal="right"/>
    </xf>
    <xf numFmtId="14" fontId="54" fillId="36" borderId="126" applyProtection="0">
      <alignment horizontal="right"/>
    </xf>
    <xf numFmtId="0" fontId="55" fillId="33" borderId="126" applyNumberFormat="0" applyProtection="0">
      <alignment horizontal="left"/>
    </xf>
    <xf numFmtId="2" fontId="53" fillId="34" borderId="126" applyProtection="0"/>
    <xf numFmtId="0" fontId="80" fillId="15" borderId="148" applyNumberFormat="0" applyAlignment="0" applyProtection="0">
      <alignment vertical="center"/>
    </xf>
    <xf numFmtId="0" fontId="68" fillId="9" borderId="144" applyNumberFormat="0" applyAlignment="0" applyProtection="0">
      <alignment vertical="center"/>
    </xf>
    <xf numFmtId="2" fontId="54" fillId="33" borderId="141" applyProtection="0"/>
    <xf numFmtId="0" fontId="80" fillId="15" borderId="140" applyNumberFormat="0" applyAlignment="0" applyProtection="0">
      <alignment vertical="center"/>
    </xf>
    <xf numFmtId="0" fontId="63" fillId="0" borderId="142" applyNumberFormat="0" applyFill="0" applyAlignment="0" applyProtection="0">
      <alignment vertical="center"/>
    </xf>
    <xf numFmtId="0" fontId="52" fillId="33" borderId="149" applyNumberFormat="0" applyAlignment="0" applyProtection="0"/>
    <xf numFmtId="0" fontId="44" fillId="8" borderId="153" applyNumberFormat="0" applyAlignment="0" applyProtection="0">
      <alignment vertical="center"/>
    </xf>
    <xf numFmtId="0" fontId="63" fillId="0" borderId="171" applyNumberFormat="0" applyFill="0" applyAlignment="0" applyProtection="0">
      <alignment vertical="center"/>
    </xf>
    <xf numFmtId="14" fontId="54" fillId="36" borderId="141" applyProtection="0">
      <alignment horizontal="left"/>
    </xf>
    <xf numFmtId="0" fontId="51" fillId="15" borderId="140" applyNumberFormat="0" applyAlignment="0" applyProtection="0">
      <alignment vertical="center"/>
    </xf>
    <xf numFmtId="0" fontId="51" fillId="15" borderId="148" applyNumberFormat="0" applyAlignment="0" applyProtection="0">
      <alignment vertical="center"/>
    </xf>
    <xf numFmtId="0" fontId="63" fillId="0" borderId="142" applyNumberFormat="0" applyFill="0" applyAlignment="0" applyProtection="0">
      <alignment vertical="center"/>
    </xf>
    <xf numFmtId="0" fontId="80" fillId="15" borderId="140" applyNumberFormat="0" applyAlignment="0" applyProtection="0">
      <alignment vertical="center"/>
    </xf>
    <xf numFmtId="0" fontId="79" fillId="8" borderId="146"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68" fillId="15" borderId="132" applyNumberFormat="0" applyAlignment="0" applyProtection="0">
      <alignment vertical="center"/>
    </xf>
    <xf numFmtId="0" fontId="68" fillId="15" borderId="166" applyNumberFormat="0" applyAlignment="0" applyProtection="0">
      <alignment vertical="center"/>
    </xf>
    <xf numFmtId="0" fontId="18" fillId="32" borderId="139" applyNumberFormat="0" applyAlignment="0" applyProtection="0"/>
    <xf numFmtId="0" fontId="44" fillId="8" borderId="144" applyNumberFormat="0" applyAlignment="0" applyProtection="0">
      <alignment vertical="center"/>
    </xf>
    <xf numFmtId="0" fontId="63" fillId="0" borderId="150" applyNumberFormat="0" applyFill="0" applyAlignment="0" applyProtection="0">
      <alignment vertical="center"/>
    </xf>
    <xf numFmtId="0" fontId="80" fillId="9" borderId="140" applyNumberFormat="0" applyAlignment="0" applyProtection="0">
      <alignment vertical="center"/>
    </xf>
    <xf numFmtId="0" fontId="51" fillId="15" borderId="140" applyNumberFormat="0" applyAlignment="0" applyProtection="0">
      <alignment vertical="center"/>
    </xf>
    <xf numFmtId="2" fontId="54" fillId="33" borderId="122" applyProtection="0"/>
    <xf numFmtId="0" fontId="18" fillId="32" borderId="121" applyNumberFormat="0" applyAlignment="0" applyProtection="0"/>
    <xf numFmtId="0" fontId="18" fillId="32" borderId="121" applyNumberForma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68" fillId="15" borderId="146" applyNumberFormat="0" applyAlignment="0" applyProtection="0">
      <alignment vertical="center"/>
    </xf>
    <xf numFmtId="0" fontId="63" fillId="0" borderId="150" applyNumberFormat="0" applyFill="0" applyAlignment="0" applyProtection="0">
      <alignment vertical="center"/>
    </xf>
    <xf numFmtId="0" fontId="68" fillId="15" borderId="144" applyNumberFormat="0" applyAlignment="0" applyProtection="0">
      <alignment vertical="center"/>
    </xf>
    <xf numFmtId="0" fontId="13" fillId="10" borderId="121" applyNumberFormat="0" applyFont="0" applyAlignment="0" applyProtection="0">
      <alignment vertical="center"/>
    </xf>
    <xf numFmtId="0" fontId="13" fillId="10" borderId="134" applyNumberFormat="0" applyFont="0" applyAlignment="0" applyProtection="0">
      <alignment vertical="center"/>
    </xf>
    <xf numFmtId="0" fontId="68" fillId="15" borderId="144" applyNumberFormat="0" applyAlignment="0" applyProtection="0">
      <alignment vertical="center"/>
    </xf>
    <xf numFmtId="0" fontId="79" fillId="8" borderId="132" applyNumberFormat="0" applyAlignment="0" applyProtection="0">
      <alignment vertical="center"/>
    </xf>
    <xf numFmtId="0" fontId="63" fillId="0" borderId="127" applyNumberFormat="0" applyFill="0" applyAlignment="0" applyProtection="0">
      <alignment vertical="center"/>
    </xf>
    <xf numFmtId="2" fontId="57" fillId="35" borderId="122" applyProtection="0"/>
    <xf numFmtId="0" fontId="32" fillId="15" borderId="146" applyNumberFormat="0" applyAlignment="0" applyProtection="0">
      <alignment vertical="center"/>
    </xf>
    <xf numFmtId="0" fontId="63" fillId="0" borderId="171" applyNumberFormat="0" applyFill="0" applyAlignment="0" applyProtection="0">
      <alignment vertical="center"/>
    </xf>
    <xf numFmtId="2" fontId="54" fillId="33" borderId="157" applyProtection="0"/>
    <xf numFmtId="0" fontId="67" fillId="9" borderId="144" applyNumberFormat="0" applyAlignment="0" applyProtection="0"/>
    <xf numFmtId="0" fontId="13" fillId="10" borderId="139" applyNumberFormat="0" applyFont="0" applyAlignment="0" applyProtection="0">
      <alignment vertical="center"/>
    </xf>
    <xf numFmtId="0" fontId="63" fillId="0" borderId="151" applyNumberFormat="0" applyFill="0" applyAlignment="0" applyProtection="0">
      <alignment vertical="center"/>
    </xf>
    <xf numFmtId="0" fontId="68" fillId="15" borderId="144" applyNumberFormat="0" applyAlignment="0" applyProtection="0">
      <alignment vertical="center"/>
    </xf>
    <xf numFmtId="0" fontId="51" fillId="15" borderId="148" applyNumberFormat="0" applyAlignment="0" applyProtection="0">
      <alignment vertical="center"/>
    </xf>
    <xf numFmtId="0" fontId="59" fillId="0" borderId="142" applyNumberFormat="0" applyFill="0" applyAlignment="0" applyProtection="0">
      <alignment vertical="center"/>
    </xf>
    <xf numFmtId="0" fontId="18" fillId="32" borderId="139" applyNumberFormat="0" applyAlignment="0" applyProtection="0"/>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8" fillId="15" borderId="132" applyNumberFormat="0" applyAlignment="0" applyProtection="0">
      <alignment vertical="center"/>
    </xf>
    <xf numFmtId="0" fontId="68" fillId="15" borderId="146" applyNumberFormat="0" applyAlignment="0" applyProtection="0">
      <alignment vertical="center"/>
    </xf>
    <xf numFmtId="0" fontId="13" fillId="10" borderId="139" applyNumberFormat="0" applyFont="0" applyAlignment="0" applyProtection="0">
      <alignment vertical="center"/>
    </xf>
    <xf numFmtId="2" fontId="57" fillId="35" borderId="141" applyProtection="0">
      <alignment horizontal="center"/>
    </xf>
    <xf numFmtId="0" fontId="68" fillId="15" borderId="146" applyNumberFormat="0" applyAlignment="0" applyProtection="0">
      <alignment vertical="center"/>
    </xf>
    <xf numFmtId="0" fontId="59" fillId="0" borderId="142" applyNumberFormat="0" applyFill="0" applyAlignment="0" applyProtection="0">
      <alignment vertical="center"/>
    </xf>
    <xf numFmtId="0" fontId="68" fillId="9" borderId="144" applyNumberFormat="0" applyAlignment="0" applyProtection="0">
      <alignment vertical="center"/>
    </xf>
    <xf numFmtId="0" fontId="68" fillId="15" borderId="144" applyNumberFormat="0" applyAlignment="0" applyProtection="0">
      <alignment vertical="center"/>
    </xf>
    <xf numFmtId="2" fontId="54" fillId="33" borderId="141" applyProtection="0"/>
    <xf numFmtId="0" fontId="80" fillId="15" borderId="140"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2" fontId="57" fillId="35" borderId="149" applyProtection="0">
      <alignment horizontal="center"/>
    </xf>
    <xf numFmtId="0" fontId="13" fillId="10" borderId="147" applyNumberFormat="0" applyFont="0" applyAlignment="0" applyProtection="0">
      <alignment vertical="center"/>
    </xf>
    <xf numFmtId="14" fontId="54" fillId="36" borderId="149" applyProtection="0">
      <alignment horizontal="right"/>
    </xf>
    <xf numFmtId="0" fontId="13" fillId="10" borderId="134" applyNumberFormat="0" applyFont="0" applyAlignment="0" applyProtection="0">
      <alignment vertical="center"/>
    </xf>
    <xf numFmtId="0" fontId="63" fillId="0" borderId="142" applyNumberFormat="0" applyFill="0" applyAlignment="0" applyProtection="0">
      <alignment vertical="center"/>
    </xf>
    <xf numFmtId="0" fontId="80" fillId="15" borderId="135" applyNumberFormat="0" applyAlignment="0" applyProtection="0">
      <alignment vertical="center"/>
    </xf>
    <xf numFmtId="0" fontId="68" fillId="15" borderId="146" applyNumberFormat="0" applyAlignment="0" applyProtection="0">
      <alignment vertical="center"/>
    </xf>
    <xf numFmtId="2" fontId="54" fillId="33" borderId="136" applyProtection="0"/>
    <xf numFmtId="0" fontId="13" fillId="10" borderId="139" applyNumberFormat="0" applyFont="0" applyAlignment="0" applyProtection="0">
      <alignment vertical="center"/>
    </xf>
    <xf numFmtId="0" fontId="63" fillId="0" borderId="171" applyNumberFormat="0" applyFill="0" applyAlignment="0" applyProtection="0">
      <alignment vertical="center"/>
    </xf>
    <xf numFmtId="0" fontId="63" fillId="0" borderId="151" applyNumberFormat="0" applyFill="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32" fillId="15" borderId="146" applyNumberFormat="0" applyAlignment="0" applyProtection="0">
      <alignment vertical="center"/>
    </xf>
    <xf numFmtId="0" fontId="68" fillId="9" borderId="132" applyNumberFormat="0" applyAlignment="0" applyProtection="0">
      <alignment vertical="center"/>
    </xf>
    <xf numFmtId="2" fontId="54" fillId="33" borderId="141" applyProtection="0"/>
    <xf numFmtId="0" fontId="80" fillId="15" borderId="140" applyNumberFormat="0" applyAlignment="0" applyProtection="0">
      <alignment vertical="center"/>
    </xf>
    <xf numFmtId="0" fontId="59" fillId="0" borderId="158" applyNumberFormat="0" applyFill="0" applyAlignment="0" applyProtection="0">
      <alignment vertical="center"/>
    </xf>
    <xf numFmtId="0" fontId="59" fillId="0" borderId="150" applyNumberFormat="0" applyFill="0" applyAlignment="0" applyProtection="0">
      <alignment vertical="center"/>
    </xf>
    <xf numFmtId="0" fontId="44" fillId="8" borderId="146" applyNumberFormat="0" applyAlignment="0" applyProtection="0">
      <alignment vertical="center"/>
    </xf>
    <xf numFmtId="0" fontId="13" fillId="10" borderId="139" applyNumberFormat="0" applyFont="0" applyAlignment="0" applyProtection="0">
      <alignment vertical="center"/>
    </xf>
    <xf numFmtId="0" fontId="68" fillId="15" borderId="166" applyNumberFormat="0" applyAlignment="0" applyProtection="0">
      <alignment vertical="center"/>
    </xf>
    <xf numFmtId="0" fontId="63" fillId="0" borderId="143" applyNumberFormat="0" applyFill="0" applyAlignment="0" applyProtection="0">
      <alignment vertical="center"/>
    </xf>
    <xf numFmtId="0" fontId="68" fillId="15" borderId="166" applyNumberFormat="0" applyAlignment="0" applyProtection="0">
      <alignment vertical="center"/>
    </xf>
    <xf numFmtId="0" fontId="13" fillId="10" borderId="139" applyNumberFormat="0" applyFont="0" applyAlignment="0" applyProtection="0">
      <alignment vertical="center"/>
    </xf>
    <xf numFmtId="0" fontId="85" fillId="0" borderId="143" applyNumberFormat="0" applyFill="0" applyAlignment="0" applyProtection="0"/>
    <xf numFmtId="0" fontId="55" fillId="33" borderId="136" applyNumberFormat="0" applyProtection="0">
      <alignment horizontal="left"/>
    </xf>
    <xf numFmtId="0" fontId="63" fillId="0" borderId="143" applyNumberFormat="0" applyFill="0" applyAlignment="0" applyProtection="0">
      <alignment vertical="center"/>
    </xf>
    <xf numFmtId="0" fontId="13" fillId="10" borderId="134" applyNumberFormat="0" applyFont="0" applyAlignment="0" applyProtection="0">
      <alignment vertical="center"/>
    </xf>
    <xf numFmtId="0" fontId="63" fillId="0" borderId="137" applyNumberFormat="0" applyFill="0" applyAlignment="0" applyProtection="0">
      <alignment vertical="center"/>
    </xf>
    <xf numFmtId="0" fontId="13" fillId="10" borderId="134" applyNumberFormat="0" applyFont="0" applyAlignment="0" applyProtection="0">
      <alignment vertical="center"/>
    </xf>
    <xf numFmtId="0" fontId="67" fillId="9" borderId="144" applyNumberFormat="0" applyAlignment="0" applyProtection="0"/>
    <xf numFmtId="0" fontId="51" fillId="15" borderId="140" applyNumberFormat="0" applyAlignment="0" applyProtection="0">
      <alignment vertical="center"/>
    </xf>
    <xf numFmtId="0" fontId="63" fillId="0" borderId="150" applyNumberFormat="0" applyFill="0" applyAlignment="0" applyProtection="0">
      <alignment vertical="center"/>
    </xf>
    <xf numFmtId="0" fontId="18" fillId="32" borderId="139" applyNumberFormat="0" applyAlignment="0" applyProtection="0"/>
    <xf numFmtId="0" fontId="80" fillId="15" borderId="140" applyNumberFormat="0" applyAlignment="0" applyProtection="0">
      <alignment vertical="center"/>
    </xf>
    <xf numFmtId="0" fontId="85" fillId="0" borderId="143" applyNumberFormat="0" applyFill="0" applyAlignment="0" applyProtection="0"/>
    <xf numFmtId="2" fontId="53" fillId="37" borderId="141" applyProtection="0">
      <alignment horizontal="center"/>
    </xf>
    <xf numFmtId="0" fontId="79" fillId="8" borderId="144" applyNumberFormat="0" applyAlignment="0" applyProtection="0">
      <alignment vertical="center"/>
    </xf>
    <xf numFmtId="0" fontId="18" fillId="32" borderId="139" applyNumberFormat="0" applyAlignment="0" applyProtection="0"/>
    <xf numFmtId="2" fontId="57" fillId="35" borderId="141" applyProtection="0"/>
    <xf numFmtId="0" fontId="51" fillId="15" borderId="140" applyNumberFormat="0" applyAlignment="0" applyProtection="0">
      <alignment vertical="center"/>
    </xf>
    <xf numFmtId="0" fontId="63" fillId="0" borderId="142" applyNumberFormat="0" applyFill="0" applyAlignment="0" applyProtection="0">
      <alignment vertical="center"/>
    </xf>
    <xf numFmtId="0" fontId="80" fillId="15" borderId="140" applyNumberFormat="0" applyAlignment="0" applyProtection="0">
      <alignment vertical="center"/>
    </xf>
    <xf numFmtId="14" fontId="54" fillId="36" borderId="141" applyProtection="0">
      <alignment horizontal="right"/>
    </xf>
    <xf numFmtId="0" fontId="13" fillId="10" borderId="139" applyNumberFormat="0" applyFont="0" applyAlignment="0" applyProtection="0">
      <alignment vertical="center"/>
    </xf>
    <xf numFmtId="0" fontId="44" fillId="8" borderId="144" applyNumberFormat="0" applyAlignment="0" applyProtection="0">
      <alignment vertical="center"/>
    </xf>
    <xf numFmtId="0" fontId="18" fillId="32" borderId="139" applyNumberFormat="0" applyAlignment="0" applyProtection="0"/>
    <xf numFmtId="0" fontId="68" fillId="15" borderId="153" applyNumberFormat="0" applyAlignment="0" applyProtection="0">
      <alignment vertical="center"/>
    </xf>
    <xf numFmtId="0" fontId="44" fillId="8" borderId="144" applyNumberFormat="0" applyAlignment="0" applyProtection="0">
      <alignment vertical="center"/>
    </xf>
    <xf numFmtId="2" fontId="52" fillId="34" borderId="141" applyProtection="0">
      <alignment horizontal="right"/>
    </xf>
    <xf numFmtId="0" fontId="44" fillId="8" borderId="144" applyNumberFormat="0" applyAlignment="0" applyProtection="0">
      <alignment vertical="center"/>
    </xf>
    <xf numFmtId="14" fontId="54" fillId="36" borderId="141" applyProtection="0">
      <alignment horizontal="right"/>
    </xf>
    <xf numFmtId="2" fontId="53" fillId="37" borderId="141" applyProtection="0"/>
    <xf numFmtId="2" fontId="53" fillId="35" borderId="141" applyProtection="0">
      <alignment horizontal="right"/>
    </xf>
    <xf numFmtId="14" fontId="54" fillId="36" borderId="141" applyProtection="0">
      <alignment horizontal="right"/>
    </xf>
    <xf numFmtId="2" fontId="53" fillId="34" borderId="149" applyProtection="0"/>
    <xf numFmtId="2" fontId="53" fillId="37" borderId="149" applyProtection="0"/>
    <xf numFmtId="14" fontId="54" fillId="36" borderId="141" applyProtection="0">
      <alignment horizontal="left"/>
    </xf>
    <xf numFmtId="0" fontId="68" fillId="15" borderId="144" applyNumberFormat="0" applyAlignment="0" applyProtection="0">
      <alignment vertical="center"/>
    </xf>
    <xf numFmtId="0" fontId="80" fillId="15" borderId="140" applyNumberFormat="0" applyAlignment="0" applyProtection="0">
      <alignment vertical="center"/>
    </xf>
    <xf numFmtId="0" fontId="13" fillId="10" borderId="147" applyNumberFormat="0" applyFont="0" applyAlignment="0" applyProtection="0">
      <alignment vertical="center"/>
    </xf>
    <xf numFmtId="0" fontId="63" fillId="0" borderId="142" applyNumberFormat="0" applyFill="0" applyAlignment="0" applyProtection="0">
      <alignment vertical="center"/>
    </xf>
    <xf numFmtId="0" fontId="63" fillId="0" borderId="137"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85" fillId="0" borderId="143" applyNumberFormat="0" applyFill="0" applyAlignment="0" applyProtection="0"/>
    <xf numFmtId="0" fontId="63" fillId="0" borderId="137" applyNumberFormat="0" applyFill="0" applyAlignment="0" applyProtection="0">
      <alignment vertical="center"/>
    </xf>
    <xf numFmtId="14" fontId="54" fillId="36" borderId="141" applyProtection="0">
      <alignment horizontal="left"/>
    </xf>
    <xf numFmtId="0" fontId="63" fillId="0" borderId="142" applyNumberFormat="0" applyFill="0" applyAlignment="0" applyProtection="0">
      <alignment vertical="center"/>
    </xf>
    <xf numFmtId="0" fontId="80" fillId="15" borderId="140" applyNumberFormat="0" applyAlignment="0" applyProtection="0">
      <alignment vertical="center"/>
    </xf>
    <xf numFmtId="0" fontId="63" fillId="0" borderId="143" applyNumberFormat="0" applyFill="0" applyAlignment="0" applyProtection="0">
      <alignment vertical="center"/>
    </xf>
    <xf numFmtId="0" fontId="63" fillId="0" borderId="138" applyNumberFormat="0" applyFill="0" applyAlignment="0" applyProtection="0">
      <alignment vertical="center"/>
    </xf>
    <xf numFmtId="0" fontId="51" fillId="15" borderId="140" applyNumberFormat="0" applyAlignment="0" applyProtection="0">
      <alignment vertical="center"/>
    </xf>
    <xf numFmtId="0" fontId="63" fillId="0" borderId="142" applyNumberFormat="0" applyFill="0" applyAlignment="0" applyProtection="0">
      <alignment vertical="center"/>
    </xf>
    <xf numFmtId="0" fontId="68" fillId="15" borderId="132" applyNumberFormat="0" applyAlignment="0" applyProtection="0">
      <alignment vertical="center"/>
    </xf>
    <xf numFmtId="0" fontId="44" fillId="8" borderId="144" applyNumberFormat="0" applyAlignment="0" applyProtection="0">
      <alignment vertical="center"/>
    </xf>
    <xf numFmtId="0" fontId="63" fillId="0" borderId="127" applyNumberFormat="0" applyFill="0" applyAlignment="0" applyProtection="0">
      <alignment vertical="center"/>
    </xf>
    <xf numFmtId="2" fontId="52" fillId="34" borderId="149" applyProtection="0">
      <alignment horizontal="right"/>
    </xf>
    <xf numFmtId="0" fontId="80" fillId="9" borderId="148" applyNumberFormat="0" applyAlignment="0" applyProtection="0">
      <alignment vertical="center"/>
    </xf>
    <xf numFmtId="0" fontId="13" fillId="10" borderId="134" applyNumberFormat="0" applyFont="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2" fontId="53" fillId="34" borderId="141" applyProtection="0"/>
    <xf numFmtId="0" fontId="63" fillId="0" borderId="150" applyNumberFormat="0" applyFill="0" applyAlignment="0" applyProtection="0">
      <alignment vertical="center"/>
    </xf>
    <xf numFmtId="0" fontId="63" fillId="0" borderId="128" applyNumberFormat="0" applyFill="0" applyAlignment="0" applyProtection="0">
      <alignment vertical="center"/>
    </xf>
    <xf numFmtId="0" fontId="63" fillId="0" borderId="127" applyNumberFormat="0" applyFill="0" applyAlignment="0" applyProtection="0">
      <alignment vertical="center"/>
    </xf>
    <xf numFmtId="0" fontId="13" fillId="10" borderId="147" applyNumberFormat="0" applyFont="0" applyAlignment="0" applyProtection="0">
      <alignment vertical="center"/>
    </xf>
    <xf numFmtId="0" fontId="68" fillId="15" borderId="144" applyNumberFormat="0" applyAlignment="0" applyProtection="0">
      <alignment vertical="center"/>
    </xf>
    <xf numFmtId="0" fontId="13" fillId="10" borderId="147" applyNumberFormat="0" applyFont="0" applyAlignment="0" applyProtection="0">
      <alignment vertical="center"/>
    </xf>
    <xf numFmtId="2" fontId="54" fillId="33" borderId="141" applyProtection="0"/>
    <xf numFmtId="2" fontId="53" fillId="34" borderId="141" applyProtection="0"/>
    <xf numFmtId="0" fontId="59" fillId="0" borderId="142" applyNumberFormat="0" applyFill="0" applyAlignment="0" applyProtection="0">
      <alignment vertical="center"/>
    </xf>
    <xf numFmtId="0" fontId="80" fillId="15" borderId="135" applyNumberFormat="0" applyAlignment="0" applyProtection="0">
      <alignment vertical="center"/>
    </xf>
    <xf numFmtId="0" fontId="80" fillId="15" borderId="140" applyNumberFormat="0" applyAlignment="0" applyProtection="0">
      <alignment vertical="center"/>
    </xf>
    <xf numFmtId="0" fontId="79" fillId="8" borderId="132" applyNumberFormat="0" applyAlignment="0" applyProtection="0">
      <alignment vertical="center"/>
    </xf>
    <xf numFmtId="0" fontId="67" fillId="9" borderId="132" applyNumberFormat="0" applyAlignment="0" applyProtection="0"/>
    <xf numFmtId="0" fontId="63" fillId="0" borderId="138" applyNumberFormat="0" applyFill="0" applyAlignment="0" applyProtection="0">
      <alignment vertical="center"/>
    </xf>
    <xf numFmtId="0" fontId="68" fillId="15" borderId="146" applyNumberFormat="0" applyAlignment="0" applyProtection="0">
      <alignment vertical="center"/>
    </xf>
    <xf numFmtId="0" fontId="79" fillId="8" borderId="144" applyNumberFormat="0" applyAlignment="0" applyProtection="0">
      <alignment vertical="center"/>
    </xf>
    <xf numFmtId="0" fontId="13" fillId="10" borderId="139" applyNumberFormat="0" applyFont="0" applyAlignment="0" applyProtection="0"/>
    <xf numFmtId="0" fontId="18" fillId="32" borderId="134" applyNumberFormat="0" applyAlignment="0" applyProtection="0"/>
    <xf numFmtId="0" fontId="63" fillId="0" borderId="142" applyNumberFormat="0" applyFill="0" applyAlignment="0" applyProtection="0">
      <alignment vertical="center"/>
    </xf>
    <xf numFmtId="0" fontId="44" fillId="8" borderId="144" applyNumberFormat="0" applyAlignment="0" applyProtection="0">
      <alignment vertical="center"/>
    </xf>
    <xf numFmtId="0" fontId="63" fillId="0" borderId="137" applyNumberFormat="0" applyFill="0" applyAlignment="0" applyProtection="0">
      <alignment vertical="center"/>
    </xf>
    <xf numFmtId="2" fontId="54" fillId="33" borderId="141" applyProtection="0"/>
    <xf numFmtId="14" fontId="54" fillId="36" borderId="141" applyProtection="0">
      <alignment horizontal="left"/>
    </xf>
    <xf numFmtId="14" fontId="54" fillId="36" borderId="141" applyProtection="0">
      <alignment horizontal="left"/>
    </xf>
    <xf numFmtId="0" fontId="67" fillId="9" borderId="144" applyNumberFormat="0" applyAlignment="0" applyProtection="0"/>
    <xf numFmtId="0" fontId="63" fillId="0" borderId="150" applyNumberFormat="0" applyFill="0" applyAlignment="0" applyProtection="0">
      <alignment vertical="center"/>
    </xf>
    <xf numFmtId="0" fontId="68" fillId="15" borderId="132" applyNumberFormat="0" applyAlignment="0" applyProtection="0">
      <alignment vertical="center"/>
    </xf>
    <xf numFmtId="0" fontId="63" fillId="0" borderId="142" applyNumberFormat="0" applyFill="0" applyAlignment="0" applyProtection="0">
      <alignment vertical="center"/>
    </xf>
    <xf numFmtId="0" fontId="80" fillId="9" borderId="135" applyNumberFormat="0" applyAlignment="0" applyProtection="0">
      <alignment vertical="center"/>
    </xf>
    <xf numFmtId="0" fontId="68" fillId="9" borderId="132" applyNumberFormat="0" applyAlignment="0" applyProtection="0">
      <alignment vertical="center"/>
    </xf>
    <xf numFmtId="0" fontId="32" fillId="15" borderId="132" applyNumberFormat="0" applyAlignment="0" applyProtection="0">
      <alignment vertical="center"/>
    </xf>
    <xf numFmtId="2" fontId="53" fillId="35" borderId="141" applyProtection="0">
      <alignment horizontal="right"/>
    </xf>
    <xf numFmtId="0" fontId="13" fillId="10" borderId="139" applyNumberFormat="0" applyFont="0" applyAlignment="0" applyProtection="0">
      <alignment vertical="center"/>
    </xf>
    <xf numFmtId="0" fontId="63" fillId="0" borderId="137" applyNumberFormat="0" applyFill="0" applyAlignment="0" applyProtection="0">
      <alignment vertical="center"/>
    </xf>
    <xf numFmtId="0" fontId="51" fillId="15" borderId="140" applyNumberFormat="0" applyAlignment="0" applyProtection="0">
      <alignment vertical="center"/>
    </xf>
    <xf numFmtId="0" fontId="59" fillId="0" borderId="142" applyNumberFormat="0" applyFill="0" applyAlignment="0" applyProtection="0">
      <alignment vertical="center"/>
    </xf>
    <xf numFmtId="0" fontId="63" fillId="0" borderId="142" applyNumberFormat="0" applyFill="0" applyAlignment="0" applyProtection="0">
      <alignment vertical="center"/>
    </xf>
    <xf numFmtId="0" fontId="80" fillId="15" borderId="148" applyNumberFormat="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8" fillId="15" borderId="144" applyNumberFormat="0" applyAlignment="0" applyProtection="0">
      <alignment vertical="center"/>
    </xf>
    <xf numFmtId="0" fontId="80" fillId="15" borderId="140" applyNumberFormat="0" applyAlignment="0" applyProtection="0">
      <alignment vertical="center"/>
    </xf>
    <xf numFmtId="0" fontId="18" fillId="32" borderId="134" applyNumberFormat="0" applyAlignment="0" applyProtection="0"/>
    <xf numFmtId="0" fontId="79" fillId="8" borderId="144" applyNumberFormat="0" applyAlignment="0" applyProtection="0">
      <alignment vertical="center"/>
    </xf>
    <xf numFmtId="14" fontId="54" fillId="36" borderId="136" applyProtection="0">
      <alignment horizontal="left"/>
    </xf>
    <xf numFmtId="0" fontId="44" fillId="8" borderId="146" applyNumberFormat="0" applyAlignment="0" applyProtection="0">
      <alignment vertical="center"/>
    </xf>
    <xf numFmtId="0" fontId="51" fillId="15" borderId="148" applyNumberFormat="0" applyAlignment="0" applyProtection="0">
      <alignment vertical="center"/>
    </xf>
    <xf numFmtId="14" fontId="54" fillId="36" borderId="136" applyProtection="0">
      <alignment horizontal="left"/>
    </xf>
    <xf numFmtId="14" fontId="54" fillId="36" borderId="141" applyProtection="0">
      <alignment horizontal="right"/>
    </xf>
    <xf numFmtId="0" fontId="68" fillId="15" borderId="146" applyNumberFormat="0" applyAlignment="0" applyProtection="0">
      <alignment vertical="center"/>
    </xf>
    <xf numFmtId="2" fontId="54" fillId="33" borderId="149" applyProtection="0"/>
    <xf numFmtId="0" fontId="68" fillId="15" borderId="146" applyNumberFormat="0" applyAlignment="0" applyProtection="0">
      <alignment vertical="center"/>
    </xf>
    <xf numFmtId="0" fontId="13" fillId="10" borderId="147" applyNumberFormat="0" applyFon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3" fillId="0" borderId="150" applyNumberFormat="0" applyFill="0" applyAlignment="0" applyProtection="0">
      <alignment vertical="center"/>
    </xf>
    <xf numFmtId="0" fontId="18" fillId="32" borderId="134" applyNumberFormat="0" applyAlignment="0" applyProtection="0"/>
    <xf numFmtId="0" fontId="63" fillId="0" borderId="142" applyNumberFormat="0" applyFill="0" applyAlignment="0" applyProtection="0">
      <alignment vertical="center"/>
    </xf>
    <xf numFmtId="0" fontId="79" fillId="8" borderId="146" applyNumberFormat="0" applyAlignment="0" applyProtection="0">
      <alignment vertical="center"/>
    </xf>
    <xf numFmtId="0" fontId="13" fillId="10" borderId="134" applyNumberFormat="0" applyFont="0" applyAlignment="0" applyProtection="0">
      <alignment vertical="center"/>
    </xf>
    <xf numFmtId="0" fontId="59" fillId="0" borderId="150" applyNumberFormat="0" applyFill="0" applyAlignment="0" applyProtection="0">
      <alignment vertical="center"/>
    </xf>
    <xf numFmtId="2" fontId="57" fillId="35" borderId="136" applyProtection="0">
      <alignment horizontal="center"/>
    </xf>
    <xf numFmtId="0" fontId="63" fillId="0" borderId="143" applyNumberFormat="0" applyFill="0" applyAlignment="0" applyProtection="0">
      <alignment vertical="center"/>
    </xf>
    <xf numFmtId="2" fontId="53" fillId="37" borderId="149" applyProtection="0">
      <alignment horizontal="center"/>
    </xf>
    <xf numFmtId="0" fontId="18" fillId="32" borderId="147" applyNumberFormat="0" applyAlignment="0" applyProtection="0"/>
    <xf numFmtId="0" fontId="68" fillId="15" borderId="146" applyNumberFormat="0" applyAlignment="0" applyProtection="0">
      <alignment vertical="center"/>
    </xf>
    <xf numFmtId="2" fontId="57" fillId="35" borderId="149" applyProtection="0"/>
    <xf numFmtId="2" fontId="53" fillId="37" borderId="149" applyProtection="0">
      <alignment horizontal="center"/>
    </xf>
    <xf numFmtId="14" fontId="54" fillId="36" borderId="141" applyProtection="0">
      <alignment horizontal="left"/>
    </xf>
    <xf numFmtId="0" fontId="63" fillId="0" borderId="143" applyNumberFormat="0" applyFill="0" applyAlignment="0" applyProtection="0">
      <alignment vertical="center"/>
    </xf>
    <xf numFmtId="2" fontId="57" fillId="35" borderId="141" applyProtection="0">
      <alignment horizontal="center"/>
    </xf>
    <xf numFmtId="0" fontId="80" fillId="15" borderId="140" applyNumberFormat="0" applyAlignment="0" applyProtection="0">
      <alignment vertical="center"/>
    </xf>
    <xf numFmtId="0" fontId="68" fillId="15" borderId="146" applyNumberFormat="0" applyAlignment="0" applyProtection="0">
      <alignment vertical="center"/>
    </xf>
    <xf numFmtId="2" fontId="53" fillId="34" borderId="149" applyProtection="0"/>
    <xf numFmtId="0" fontId="80" fillId="15" borderId="140" applyNumberFormat="0" applyAlignment="0" applyProtection="0">
      <alignment vertical="center"/>
    </xf>
    <xf numFmtId="0" fontId="13" fillId="10" borderId="147" applyNumberFormat="0" applyFont="0" applyAlignment="0" applyProtection="0">
      <alignment vertical="center"/>
    </xf>
    <xf numFmtId="0" fontId="68" fillId="9" borderId="146" applyNumberFormat="0" applyAlignment="0" applyProtection="0">
      <alignment vertical="center"/>
    </xf>
    <xf numFmtId="0" fontId="18" fillId="32" borderId="139" applyNumberFormat="0" applyAlignment="0" applyProtection="0"/>
    <xf numFmtId="0" fontId="68" fillId="15" borderId="144" applyNumberFormat="0" applyAlignment="0" applyProtection="0">
      <alignment vertical="center"/>
    </xf>
    <xf numFmtId="0" fontId="55" fillId="33" borderId="149" applyNumberFormat="0" applyProtection="0">
      <alignment horizontal="left"/>
    </xf>
    <xf numFmtId="0" fontId="51" fillId="15" borderId="140" applyNumberForma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68" fillId="15" borderId="146" applyNumberFormat="0" applyAlignment="0" applyProtection="0">
      <alignment vertical="center"/>
    </xf>
    <xf numFmtId="2" fontId="52" fillId="34" borderId="157" applyProtection="0">
      <alignment horizontal="right"/>
    </xf>
    <xf numFmtId="2" fontId="52" fillId="34" borderId="149" applyProtection="0">
      <alignment horizontal="right"/>
    </xf>
    <xf numFmtId="0" fontId="68" fillId="15" borderId="146" applyNumberFormat="0" applyAlignment="0" applyProtection="0">
      <alignment vertical="center"/>
    </xf>
    <xf numFmtId="0" fontId="63" fillId="0" borderId="142" applyNumberFormat="0" applyFill="0" applyAlignment="0" applyProtection="0">
      <alignment vertical="center"/>
    </xf>
    <xf numFmtId="2" fontId="52" fillId="34" borderId="136" applyProtection="0">
      <alignment horizontal="right"/>
    </xf>
    <xf numFmtId="0" fontId="63" fillId="0" borderId="142" applyNumberFormat="0" applyFill="0" applyAlignment="0" applyProtection="0">
      <alignment vertical="center"/>
    </xf>
    <xf numFmtId="0" fontId="68" fillId="9" borderId="144" applyNumberFormat="0" applyAlignment="0" applyProtection="0">
      <alignment vertical="center"/>
    </xf>
    <xf numFmtId="0" fontId="67" fillId="9" borderId="132" applyNumberFormat="0" applyAlignment="0" applyProtection="0"/>
    <xf numFmtId="0" fontId="63" fillId="0" borderId="158" applyNumberFormat="0" applyFill="0" applyAlignment="0" applyProtection="0">
      <alignment vertical="center"/>
    </xf>
    <xf numFmtId="0" fontId="63" fillId="0" borderId="171" applyNumberFormat="0" applyFill="0" applyAlignment="0" applyProtection="0">
      <alignment vertical="center"/>
    </xf>
    <xf numFmtId="2" fontId="52" fillId="34" borderId="149" applyProtection="0">
      <alignment horizontal="right"/>
    </xf>
    <xf numFmtId="0" fontId="80" fillId="15" borderId="140" applyNumberFormat="0" applyAlignment="0" applyProtection="0">
      <alignment vertical="center"/>
    </xf>
    <xf numFmtId="0" fontId="51" fillId="15" borderId="148" applyNumberFormat="0" applyAlignment="0" applyProtection="0">
      <alignment vertical="center"/>
    </xf>
    <xf numFmtId="0" fontId="67" fillId="9" borderId="144" applyNumberFormat="0" applyAlignment="0" applyProtection="0"/>
    <xf numFmtId="0" fontId="68" fillId="15" borderId="146" applyNumberFormat="0" applyAlignment="0" applyProtection="0">
      <alignment vertical="center"/>
    </xf>
    <xf numFmtId="0" fontId="80" fillId="15" borderId="140" applyNumberFormat="0" applyAlignment="0" applyProtection="0">
      <alignment vertical="center"/>
    </xf>
    <xf numFmtId="0" fontId="18" fillId="32" borderId="155" applyNumberFormat="0" applyAlignment="0" applyProtection="0"/>
    <xf numFmtId="0" fontId="13" fillId="10" borderId="147" applyNumberFormat="0" applyFont="0" applyAlignment="0" applyProtection="0">
      <alignment vertical="center"/>
    </xf>
    <xf numFmtId="0" fontId="13" fillId="10" borderId="139" applyNumberFormat="0" applyFont="0" applyAlignment="0" applyProtection="0"/>
    <xf numFmtId="0" fontId="18" fillId="32" borderId="139" applyNumberFormat="0" applyAlignment="0" applyProtection="0"/>
    <xf numFmtId="0" fontId="79" fillId="8" borderId="144" applyNumberFormat="0" applyAlignment="0" applyProtection="0">
      <alignment vertical="center"/>
    </xf>
    <xf numFmtId="0" fontId="63" fillId="0" borderId="171" applyNumberFormat="0" applyFill="0" applyAlignment="0" applyProtection="0">
      <alignment vertical="center"/>
    </xf>
    <xf numFmtId="0" fontId="63" fillId="0" borderId="142" applyNumberFormat="0" applyFill="0" applyAlignment="0" applyProtection="0">
      <alignment vertical="center"/>
    </xf>
    <xf numFmtId="0" fontId="13" fillId="10" borderId="134" applyNumberFormat="0" applyFont="0" applyAlignment="0" applyProtection="0">
      <alignment vertical="center"/>
    </xf>
    <xf numFmtId="0" fontId="80" fillId="15" borderId="140" applyNumberFormat="0" applyAlignment="0" applyProtection="0">
      <alignment vertical="center"/>
    </xf>
    <xf numFmtId="0" fontId="63" fillId="0" borderId="142" applyNumberFormat="0" applyFill="0" applyAlignment="0" applyProtection="0">
      <alignment vertical="center"/>
    </xf>
    <xf numFmtId="0" fontId="63" fillId="0" borderId="150" applyNumberFormat="0" applyFill="0" applyAlignment="0" applyProtection="0">
      <alignment vertical="center"/>
    </xf>
    <xf numFmtId="0" fontId="68" fillId="15" borderId="144" applyNumberFormat="0" applyAlignment="0" applyProtection="0">
      <alignment vertical="center"/>
    </xf>
    <xf numFmtId="0" fontId="80" fillId="9" borderId="140" applyNumberFormat="0" applyAlignment="0" applyProtection="0">
      <alignment vertical="center"/>
    </xf>
    <xf numFmtId="0" fontId="85" fillId="0" borderId="143" applyNumberFormat="0" applyFill="0" applyAlignment="0" applyProtection="0"/>
    <xf numFmtId="0" fontId="68" fillId="15" borderId="144" applyNumberFormat="0" applyAlignment="0" applyProtection="0">
      <alignment vertical="center"/>
    </xf>
    <xf numFmtId="0" fontId="68" fillId="15" borderId="144" applyNumberFormat="0" applyAlignment="0" applyProtection="0">
      <alignment vertical="center"/>
    </xf>
    <xf numFmtId="0" fontId="79" fillId="8" borderId="144" applyNumberFormat="0" applyAlignment="0" applyProtection="0">
      <alignment vertical="center"/>
    </xf>
    <xf numFmtId="14" fontId="54" fillId="36" borderId="141" applyProtection="0">
      <alignment horizontal="left"/>
    </xf>
    <xf numFmtId="0" fontId="63" fillId="0" borderId="142" applyNumberFormat="0" applyFill="0" applyAlignment="0" applyProtection="0">
      <alignment vertical="center"/>
    </xf>
    <xf numFmtId="2" fontId="53" fillId="37" borderId="157" applyProtection="0"/>
    <xf numFmtId="0" fontId="63" fillId="0" borderId="142" applyNumberFormat="0" applyFill="0" applyAlignment="0" applyProtection="0">
      <alignment vertical="center"/>
    </xf>
    <xf numFmtId="0" fontId="79" fillId="8" borderId="144" applyNumberFormat="0" applyAlignment="0" applyProtection="0">
      <alignment vertical="center"/>
    </xf>
    <xf numFmtId="2" fontId="52" fillId="34" borderId="141" applyProtection="0">
      <alignment horizontal="right"/>
    </xf>
    <xf numFmtId="0" fontId="13" fillId="10" borderId="139" applyNumberFormat="0" applyFont="0" applyAlignment="0" applyProtection="0">
      <alignment vertical="center"/>
    </xf>
    <xf numFmtId="0" fontId="51" fillId="15" borderId="140" applyNumberFormat="0" applyAlignment="0" applyProtection="0">
      <alignment vertical="center"/>
    </xf>
    <xf numFmtId="0" fontId="68" fillId="15" borderId="144" applyNumberFormat="0" applyAlignment="0" applyProtection="0">
      <alignment vertical="center"/>
    </xf>
    <xf numFmtId="0" fontId="68" fillId="15" borderId="146" applyNumberFormat="0" applyAlignment="0" applyProtection="0">
      <alignment vertical="center"/>
    </xf>
    <xf numFmtId="14" fontId="54" fillId="36" borderId="141" applyProtection="0">
      <alignment horizontal="left"/>
    </xf>
    <xf numFmtId="0" fontId="68" fillId="15" borderId="144" applyNumberFormat="0" applyAlignment="0" applyProtection="0">
      <alignment vertical="center"/>
    </xf>
    <xf numFmtId="0" fontId="63" fillId="0" borderId="142" applyNumberFormat="0" applyFill="0" applyAlignment="0" applyProtection="0">
      <alignment vertical="center"/>
    </xf>
    <xf numFmtId="2" fontId="52" fillId="34" borderId="141" applyProtection="0">
      <alignment horizontal="right"/>
    </xf>
    <xf numFmtId="0" fontId="13" fillId="10" borderId="139" applyNumberFormat="0" applyFont="0" applyAlignment="0" applyProtection="0">
      <alignment vertical="center"/>
    </xf>
    <xf numFmtId="0" fontId="68" fillId="9" borderId="132" applyNumberFormat="0" applyAlignment="0" applyProtection="0">
      <alignment vertical="center"/>
    </xf>
    <xf numFmtId="2" fontId="57" fillId="35" borderId="149" applyProtection="0">
      <alignment horizontal="center"/>
    </xf>
    <xf numFmtId="0" fontId="68" fillId="15" borderId="146" applyNumberFormat="0" applyAlignment="0" applyProtection="0">
      <alignment vertical="center"/>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0" fontId="44" fillId="8" borderId="144" applyNumberFormat="0" applyAlignment="0" applyProtection="0">
      <alignment vertical="center"/>
    </xf>
    <xf numFmtId="0" fontId="63" fillId="0" borderId="150" applyNumberFormat="0" applyFill="0" applyAlignment="0" applyProtection="0">
      <alignment vertical="center"/>
    </xf>
    <xf numFmtId="0" fontId="67" fillId="9" borderId="146" applyNumberFormat="0" applyAlignment="0" applyProtection="0"/>
    <xf numFmtId="0" fontId="68" fillId="15" borderId="144" applyNumberFormat="0" applyAlignment="0" applyProtection="0">
      <alignment vertical="center"/>
    </xf>
    <xf numFmtId="0" fontId="80" fillId="9" borderId="140" applyNumberFormat="0" applyAlignment="0" applyProtection="0">
      <alignment vertical="center"/>
    </xf>
    <xf numFmtId="0" fontId="13" fillId="10" borderId="139" applyNumberFormat="0" applyFont="0" applyAlignment="0" applyProtection="0">
      <alignment vertical="center"/>
    </xf>
    <xf numFmtId="0" fontId="63" fillId="0" borderId="127" applyNumberFormat="0" applyFill="0" applyAlignment="0" applyProtection="0">
      <alignment vertical="center"/>
    </xf>
    <xf numFmtId="0" fontId="68" fillId="15" borderId="153" applyNumberFormat="0" applyAlignment="0" applyProtection="0">
      <alignment vertical="center"/>
    </xf>
    <xf numFmtId="0" fontId="63" fillId="0" borderId="150"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13" fillId="10" borderId="139" applyNumberFormat="0" applyFont="0" applyAlignment="0" applyProtection="0">
      <alignment vertical="center"/>
    </xf>
    <xf numFmtId="0" fontId="68" fillId="9" borderId="144" applyNumberFormat="0" applyAlignment="0" applyProtection="0">
      <alignment vertical="center"/>
    </xf>
    <xf numFmtId="0" fontId="63" fillId="0" borderId="128" applyNumberFormat="0" applyFill="0" applyAlignment="0" applyProtection="0">
      <alignment vertical="center"/>
    </xf>
    <xf numFmtId="0" fontId="63" fillId="0" borderId="127" applyNumberFormat="0" applyFill="0" applyAlignment="0" applyProtection="0">
      <alignment vertical="center"/>
    </xf>
    <xf numFmtId="14" fontId="54" fillId="36" borderId="141" applyProtection="0">
      <alignment horizontal="right"/>
    </xf>
    <xf numFmtId="2" fontId="53" fillId="37" borderId="141" applyProtection="0"/>
    <xf numFmtId="0" fontId="68" fillId="15" borderId="132" applyNumberFormat="0" applyAlignment="0" applyProtection="0">
      <alignment vertical="center"/>
    </xf>
    <xf numFmtId="0" fontId="59" fillId="0" borderId="142" applyNumberFormat="0" applyFill="0" applyAlignment="0" applyProtection="0">
      <alignment vertical="center"/>
    </xf>
    <xf numFmtId="0" fontId="79" fillId="8" borderId="146" applyNumberFormat="0" applyAlignment="0" applyProtection="0">
      <alignment vertical="center"/>
    </xf>
    <xf numFmtId="2" fontId="53" fillId="37" borderId="149" applyProtection="0">
      <alignment horizontal="center"/>
    </xf>
    <xf numFmtId="2" fontId="53" fillId="37" borderId="141" applyProtection="0">
      <alignment horizont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63" fillId="0" borderId="142" applyNumberFormat="0" applyFill="0" applyAlignment="0" applyProtection="0">
      <alignment vertical="center"/>
    </xf>
    <xf numFmtId="2" fontId="54" fillId="33" borderId="141" applyProtection="0"/>
    <xf numFmtId="0" fontId="67" fillId="9" borderId="146" applyNumberFormat="0" applyAlignment="0" applyProtection="0"/>
    <xf numFmtId="2" fontId="53" fillId="34" borderId="141" applyProtection="0"/>
    <xf numFmtId="2" fontId="53" fillId="34" borderId="136" applyProtection="0"/>
    <xf numFmtId="0" fontId="63" fillId="0" borderId="150" applyNumberFormat="0" applyFill="0" applyAlignment="0" applyProtection="0">
      <alignment vertical="center"/>
    </xf>
    <xf numFmtId="0" fontId="63" fillId="0" borderId="142" applyNumberFormat="0" applyFill="0" applyAlignment="0" applyProtection="0">
      <alignment vertical="center"/>
    </xf>
    <xf numFmtId="0" fontId="67" fillId="9" borderId="132" applyNumberFormat="0" applyAlignment="0" applyProtection="0"/>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79" fillId="8" borderId="132" applyNumberFormat="0" applyAlignment="0" applyProtection="0">
      <alignment vertic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51" fillId="15" borderId="135" applyNumberFormat="0" applyAlignment="0" applyProtection="0">
      <alignment vertical="center"/>
    </xf>
    <xf numFmtId="0" fontId="68" fillId="15" borderId="132" applyNumberFormat="0" applyAlignment="0" applyProtection="0">
      <alignment vertical="center"/>
    </xf>
    <xf numFmtId="0" fontId="44" fillId="8" borderId="132" applyNumberFormat="0" applyAlignment="0" applyProtection="0">
      <alignment vertical="center"/>
    </xf>
    <xf numFmtId="0" fontId="68" fillId="15" borderId="144" applyNumberFormat="0" applyAlignment="0" applyProtection="0">
      <alignment vertical="center"/>
    </xf>
    <xf numFmtId="14" fontId="54" fillId="36" borderId="141" applyProtection="0">
      <alignment horizontal="right"/>
    </xf>
    <xf numFmtId="0" fontId="51" fillId="15" borderId="140" applyNumberFormat="0" applyAlignment="0" applyProtection="0">
      <alignment vertical="center"/>
    </xf>
    <xf numFmtId="0" fontId="44" fillId="8" borderId="146" applyNumberFormat="0" applyAlignment="0" applyProtection="0">
      <alignment vertical="center"/>
    </xf>
    <xf numFmtId="0" fontId="80" fillId="15" borderId="135" applyNumberFormat="0" applyAlignment="0" applyProtection="0">
      <alignment vertical="center"/>
    </xf>
    <xf numFmtId="0" fontId="13" fillId="10" borderId="147" applyNumberFormat="0" applyFont="0" applyAlignment="0" applyProtection="0">
      <alignment vertical="center"/>
    </xf>
    <xf numFmtId="0" fontId="68" fillId="15" borderId="144" applyNumberFormat="0" applyAlignment="0" applyProtection="0">
      <alignment vertical="center"/>
    </xf>
    <xf numFmtId="0" fontId="13" fillId="10" borderId="147" applyNumberFormat="0" applyFont="0" applyAlignment="0" applyProtection="0">
      <alignment vertical="center"/>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0" fontId="44" fillId="8" borderId="146" applyNumberFormat="0" applyAlignment="0" applyProtection="0">
      <alignment vertical="center"/>
    </xf>
    <xf numFmtId="0" fontId="13" fillId="10" borderId="139" applyNumberFormat="0" applyFont="0" applyAlignment="0" applyProtection="0">
      <alignment vertical="center"/>
    </xf>
    <xf numFmtId="0" fontId="13" fillId="10" borderId="147" applyNumberFormat="0" applyFont="0" applyAlignment="0" applyProtection="0">
      <alignment vertical="center"/>
    </xf>
    <xf numFmtId="0" fontId="63" fillId="0" borderId="137" applyNumberFormat="0" applyFill="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3" fillId="0" borderId="142" applyNumberFormat="0" applyFill="0" applyAlignment="0" applyProtection="0">
      <alignment vertical="center"/>
    </xf>
    <xf numFmtId="0" fontId="13" fillId="10" borderId="147" applyNumberFormat="0" applyFont="0" applyAlignment="0" applyProtection="0">
      <alignment vertical="center"/>
    </xf>
    <xf numFmtId="0" fontId="18" fillId="32" borderId="121" applyNumberFormat="0" applyAlignment="0" applyProtection="0"/>
    <xf numFmtId="0" fontId="18" fillId="32" borderId="121" applyNumberFormat="0" applyAlignment="0" applyProtection="0"/>
    <xf numFmtId="0" fontId="13" fillId="10" borderId="121" applyNumberFormat="0" applyFont="0" applyAlignment="0" applyProtection="0">
      <alignment vertical="center"/>
    </xf>
    <xf numFmtId="0" fontId="18" fillId="32" borderId="121" applyNumberFormat="0" applyAlignment="0" applyProtection="0"/>
    <xf numFmtId="0" fontId="55" fillId="33" borderId="122" applyNumberFormat="0" applyProtection="0">
      <alignment horizontal="left"/>
    </xf>
    <xf numFmtId="14" fontId="54" fillId="36" borderId="122" applyProtection="0">
      <alignment horizontal="left"/>
    </xf>
    <xf numFmtId="14" fontId="54" fillId="36" borderId="122" applyProtection="0">
      <alignment horizontal="left"/>
    </xf>
    <xf numFmtId="14" fontId="54" fillId="36" borderId="122" applyProtection="0">
      <alignment horizontal="left"/>
    </xf>
    <xf numFmtId="14" fontId="54" fillId="36" borderId="122" applyProtection="0">
      <alignment horizontal="left"/>
    </xf>
    <xf numFmtId="14" fontId="54" fillId="36" borderId="122" applyProtection="0">
      <alignment horizontal="left"/>
    </xf>
    <xf numFmtId="2" fontId="53" fillId="37" borderId="122" applyProtection="0"/>
    <xf numFmtId="2" fontId="53" fillId="34" borderId="122" applyProtection="0"/>
    <xf numFmtId="2" fontId="53" fillId="34" borderId="122" applyProtection="0"/>
    <xf numFmtId="2" fontId="53" fillId="34" borderId="122" applyProtection="0"/>
    <xf numFmtId="2" fontId="53" fillId="37" borderId="122" applyProtection="0"/>
    <xf numFmtId="2" fontId="53" fillId="37" borderId="122" applyProtection="0"/>
    <xf numFmtId="0" fontId="13" fillId="10" borderId="121" applyNumberFormat="0" applyFont="0" applyAlignment="0" applyProtection="0"/>
    <xf numFmtId="0" fontId="13" fillId="10" borderId="121" applyNumberFormat="0" applyFont="0" applyAlignment="0" applyProtection="0"/>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0" fontId="13" fillId="10" borderId="121" applyNumberFormat="0" applyFont="0" applyAlignment="0" applyProtection="0">
      <alignment vertical="center"/>
    </xf>
    <xf numFmtId="37" fontId="73" fillId="0" borderId="124">
      <alignment horizontal="justify" vertical="center" wrapText="1"/>
    </xf>
    <xf numFmtId="0" fontId="44" fillId="8" borderId="132" applyNumberFormat="0" applyAlignment="0" applyProtection="0">
      <alignment vertical="center"/>
    </xf>
    <xf numFmtId="2" fontId="57" fillId="35" borderId="141" applyProtection="0">
      <alignment horizontal="center"/>
    </xf>
    <xf numFmtId="0" fontId="55" fillId="33" borderId="141" applyNumberFormat="0" applyProtection="0">
      <alignment horizontal="left"/>
    </xf>
    <xf numFmtId="0" fontId="13" fillId="10" borderId="139" applyNumberFormat="0" applyFont="0" applyAlignment="0" applyProtection="0">
      <alignment vertical="center"/>
    </xf>
    <xf numFmtId="0" fontId="68" fillId="15" borderId="144" applyNumberFormat="0" applyAlignment="0" applyProtection="0">
      <alignment vertical="center"/>
    </xf>
    <xf numFmtId="2" fontId="53" fillId="35" borderId="141" applyProtection="0">
      <alignment horizontal="right"/>
    </xf>
    <xf numFmtId="0" fontId="63" fillId="0" borderId="127" applyNumberFormat="0" applyFill="0" applyAlignment="0" applyProtection="0">
      <alignment vertical="center"/>
    </xf>
    <xf numFmtId="0" fontId="18" fillId="32" borderId="139" applyNumberFormat="0" applyAlignment="0" applyProtection="0"/>
    <xf numFmtId="0" fontId="80" fillId="15" borderId="140" applyNumberFormat="0" applyAlignment="0" applyProtection="0">
      <alignment vertical="center"/>
    </xf>
    <xf numFmtId="0" fontId="63" fillId="0" borderId="127" applyNumberFormat="0" applyFill="0" applyAlignment="0" applyProtection="0">
      <alignment vertical="center"/>
    </xf>
    <xf numFmtId="0" fontId="67" fillId="9" borderId="132" applyNumberFormat="0" applyAlignment="0" applyProtection="0"/>
    <xf numFmtId="2" fontId="53" fillId="37" borderId="141" applyProtection="0">
      <alignment horizontal="center"/>
    </xf>
    <xf numFmtId="0" fontId="13" fillId="10" borderId="139" applyNumberFormat="0" applyFont="0" applyAlignment="0" applyProtection="0">
      <alignment vertical="center"/>
    </xf>
    <xf numFmtId="0" fontId="68" fillId="15" borderId="146" applyNumberFormat="0" applyAlignment="0" applyProtection="0">
      <alignment vertical="center"/>
    </xf>
    <xf numFmtId="0" fontId="80" fillId="15" borderId="140" applyNumberFormat="0" applyAlignment="0" applyProtection="0">
      <alignment vertical="center"/>
    </xf>
    <xf numFmtId="0" fontId="68" fillId="15" borderId="132" applyNumberFormat="0" applyAlignment="0" applyProtection="0">
      <alignment vertical="center"/>
    </xf>
    <xf numFmtId="0" fontId="68" fillId="15" borderId="144" applyNumberFormat="0" applyAlignment="0" applyProtection="0">
      <alignment vertical="center"/>
    </xf>
    <xf numFmtId="0" fontId="13" fillId="10" borderId="155" applyNumberFormat="0" applyFont="0" applyAlignment="0" applyProtection="0">
      <alignment vertical="center"/>
    </xf>
    <xf numFmtId="0" fontId="63" fillId="0" borderId="158" applyNumberFormat="0" applyFill="0" applyAlignment="0" applyProtection="0">
      <alignment vertical="center"/>
    </xf>
    <xf numFmtId="0" fontId="13" fillId="10" borderId="134" applyNumberFormat="0" applyFont="0" applyAlignment="0" applyProtection="0"/>
    <xf numFmtId="0" fontId="13" fillId="10" borderId="139" applyNumberFormat="0" applyFont="0" applyAlignment="0" applyProtection="0">
      <alignment vertical="center"/>
    </xf>
    <xf numFmtId="2" fontId="57" fillId="35" borderId="141" applyProtection="0">
      <alignment horizontal="center"/>
    </xf>
    <xf numFmtId="0" fontId="13" fillId="10" borderId="139" applyNumberFormat="0" applyFont="0" applyAlignment="0" applyProtection="0"/>
    <xf numFmtId="2" fontId="52" fillId="34" borderId="141" applyProtection="0">
      <alignment horizontal="right"/>
    </xf>
    <xf numFmtId="0" fontId="63" fillId="0" borderId="150" applyNumberFormat="0" applyFill="0" applyAlignment="0" applyProtection="0">
      <alignment vertical="center"/>
    </xf>
    <xf numFmtId="0" fontId="80" fillId="9" borderId="148" applyNumberFormat="0" applyAlignment="0" applyProtection="0">
      <alignment vertical="center"/>
    </xf>
    <xf numFmtId="0" fontId="80" fillId="15" borderId="135" applyNumberFormat="0" applyAlignment="0" applyProtection="0">
      <alignment vertical="center"/>
    </xf>
    <xf numFmtId="0" fontId="68" fillId="15" borderId="132" applyNumberFormat="0" applyAlignment="0" applyProtection="0">
      <alignment vertical="center"/>
    </xf>
    <xf numFmtId="0" fontId="13" fillId="10" borderId="147" applyNumberFormat="0" applyFont="0" applyAlignment="0" applyProtection="0">
      <alignment vertical="center"/>
    </xf>
    <xf numFmtId="0" fontId="44" fillId="8" borderId="132" applyNumberFormat="0" applyAlignment="0" applyProtection="0">
      <alignment vertical="center"/>
    </xf>
    <xf numFmtId="0" fontId="18" fillId="32" borderId="139" applyNumberFormat="0" applyAlignment="0" applyProtection="0"/>
    <xf numFmtId="0" fontId="13" fillId="10" borderId="139" applyNumberFormat="0" applyFont="0" applyAlignment="0" applyProtection="0">
      <alignment vertical="center"/>
    </xf>
    <xf numFmtId="0" fontId="63" fillId="0" borderId="142" applyNumberFormat="0" applyFill="0" applyAlignment="0" applyProtection="0">
      <alignment vertical="center"/>
    </xf>
    <xf numFmtId="0" fontId="79" fillId="8" borderId="144" applyNumberFormat="0" applyAlignment="0" applyProtection="0">
      <alignment vertical="center"/>
    </xf>
    <xf numFmtId="0" fontId="68" fillId="15" borderId="144" applyNumberFormat="0" applyAlignment="0" applyProtection="0">
      <alignment vertical="center"/>
    </xf>
    <xf numFmtId="2" fontId="54" fillId="33" borderId="149" applyProtection="0"/>
    <xf numFmtId="0" fontId="13" fillId="10" borderId="168" applyNumberFormat="0" applyFont="0" applyAlignment="0" applyProtection="0">
      <alignment vertical="center"/>
    </xf>
    <xf numFmtId="2" fontId="53" fillId="37" borderId="126" applyProtection="0">
      <alignment horizontal="center"/>
    </xf>
    <xf numFmtId="2" fontId="53" fillId="35" borderId="141" applyProtection="0">
      <alignment horizontal="right"/>
    </xf>
    <xf numFmtId="14" fontId="54" fillId="36" borderId="126" applyProtection="0">
      <alignment horizontal="left"/>
    </xf>
    <xf numFmtId="2" fontId="54" fillId="33" borderId="126" applyProtection="0"/>
    <xf numFmtId="2" fontId="53" fillId="37" borderId="126" applyProtection="0"/>
    <xf numFmtId="14" fontId="54" fillId="36" borderId="126" applyProtection="0">
      <alignment horizontal="left"/>
    </xf>
    <xf numFmtId="2" fontId="53" fillId="37" borderId="126" applyProtection="0"/>
    <xf numFmtId="0" fontId="59" fillId="0" borderId="127" applyNumberFormat="0" applyFill="0" applyAlignment="0" applyProtection="0">
      <alignment vertical="center"/>
    </xf>
    <xf numFmtId="2" fontId="54" fillId="33" borderId="149" applyProtection="0"/>
    <xf numFmtId="2" fontId="53" fillId="37" borderId="126" applyProtection="0">
      <alignment horizontal="center"/>
    </xf>
    <xf numFmtId="0" fontId="59" fillId="0" borderId="127" applyNumberFormat="0" applyFill="0" applyAlignment="0" applyProtection="0">
      <alignment vertical="center"/>
    </xf>
    <xf numFmtId="2" fontId="53" fillId="37" borderId="126" applyProtection="0">
      <alignment horizontal="center"/>
    </xf>
    <xf numFmtId="2" fontId="53" fillId="37" borderId="126" applyProtection="0"/>
    <xf numFmtId="2" fontId="53" fillId="37" borderId="126" applyProtection="0"/>
    <xf numFmtId="2" fontId="54" fillId="33" borderId="126" applyProtection="0"/>
    <xf numFmtId="14" fontId="54" fillId="36" borderId="126" applyProtection="0">
      <alignment horizontal="right"/>
    </xf>
    <xf numFmtId="14" fontId="54" fillId="36" borderId="126" applyProtection="0">
      <alignment horizontal="left"/>
    </xf>
    <xf numFmtId="2" fontId="53" fillId="37" borderId="126" applyProtection="0"/>
    <xf numFmtId="2" fontId="53" fillId="34" borderId="126" applyProtection="0"/>
    <xf numFmtId="2" fontId="53" fillId="34" borderId="126" applyProtection="0"/>
    <xf numFmtId="2" fontId="53" fillId="34" borderId="126" applyProtection="0"/>
    <xf numFmtId="2" fontId="53" fillId="34" borderId="126" applyProtection="0"/>
    <xf numFmtId="2" fontId="53" fillId="34" borderId="126" applyProtection="0"/>
    <xf numFmtId="2" fontId="53" fillId="34"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0" fontId="55" fillId="33" borderId="126" applyNumberFormat="0" applyProtection="0">
      <alignment horizontal="left"/>
    </xf>
    <xf numFmtId="0" fontId="55" fillId="33" borderId="126" applyNumberFormat="0" applyProtection="0">
      <alignment horizontal="left"/>
    </xf>
    <xf numFmtId="0" fontId="55" fillId="33" borderId="126" applyNumberFormat="0" applyProtection="0">
      <alignment horizontal="left"/>
    </xf>
    <xf numFmtId="0" fontId="55" fillId="33" borderId="126" applyNumberFormat="0" applyProtection="0">
      <alignment horizontal="left"/>
    </xf>
    <xf numFmtId="0" fontId="55" fillId="33" borderId="126" applyNumberFormat="0" applyProtection="0">
      <alignment horizontal="left"/>
    </xf>
    <xf numFmtId="0" fontId="55" fillId="33" borderId="126" applyNumberFormat="0"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2" fontId="53" fillId="35" borderId="126" applyProtection="0">
      <alignment horizontal="right"/>
    </xf>
    <xf numFmtId="2" fontId="53" fillId="35" borderId="126" applyProtection="0">
      <alignment horizontal="right"/>
    </xf>
    <xf numFmtId="2" fontId="53" fillId="35" borderId="126" applyProtection="0">
      <alignment horizontal="right"/>
    </xf>
    <xf numFmtId="2" fontId="53" fillId="35" borderId="126" applyProtection="0">
      <alignment horizontal="right"/>
    </xf>
    <xf numFmtId="2" fontId="53" fillId="35" borderId="126" applyProtection="0">
      <alignment horizontal="right"/>
    </xf>
    <xf numFmtId="2" fontId="53" fillId="35" borderId="126" applyProtection="0">
      <alignment horizontal="right"/>
    </xf>
    <xf numFmtId="2" fontId="52" fillId="34" borderId="126" applyProtection="0">
      <alignment horizontal="right"/>
    </xf>
    <xf numFmtId="2" fontId="52" fillId="34" borderId="126" applyProtection="0">
      <alignment horizontal="right"/>
    </xf>
    <xf numFmtId="2" fontId="52" fillId="34" borderId="126" applyProtection="0">
      <alignment horizontal="right"/>
    </xf>
    <xf numFmtId="2" fontId="52" fillId="34" borderId="126" applyProtection="0">
      <alignment horizontal="right"/>
    </xf>
    <xf numFmtId="2" fontId="52" fillId="34" borderId="126" applyProtection="0">
      <alignment horizontal="right"/>
    </xf>
    <xf numFmtId="2" fontId="52" fillId="34" borderId="126" applyProtection="0">
      <alignment horizontal="right"/>
    </xf>
    <xf numFmtId="0" fontId="52" fillId="33" borderId="126" applyNumberFormat="0" applyAlignment="0" applyProtection="0"/>
    <xf numFmtId="0" fontId="52" fillId="33" borderId="126" applyNumberFormat="0" applyAlignment="0" applyProtection="0"/>
    <xf numFmtId="0" fontId="52" fillId="33" borderId="126" applyNumberFormat="0" applyAlignment="0" applyProtection="0"/>
    <xf numFmtId="0" fontId="52" fillId="33" borderId="126" applyNumberFormat="0" applyAlignment="0" applyProtection="0"/>
    <xf numFmtId="0" fontId="52" fillId="33" borderId="126" applyNumberFormat="0" applyAlignment="0" applyProtection="0"/>
    <xf numFmtId="0" fontId="52" fillId="33" borderId="126" applyNumberFormat="0" applyAlignment="0" applyProtection="0"/>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3" fillId="10" borderId="130" applyNumberFormat="0" applyFon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14" fontId="54" fillId="36" borderId="141" applyProtection="0">
      <alignment horizontal="right"/>
    </xf>
    <xf numFmtId="0" fontId="68" fillId="15" borderId="146" applyNumberFormat="0" applyAlignment="0" applyProtection="0">
      <alignment vertical="center"/>
    </xf>
    <xf numFmtId="0" fontId="44" fillId="8" borderId="129" applyNumberFormat="0" applyAlignment="0" applyProtection="0">
      <alignment vertical="center"/>
    </xf>
    <xf numFmtId="0" fontId="18" fillId="32" borderId="147" applyNumberFormat="0" applyAlignment="0" applyProtection="0"/>
    <xf numFmtId="0" fontId="79" fillId="8" borderId="144" applyNumberFormat="0" applyAlignment="0" applyProtection="0">
      <alignment vertical="center"/>
    </xf>
    <xf numFmtId="0" fontId="59" fillId="0" borderId="127" applyNumberFormat="0" applyFill="0" applyAlignment="0" applyProtection="0">
      <alignment vertical="center"/>
    </xf>
    <xf numFmtId="0" fontId="59" fillId="0" borderId="127" applyNumberFormat="0" applyFill="0" applyAlignment="0" applyProtection="0">
      <alignment vertical="center"/>
    </xf>
    <xf numFmtId="0" fontId="59" fillId="0" borderId="127" applyNumberFormat="0" applyFill="0" applyAlignment="0" applyProtection="0">
      <alignment vertical="center"/>
    </xf>
    <xf numFmtId="0" fontId="59" fillId="0" borderId="127" applyNumberFormat="0" applyFill="0" applyAlignment="0" applyProtection="0">
      <alignment vertical="center"/>
    </xf>
    <xf numFmtId="0" fontId="59" fillId="0" borderId="127" applyNumberFormat="0" applyFill="0" applyAlignment="0" applyProtection="0">
      <alignment vertical="center"/>
    </xf>
    <xf numFmtId="0" fontId="59" fillId="0" borderId="127" applyNumberFormat="0" applyFill="0" applyAlignment="0" applyProtection="0">
      <alignment vertical="center"/>
    </xf>
    <xf numFmtId="2" fontId="53" fillId="37" borderId="126" applyProtection="0">
      <alignment horizontal="center"/>
    </xf>
    <xf numFmtId="2" fontId="53" fillId="37" borderId="126" applyProtection="0">
      <alignment horizontal="center"/>
    </xf>
    <xf numFmtId="0" fontId="32" fillId="15" borderId="129" applyNumberFormat="0" applyAlignment="0" applyProtection="0">
      <alignment vertical="center"/>
    </xf>
    <xf numFmtId="0" fontId="32" fillId="15" borderId="129" applyNumberFormat="0" applyAlignment="0" applyProtection="0">
      <alignment vertical="center"/>
    </xf>
    <xf numFmtId="0" fontId="32" fillId="15" borderId="129" applyNumberFormat="0" applyAlignment="0" applyProtection="0">
      <alignment vertical="center"/>
    </xf>
    <xf numFmtId="0" fontId="32" fillId="15" borderId="129" applyNumberFormat="0" applyAlignment="0" applyProtection="0">
      <alignment vertical="center"/>
    </xf>
    <xf numFmtId="2" fontId="53" fillId="37" borderId="126" applyProtection="0">
      <alignment horizontal="center"/>
    </xf>
    <xf numFmtId="2" fontId="53" fillId="37" borderId="126" applyProtection="0">
      <alignment horizontal="center"/>
    </xf>
    <xf numFmtId="2" fontId="53" fillId="37" borderId="126" applyProtection="0">
      <alignment horizontal="center"/>
    </xf>
    <xf numFmtId="2" fontId="53" fillId="37" borderId="126" applyProtection="0">
      <alignment horizontal="center"/>
    </xf>
    <xf numFmtId="2" fontId="57" fillId="35" borderId="126" applyProtection="0">
      <alignment horizontal="center"/>
    </xf>
    <xf numFmtId="2" fontId="57" fillId="35" borderId="126" applyProtection="0">
      <alignment horizontal="center"/>
    </xf>
    <xf numFmtId="2" fontId="57" fillId="35" borderId="126" applyProtection="0">
      <alignment horizontal="center"/>
    </xf>
    <xf numFmtId="2" fontId="57" fillId="35" borderId="126" applyProtection="0">
      <alignment horizontal="center"/>
    </xf>
    <xf numFmtId="2" fontId="57" fillId="35" borderId="126" applyProtection="0">
      <alignment horizontal="center"/>
    </xf>
    <xf numFmtId="2" fontId="57" fillId="35" borderId="126" applyProtection="0">
      <alignment horizontal="center"/>
    </xf>
    <xf numFmtId="2" fontId="57" fillId="35" borderId="126" applyProtection="0"/>
    <xf numFmtId="2" fontId="57" fillId="35" borderId="126" applyProtection="0"/>
    <xf numFmtId="2" fontId="57" fillId="35" borderId="126" applyProtection="0"/>
    <xf numFmtId="2" fontId="57" fillId="35" borderId="126" applyProtection="0"/>
    <xf numFmtId="2" fontId="57" fillId="35" borderId="126" applyProtection="0"/>
    <xf numFmtId="2" fontId="57" fillId="35" borderId="126" applyProtection="0"/>
    <xf numFmtId="2" fontId="53" fillId="37" borderId="126" applyProtection="0"/>
    <xf numFmtId="2" fontId="53" fillId="37" borderId="126" applyProtection="0"/>
    <xf numFmtId="2" fontId="53" fillId="37" borderId="126" applyProtection="0"/>
    <xf numFmtId="2" fontId="53" fillId="34" borderId="126" applyProtection="0"/>
    <xf numFmtId="2" fontId="53" fillId="34" borderId="126" applyProtection="0"/>
    <xf numFmtId="2" fontId="53" fillId="34" borderId="126"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0" fontId="55" fillId="33" borderId="126" applyNumberFormat="0" applyProtection="0">
      <alignment horizontal="left"/>
    </xf>
    <xf numFmtId="0" fontId="55" fillId="33" borderId="126" applyNumberFormat="0" applyProtection="0">
      <alignment horizontal="left"/>
    </xf>
    <xf numFmtId="0" fontId="55" fillId="33" borderId="126" applyNumberFormat="0" applyProtection="0">
      <alignment horizontal="left"/>
    </xf>
    <xf numFmtId="0" fontId="55" fillId="33" borderId="126" applyNumberFormat="0" applyProtection="0">
      <alignment horizontal="left"/>
    </xf>
    <xf numFmtId="0" fontId="55" fillId="33" borderId="126" applyNumberFormat="0"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0" fontId="38" fillId="29" borderId="131" applyNumberFormat="0" applyBorder="0" applyAlignment="0" applyProtection="0"/>
    <xf numFmtId="10" fontId="38" fillId="29" borderId="131" applyNumberFormat="0" applyBorder="0" applyAlignment="0" applyProtection="0"/>
    <xf numFmtId="0" fontId="44" fillId="8" borderId="129" applyNumberFormat="0" applyAlignment="0" applyProtection="0">
      <alignment vertical="center"/>
    </xf>
    <xf numFmtId="14" fontId="54" fillId="36" borderId="126" applyProtection="0">
      <alignment horizontal="left"/>
    </xf>
    <xf numFmtId="14" fontId="54" fillId="36" borderId="126" applyProtection="0">
      <alignment horizontal="lef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2" fontId="53" fillId="35" borderId="126" applyProtection="0">
      <alignment horizontal="right"/>
    </xf>
    <xf numFmtId="2" fontId="53" fillId="35" borderId="126" applyProtection="0">
      <alignment horizontal="right"/>
    </xf>
    <xf numFmtId="2" fontId="53" fillId="35" borderId="126" applyProtection="0">
      <alignment horizontal="right"/>
    </xf>
    <xf numFmtId="2" fontId="53" fillId="35" borderId="126" applyProtection="0">
      <alignment horizontal="right"/>
    </xf>
    <xf numFmtId="2" fontId="53" fillId="35" borderId="126" applyProtection="0">
      <alignment horizontal="right"/>
    </xf>
    <xf numFmtId="2" fontId="53" fillId="35" borderId="126" applyProtection="0">
      <alignment horizontal="right"/>
    </xf>
    <xf numFmtId="2" fontId="52" fillId="34" borderId="126" applyProtection="0">
      <alignment horizontal="right"/>
    </xf>
    <xf numFmtId="2" fontId="52" fillId="34" borderId="126" applyProtection="0">
      <alignment horizontal="right"/>
    </xf>
    <xf numFmtId="2" fontId="52" fillId="34" borderId="126" applyProtection="0">
      <alignment horizontal="right"/>
    </xf>
    <xf numFmtId="2" fontId="52" fillId="34" borderId="126" applyProtection="0">
      <alignment horizontal="right"/>
    </xf>
    <xf numFmtId="2" fontId="52" fillId="34" borderId="126" applyProtection="0">
      <alignment horizontal="right"/>
    </xf>
    <xf numFmtId="2" fontId="52" fillId="34" borderId="126" applyProtection="0">
      <alignment horizontal="right"/>
    </xf>
    <xf numFmtId="0" fontId="52" fillId="33" borderId="126" applyNumberFormat="0" applyAlignment="0" applyProtection="0"/>
    <xf numFmtId="0" fontId="52" fillId="33" borderId="126" applyNumberFormat="0" applyAlignment="0" applyProtection="0"/>
    <xf numFmtId="0" fontId="52" fillId="33" borderId="126" applyNumberFormat="0" applyAlignment="0" applyProtection="0"/>
    <xf numFmtId="0" fontId="52" fillId="33" borderId="126" applyNumberFormat="0" applyAlignment="0" applyProtection="0"/>
    <xf numFmtId="0" fontId="52" fillId="33" borderId="126" applyNumberFormat="0" applyAlignment="0" applyProtection="0"/>
    <xf numFmtId="0" fontId="52" fillId="33" borderId="126" applyNumberFormat="0" applyAlignment="0" applyProtection="0"/>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18" fillId="32" borderId="130" applyNumberFormat="0" applyAlignment="0" applyProtection="0"/>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10" fontId="38" fillId="29" borderId="131" applyNumberFormat="0" applyBorder="0" applyAlignment="0" applyProtection="0"/>
    <xf numFmtId="10" fontId="38" fillId="29" borderId="131" applyNumberFormat="0" applyBorder="0" applyAlignment="0" applyProtection="0"/>
    <xf numFmtId="0" fontId="44" fillId="8" borderId="129" applyNumberFormat="0" applyAlignment="0" applyProtection="0">
      <alignment vertical="center"/>
    </xf>
    <xf numFmtId="0" fontId="67" fillId="9" borderId="144" applyNumberFormat="0" applyAlignment="0" applyProtection="0"/>
    <xf numFmtId="0" fontId="32" fillId="15" borderId="129" applyNumberFormat="0" applyAlignment="0" applyProtection="0">
      <alignment vertical="center"/>
    </xf>
    <xf numFmtId="0" fontId="32" fillId="15" borderId="129" applyNumberFormat="0" applyAlignment="0" applyProtection="0">
      <alignment vertical="center"/>
    </xf>
    <xf numFmtId="0" fontId="32" fillId="15" borderId="129" applyNumberFormat="0" applyAlignment="0" applyProtection="0">
      <alignment vertical="center"/>
    </xf>
    <xf numFmtId="0" fontId="32" fillId="15" borderId="129" applyNumberFormat="0" applyAlignment="0" applyProtection="0">
      <alignment vertical="center"/>
    </xf>
    <xf numFmtId="0" fontId="44" fillId="8" borderId="129" applyNumberFormat="0" applyAlignment="0" applyProtection="0">
      <alignment vertical="center"/>
    </xf>
    <xf numFmtId="0" fontId="79" fillId="8" borderId="144" applyNumberFormat="0" applyAlignment="0" applyProtection="0">
      <alignment vertical="center"/>
    </xf>
    <xf numFmtId="0" fontId="51" fillId="15" borderId="140"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2" fillId="33" borderId="126" applyNumberFormat="0" applyAlignment="0" applyProtection="0"/>
    <xf numFmtId="0" fontId="52" fillId="33" borderId="126" applyNumberFormat="0" applyAlignment="0" applyProtection="0"/>
    <xf numFmtId="0" fontId="52" fillId="33" borderId="126" applyNumberFormat="0" applyAlignment="0" applyProtection="0"/>
    <xf numFmtId="0" fontId="52" fillId="33" borderId="126" applyNumberFormat="0" applyAlignment="0" applyProtection="0"/>
    <xf numFmtId="0" fontId="52" fillId="33" borderId="126" applyNumberFormat="0" applyAlignment="0" applyProtection="0"/>
    <xf numFmtId="0" fontId="52" fillId="33" borderId="126" applyNumberFormat="0" applyAlignment="0" applyProtection="0"/>
    <xf numFmtId="2" fontId="52" fillId="34" borderId="126" applyProtection="0">
      <alignment horizontal="right"/>
    </xf>
    <xf numFmtId="2" fontId="52" fillId="34" borderId="126" applyProtection="0">
      <alignment horizontal="right"/>
    </xf>
    <xf numFmtId="2" fontId="52" fillId="34" borderId="126" applyProtection="0">
      <alignment horizontal="right"/>
    </xf>
    <xf numFmtId="2" fontId="52" fillId="34" borderId="126" applyProtection="0">
      <alignment horizontal="right"/>
    </xf>
    <xf numFmtId="2" fontId="52" fillId="34" borderId="126" applyProtection="0">
      <alignment horizontal="right"/>
    </xf>
    <xf numFmtId="2" fontId="52" fillId="34" borderId="126" applyProtection="0">
      <alignment horizontal="right"/>
    </xf>
    <xf numFmtId="2" fontId="53" fillId="35" borderId="126" applyProtection="0">
      <alignment horizontal="right"/>
    </xf>
    <xf numFmtId="2" fontId="53" fillId="35" borderId="126" applyProtection="0">
      <alignment horizontal="right"/>
    </xf>
    <xf numFmtId="2" fontId="53" fillId="35" borderId="126" applyProtection="0">
      <alignment horizontal="right"/>
    </xf>
    <xf numFmtId="2" fontId="53" fillId="35" borderId="126" applyProtection="0">
      <alignment horizontal="right"/>
    </xf>
    <xf numFmtId="2" fontId="53" fillId="35" borderId="126" applyProtection="0">
      <alignment horizontal="right"/>
    </xf>
    <xf numFmtId="2" fontId="53" fillId="35"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righ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0" fontId="55" fillId="33" borderId="126" applyNumberFormat="0" applyProtection="0">
      <alignment horizontal="left"/>
    </xf>
    <xf numFmtId="0" fontId="55" fillId="33" borderId="126" applyNumberFormat="0" applyProtection="0">
      <alignment horizontal="left"/>
    </xf>
    <xf numFmtId="0" fontId="55" fillId="33" borderId="126" applyNumberFormat="0" applyProtection="0">
      <alignment horizontal="left"/>
    </xf>
    <xf numFmtId="0" fontId="55" fillId="33" borderId="126" applyNumberFormat="0" applyProtection="0">
      <alignment horizontal="left"/>
    </xf>
    <xf numFmtId="0" fontId="55" fillId="33" borderId="126" applyNumberFormat="0" applyProtection="0">
      <alignment horizontal="left"/>
    </xf>
    <xf numFmtId="0" fontId="55" fillId="33" borderId="126" applyNumberFormat="0" applyProtection="0">
      <alignment horizontal="left"/>
    </xf>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4" fillId="33" borderId="126" applyProtection="0"/>
    <xf numFmtId="2" fontId="53" fillId="34" borderId="126" applyProtection="0"/>
    <xf numFmtId="2" fontId="53" fillId="34" borderId="126" applyProtection="0"/>
    <xf numFmtId="2" fontId="53" fillId="34" borderId="126" applyProtection="0"/>
    <xf numFmtId="2" fontId="53" fillId="34" borderId="126" applyProtection="0"/>
    <xf numFmtId="2" fontId="53" fillId="34" borderId="126" applyProtection="0"/>
    <xf numFmtId="2" fontId="53" fillId="34" borderId="126" applyProtection="0"/>
    <xf numFmtId="2" fontId="53" fillId="37" borderId="126" applyProtection="0"/>
    <xf numFmtId="2" fontId="53" fillId="37" borderId="126" applyProtection="0"/>
    <xf numFmtId="2" fontId="53" fillId="37" borderId="126" applyProtection="0"/>
    <xf numFmtId="2" fontId="53" fillId="37" borderId="126" applyProtection="0"/>
    <xf numFmtId="2" fontId="53" fillId="37" borderId="126" applyProtection="0"/>
    <xf numFmtId="2" fontId="53" fillId="37" borderId="126" applyProtection="0"/>
    <xf numFmtId="2" fontId="57" fillId="35" borderId="126" applyProtection="0"/>
    <xf numFmtId="2" fontId="57" fillId="35" borderId="126" applyProtection="0"/>
    <xf numFmtId="2" fontId="57" fillId="35" borderId="126" applyProtection="0"/>
    <xf numFmtId="2" fontId="57" fillId="35" borderId="126" applyProtection="0"/>
    <xf numFmtId="2" fontId="57" fillId="35" borderId="126" applyProtection="0"/>
    <xf numFmtId="2" fontId="57" fillId="35" borderId="126" applyProtection="0">
      <alignment horizontal="center"/>
    </xf>
    <xf numFmtId="2" fontId="57" fillId="35" borderId="126" applyProtection="0">
      <alignment horizontal="center"/>
    </xf>
    <xf numFmtId="2" fontId="57" fillId="35" borderId="126" applyProtection="0">
      <alignment horizontal="center"/>
    </xf>
    <xf numFmtId="2" fontId="57" fillId="35" borderId="126" applyProtection="0">
      <alignment horizontal="center"/>
    </xf>
    <xf numFmtId="2" fontId="57" fillId="35" borderId="126" applyProtection="0">
      <alignment horizontal="center"/>
    </xf>
    <xf numFmtId="2" fontId="57" fillId="35" borderId="126" applyProtection="0">
      <alignment horizontal="center"/>
    </xf>
    <xf numFmtId="2" fontId="53" fillId="37" borderId="126" applyProtection="0">
      <alignment horizontal="center"/>
    </xf>
    <xf numFmtId="2" fontId="53" fillId="37" borderId="126" applyProtection="0">
      <alignment horizontal="center"/>
    </xf>
    <xf numFmtId="2" fontId="53" fillId="37" borderId="126" applyProtection="0">
      <alignment horizontal="center"/>
    </xf>
    <xf numFmtId="2" fontId="53" fillId="37" borderId="126" applyProtection="0">
      <alignment horizontal="center"/>
    </xf>
    <xf numFmtId="2" fontId="53" fillId="37" borderId="126" applyProtection="0">
      <alignment horizontal="center"/>
    </xf>
    <xf numFmtId="2" fontId="53" fillId="37" borderId="126" applyProtection="0">
      <alignment horizontal="center"/>
    </xf>
    <xf numFmtId="0" fontId="59" fillId="0" borderId="127" applyNumberFormat="0" applyFill="0" applyAlignment="0" applyProtection="0">
      <alignment vertical="center"/>
    </xf>
    <xf numFmtId="0" fontId="59" fillId="0" borderId="127" applyNumberFormat="0" applyFill="0" applyAlignment="0" applyProtection="0">
      <alignment vertical="center"/>
    </xf>
    <xf numFmtId="0" fontId="59" fillId="0" borderId="127" applyNumberFormat="0" applyFill="0" applyAlignment="0" applyProtection="0">
      <alignment vertical="center"/>
    </xf>
    <xf numFmtId="0" fontId="59" fillId="0" borderId="127" applyNumberFormat="0" applyFill="0" applyAlignment="0" applyProtection="0">
      <alignment vertical="center"/>
    </xf>
    <xf numFmtId="0" fontId="59" fillId="0" borderId="127" applyNumberFormat="0" applyFill="0" applyAlignment="0" applyProtection="0">
      <alignment vertical="center"/>
    </xf>
    <xf numFmtId="0" fontId="59" fillId="0" borderId="127" applyNumberFormat="0" applyFill="0" applyAlignment="0" applyProtection="0">
      <alignment vertical="center"/>
    </xf>
    <xf numFmtId="0" fontId="32" fillId="15" borderId="129" applyNumberFormat="0" applyAlignment="0" applyProtection="0">
      <alignment vertical="center"/>
    </xf>
    <xf numFmtId="0" fontId="32" fillId="15" borderId="129" applyNumberFormat="0" applyAlignment="0" applyProtection="0">
      <alignment vertical="center"/>
    </xf>
    <xf numFmtId="0" fontId="13" fillId="10" borderId="134" applyNumberFormat="0" applyFont="0" applyAlignment="0" applyProtection="0">
      <alignment vertical="center"/>
    </xf>
    <xf numFmtId="0" fontId="44" fillId="8" borderId="129" applyNumberFormat="0" applyAlignment="0" applyProtection="0">
      <alignment vertical="center"/>
    </xf>
    <xf numFmtId="0" fontId="51" fillId="15" borderId="140"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8"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2" fontId="54" fillId="33" borderId="126" applyProtection="0"/>
    <xf numFmtId="0" fontId="18" fillId="32" borderId="130" applyNumberFormat="0" applyAlignment="0" applyProtection="0"/>
    <xf numFmtId="0" fontId="18" fillId="32" borderId="130" applyNumberFormat="0" applyAlignment="0"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13" fillId="10" borderId="130" applyNumberFormat="0" applyFon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44" fillId="8" borderId="129" applyNumberFormat="0" applyAlignment="0" applyProtection="0">
      <alignment vertical="center"/>
    </xf>
    <xf numFmtId="2" fontId="57" fillId="35" borderId="126" applyProtection="0"/>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9" borderId="125" applyNumberFormat="0" applyAlignment="0" applyProtection="0">
      <alignment vertical="center"/>
    </xf>
    <xf numFmtId="0" fontId="80" fillId="9" borderId="125" applyNumberFormat="0" applyAlignment="0" applyProtection="0">
      <alignment vertical="center"/>
    </xf>
    <xf numFmtId="0" fontId="80" fillId="9" borderId="125" applyNumberFormat="0" applyAlignment="0" applyProtection="0">
      <alignment vertical="center"/>
    </xf>
    <xf numFmtId="0" fontId="80" fillId="9" borderId="125" applyNumberFormat="0" applyAlignment="0" applyProtection="0">
      <alignment vertical="center"/>
    </xf>
    <xf numFmtId="0" fontId="80" fillId="9" borderId="125" applyNumberFormat="0" applyAlignment="0" applyProtection="0">
      <alignment vertical="center"/>
    </xf>
    <xf numFmtId="0" fontId="80" fillId="9"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5" fillId="0" borderId="128" applyNumberFormat="0" applyFill="0" applyAlignment="0" applyProtection="0"/>
    <xf numFmtId="0" fontId="85" fillId="0" borderId="128" applyNumberFormat="0" applyFill="0" applyAlignment="0" applyProtection="0"/>
    <xf numFmtId="0" fontId="85" fillId="0" borderId="128" applyNumberFormat="0" applyFill="0" applyAlignment="0" applyProtection="0"/>
    <xf numFmtId="0" fontId="85" fillId="0" borderId="128" applyNumberFormat="0" applyFill="0" applyAlignment="0" applyProtection="0"/>
    <xf numFmtId="0" fontId="85" fillId="0" borderId="128" applyNumberFormat="0" applyFill="0" applyAlignment="0" applyProtection="0"/>
    <xf numFmtId="0" fontId="85" fillId="0" borderId="128" applyNumberFormat="0" applyFill="0" applyAlignment="0" applyProtection="0"/>
    <xf numFmtId="0" fontId="67" fillId="9" borderId="129" applyNumberFormat="0" applyAlignment="0" applyProtection="0"/>
    <xf numFmtId="0" fontId="67" fillId="9" borderId="129" applyNumberFormat="0" applyAlignment="0" applyProtection="0"/>
    <xf numFmtId="0" fontId="67" fillId="9" borderId="129" applyNumberFormat="0" applyAlignment="0" applyProtection="0"/>
    <xf numFmtId="0" fontId="67" fillId="9" borderId="129" applyNumberFormat="0" applyAlignment="0" applyProtection="0"/>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3" fillId="0" borderId="128"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8" applyNumberFormat="0" applyFill="0" applyAlignment="0" applyProtection="0">
      <alignment vertical="center"/>
    </xf>
    <xf numFmtId="0" fontId="63" fillId="0" borderId="127" applyNumberFormat="0" applyFill="0" applyAlignment="0" applyProtection="0">
      <alignment vertical="center"/>
    </xf>
    <xf numFmtId="0" fontId="63" fillId="0" borderId="127"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32" fillId="15" borderId="129" applyNumberFormat="0" applyAlignment="0" applyProtection="0">
      <alignment vertical="center"/>
    </xf>
    <xf numFmtId="0" fontId="32" fillId="15" borderId="129" applyNumberFormat="0" applyAlignment="0" applyProtection="0">
      <alignment vertical="center"/>
    </xf>
    <xf numFmtId="0" fontId="32" fillId="15" borderId="129" applyNumberFormat="0" applyAlignment="0" applyProtection="0">
      <alignment vertical="center"/>
    </xf>
    <xf numFmtId="0" fontId="32" fillId="15"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7" fillId="9" borderId="129" applyNumberFormat="0" applyAlignment="0" applyProtection="0"/>
    <xf numFmtId="0" fontId="67" fillId="9" borderId="129" applyNumberFormat="0" applyAlignment="0" applyProtection="0"/>
    <xf numFmtId="0" fontId="67" fillId="9" borderId="129" applyNumberFormat="0" applyAlignment="0" applyProtection="0"/>
    <xf numFmtId="0" fontId="67" fillId="9" borderId="129" applyNumberFormat="0" applyAlignment="0" applyProtection="0"/>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9" borderId="129" applyNumberFormat="0" applyAlignment="0" applyProtection="0">
      <alignment vertical="center"/>
    </xf>
    <xf numFmtId="0" fontId="68" fillId="9" borderId="129" applyNumberFormat="0" applyAlignment="0" applyProtection="0">
      <alignment vertical="center"/>
    </xf>
    <xf numFmtId="0" fontId="68" fillId="9" borderId="129" applyNumberFormat="0" applyAlignment="0" applyProtection="0">
      <alignment vertical="center"/>
    </xf>
    <xf numFmtId="0" fontId="68" fillId="9"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79" fillId="8" borderId="129"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9" borderId="125" applyNumberFormat="0" applyAlignment="0" applyProtection="0">
      <alignment vertical="center"/>
    </xf>
    <xf numFmtId="0" fontId="80" fillId="9" borderId="125" applyNumberFormat="0" applyAlignment="0" applyProtection="0">
      <alignment vertical="center"/>
    </xf>
    <xf numFmtId="0" fontId="80" fillId="9" borderId="125" applyNumberFormat="0" applyAlignment="0" applyProtection="0">
      <alignment vertical="center"/>
    </xf>
    <xf numFmtId="0" fontId="80" fillId="9" borderId="125" applyNumberFormat="0" applyAlignment="0" applyProtection="0">
      <alignment vertical="center"/>
    </xf>
    <xf numFmtId="0" fontId="80" fillId="9" borderId="125" applyNumberFormat="0" applyAlignment="0" applyProtection="0">
      <alignment vertical="center"/>
    </xf>
    <xf numFmtId="0" fontId="80" fillId="9"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0" fillId="15" borderId="125" applyNumberFormat="0" applyAlignment="0" applyProtection="0">
      <alignment vertical="center"/>
    </xf>
    <xf numFmtId="0" fontId="85" fillId="0" borderId="128" applyNumberFormat="0" applyFill="0" applyAlignment="0" applyProtection="0"/>
    <xf numFmtId="0" fontId="85" fillId="0" borderId="128" applyNumberFormat="0" applyFill="0" applyAlignment="0" applyProtection="0"/>
    <xf numFmtId="0" fontId="85" fillId="0" borderId="128" applyNumberFormat="0" applyFill="0" applyAlignment="0" applyProtection="0"/>
    <xf numFmtId="0" fontId="85" fillId="0" borderId="128" applyNumberFormat="0" applyFill="0" applyAlignment="0" applyProtection="0"/>
    <xf numFmtId="0" fontId="85" fillId="0" borderId="128" applyNumberFormat="0" applyFill="0" applyAlignment="0" applyProtection="0"/>
    <xf numFmtId="0" fontId="85" fillId="0" borderId="128" applyNumberFormat="0" applyFill="0" applyAlignment="0" applyProtection="0"/>
    <xf numFmtId="0" fontId="32" fillId="15" borderId="129" applyNumberFormat="0" applyAlignment="0" applyProtection="0">
      <alignment vertical="center"/>
    </xf>
    <xf numFmtId="0" fontId="32" fillId="15" borderId="129" applyNumberFormat="0" applyAlignment="0" applyProtection="0">
      <alignment vertical="center"/>
    </xf>
    <xf numFmtId="0" fontId="32" fillId="15" borderId="129" applyNumberFormat="0" applyAlignment="0" applyProtection="0">
      <alignment vertical="center"/>
    </xf>
    <xf numFmtId="0" fontId="32" fillId="15"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51" fillId="15" borderId="125" applyNumberFormat="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3" fillId="0" borderId="128" applyNumberFormat="0" applyFill="0" applyAlignment="0" applyProtection="0">
      <alignment vertical="center"/>
    </xf>
    <xf numFmtId="0" fontId="67" fillId="9" borderId="129" applyNumberFormat="0" applyAlignment="0" applyProtection="0"/>
    <xf numFmtId="0" fontId="67" fillId="9" borderId="129" applyNumberFormat="0" applyAlignment="0" applyProtection="0"/>
    <xf numFmtId="0" fontId="67" fillId="9" borderId="129" applyNumberFormat="0" applyAlignment="0" applyProtection="0"/>
    <xf numFmtId="0" fontId="67" fillId="9" borderId="129" applyNumberFormat="0" applyAlignment="0" applyProtection="0"/>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9" borderId="129" applyNumberFormat="0" applyAlignment="0" applyProtection="0">
      <alignment vertical="center"/>
    </xf>
    <xf numFmtId="0" fontId="68" fillId="9" borderId="129" applyNumberFormat="0" applyAlignment="0" applyProtection="0">
      <alignment vertical="center"/>
    </xf>
    <xf numFmtId="0" fontId="68" fillId="9" borderId="129" applyNumberFormat="0" applyAlignment="0" applyProtection="0">
      <alignment vertical="center"/>
    </xf>
    <xf numFmtId="0" fontId="68" fillId="9"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3" fillId="0" borderId="127" applyNumberFormat="0" applyFill="0" applyAlignment="0" applyProtection="0">
      <alignment vertical="center"/>
    </xf>
    <xf numFmtId="0" fontId="18" fillId="32" borderId="130" applyNumberFormat="0" applyAlignment="0" applyProtection="0"/>
    <xf numFmtId="0" fontId="18" fillId="32" borderId="130" applyNumberFormat="0" applyAlignment="0" applyProtection="0"/>
    <xf numFmtId="0" fontId="13" fillId="10" borderId="130" applyNumberFormat="0" applyFont="0" applyAlignment="0" applyProtection="0">
      <alignment vertical="center"/>
    </xf>
    <xf numFmtId="0" fontId="18" fillId="32" borderId="130" applyNumberFormat="0" applyAlignment="0" applyProtection="0"/>
    <xf numFmtId="0" fontId="55" fillId="33" borderId="126" applyNumberFormat="0"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14" fontId="54" fillId="36" borderId="126" applyProtection="0">
      <alignment horizontal="left"/>
    </xf>
    <xf numFmtId="2" fontId="53" fillId="37" borderId="126" applyProtection="0"/>
    <xf numFmtId="2" fontId="53" fillId="34" borderId="126" applyProtection="0"/>
    <xf numFmtId="2" fontId="53" fillId="34" borderId="126" applyProtection="0"/>
    <xf numFmtId="2" fontId="53" fillId="34" borderId="126" applyProtection="0"/>
    <xf numFmtId="2" fontId="53" fillId="37" borderId="126" applyProtection="0"/>
    <xf numFmtId="2" fontId="53" fillId="37" borderId="126" applyProtection="0"/>
    <xf numFmtId="0" fontId="13" fillId="10" borderId="130" applyNumberFormat="0" applyFont="0" applyAlignment="0" applyProtection="0"/>
    <xf numFmtId="0" fontId="13" fillId="10" borderId="130" applyNumberFormat="0" applyFont="0" applyAlignment="0" applyProtection="0"/>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0" fontId="13" fillId="10" borderId="130" applyNumberFormat="0" applyFont="0" applyAlignment="0" applyProtection="0">
      <alignment vertical="center"/>
    </xf>
    <xf numFmtId="37" fontId="73" fillId="0" borderId="131">
      <alignment horizontal="justify" vertical="center" wrapText="1"/>
    </xf>
    <xf numFmtId="0" fontId="68" fillId="15" borderId="129" applyNumberFormat="0" applyAlignment="0" applyProtection="0">
      <alignment vertical="center"/>
    </xf>
    <xf numFmtId="0" fontId="68" fillId="9" borderId="129" applyNumberFormat="0" applyAlignment="0" applyProtection="0">
      <alignment vertical="center"/>
    </xf>
    <xf numFmtId="0" fontId="68" fillId="9" borderId="129" applyNumberFormat="0" applyAlignment="0" applyProtection="0">
      <alignment vertical="center"/>
    </xf>
    <xf numFmtId="0" fontId="68" fillId="9" borderId="129" applyNumberFormat="0" applyAlignment="0" applyProtection="0">
      <alignment vertical="center"/>
    </xf>
    <xf numFmtId="0" fontId="68" fillId="9" borderId="129" applyNumberFormat="0" applyAlignment="0" applyProtection="0">
      <alignment vertical="center"/>
    </xf>
    <xf numFmtId="0" fontId="68" fillId="15" borderId="129" applyNumberFormat="0" applyAlignment="0" applyProtection="0">
      <alignment vertical="center"/>
    </xf>
    <xf numFmtId="0" fontId="44" fillId="8" borderId="129" applyNumberFormat="0" applyAlignment="0" applyProtection="0">
      <alignment vertical="center"/>
    </xf>
    <xf numFmtId="0" fontId="44" fillId="8" borderId="129" applyNumberFormat="0" applyAlignment="0" applyProtection="0">
      <alignment vertical="center"/>
    </xf>
    <xf numFmtId="2" fontId="53" fillId="37" borderId="141" applyProtection="0">
      <alignment horizontal="center"/>
    </xf>
    <xf numFmtId="0" fontId="44" fillId="8" borderId="129" applyNumberFormat="0" applyAlignment="0" applyProtection="0">
      <alignment vertical="center"/>
    </xf>
    <xf numFmtId="0" fontId="79" fillId="8" borderId="166"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8" fillId="15" borderId="129" applyNumberFormat="0" applyAlignment="0" applyProtection="0">
      <alignment vertical="center"/>
    </xf>
    <xf numFmtId="0" fontId="63" fillId="0" borderId="151" applyNumberFormat="0" applyFill="0" applyAlignment="0" applyProtection="0">
      <alignment vertical="center"/>
    </xf>
    <xf numFmtId="0" fontId="80" fillId="15" borderId="140" applyNumberFormat="0" applyAlignment="0" applyProtection="0">
      <alignment vertical="center"/>
    </xf>
    <xf numFmtId="0" fontId="13" fillId="10" borderId="134" applyNumberFormat="0" applyFont="0" applyAlignment="0" applyProtection="0">
      <alignment vertical="center"/>
    </xf>
    <xf numFmtId="0" fontId="79" fillId="8" borderId="144" applyNumberFormat="0" applyAlignment="0" applyProtection="0">
      <alignment vertical="center"/>
    </xf>
    <xf numFmtId="0" fontId="44" fillId="8" borderId="132" applyNumberFormat="0" applyAlignment="0" applyProtection="0">
      <alignment vertical="center"/>
    </xf>
    <xf numFmtId="14" fontId="54" fillId="36" borderId="149" applyProtection="0">
      <alignment horizontal="right"/>
    </xf>
    <xf numFmtId="0" fontId="63" fillId="0" borderId="142" applyNumberFormat="0" applyFill="0" applyAlignment="0" applyProtection="0">
      <alignment vertical="center"/>
    </xf>
    <xf numFmtId="0" fontId="68" fillId="15" borderId="146" applyNumberFormat="0" applyAlignment="0" applyProtection="0">
      <alignment vertical="center"/>
    </xf>
    <xf numFmtId="0" fontId="13" fillId="10" borderId="139" applyNumberFormat="0" applyFont="0" applyAlignment="0" applyProtection="0">
      <alignment vertical="center"/>
    </xf>
    <xf numFmtId="0" fontId="63" fillId="0" borderId="150" applyNumberFormat="0" applyFill="0" applyAlignment="0" applyProtection="0">
      <alignment vertical="center"/>
    </xf>
    <xf numFmtId="2" fontId="53" fillId="34" borderId="149" applyProtection="0"/>
    <xf numFmtId="0" fontId="13" fillId="10" borderId="168" applyNumberFormat="0" applyFont="0" applyAlignment="0" applyProtection="0">
      <alignment vertical="center"/>
    </xf>
    <xf numFmtId="0" fontId="80" fillId="15" borderId="148" applyNumberFormat="0" applyAlignment="0" applyProtection="0">
      <alignment vertical="center"/>
    </xf>
    <xf numFmtId="0" fontId="44" fillId="8" borderId="144" applyNumberFormat="0" applyAlignment="0" applyProtection="0">
      <alignment vertical="center"/>
    </xf>
    <xf numFmtId="0" fontId="68" fillId="15" borderId="146" applyNumberFormat="0" applyAlignment="0" applyProtection="0">
      <alignment vertical="center"/>
    </xf>
    <xf numFmtId="14" fontId="54" fillId="36" borderId="149" applyProtection="0">
      <alignment horizontal="left"/>
    </xf>
    <xf numFmtId="0" fontId="79" fillId="8" borderId="144" applyNumberFormat="0" applyAlignment="0" applyProtection="0">
      <alignment vertical="center"/>
    </xf>
    <xf numFmtId="0" fontId="63" fillId="0" borderId="142" applyNumberFormat="0" applyFill="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14" fontId="54" fillId="36" borderId="141" applyProtection="0">
      <alignment horizontal="right"/>
    </xf>
    <xf numFmtId="2" fontId="54" fillId="33" borderId="141" applyProtection="0"/>
    <xf numFmtId="0" fontId="13" fillId="10" borderId="139" applyNumberFormat="0" applyFont="0" applyAlignment="0" applyProtection="0">
      <alignment vertical="center"/>
    </xf>
    <xf numFmtId="0" fontId="68" fillId="9" borderId="144" applyNumberFormat="0" applyAlignment="0" applyProtection="0">
      <alignment vertical="center"/>
    </xf>
    <xf numFmtId="0" fontId="80" fillId="15" borderId="140" applyNumberFormat="0" applyAlignment="0" applyProtection="0">
      <alignment vertical="center"/>
    </xf>
    <xf numFmtId="0" fontId="79" fillId="8" borderId="144" applyNumberFormat="0" applyAlignment="0" applyProtection="0">
      <alignment vertical="center"/>
    </xf>
    <xf numFmtId="0" fontId="80" fillId="15" borderId="140" applyNumberFormat="0" applyAlignment="0" applyProtection="0">
      <alignment vertical="center"/>
    </xf>
    <xf numFmtId="0" fontId="55" fillId="33" borderId="141" applyNumberFormat="0" applyProtection="0">
      <alignment horizontal="left"/>
    </xf>
    <xf numFmtId="0" fontId="13" fillId="10" borderId="139" applyNumberFormat="0" applyFont="0" applyAlignment="0" applyProtection="0"/>
    <xf numFmtId="0" fontId="68" fillId="15" borderId="144" applyNumberFormat="0" applyAlignment="0" applyProtection="0">
      <alignment vertical="center"/>
    </xf>
    <xf numFmtId="0" fontId="59" fillId="0" borderId="142" applyNumberFormat="0" applyFill="0" applyAlignment="0" applyProtection="0">
      <alignment vertical="center"/>
    </xf>
    <xf numFmtId="0" fontId="52" fillId="33" borderId="141" applyNumberFormat="0" applyAlignment="0" applyProtection="0"/>
    <xf numFmtId="0" fontId="18" fillId="32" borderId="139" applyNumberFormat="0" applyAlignment="0" applyProtection="0"/>
    <xf numFmtId="0" fontId="63" fillId="0" borderId="142" applyNumberFormat="0" applyFill="0" applyAlignment="0" applyProtection="0">
      <alignment vertical="center"/>
    </xf>
    <xf numFmtId="0" fontId="63" fillId="0" borderId="158" applyNumberFormat="0" applyFill="0" applyAlignment="0" applyProtection="0">
      <alignment vertical="center"/>
    </xf>
    <xf numFmtId="14" fontId="54" fillId="36" borderId="141" applyProtection="0">
      <alignment horizontal="right"/>
    </xf>
    <xf numFmtId="0" fontId="13" fillId="10" borderId="139" applyNumberFormat="0" applyFont="0" applyAlignment="0" applyProtection="0">
      <alignment vertical="center"/>
    </xf>
    <xf numFmtId="0" fontId="44" fillId="8" borderId="166" applyNumberFormat="0" applyAlignment="0" applyProtection="0">
      <alignment vertical="center"/>
    </xf>
    <xf numFmtId="0" fontId="63" fillId="0" borderId="150" applyNumberFormat="0" applyFill="0" applyAlignment="0" applyProtection="0">
      <alignment vertical="center"/>
    </xf>
    <xf numFmtId="0" fontId="80" fillId="15" borderId="140" applyNumberFormat="0" applyAlignment="0" applyProtection="0">
      <alignment vertical="center"/>
    </xf>
    <xf numFmtId="0" fontId="59" fillId="0" borderId="150" applyNumberFormat="0" applyFill="0" applyAlignment="0" applyProtection="0">
      <alignment vertical="center"/>
    </xf>
    <xf numFmtId="2" fontId="53" fillId="37" borderId="141" applyProtection="0">
      <alignment horizontal="center"/>
    </xf>
    <xf numFmtId="2" fontId="53" fillId="34" borderId="141" applyProtection="0"/>
    <xf numFmtId="0" fontId="63" fillId="0" borderId="142" applyNumberFormat="0" applyFill="0" applyAlignment="0" applyProtection="0">
      <alignment vertical="center"/>
    </xf>
    <xf numFmtId="14" fontId="54" fillId="36" borderId="141" applyProtection="0">
      <alignment horizontal="right"/>
    </xf>
    <xf numFmtId="0" fontId="68" fillId="9" borderId="144" applyNumberFormat="0" applyAlignment="0" applyProtection="0">
      <alignment vertical="center"/>
    </xf>
    <xf numFmtId="0" fontId="68" fillId="15" borderId="144" applyNumberFormat="0" applyAlignment="0" applyProtection="0">
      <alignment vertical="center"/>
    </xf>
    <xf numFmtId="0" fontId="63" fillId="0" borderId="158" applyNumberFormat="0" applyFill="0" applyAlignment="0" applyProtection="0">
      <alignment vertical="center"/>
    </xf>
    <xf numFmtId="14" fontId="54" fillId="36" borderId="149" applyProtection="0">
      <alignment horizontal="left"/>
    </xf>
    <xf numFmtId="0" fontId="44" fillId="8" borderId="132" applyNumberFormat="0" applyAlignment="0" applyProtection="0">
      <alignment vertical="center"/>
    </xf>
    <xf numFmtId="0" fontId="80" fillId="15" borderId="135" applyNumberFormat="0" applyAlignment="0" applyProtection="0">
      <alignment vertical="center"/>
    </xf>
    <xf numFmtId="0" fontId="80" fillId="15" borderId="135" applyNumberFormat="0" applyAlignment="0" applyProtection="0">
      <alignment vertical="center"/>
    </xf>
    <xf numFmtId="0" fontId="52" fillId="33" borderId="149" applyNumberFormat="0" applyAlignment="0" applyProtection="0"/>
    <xf numFmtId="0" fontId="79" fillId="8" borderId="146" applyNumberFormat="0" applyAlignment="0" applyProtection="0">
      <alignment vertical="center"/>
    </xf>
    <xf numFmtId="0" fontId="80" fillId="15" borderId="148" applyNumberFormat="0" applyAlignment="0" applyProtection="0">
      <alignment vertical="center"/>
    </xf>
    <xf numFmtId="0" fontId="63" fillId="0" borderId="158" applyNumberFormat="0" applyFill="0" applyAlignment="0" applyProtection="0">
      <alignment vertical="center"/>
    </xf>
    <xf numFmtId="0" fontId="55" fillId="33" borderId="141" applyNumberFormat="0" applyProtection="0">
      <alignment horizontal="left"/>
    </xf>
    <xf numFmtId="0" fontId="63" fillId="0" borderId="171" applyNumberFormat="0" applyFill="0" applyAlignment="0" applyProtection="0">
      <alignment vertical="center"/>
    </xf>
    <xf numFmtId="2" fontId="57" fillId="35" borderId="149" applyProtection="0"/>
    <xf numFmtId="0" fontId="52" fillId="33" borderId="141" applyNumberFormat="0" applyAlignment="0" applyProtection="0"/>
    <xf numFmtId="0" fontId="80" fillId="15" borderId="140" applyNumberFormat="0" applyAlignment="0" applyProtection="0">
      <alignment vertical="center"/>
    </xf>
    <xf numFmtId="0" fontId="80" fillId="15" borderId="140" applyNumberFormat="0" applyAlignment="0" applyProtection="0">
      <alignment vertical="center"/>
    </xf>
    <xf numFmtId="2" fontId="53" fillId="37" borderId="141" applyProtection="0">
      <alignment horizont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18" fillId="32" borderId="147" applyNumberFormat="0" applyAlignment="0" applyProtection="0"/>
    <xf numFmtId="0" fontId="67" fillId="9" borderId="166" applyNumberFormat="0" applyAlignment="0" applyProtection="0"/>
    <xf numFmtId="0" fontId="68" fillId="15" borderId="146" applyNumberFormat="0" applyAlignment="0" applyProtection="0">
      <alignment vertical="center"/>
    </xf>
    <xf numFmtId="2" fontId="53" fillId="34" borderId="141" applyProtection="0"/>
    <xf numFmtId="0" fontId="63" fillId="0" borderId="151" applyNumberFormat="0" applyFill="0" applyAlignment="0" applyProtection="0">
      <alignment vertical="center"/>
    </xf>
    <xf numFmtId="0" fontId="80" fillId="15" borderId="148" applyNumberFormat="0" applyAlignment="0" applyProtection="0">
      <alignment vertical="center"/>
    </xf>
    <xf numFmtId="0" fontId="63" fillId="0" borderId="171" applyNumberFormat="0" applyFill="0" applyAlignment="0" applyProtection="0">
      <alignment vertical="center"/>
    </xf>
    <xf numFmtId="0" fontId="68" fillId="15" borderId="146" applyNumberFormat="0" applyAlignment="0" applyProtection="0">
      <alignment vertical="center"/>
    </xf>
    <xf numFmtId="0" fontId="68" fillId="15" borderId="144" applyNumberFormat="0" applyAlignment="0" applyProtection="0">
      <alignment vertical="center"/>
    </xf>
    <xf numFmtId="2" fontId="53" fillId="37" borderId="149" applyProtection="0">
      <alignment horizontal="center"/>
    </xf>
    <xf numFmtId="0" fontId="63" fillId="0" borderId="151" applyNumberFormat="0" applyFill="0" applyAlignment="0" applyProtection="0">
      <alignment vertical="center"/>
    </xf>
    <xf numFmtId="0" fontId="68" fillId="9" borderId="144" applyNumberFormat="0" applyAlignment="0" applyProtection="0">
      <alignment vertical="center"/>
    </xf>
    <xf numFmtId="0" fontId="13" fillId="10" borderId="139" applyNumberFormat="0" applyFont="0" applyAlignment="0" applyProtection="0">
      <alignment vertical="center"/>
    </xf>
    <xf numFmtId="0" fontId="79" fillId="8" borderId="132" applyNumberFormat="0" applyAlignment="0" applyProtection="0">
      <alignment vertical="center"/>
    </xf>
    <xf numFmtId="0" fontId="63" fillId="0" borderId="138" applyNumberFormat="0" applyFill="0" applyAlignment="0" applyProtection="0">
      <alignment vertical="center"/>
    </xf>
    <xf numFmtId="0" fontId="80" fillId="15" borderId="135" applyNumberFormat="0" applyAlignment="0" applyProtection="0">
      <alignment vertical="center"/>
    </xf>
    <xf numFmtId="14" fontId="54" fillId="36" borderId="141" applyProtection="0">
      <alignment horizontal="left"/>
    </xf>
    <xf numFmtId="0" fontId="18" fillId="32" borderId="147" applyNumberFormat="0" applyAlignment="0" applyProtection="0"/>
    <xf numFmtId="0" fontId="80" fillId="15" borderId="140" applyNumberFormat="0" applyAlignment="0" applyProtection="0">
      <alignment vertical="center"/>
    </xf>
    <xf numFmtId="0" fontId="13" fillId="10" borderId="147" applyNumberFormat="0" applyFont="0" applyAlignment="0" applyProtection="0">
      <alignment vertical="center"/>
    </xf>
    <xf numFmtId="2" fontId="53" fillId="37" borderId="149" applyProtection="0"/>
    <xf numFmtId="0" fontId="13" fillId="10" borderId="139" applyNumberFormat="0" applyFont="0" applyAlignment="0" applyProtection="0">
      <alignment vertical="center"/>
    </xf>
    <xf numFmtId="2" fontId="54" fillId="33" borderId="141" applyProtection="0"/>
    <xf numFmtId="0" fontId="79" fillId="8" borderId="144" applyNumberFormat="0" applyAlignment="0" applyProtection="0">
      <alignment vertical="center"/>
    </xf>
    <xf numFmtId="0" fontId="68" fillId="15" borderId="132" applyNumberFormat="0" applyAlignment="0" applyProtection="0">
      <alignment vertical="center"/>
    </xf>
    <xf numFmtId="0" fontId="68" fillId="15" borderId="146" applyNumberFormat="0" applyAlignment="0" applyProtection="0">
      <alignment vertical="center"/>
    </xf>
    <xf numFmtId="0" fontId="79" fillId="8" borderId="144" applyNumberFormat="0" applyAlignment="0" applyProtection="0">
      <alignment vertical="center"/>
    </xf>
    <xf numFmtId="0" fontId="80" fillId="15" borderId="140" applyNumberFormat="0" applyAlignment="0" applyProtection="0">
      <alignment vertical="center"/>
    </xf>
    <xf numFmtId="0" fontId="44" fillId="8" borderId="146" applyNumberFormat="0" applyAlignment="0" applyProtection="0">
      <alignment vertical="center"/>
    </xf>
    <xf numFmtId="0" fontId="63" fillId="0" borderId="143" applyNumberFormat="0" applyFill="0" applyAlignment="0" applyProtection="0">
      <alignment vertical="center"/>
    </xf>
    <xf numFmtId="0" fontId="68" fillId="15" borderId="146" applyNumberFormat="0" applyAlignment="0" applyProtection="0">
      <alignment vertical="center"/>
    </xf>
    <xf numFmtId="2" fontId="54" fillId="33" borderId="149" applyProtection="0"/>
    <xf numFmtId="0" fontId="59" fillId="0" borderId="142" applyNumberFormat="0" applyFill="0" applyAlignment="0" applyProtection="0">
      <alignment vertical="center"/>
    </xf>
    <xf numFmtId="14" fontId="54" fillId="36" borderId="141" applyProtection="0">
      <alignment horizontal="left"/>
    </xf>
    <xf numFmtId="0" fontId="68" fillId="15" borderId="146" applyNumberFormat="0" applyAlignment="0" applyProtection="0">
      <alignment vertical="center"/>
    </xf>
    <xf numFmtId="0" fontId="80" fillId="15" borderId="135" applyNumberFormat="0" applyAlignment="0" applyProtection="0">
      <alignment vertical="center"/>
    </xf>
    <xf numFmtId="2" fontId="54" fillId="33" borderId="141" applyProtection="0"/>
    <xf numFmtId="0" fontId="68" fillId="15" borderId="144" applyNumberFormat="0" applyAlignment="0" applyProtection="0">
      <alignment vertical="center"/>
    </xf>
    <xf numFmtId="0" fontId="68" fillId="15" borderId="144" applyNumberFormat="0" applyAlignment="0" applyProtection="0">
      <alignment vertical="center"/>
    </xf>
    <xf numFmtId="0" fontId="80" fillId="15" borderId="140" applyNumberFormat="0" applyAlignment="0" applyProtection="0">
      <alignment vertical="center"/>
    </xf>
    <xf numFmtId="0" fontId="13" fillId="10" borderId="139" applyNumberFormat="0" applyFont="0" applyAlignment="0" applyProtection="0">
      <alignment vertical="center"/>
    </xf>
    <xf numFmtId="0" fontId="79" fillId="8" borderId="146" applyNumberFormat="0" applyAlignment="0" applyProtection="0">
      <alignment vertical="center"/>
    </xf>
    <xf numFmtId="0" fontId="13" fillId="10" borderId="139" applyNumberFormat="0" applyFont="0" applyAlignment="0" applyProtection="0">
      <alignment vertical="center"/>
    </xf>
    <xf numFmtId="0" fontId="63" fillId="0" borderId="150" applyNumberFormat="0" applyFill="0" applyAlignment="0" applyProtection="0">
      <alignment vertical="center"/>
    </xf>
    <xf numFmtId="0" fontId="63" fillId="0" borderId="137" applyNumberFormat="0" applyFill="0" applyAlignment="0" applyProtection="0">
      <alignment vertical="center"/>
    </xf>
    <xf numFmtId="0" fontId="44" fillId="8" borderId="144"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51" fillId="15" borderId="140" applyNumberFormat="0" applyAlignment="0" applyProtection="0">
      <alignment vertical="center"/>
    </xf>
    <xf numFmtId="0" fontId="13" fillId="10" borderId="139" applyNumberFormat="0" applyFont="0" applyAlignment="0" applyProtection="0">
      <alignment vertical="center"/>
    </xf>
    <xf numFmtId="0" fontId="67" fillId="9" borderId="144" applyNumberFormat="0" applyAlignment="0" applyProtection="0"/>
    <xf numFmtId="0" fontId="44" fillId="8" borderId="146" applyNumberFormat="0" applyAlignment="0" applyProtection="0">
      <alignment vertical="center"/>
    </xf>
    <xf numFmtId="0" fontId="13" fillId="10" borderId="139" applyNumberFormat="0" applyFont="0" applyAlignment="0" applyProtection="0">
      <alignment vertical="center"/>
    </xf>
    <xf numFmtId="0" fontId="63" fillId="0" borderId="150" applyNumberFormat="0" applyFill="0" applyAlignment="0" applyProtection="0">
      <alignment vertical="center"/>
    </xf>
    <xf numFmtId="0" fontId="32" fillId="15" borderId="132" applyNumberFormat="0" applyAlignment="0" applyProtection="0">
      <alignment vertical="center"/>
    </xf>
    <xf numFmtId="0" fontId="80" fillId="15" borderId="140" applyNumberFormat="0" applyAlignment="0" applyProtection="0">
      <alignment vertical="center"/>
    </xf>
    <xf numFmtId="0" fontId="18" fillId="32" borderId="139" applyNumberFormat="0" applyAlignment="0" applyProtection="0"/>
    <xf numFmtId="0" fontId="68" fillId="15" borderId="144" applyNumberFormat="0" applyAlignment="0" applyProtection="0">
      <alignment vertical="center"/>
    </xf>
    <xf numFmtId="0" fontId="80" fillId="15" borderId="140" applyNumberFormat="0" applyAlignment="0" applyProtection="0">
      <alignment vertical="center"/>
    </xf>
    <xf numFmtId="2" fontId="53" fillId="34" borderId="157" applyProtection="0"/>
    <xf numFmtId="0" fontId="18" fillId="32" borderId="155" applyNumberFormat="0" applyAlignment="0" applyProtection="0"/>
    <xf numFmtId="0" fontId="51"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13" fillId="10" borderId="139" applyNumberFormat="0" applyFont="0" applyAlignment="0" applyProtection="0">
      <alignment vertical="center"/>
    </xf>
    <xf numFmtId="0" fontId="68" fillId="15" borderId="144" applyNumberFormat="0" applyAlignment="0" applyProtection="0">
      <alignment vertical="center"/>
    </xf>
    <xf numFmtId="0" fontId="68" fillId="15" borderId="146" applyNumberFormat="0" applyAlignment="0" applyProtection="0">
      <alignment vertical="center"/>
    </xf>
    <xf numFmtId="0" fontId="63" fillId="0" borderId="150" applyNumberFormat="0" applyFill="0" applyAlignment="0" applyProtection="0">
      <alignment vertical="center"/>
    </xf>
    <xf numFmtId="0" fontId="85" fillId="0" borderId="151" applyNumberFormat="0" applyFill="0" applyAlignment="0" applyProtection="0"/>
    <xf numFmtId="2" fontId="53" fillId="35" borderId="136" applyProtection="0">
      <alignment horizontal="right"/>
    </xf>
    <xf numFmtId="0" fontId="13" fillId="10" borderId="139" applyNumberFormat="0" applyFont="0" applyAlignment="0" applyProtection="0">
      <alignment vertical="center"/>
    </xf>
    <xf numFmtId="0" fontId="13" fillId="10" borderId="147" applyNumberFormat="0" applyFont="0" applyAlignment="0" applyProtection="0">
      <alignment vertical="center"/>
    </xf>
    <xf numFmtId="0" fontId="68" fillId="15" borderId="132" applyNumberFormat="0" applyAlignment="0" applyProtection="0">
      <alignment vertical="center"/>
    </xf>
    <xf numFmtId="0" fontId="32" fillId="15" borderId="144" applyNumberFormat="0" applyAlignment="0" applyProtection="0">
      <alignment vertical="center"/>
    </xf>
    <xf numFmtId="0" fontId="67" fillId="9" borderId="146" applyNumberFormat="0" applyAlignment="0" applyProtection="0"/>
    <xf numFmtId="2" fontId="53" fillId="35" borderId="149" applyProtection="0">
      <alignment horizontal="right"/>
    </xf>
    <xf numFmtId="0" fontId="68" fillId="15" borderId="166" applyNumberFormat="0" applyAlignment="0" applyProtection="0">
      <alignment vertical="center"/>
    </xf>
    <xf numFmtId="2" fontId="53" fillId="34" borderId="136" applyProtection="0"/>
    <xf numFmtId="2" fontId="53" fillId="37" borderId="157" applyProtection="0"/>
    <xf numFmtId="2" fontId="53" fillId="37" borderId="141" applyProtection="0"/>
    <xf numFmtId="0" fontId="13" fillId="10" borderId="168" applyNumberFormat="0" applyFont="0" applyAlignment="0" applyProtection="0">
      <alignment vertical="center"/>
    </xf>
    <xf numFmtId="0" fontId="63" fillId="0" borderId="150" applyNumberFormat="0" applyFill="0" applyAlignment="0" applyProtection="0">
      <alignment vertical="center"/>
    </xf>
    <xf numFmtId="0" fontId="79" fillId="8" borderId="146"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63" fillId="0" borderId="142" applyNumberFormat="0" applyFill="0" applyAlignment="0" applyProtection="0">
      <alignment vertical="center"/>
    </xf>
    <xf numFmtId="0" fontId="68" fillId="15" borderId="146" applyNumberFormat="0" applyAlignment="0" applyProtection="0">
      <alignment vertical="center"/>
    </xf>
    <xf numFmtId="0" fontId="13" fillId="10" borderId="139" applyNumberFormat="0" applyFont="0" applyAlignment="0" applyProtection="0">
      <alignment vertical="center"/>
    </xf>
    <xf numFmtId="0" fontId="63" fillId="0" borderId="138" applyNumberFormat="0" applyFill="0" applyAlignment="0" applyProtection="0">
      <alignment vertical="center"/>
    </xf>
    <xf numFmtId="0" fontId="32" fillId="15" borderId="153" applyNumberFormat="0" applyAlignment="0" applyProtection="0">
      <alignment vertical="center"/>
    </xf>
    <xf numFmtId="0" fontId="55" fillId="33" borderId="149" applyNumberFormat="0" applyProtection="0">
      <alignment horizontal="left"/>
    </xf>
    <xf numFmtId="2" fontId="57" fillId="35" borderId="149" applyProtection="0">
      <alignment horizontal="center"/>
    </xf>
    <xf numFmtId="2" fontId="53" fillId="37" borderId="136" applyProtection="0">
      <alignment horizontal="center"/>
    </xf>
    <xf numFmtId="0" fontId="63" fillId="0" borderId="142" applyNumberFormat="0" applyFill="0" applyAlignment="0" applyProtection="0">
      <alignment vertical="center"/>
    </xf>
    <xf numFmtId="2" fontId="52" fillId="34" borderId="141" applyProtection="0">
      <alignment horizontal="right"/>
    </xf>
    <xf numFmtId="0" fontId="68" fillId="15" borderId="144" applyNumberFormat="0" applyAlignment="0" applyProtection="0">
      <alignment vertical="center"/>
    </xf>
    <xf numFmtId="0" fontId="13" fillId="10" borderId="139" applyNumberFormat="0" applyFont="0" applyAlignment="0" applyProtection="0">
      <alignment vertical="center"/>
    </xf>
    <xf numFmtId="2" fontId="53" fillId="37" borderId="141" applyProtection="0">
      <alignment horizontal="center"/>
    </xf>
    <xf numFmtId="2" fontId="53" fillId="37" borderId="149" applyProtection="0"/>
    <xf numFmtId="2" fontId="54" fillId="33" borderId="141" applyProtection="0"/>
    <xf numFmtId="2" fontId="53" fillId="37" borderId="141" applyProtection="0"/>
    <xf numFmtId="0" fontId="68" fillId="15" borderId="146" applyNumberFormat="0" applyAlignment="0" applyProtection="0">
      <alignment vertical="center"/>
    </xf>
    <xf numFmtId="0" fontId="32" fillId="15" borderId="146" applyNumberFormat="0" applyAlignment="0" applyProtection="0">
      <alignment vertical="center"/>
    </xf>
    <xf numFmtId="0" fontId="63" fillId="0" borderId="151" applyNumberFormat="0" applyFill="0" applyAlignment="0" applyProtection="0">
      <alignment vertical="center"/>
    </xf>
    <xf numFmtId="0" fontId="79" fillId="8" borderId="144" applyNumberFormat="0" applyAlignment="0" applyProtection="0">
      <alignment vertical="center"/>
    </xf>
    <xf numFmtId="0" fontId="44" fillId="8" borderId="146" applyNumberFormat="0" applyAlignment="0" applyProtection="0">
      <alignment vertical="center"/>
    </xf>
    <xf numFmtId="0" fontId="80" fillId="15" borderId="140" applyNumberFormat="0" applyAlignment="0" applyProtection="0">
      <alignment vertical="center"/>
    </xf>
    <xf numFmtId="0" fontId="68" fillId="9" borderId="144" applyNumberFormat="0" applyAlignment="0" applyProtection="0">
      <alignment vertical="center"/>
    </xf>
    <xf numFmtId="0" fontId="18" fillId="32" borderId="147" applyNumberFormat="0" applyAlignment="0" applyProtection="0"/>
    <xf numFmtId="0" fontId="13" fillId="10" borderId="139" applyNumberFormat="0" applyFont="0" applyAlignment="0" applyProtection="0">
      <alignment vertical="center"/>
    </xf>
    <xf numFmtId="0" fontId="80" fillId="15" borderId="140" applyNumberFormat="0" applyAlignment="0" applyProtection="0">
      <alignment vertical="center"/>
    </xf>
    <xf numFmtId="0" fontId="13" fillId="10" borderId="134" applyNumberFormat="0" applyFont="0" applyAlignment="0" applyProtection="0">
      <alignment vertical="center"/>
    </xf>
    <xf numFmtId="0" fontId="68" fillId="9" borderId="132" applyNumberFormat="0" applyAlignment="0" applyProtection="0">
      <alignment vertical="center"/>
    </xf>
    <xf numFmtId="0" fontId="80" fillId="15" borderId="140" applyNumberFormat="0" applyAlignment="0" applyProtection="0">
      <alignment vertical="center"/>
    </xf>
    <xf numFmtId="0" fontId="80" fillId="15" borderId="148" applyNumberFormat="0" applyAlignment="0" applyProtection="0">
      <alignment vertical="center"/>
    </xf>
    <xf numFmtId="0" fontId="52" fillId="33" borderId="141" applyNumberFormat="0" applyAlignment="0" applyProtection="0"/>
    <xf numFmtId="0" fontId="13" fillId="10" borderId="139" applyNumberFormat="0" applyFon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14" fontId="54" fillId="36" borderId="141" applyProtection="0">
      <alignment horizontal="right"/>
    </xf>
    <xf numFmtId="0" fontId="79" fillId="8" borderId="132" applyNumberFormat="0" applyAlignment="0" applyProtection="0">
      <alignment vertical="center"/>
    </xf>
    <xf numFmtId="0" fontId="13" fillId="10" borderId="139" applyNumberFormat="0" applyFont="0" applyAlignment="0" applyProtection="0">
      <alignment vertical="center"/>
    </xf>
    <xf numFmtId="0" fontId="80" fillId="15" borderId="135" applyNumberFormat="0" applyAlignment="0" applyProtection="0">
      <alignment vertical="center"/>
    </xf>
    <xf numFmtId="2" fontId="52" fillId="34" borderId="141" applyProtection="0">
      <alignment horizontal="right"/>
    </xf>
    <xf numFmtId="0" fontId="63" fillId="0" borderId="142" applyNumberFormat="0" applyFill="0" applyAlignment="0" applyProtection="0">
      <alignment vertical="center"/>
    </xf>
    <xf numFmtId="0" fontId="59" fillId="0" borderId="142" applyNumberFormat="0" applyFill="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18" fillId="32" borderId="139" applyNumberFormat="0" applyAlignment="0" applyProtection="0"/>
    <xf numFmtId="0" fontId="13" fillId="10" borderId="134" applyNumberFormat="0" applyFont="0" applyAlignment="0" applyProtection="0">
      <alignment vertical="center"/>
    </xf>
    <xf numFmtId="14" fontId="54" fillId="36" borderId="149" applyProtection="0">
      <alignment horizontal="right"/>
    </xf>
    <xf numFmtId="0" fontId="80" fillId="15" borderId="140" applyNumberFormat="0" applyAlignment="0" applyProtection="0">
      <alignment vertical="center"/>
    </xf>
    <xf numFmtId="0" fontId="32" fillId="15" borderId="144" applyNumberFormat="0" applyAlignment="0" applyProtection="0">
      <alignment vertical="center"/>
    </xf>
    <xf numFmtId="0" fontId="13" fillId="10" borderId="139" applyNumberFormat="0" applyFont="0" applyAlignment="0" applyProtection="0">
      <alignment vertical="center"/>
    </xf>
    <xf numFmtId="0" fontId="63" fillId="0" borderId="137" applyNumberFormat="0" applyFill="0" applyAlignment="0" applyProtection="0">
      <alignment vertical="center"/>
    </xf>
    <xf numFmtId="14" fontId="54" fillId="36" borderId="149" applyProtection="0">
      <alignment horizontal="left"/>
    </xf>
    <xf numFmtId="10" fontId="38" fillId="29" borderId="145" applyNumberFormat="0" applyBorder="0" applyAlignment="0" applyProtection="0"/>
    <xf numFmtId="0" fontId="13" fillId="10" borderId="134" applyNumberFormat="0" applyFont="0" applyAlignment="0" applyProtection="0">
      <alignment vertical="center"/>
    </xf>
    <xf numFmtId="0" fontId="63" fillId="0" borderId="142" applyNumberFormat="0" applyFill="0" applyAlignment="0" applyProtection="0">
      <alignment vertical="center"/>
    </xf>
    <xf numFmtId="2" fontId="53" fillId="37" borderId="136" applyProtection="0"/>
    <xf numFmtId="0" fontId="13" fillId="10" borderId="139" applyNumberFormat="0" applyFont="0" applyAlignment="0" applyProtection="0">
      <alignment vertical="center"/>
    </xf>
    <xf numFmtId="0" fontId="80" fillId="15" borderId="148" applyNumberFormat="0" applyAlignment="0" applyProtection="0">
      <alignment vertical="center"/>
    </xf>
    <xf numFmtId="0" fontId="59" fillId="0" borderId="137" applyNumberFormat="0" applyFill="0" applyAlignment="0" applyProtection="0">
      <alignment vertical="center"/>
    </xf>
    <xf numFmtId="0" fontId="63" fillId="0" borderId="151" applyNumberFormat="0" applyFill="0" applyAlignment="0" applyProtection="0">
      <alignment vertical="center"/>
    </xf>
    <xf numFmtId="14" fontId="54" fillId="36" borderId="149" applyProtection="0">
      <alignment horizontal="right"/>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0" fontId="63" fillId="0" borderId="150" applyNumberFormat="0" applyFill="0" applyAlignment="0" applyProtection="0">
      <alignment vertical="center"/>
    </xf>
    <xf numFmtId="0" fontId="13" fillId="10" borderId="139" applyNumberFormat="0" applyFont="0" applyAlignment="0" applyProtection="0">
      <alignment vertical="center"/>
    </xf>
    <xf numFmtId="14" fontId="54" fillId="36" borderId="149" applyProtection="0">
      <alignment horizontal="left"/>
    </xf>
    <xf numFmtId="0" fontId="79" fillId="8" borderId="146" applyNumberFormat="0" applyAlignment="0" applyProtection="0">
      <alignment vertical="center"/>
    </xf>
    <xf numFmtId="0" fontId="13" fillId="10" borderId="139" applyNumberFormat="0" applyFon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63" fillId="0" borderId="143" applyNumberFormat="0" applyFill="0" applyAlignment="0" applyProtection="0">
      <alignment vertical="center"/>
    </xf>
    <xf numFmtId="0" fontId="55" fillId="33" borderId="136" applyNumberFormat="0" applyProtection="0">
      <alignment horizontal="left"/>
    </xf>
    <xf numFmtId="0" fontId="79" fillId="8" borderId="144" applyNumberFormat="0" applyAlignment="0" applyProtection="0">
      <alignment vertical="center"/>
    </xf>
    <xf numFmtId="0" fontId="63" fillId="0" borderId="142" applyNumberFormat="0" applyFill="0" applyAlignment="0" applyProtection="0">
      <alignment vertical="center"/>
    </xf>
    <xf numFmtId="2" fontId="53" fillId="37" borderId="149" applyProtection="0"/>
    <xf numFmtId="0" fontId="68" fillId="15" borderId="144" applyNumberFormat="0" applyAlignment="0" applyProtection="0">
      <alignment vertical="center"/>
    </xf>
    <xf numFmtId="2" fontId="54" fillId="33" borderId="149" applyProtection="0"/>
    <xf numFmtId="0" fontId="79" fillId="8" borderId="146" applyNumberFormat="0" applyAlignment="0" applyProtection="0">
      <alignment vertical="center"/>
    </xf>
    <xf numFmtId="2" fontId="53" fillId="37" borderId="141" applyProtection="0">
      <alignment horizont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63" fillId="0" borderId="142" applyNumberFormat="0" applyFill="0" applyAlignment="0" applyProtection="0">
      <alignment vertical="center"/>
    </xf>
    <xf numFmtId="14" fontId="54" fillId="36" borderId="141" applyProtection="0">
      <alignment horizontal="right"/>
    </xf>
    <xf numFmtId="0" fontId="18" fillId="32" borderId="147" applyNumberFormat="0" applyAlignment="0" applyProtection="0"/>
    <xf numFmtId="0" fontId="63" fillId="0" borderId="172" applyNumberFormat="0" applyFill="0" applyAlignment="0" applyProtection="0">
      <alignment vertical="center"/>
    </xf>
    <xf numFmtId="2" fontId="53" fillId="34" borderId="149" applyProtection="0"/>
    <xf numFmtId="0" fontId="63" fillId="0" borderId="143" applyNumberFormat="0" applyFill="0" applyAlignment="0" applyProtection="0">
      <alignment vertical="center"/>
    </xf>
    <xf numFmtId="0" fontId="13" fillId="10" borderId="139" applyNumberFormat="0" applyFont="0" applyAlignment="0" applyProtection="0">
      <alignment vertical="center"/>
    </xf>
    <xf numFmtId="0" fontId="32" fillId="15" borderId="144" applyNumberFormat="0" applyAlignment="0" applyProtection="0">
      <alignment vertical="center"/>
    </xf>
    <xf numFmtId="2" fontId="53" fillId="37" borderId="141" applyProtection="0">
      <alignment horizontal="center"/>
    </xf>
    <xf numFmtId="0" fontId="80" fillId="15" borderId="140" applyNumberFormat="0" applyAlignment="0" applyProtection="0">
      <alignment vertical="center"/>
    </xf>
    <xf numFmtId="0" fontId="13" fillId="10" borderId="139" applyNumberFormat="0" applyFont="0" applyAlignment="0" applyProtection="0">
      <alignment vertical="center"/>
    </xf>
    <xf numFmtId="0" fontId="51" fillId="15" borderId="140" applyNumberFormat="0" applyAlignment="0" applyProtection="0">
      <alignment vertical="center"/>
    </xf>
    <xf numFmtId="2" fontId="57" fillId="35" borderId="141" applyProtection="0"/>
    <xf numFmtId="0" fontId="80" fillId="15" borderId="169" applyNumberFormat="0" applyAlignment="0" applyProtection="0">
      <alignment vertical="center"/>
    </xf>
    <xf numFmtId="0" fontId="13" fillId="10" borderId="147" applyNumberFormat="0" applyFont="0" applyAlignment="0" applyProtection="0">
      <alignment vertical="center"/>
    </xf>
    <xf numFmtId="2" fontId="53" fillId="34" borderId="149" applyProtection="0"/>
    <xf numFmtId="0" fontId="63" fillId="0" borderId="171" applyNumberFormat="0" applyFill="0" applyAlignment="0" applyProtection="0">
      <alignment vertical="center"/>
    </xf>
    <xf numFmtId="0" fontId="55" fillId="33" borderId="141" applyNumberFormat="0" applyProtection="0">
      <alignment horizontal="left"/>
    </xf>
    <xf numFmtId="14" fontId="54" fillId="36" borderId="149" applyProtection="0">
      <alignment horizontal="left"/>
    </xf>
    <xf numFmtId="0" fontId="13" fillId="10" borderId="147" applyNumberFormat="0" applyFont="0" applyAlignment="0" applyProtection="0">
      <alignment vertical="center"/>
    </xf>
    <xf numFmtId="0" fontId="13" fillId="10" borderId="134" applyNumberFormat="0" applyFont="0" applyAlignment="0" applyProtection="0">
      <alignment vertical="center"/>
    </xf>
    <xf numFmtId="2" fontId="54" fillId="33" borderId="149" applyProtection="0"/>
    <xf numFmtId="0" fontId="80" fillId="15" borderId="140" applyNumberFormat="0" applyAlignment="0" applyProtection="0">
      <alignment vertical="center"/>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0" fontId="44" fillId="8" borderId="146" applyNumberFormat="0" applyAlignment="0" applyProtection="0">
      <alignment vertical="center"/>
    </xf>
    <xf numFmtId="2" fontId="53" fillId="37" borderId="141" applyProtection="0"/>
    <xf numFmtId="0" fontId="63" fillId="0" borderId="142" applyNumberFormat="0" applyFill="0" applyAlignment="0" applyProtection="0">
      <alignment vertical="center"/>
    </xf>
    <xf numFmtId="0" fontId="52" fillId="33" borderId="141" applyNumberFormat="0" applyAlignment="0" applyProtection="0"/>
    <xf numFmtId="0" fontId="32" fillId="15" borderId="146" applyNumberFormat="0" applyAlignment="0" applyProtection="0">
      <alignment vertical="center"/>
    </xf>
    <xf numFmtId="0" fontId="68" fillId="15" borderId="132" applyNumberFormat="0" applyAlignment="0" applyProtection="0">
      <alignment vertical="center"/>
    </xf>
    <xf numFmtId="2" fontId="53" fillId="37" borderId="136" applyProtection="0">
      <alignment horizontal="center"/>
    </xf>
    <xf numFmtId="0" fontId="80" fillId="15" borderId="140" applyNumberFormat="0" applyAlignment="0" applyProtection="0">
      <alignment vertical="center"/>
    </xf>
    <xf numFmtId="0" fontId="68" fillId="15" borderId="144" applyNumberFormat="0" applyAlignment="0" applyProtection="0">
      <alignment vertical="center"/>
    </xf>
    <xf numFmtId="0" fontId="79" fillId="8" borderId="146" applyNumberFormat="0" applyAlignment="0" applyProtection="0">
      <alignment vertical="center"/>
    </xf>
    <xf numFmtId="0" fontId="80" fillId="15" borderId="140" applyNumberFormat="0" applyAlignment="0" applyProtection="0">
      <alignment vertical="center"/>
    </xf>
    <xf numFmtId="0" fontId="63" fillId="0" borderId="138" applyNumberFormat="0" applyFill="0" applyAlignment="0" applyProtection="0">
      <alignment vertical="center"/>
    </xf>
    <xf numFmtId="0" fontId="51" fillId="15" borderId="140" applyNumberFormat="0" applyAlignment="0" applyProtection="0">
      <alignment vertical="center"/>
    </xf>
    <xf numFmtId="0" fontId="80" fillId="15" borderId="148" applyNumberFormat="0" applyAlignment="0" applyProtection="0">
      <alignment vertical="center"/>
    </xf>
    <xf numFmtId="2" fontId="53" fillId="34" borderId="141" applyProtection="0"/>
    <xf numFmtId="14" fontId="54" fillId="36" borderId="141" applyProtection="0">
      <alignment horizontal="left"/>
    </xf>
    <xf numFmtId="2" fontId="57" fillId="35" borderId="141" applyProtection="0">
      <alignment horizontal="center"/>
    </xf>
    <xf numFmtId="0" fontId="52" fillId="33" borderId="141" applyNumberFormat="0" applyAlignment="0" applyProtection="0"/>
    <xf numFmtId="0" fontId="68" fillId="15" borderId="144" applyNumberFormat="0" applyAlignment="0" applyProtection="0">
      <alignment vertical="center"/>
    </xf>
    <xf numFmtId="0" fontId="80" fillId="15" borderId="148" applyNumberFormat="0" applyAlignment="0" applyProtection="0">
      <alignment vertical="center"/>
    </xf>
    <xf numFmtId="0" fontId="18" fillId="32" borderId="139" applyNumberFormat="0" applyAlignment="0" applyProtection="0"/>
    <xf numFmtId="0" fontId="85" fillId="0" borderId="143" applyNumberFormat="0" applyFill="0" applyAlignment="0" applyProtection="0"/>
    <xf numFmtId="0" fontId="79" fillId="8" borderId="144" applyNumberFormat="0" applyAlignment="0" applyProtection="0">
      <alignment vertical="center"/>
    </xf>
    <xf numFmtId="0" fontId="80" fillId="15" borderId="140" applyNumberFormat="0" applyAlignment="0" applyProtection="0">
      <alignment vertical="center"/>
    </xf>
    <xf numFmtId="0" fontId="68" fillId="15" borderId="144" applyNumberFormat="0" applyAlignment="0" applyProtection="0">
      <alignment vertical="center"/>
    </xf>
    <xf numFmtId="0" fontId="55" fillId="33" borderId="141" applyNumberFormat="0" applyProtection="0">
      <alignment horizontal="left"/>
    </xf>
    <xf numFmtId="2" fontId="53" fillId="37" borderId="141" applyProtection="0">
      <alignment horizontal="center"/>
    </xf>
    <xf numFmtId="0" fontId="52" fillId="33" borderId="141" applyNumberFormat="0" applyAlignment="0" applyProtection="0"/>
    <xf numFmtId="0" fontId="68" fillId="15" borderId="144" applyNumberFormat="0" applyAlignment="0" applyProtection="0">
      <alignment vertical="center"/>
    </xf>
    <xf numFmtId="0" fontId="80" fillId="15" borderId="140"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80" fillId="15" borderId="140" applyNumberFormat="0" applyAlignment="0" applyProtection="0">
      <alignment vertical="center"/>
    </xf>
    <xf numFmtId="0" fontId="68" fillId="9" borderId="144" applyNumberFormat="0" applyAlignment="0" applyProtection="0">
      <alignment vertical="center"/>
    </xf>
    <xf numFmtId="0" fontId="79" fillId="8" borderId="144" applyNumberFormat="0" applyAlignment="0" applyProtection="0">
      <alignment vertical="center"/>
    </xf>
    <xf numFmtId="0" fontId="68" fillId="15" borderId="144" applyNumberFormat="0" applyAlignment="0" applyProtection="0">
      <alignment vertical="center"/>
    </xf>
    <xf numFmtId="14" fontId="54" fillId="36" borderId="157" applyProtection="0">
      <alignment horizontal="left"/>
    </xf>
    <xf numFmtId="0" fontId="68" fillId="15" borderId="144" applyNumberFormat="0" applyAlignment="0" applyProtection="0">
      <alignment vertical="center"/>
    </xf>
    <xf numFmtId="0" fontId="13" fillId="10" borderId="147" applyNumberFormat="0" applyFont="0" applyAlignment="0" applyProtection="0">
      <alignment vertical="center"/>
    </xf>
    <xf numFmtId="0" fontId="68" fillId="15" borderId="153" applyNumberFormat="0" applyAlignment="0" applyProtection="0">
      <alignment vertical="center"/>
    </xf>
    <xf numFmtId="0" fontId="63" fillId="0" borderId="143" applyNumberFormat="0" applyFill="0" applyAlignment="0" applyProtection="0">
      <alignment vertical="center"/>
    </xf>
    <xf numFmtId="0" fontId="51" fillId="15" borderId="140" applyNumberFormat="0" applyAlignment="0" applyProtection="0">
      <alignment vertical="center"/>
    </xf>
    <xf numFmtId="0" fontId="51" fillId="15" borderId="135" applyNumberFormat="0" applyAlignment="0" applyProtection="0">
      <alignment vertical="center"/>
    </xf>
    <xf numFmtId="0" fontId="59" fillId="0" borderId="137" applyNumberFormat="0" applyFill="0" applyAlignment="0" applyProtection="0">
      <alignment vertical="center"/>
    </xf>
    <xf numFmtId="0" fontId="63" fillId="0" borderId="142" applyNumberFormat="0" applyFill="0" applyAlignment="0" applyProtection="0">
      <alignment vertical="center"/>
    </xf>
    <xf numFmtId="0" fontId="63" fillId="0" borderId="150" applyNumberFormat="0" applyFill="0" applyAlignment="0" applyProtection="0">
      <alignment vertical="center"/>
    </xf>
    <xf numFmtId="0" fontId="68" fillId="15" borderId="144" applyNumberFormat="0" applyAlignment="0" applyProtection="0">
      <alignment vertical="center"/>
    </xf>
    <xf numFmtId="14" fontId="54" fillId="36" borderId="136" applyProtection="0">
      <alignment horizontal="right"/>
    </xf>
    <xf numFmtId="0" fontId="63" fillId="0" borderId="137"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14" fontId="54" fillId="36" borderId="149" applyProtection="0">
      <alignment horizontal="left"/>
    </xf>
    <xf numFmtId="2" fontId="53" fillId="37" borderId="149" applyProtection="0">
      <alignment horizontal="center"/>
    </xf>
    <xf numFmtId="0" fontId="68" fillId="9" borderId="146" applyNumberFormat="0" applyAlignment="0" applyProtection="0">
      <alignment vertical="center"/>
    </xf>
    <xf numFmtId="0" fontId="63" fillId="0" borderId="142" applyNumberFormat="0" applyFill="0" applyAlignment="0" applyProtection="0">
      <alignment vertical="center"/>
    </xf>
    <xf numFmtId="0" fontId="80" fillId="15" borderId="140" applyNumberFormat="0" applyAlignment="0" applyProtection="0">
      <alignment vertical="center"/>
    </xf>
    <xf numFmtId="2" fontId="53" fillId="37" borderId="149" applyProtection="0"/>
    <xf numFmtId="14" fontId="54" fillId="36" borderId="136" applyProtection="0">
      <alignment horizontal="left"/>
    </xf>
    <xf numFmtId="2" fontId="57" fillId="35" borderId="149" applyProtection="0">
      <alignment horizontal="center"/>
    </xf>
    <xf numFmtId="2" fontId="57" fillId="35" borderId="157" applyProtection="0"/>
    <xf numFmtId="0" fontId="63" fillId="0" borderId="172" applyNumberFormat="0" applyFill="0" applyAlignment="0" applyProtection="0">
      <alignment vertical="center"/>
    </xf>
    <xf numFmtId="2" fontId="52" fillId="34" borderId="157" applyProtection="0">
      <alignment horizontal="right"/>
    </xf>
    <xf numFmtId="0" fontId="32" fillId="15" borderId="144" applyNumberFormat="0" applyAlignment="0" applyProtection="0">
      <alignment vertical="center"/>
    </xf>
    <xf numFmtId="0" fontId="80" fillId="15" borderId="140" applyNumberFormat="0" applyAlignment="0" applyProtection="0">
      <alignment vertical="center"/>
    </xf>
    <xf numFmtId="0" fontId="13" fillId="10" borderId="139" applyNumberFormat="0" applyFont="0" applyAlignment="0" applyProtection="0">
      <alignment vertical="center"/>
    </xf>
    <xf numFmtId="2" fontId="53" fillId="37" borderId="136" applyProtection="0"/>
    <xf numFmtId="0" fontId="13" fillId="10" borderId="134" applyNumberFormat="0" applyFont="0" applyAlignment="0" applyProtection="0">
      <alignment vertical="center"/>
    </xf>
    <xf numFmtId="0" fontId="79" fillId="8" borderId="144" applyNumberFormat="0" applyAlignment="0" applyProtection="0">
      <alignment vertical="center"/>
    </xf>
    <xf numFmtId="0" fontId="63" fillId="0" borderId="150" applyNumberFormat="0" applyFill="0" applyAlignment="0" applyProtection="0">
      <alignment vertical="center"/>
    </xf>
    <xf numFmtId="0" fontId="63" fillId="0" borderId="137" applyNumberFormat="0" applyFill="0" applyAlignment="0" applyProtection="0">
      <alignment vertical="center"/>
    </xf>
    <xf numFmtId="0" fontId="63" fillId="0" borderId="142" applyNumberFormat="0" applyFill="0" applyAlignment="0" applyProtection="0">
      <alignment vertical="center"/>
    </xf>
    <xf numFmtId="0" fontId="68" fillId="15" borderId="132" applyNumberFormat="0" applyAlignment="0" applyProtection="0">
      <alignment vertical="center"/>
    </xf>
    <xf numFmtId="2" fontId="53" fillId="37" borderId="136" applyProtection="0">
      <alignment horizontal="center"/>
    </xf>
    <xf numFmtId="2" fontId="53" fillId="35" borderId="136" applyProtection="0">
      <alignment horizontal="right"/>
    </xf>
    <xf numFmtId="2" fontId="53" fillId="35" borderId="149" applyProtection="0">
      <alignment horizontal="right"/>
    </xf>
    <xf numFmtId="0" fontId="63" fillId="0" borderId="142" applyNumberFormat="0" applyFill="0" applyAlignment="0" applyProtection="0">
      <alignment vertical="center"/>
    </xf>
    <xf numFmtId="0" fontId="51" fillId="15" borderId="140" applyNumberFormat="0" applyAlignment="0" applyProtection="0">
      <alignment vertical="center"/>
    </xf>
    <xf numFmtId="0" fontId="13" fillId="10" borderId="147" applyNumberFormat="0" applyFont="0" applyAlignment="0" applyProtection="0">
      <alignment vertical="center"/>
    </xf>
    <xf numFmtId="0" fontId="13" fillId="10" borderId="139" applyNumberFormat="0" applyFont="0" applyAlignment="0" applyProtection="0">
      <alignment vertical="center"/>
    </xf>
    <xf numFmtId="0" fontId="68" fillId="15" borderId="146" applyNumberFormat="0" applyAlignment="0" applyProtection="0">
      <alignment vertical="center"/>
    </xf>
    <xf numFmtId="0" fontId="63" fillId="0" borderId="150"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63" fillId="0" borderId="171" applyNumberFormat="0" applyFill="0" applyAlignment="0" applyProtection="0">
      <alignment vertical="center"/>
    </xf>
    <xf numFmtId="2" fontId="52" fillId="34" borderId="141" applyProtection="0">
      <alignment horizontal="right"/>
    </xf>
    <xf numFmtId="0" fontId="63" fillId="0" borderId="171" applyNumberFormat="0" applyFill="0" applyAlignment="0" applyProtection="0">
      <alignment vertical="center"/>
    </xf>
    <xf numFmtId="0" fontId="63" fillId="0" borderId="142" applyNumberFormat="0" applyFill="0" applyAlignment="0" applyProtection="0">
      <alignment vertical="center"/>
    </xf>
    <xf numFmtId="0" fontId="63" fillId="0" borderId="158" applyNumberFormat="0" applyFill="0" applyAlignment="0" applyProtection="0">
      <alignment vertical="center"/>
    </xf>
    <xf numFmtId="0" fontId="67" fillId="9" borderId="146" applyNumberFormat="0" applyAlignment="0" applyProtection="0"/>
    <xf numFmtId="0" fontId="13" fillId="10" borderId="134" applyNumberFormat="0" applyFont="0" applyAlignment="0" applyProtection="0">
      <alignment vertical="center"/>
    </xf>
    <xf numFmtId="0" fontId="80" fillId="15" borderId="140" applyNumberFormat="0" applyAlignment="0" applyProtection="0">
      <alignment vertical="center"/>
    </xf>
    <xf numFmtId="0" fontId="68" fillId="15" borderId="144" applyNumberFormat="0" applyAlignment="0" applyProtection="0">
      <alignment vertical="center"/>
    </xf>
    <xf numFmtId="0" fontId="44" fillId="8" borderId="146" applyNumberFormat="0" applyAlignment="0" applyProtection="0">
      <alignment vertical="center"/>
    </xf>
    <xf numFmtId="0" fontId="80" fillId="15" borderId="140" applyNumberFormat="0" applyAlignment="0" applyProtection="0">
      <alignment vertical="center"/>
    </xf>
    <xf numFmtId="2" fontId="57" fillId="35" borderId="136" applyProtection="0">
      <alignment horizontal="center"/>
    </xf>
    <xf numFmtId="2" fontId="53" fillId="34" borderId="136" applyProtection="0"/>
    <xf numFmtId="0" fontId="68" fillId="15" borderId="144" applyNumberFormat="0" applyAlignment="0" applyProtection="0">
      <alignment vertical="center"/>
    </xf>
    <xf numFmtId="0" fontId="13" fillId="10" borderId="139" applyNumberFormat="0" applyFont="0" applyAlignment="0" applyProtection="0">
      <alignment vertical="center"/>
    </xf>
    <xf numFmtId="0" fontId="63" fillId="0" borderId="171" applyNumberFormat="0" applyFill="0" applyAlignment="0" applyProtection="0">
      <alignment vertical="center"/>
    </xf>
    <xf numFmtId="0" fontId="59" fillId="0" borderId="137" applyNumberFormat="0" applyFill="0" applyAlignment="0" applyProtection="0">
      <alignment vertical="center"/>
    </xf>
    <xf numFmtId="0" fontId="63" fillId="0" borderId="142" applyNumberFormat="0" applyFill="0" applyAlignment="0" applyProtection="0">
      <alignment vertical="center"/>
    </xf>
    <xf numFmtId="0" fontId="13" fillId="10" borderId="134" applyNumberFormat="0" applyFont="0" applyAlignment="0" applyProtection="0">
      <alignment vertical="center"/>
    </xf>
    <xf numFmtId="0" fontId="79" fillId="8" borderId="144" applyNumberFormat="0" applyAlignment="0" applyProtection="0">
      <alignment vertical="center"/>
    </xf>
    <xf numFmtId="14" fontId="54" fillId="36" borderId="149" applyProtection="0">
      <alignment horizontal="right"/>
    </xf>
    <xf numFmtId="0" fontId="13" fillId="10" borderId="134" applyNumberFormat="0" applyFont="0" applyAlignment="0" applyProtection="0">
      <alignment vertical="center"/>
    </xf>
    <xf numFmtId="0" fontId="13" fillId="10" borderId="134" applyNumberFormat="0" applyFont="0" applyAlignment="0" applyProtection="0"/>
    <xf numFmtId="0" fontId="63" fillId="0" borderId="150" applyNumberFormat="0" applyFill="0" applyAlignment="0" applyProtection="0">
      <alignment vertical="center"/>
    </xf>
    <xf numFmtId="0" fontId="13" fillId="10" borderId="139" applyNumberFormat="0" applyFont="0" applyAlignment="0" applyProtection="0">
      <alignment vertical="center"/>
    </xf>
    <xf numFmtId="0" fontId="63" fillId="0" borderId="137" applyNumberFormat="0" applyFill="0" applyAlignment="0" applyProtection="0">
      <alignment vertical="center"/>
    </xf>
    <xf numFmtId="0" fontId="13" fillId="10" borderId="134" applyNumberFormat="0" applyFont="0" applyAlignment="0" applyProtection="0">
      <alignment vertical="center"/>
    </xf>
    <xf numFmtId="0" fontId="68" fillId="15" borderId="166" applyNumberFormat="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7" fillId="9" borderId="146" applyNumberFormat="0" applyAlignment="0" applyProtection="0"/>
    <xf numFmtId="0" fontId="80" fillId="9" borderId="148" applyNumberFormat="0" applyAlignment="0" applyProtection="0">
      <alignment vertical="center"/>
    </xf>
    <xf numFmtId="0" fontId="85" fillId="0" borderId="143" applyNumberFormat="0" applyFill="0" applyAlignment="0" applyProtection="0"/>
    <xf numFmtId="0" fontId="63" fillId="0" borderId="150" applyNumberFormat="0" applyFill="0" applyAlignment="0" applyProtection="0">
      <alignment vertical="center"/>
    </xf>
    <xf numFmtId="0" fontId="13" fillId="10" borderId="139" applyNumberFormat="0" applyFont="0" applyAlignment="0" applyProtection="0">
      <alignment vertical="center"/>
    </xf>
    <xf numFmtId="0" fontId="68" fillId="15" borderId="144" applyNumberFormat="0" applyAlignment="0" applyProtection="0">
      <alignment vertical="center"/>
    </xf>
    <xf numFmtId="0" fontId="80" fillId="15" borderId="140" applyNumberFormat="0" applyAlignment="0" applyProtection="0">
      <alignment vertical="center"/>
    </xf>
    <xf numFmtId="0" fontId="68" fillId="15" borderId="144" applyNumberFormat="0" applyAlignment="0" applyProtection="0">
      <alignment vertical="center"/>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0" fontId="68" fillId="15" borderId="146" applyNumberFormat="0" applyAlignment="0" applyProtection="0">
      <alignment vertical="center"/>
    </xf>
    <xf numFmtId="0" fontId="32" fillId="15" borderId="146" applyNumberFormat="0" applyAlignment="0" applyProtection="0">
      <alignment vertical="center"/>
    </xf>
    <xf numFmtId="0" fontId="51" fillId="15" borderId="140" applyNumberFormat="0" applyAlignment="0" applyProtection="0">
      <alignment vertical="center"/>
    </xf>
    <xf numFmtId="2" fontId="52" fillId="34" borderId="136" applyProtection="0">
      <alignment horizontal="right"/>
    </xf>
    <xf numFmtId="0" fontId="63" fillId="0" borderId="171" applyNumberFormat="0" applyFill="0" applyAlignment="0" applyProtection="0">
      <alignment vertical="center"/>
    </xf>
    <xf numFmtId="0" fontId="13" fillId="10" borderId="139" applyNumberFormat="0" applyFont="0" applyAlignment="0" applyProtection="0">
      <alignment vertical="center"/>
    </xf>
    <xf numFmtId="0" fontId="80" fillId="15" borderId="148" applyNumberFormat="0" applyAlignment="0" applyProtection="0">
      <alignment vertical="center"/>
    </xf>
    <xf numFmtId="0" fontId="79" fillId="8" borderId="144" applyNumberFormat="0" applyAlignment="0" applyProtection="0">
      <alignment vertical="center"/>
    </xf>
    <xf numFmtId="14" fontId="54" fillId="36" borderId="141" applyProtection="0">
      <alignment horizontal="right"/>
    </xf>
    <xf numFmtId="0" fontId="80" fillId="15" borderId="148" applyNumberFormat="0" applyAlignment="0" applyProtection="0">
      <alignment vertical="center"/>
    </xf>
    <xf numFmtId="0" fontId="44" fillId="8" borderId="153" applyNumberFormat="0" applyAlignment="0" applyProtection="0">
      <alignment vertical="center"/>
    </xf>
    <xf numFmtId="0" fontId="44" fillId="8" borderId="144" applyNumberFormat="0" applyAlignment="0" applyProtection="0">
      <alignment vertical="center"/>
    </xf>
    <xf numFmtId="0" fontId="79" fillId="8" borderId="146" applyNumberFormat="0" applyAlignment="0" applyProtection="0">
      <alignment vertical="center"/>
    </xf>
    <xf numFmtId="14" fontId="54" fillId="36" borderId="136" applyProtection="0">
      <alignment horizontal="left"/>
    </xf>
    <xf numFmtId="0" fontId="68" fillId="15" borderId="146" applyNumberFormat="0" applyAlignment="0" applyProtection="0">
      <alignment vertical="center"/>
    </xf>
    <xf numFmtId="0" fontId="63" fillId="0" borderId="137" applyNumberFormat="0" applyFill="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xf numFmtId="2" fontId="57" fillId="35" borderId="141" applyProtection="0"/>
    <xf numFmtId="0" fontId="68" fillId="15" borderId="146" applyNumberFormat="0" applyAlignment="0" applyProtection="0">
      <alignment vertical="center"/>
    </xf>
    <xf numFmtId="0" fontId="13" fillId="10" borderId="134" applyNumberFormat="0" applyFont="0" applyAlignment="0" applyProtection="0"/>
    <xf numFmtId="0" fontId="80" fillId="15" borderId="140" applyNumberFormat="0" applyAlignment="0" applyProtection="0">
      <alignment vertical="center"/>
    </xf>
    <xf numFmtId="0" fontId="63" fillId="0" borderId="137" applyNumberFormat="0" applyFill="0" applyAlignment="0" applyProtection="0">
      <alignment vertical="center"/>
    </xf>
    <xf numFmtId="0" fontId="68" fillId="15" borderId="146" applyNumberFormat="0" applyAlignment="0" applyProtection="0">
      <alignment vertical="center"/>
    </xf>
    <xf numFmtId="0" fontId="67" fillId="9" borderId="146" applyNumberFormat="0" applyAlignment="0" applyProtection="0"/>
    <xf numFmtId="0" fontId="79" fillId="8" borderId="146" applyNumberFormat="0" applyAlignment="0" applyProtection="0">
      <alignment vertical="center"/>
    </xf>
    <xf numFmtId="0" fontId="63" fillId="0" borderId="142" applyNumberFormat="0" applyFill="0" applyAlignment="0" applyProtection="0">
      <alignment vertical="center"/>
    </xf>
    <xf numFmtId="0" fontId="63" fillId="0" borderId="143" applyNumberFormat="0" applyFill="0" applyAlignment="0" applyProtection="0">
      <alignment vertical="center"/>
    </xf>
    <xf numFmtId="0" fontId="68" fillId="15" borderId="132" applyNumberFormat="0" applyAlignment="0" applyProtection="0">
      <alignment vertical="center"/>
    </xf>
    <xf numFmtId="0" fontId="63" fillId="0" borderId="158" applyNumberFormat="0" applyFill="0" applyAlignment="0" applyProtection="0">
      <alignment vertical="center"/>
    </xf>
    <xf numFmtId="0" fontId="85" fillId="0" borderId="143" applyNumberFormat="0" applyFill="0" applyAlignment="0" applyProtection="0"/>
    <xf numFmtId="0" fontId="68" fillId="15" borderId="153" applyNumberFormat="0" applyAlignment="0" applyProtection="0">
      <alignment vertical="center"/>
    </xf>
    <xf numFmtId="0" fontId="79" fillId="8" borderId="144" applyNumberFormat="0" applyAlignment="0" applyProtection="0">
      <alignment vertical="center"/>
    </xf>
    <xf numFmtId="0" fontId="80" fillId="15" borderId="140" applyNumberFormat="0" applyAlignment="0" applyProtection="0">
      <alignment vertical="center"/>
    </xf>
    <xf numFmtId="0" fontId="68" fillId="15" borderId="144" applyNumberFormat="0" applyAlignment="0" applyProtection="0">
      <alignment vertical="center"/>
    </xf>
    <xf numFmtId="0" fontId="18" fillId="32" borderId="147" applyNumberFormat="0" applyAlignment="0" applyProtection="0"/>
    <xf numFmtId="0" fontId="13" fillId="10" borderId="139" applyNumberFormat="0" applyFont="0" applyAlignment="0" applyProtection="0"/>
    <xf numFmtId="0" fontId="63" fillId="0" borderId="142" applyNumberFormat="0" applyFill="0" applyAlignment="0" applyProtection="0">
      <alignment vertical="center"/>
    </xf>
    <xf numFmtId="0" fontId="80" fillId="15" borderId="148" applyNumberFormat="0" applyAlignment="0" applyProtection="0">
      <alignment vertical="center"/>
    </xf>
    <xf numFmtId="0" fontId="68" fillId="15" borderId="132" applyNumberFormat="0" applyAlignment="0" applyProtection="0">
      <alignment vertical="center"/>
    </xf>
    <xf numFmtId="0" fontId="63" fillId="0" borderId="142" applyNumberFormat="0" applyFill="0" applyAlignment="0" applyProtection="0">
      <alignment vertical="center"/>
    </xf>
    <xf numFmtId="0" fontId="13" fillId="10" borderId="155" applyNumberFormat="0" applyFont="0" applyAlignment="0" applyProtection="0">
      <alignment vertical="center"/>
    </xf>
    <xf numFmtId="0" fontId="63" fillId="0" borderId="171" applyNumberFormat="0" applyFill="0" applyAlignment="0" applyProtection="0">
      <alignment vertical="center"/>
    </xf>
    <xf numFmtId="14" fontId="54" fillId="36" borderId="141" applyProtection="0">
      <alignment horizontal="left"/>
    </xf>
    <xf numFmtId="0" fontId="13" fillId="10" borderId="134" applyNumberFormat="0" applyFont="0" applyAlignment="0" applyProtection="0">
      <alignment vertical="center"/>
    </xf>
    <xf numFmtId="0" fontId="52" fillId="33" borderId="149" applyNumberFormat="0" applyAlignment="0" applyProtection="0"/>
    <xf numFmtId="0" fontId="79" fillId="8" borderId="144" applyNumberFormat="0" applyAlignment="0" applyProtection="0">
      <alignment vertical="center"/>
    </xf>
    <xf numFmtId="2" fontId="57" fillId="35" borderId="141" applyProtection="0"/>
    <xf numFmtId="0" fontId="63" fillId="0" borderId="142" applyNumberFormat="0" applyFill="0" applyAlignment="0" applyProtection="0">
      <alignment vertical="center"/>
    </xf>
    <xf numFmtId="2" fontId="53" fillId="37" borderId="157" applyProtection="0">
      <alignment horizontal="center"/>
    </xf>
    <xf numFmtId="0" fontId="51" fillId="15" borderId="140" applyNumberFormat="0" applyAlignment="0" applyProtection="0">
      <alignment vertical="center"/>
    </xf>
    <xf numFmtId="0" fontId="80" fillId="15" borderId="140"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2" fontId="57" fillId="35" borderId="149" applyProtection="0">
      <alignment horizontal="center"/>
    </xf>
    <xf numFmtId="0" fontId="63" fillId="0" borderId="158" applyNumberFormat="0" applyFill="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80" fillId="15" borderId="148" applyNumberFormat="0" applyAlignment="0" applyProtection="0">
      <alignment vertical="center"/>
    </xf>
    <xf numFmtId="0" fontId="68" fillId="15" borderId="166" applyNumberForma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63" fillId="0" borderId="150" applyNumberFormat="0" applyFill="0" applyAlignment="0" applyProtection="0">
      <alignment vertical="center"/>
    </xf>
    <xf numFmtId="0" fontId="68" fillId="15" borderId="146" applyNumberFormat="0" applyAlignment="0" applyProtection="0">
      <alignment vertical="center"/>
    </xf>
    <xf numFmtId="0" fontId="18" fillId="32" borderId="139" applyNumberFormat="0" applyAlignment="0" applyProtection="0"/>
    <xf numFmtId="2" fontId="54" fillId="33" borderId="136" applyProtection="0"/>
    <xf numFmtId="0" fontId="40" fillId="0" borderId="133">
      <alignment horizontal="left" vertical="center"/>
    </xf>
    <xf numFmtId="0" fontId="68" fillId="15" borderId="146" applyNumberFormat="0" applyAlignment="0" applyProtection="0">
      <alignment vertical="center"/>
    </xf>
    <xf numFmtId="0" fontId="68" fillId="15" borderId="166" applyNumberFormat="0" applyAlignment="0" applyProtection="0">
      <alignment vertical="center"/>
    </xf>
    <xf numFmtId="0" fontId="80" fillId="15" borderId="140" applyNumberFormat="0" applyAlignment="0" applyProtection="0">
      <alignment vertical="center"/>
    </xf>
    <xf numFmtId="0" fontId="80" fillId="15" borderId="148" applyNumberFormat="0" applyAlignment="0" applyProtection="0">
      <alignment vertical="center"/>
    </xf>
    <xf numFmtId="2" fontId="53" fillId="37" borderId="136" applyProtection="0"/>
    <xf numFmtId="10" fontId="38" fillId="29" borderId="145" applyNumberFormat="0" applyBorder="0" applyAlignment="0" applyProtection="0"/>
    <xf numFmtId="0" fontId="63" fillId="0" borderId="150" applyNumberFormat="0" applyFill="0" applyAlignment="0" applyProtection="0">
      <alignment vertical="center"/>
    </xf>
    <xf numFmtId="14" fontId="54" fillId="36" borderId="149" applyProtection="0">
      <alignment horizontal="left"/>
    </xf>
    <xf numFmtId="0" fontId="79" fillId="8" borderId="144" applyNumberFormat="0" applyAlignment="0" applyProtection="0">
      <alignment vertical="center"/>
    </xf>
    <xf numFmtId="0" fontId="63" fillId="0" borderId="142" applyNumberFormat="0" applyFill="0" applyAlignment="0" applyProtection="0">
      <alignment vertical="center"/>
    </xf>
    <xf numFmtId="2" fontId="53" fillId="35" borderId="136" applyProtection="0">
      <alignment horizontal="right"/>
    </xf>
    <xf numFmtId="0" fontId="13" fillId="10" borderId="134" applyNumberFormat="0" applyFont="0" applyAlignment="0" applyProtection="0">
      <alignment vertical="center"/>
    </xf>
    <xf numFmtId="0" fontId="68" fillId="15" borderId="132" applyNumberFormat="0" applyAlignment="0" applyProtection="0">
      <alignment vertical="center"/>
    </xf>
    <xf numFmtId="0" fontId="79" fillId="8" borderId="144" applyNumberFormat="0" applyAlignment="0" applyProtection="0">
      <alignment vertical="center"/>
    </xf>
    <xf numFmtId="0" fontId="51" fillId="15" borderId="140" applyNumberFormat="0" applyAlignment="0" applyProtection="0">
      <alignment vertical="center"/>
    </xf>
    <xf numFmtId="14" fontId="54" fillId="36" borderId="141" applyProtection="0">
      <alignment horizontal="right"/>
    </xf>
    <xf numFmtId="0" fontId="44" fillId="8" borderId="117" applyNumberFormat="0" applyAlignment="0" applyProtection="0">
      <alignment vertical="center"/>
    </xf>
    <xf numFmtId="0" fontId="68" fillId="15" borderId="144" applyNumberFormat="0" applyAlignment="0" applyProtection="0">
      <alignment vertical="center"/>
    </xf>
    <xf numFmtId="0" fontId="44" fillId="8" borderId="146" applyNumberFormat="0" applyAlignment="0" applyProtection="0">
      <alignment vertical="center"/>
    </xf>
    <xf numFmtId="0" fontId="18" fillId="32" borderId="147" applyNumberFormat="0" applyAlignment="0" applyProtection="0"/>
    <xf numFmtId="0" fontId="44" fillId="8" borderId="146" applyNumberFormat="0" applyAlignment="0" applyProtection="0">
      <alignment vertical="center"/>
    </xf>
    <xf numFmtId="0" fontId="63" fillId="0" borderId="158" applyNumberFormat="0" applyFill="0" applyAlignment="0" applyProtection="0">
      <alignment vertical="center"/>
    </xf>
    <xf numFmtId="2" fontId="57" fillId="35" borderId="136" applyProtection="0">
      <alignment horizontal="center"/>
    </xf>
    <xf numFmtId="2" fontId="52" fillId="34" borderId="141" applyProtection="0">
      <alignment horizontal="right"/>
    </xf>
    <xf numFmtId="0" fontId="13" fillId="10" borderId="139" applyNumberFormat="0" applyFont="0" applyAlignment="0" applyProtection="0">
      <alignment vertical="center"/>
    </xf>
    <xf numFmtId="0" fontId="79" fillId="8" borderId="144" applyNumberFormat="0" applyAlignment="0" applyProtection="0">
      <alignment vertical="center"/>
    </xf>
    <xf numFmtId="0" fontId="13" fillId="10" borderId="139" applyNumberFormat="0" applyFont="0" applyAlignment="0" applyProtection="0">
      <alignment vertical="center"/>
    </xf>
    <xf numFmtId="0" fontId="55" fillId="33" borderId="141" applyNumberFormat="0" applyProtection="0">
      <alignment horizontal="left"/>
    </xf>
    <xf numFmtId="2" fontId="54" fillId="33" borderId="141" applyProtection="0"/>
    <xf numFmtId="2" fontId="57" fillId="35" borderId="141" applyProtection="0">
      <alignment horizontal="center"/>
    </xf>
    <xf numFmtId="0" fontId="13" fillId="10" borderId="134" applyNumberFormat="0" applyFont="0" applyAlignment="0" applyProtection="0">
      <alignment vertical="center"/>
    </xf>
    <xf numFmtId="0" fontId="44" fillId="8" borderId="144" applyNumberFormat="0" applyAlignment="0" applyProtection="0">
      <alignment vertical="center"/>
    </xf>
    <xf numFmtId="2" fontId="53" fillId="37" borderId="141" applyProtection="0"/>
    <xf numFmtId="0" fontId="44" fillId="8" borderId="144" applyNumberFormat="0" applyAlignment="0" applyProtection="0">
      <alignment vertical="center"/>
    </xf>
    <xf numFmtId="0" fontId="63" fillId="0" borderId="171" applyNumberFormat="0" applyFill="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80" fillId="15" borderId="140" applyNumberFormat="0" applyAlignment="0" applyProtection="0">
      <alignment vertical="center"/>
    </xf>
    <xf numFmtId="0" fontId="32" fillId="15" borderId="144" applyNumberFormat="0" applyAlignment="0" applyProtection="0">
      <alignment vertical="center"/>
    </xf>
    <xf numFmtId="0" fontId="63" fillId="0" borderId="143" applyNumberFormat="0" applyFill="0" applyAlignment="0" applyProtection="0">
      <alignment vertical="center"/>
    </xf>
    <xf numFmtId="0" fontId="68" fillId="15" borderId="146" applyNumberFormat="0" applyAlignment="0" applyProtection="0">
      <alignment vertical="center"/>
    </xf>
    <xf numFmtId="0" fontId="13" fillId="10" borderId="139" applyNumberFormat="0" applyFont="0" applyAlignment="0" applyProtection="0">
      <alignment vertical="center"/>
    </xf>
    <xf numFmtId="0" fontId="63" fillId="0" borderId="171" applyNumberFormat="0" applyFill="0" applyAlignment="0" applyProtection="0">
      <alignment vertical="center"/>
    </xf>
    <xf numFmtId="0" fontId="68" fillId="9" borderId="146" applyNumberFormat="0" applyAlignment="0" applyProtection="0">
      <alignment vertical="center"/>
    </xf>
    <xf numFmtId="0" fontId="13" fillId="10" borderId="147" applyNumberFormat="0" applyFont="0" applyAlignment="0" applyProtection="0">
      <alignment vertical="center"/>
    </xf>
    <xf numFmtId="0" fontId="51" fillId="15" borderId="140" applyNumberFormat="0" applyAlignment="0" applyProtection="0">
      <alignment vertical="center"/>
    </xf>
    <xf numFmtId="0" fontId="68" fillId="15" borderId="166" applyNumberFormat="0" applyAlignment="0" applyProtection="0">
      <alignment vertical="center"/>
    </xf>
    <xf numFmtId="0" fontId="59" fillId="0" borderId="150" applyNumberFormat="0" applyFill="0" applyAlignment="0" applyProtection="0">
      <alignment vertical="center"/>
    </xf>
    <xf numFmtId="0" fontId="63" fillId="0" borderId="151" applyNumberFormat="0" applyFill="0" applyAlignment="0" applyProtection="0">
      <alignment vertical="center"/>
    </xf>
    <xf numFmtId="10" fontId="38" fillId="29" borderId="124" applyNumberFormat="0" applyBorder="0" applyAlignment="0" applyProtection="0"/>
    <xf numFmtId="0" fontId="40" fillId="0" borderId="154">
      <alignment horizontal="left" vertical="center"/>
    </xf>
    <xf numFmtId="0" fontId="63" fillId="0" borderId="150" applyNumberFormat="0" applyFill="0" applyAlignment="0" applyProtection="0">
      <alignment vertical="center"/>
    </xf>
    <xf numFmtId="0" fontId="80" fillId="9" borderId="140" applyNumberFormat="0" applyAlignment="0" applyProtection="0">
      <alignment vertical="center"/>
    </xf>
    <xf numFmtId="0" fontId="32" fillId="15" borderId="144" applyNumberFormat="0" applyAlignment="0" applyProtection="0">
      <alignment vertical="center"/>
    </xf>
    <xf numFmtId="0" fontId="85" fillId="0" borderId="143" applyNumberFormat="0" applyFill="0" applyAlignment="0" applyProtection="0"/>
    <xf numFmtId="2" fontId="53" fillId="37" borderId="149" applyProtection="0"/>
    <xf numFmtId="0" fontId="63" fillId="0" borderId="150" applyNumberFormat="0" applyFill="0" applyAlignment="0" applyProtection="0">
      <alignment vertical="center"/>
    </xf>
    <xf numFmtId="0" fontId="68" fillId="15" borderId="166" applyNumberFormat="0" applyAlignment="0" applyProtection="0">
      <alignment vertical="center"/>
    </xf>
    <xf numFmtId="0" fontId="13" fillId="10" borderId="147" applyNumberFormat="0" applyFont="0" applyAlignment="0" applyProtection="0">
      <alignment vertical="center"/>
    </xf>
    <xf numFmtId="2" fontId="57" fillId="35" borderId="141" applyProtection="0"/>
    <xf numFmtId="0" fontId="13" fillId="10" borderId="139" applyNumberFormat="0" applyFont="0" applyAlignment="0" applyProtection="0">
      <alignment vertical="center"/>
    </xf>
    <xf numFmtId="0" fontId="63" fillId="0" borderId="143" applyNumberFormat="0" applyFill="0" applyAlignment="0" applyProtection="0">
      <alignment vertic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44" fillId="8" borderId="144" applyNumberFormat="0" applyAlignment="0" applyProtection="0">
      <alignment vertical="center"/>
    </xf>
    <xf numFmtId="0" fontId="63" fillId="0" borderId="150" applyNumberFormat="0" applyFill="0" applyAlignment="0" applyProtection="0">
      <alignment vertical="center"/>
    </xf>
    <xf numFmtId="0" fontId="79" fillId="8"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alignment vertical="center"/>
    </xf>
    <xf numFmtId="0" fontId="68" fillId="15" borderId="144" applyNumberFormat="0" applyAlignment="0" applyProtection="0">
      <alignment vertical="center"/>
    </xf>
    <xf numFmtId="0" fontId="68" fillId="9" borderId="144" applyNumberFormat="0" applyAlignment="0" applyProtection="0">
      <alignment vertical="center"/>
    </xf>
    <xf numFmtId="0" fontId="79" fillId="8" borderId="144" applyNumberFormat="0" applyAlignment="0" applyProtection="0">
      <alignment vertical="center"/>
    </xf>
    <xf numFmtId="0" fontId="85" fillId="0" borderId="143" applyNumberFormat="0" applyFill="0" applyAlignment="0" applyProtection="0"/>
    <xf numFmtId="0" fontId="44" fillId="8" borderId="146" applyNumberFormat="0" applyAlignment="0" applyProtection="0">
      <alignment vertical="center"/>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59" fillId="0" borderId="150" applyNumberFormat="0" applyFill="0" applyAlignment="0" applyProtection="0">
      <alignment vertical="center"/>
    </xf>
    <xf numFmtId="0" fontId="59" fillId="0" borderId="150" applyNumberFormat="0" applyFill="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52" fillId="33" borderId="149" applyNumberFormat="0" applyAlignment="0" applyProtection="0"/>
    <xf numFmtId="2" fontId="53" fillId="37" borderId="149" applyProtection="0">
      <alignment horizontal="center"/>
    </xf>
    <xf numFmtId="0" fontId="68" fillId="15" borderId="146" applyNumberFormat="0" applyAlignment="0" applyProtection="0">
      <alignment vertical="center"/>
    </xf>
    <xf numFmtId="0" fontId="63" fillId="0" borderId="142" applyNumberFormat="0" applyFill="0" applyAlignment="0" applyProtection="0">
      <alignment vertical="center"/>
    </xf>
    <xf numFmtId="2" fontId="52" fillId="34" borderId="141" applyProtection="0">
      <alignment horizontal="right"/>
    </xf>
    <xf numFmtId="0" fontId="68" fillId="15" borderId="132" applyNumberFormat="0" applyAlignment="0" applyProtection="0">
      <alignment vertical="center"/>
    </xf>
    <xf numFmtId="0" fontId="80" fillId="15" borderId="135" applyNumberFormat="0" applyAlignment="0" applyProtection="0">
      <alignment vertical="center"/>
    </xf>
    <xf numFmtId="0" fontId="80" fillId="15" borderId="135" applyNumberFormat="0" applyAlignment="0" applyProtection="0">
      <alignment vertical="center"/>
    </xf>
    <xf numFmtId="0" fontId="68" fillId="15" borderId="144" applyNumberFormat="0" applyAlignment="0" applyProtection="0">
      <alignment vertical="center"/>
    </xf>
    <xf numFmtId="0" fontId="63" fillId="0" borderId="142" applyNumberFormat="0" applyFill="0" applyAlignment="0" applyProtection="0">
      <alignment vertical="center"/>
    </xf>
    <xf numFmtId="0" fontId="79" fillId="8" borderId="132" applyNumberFormat="0" applyAlignment="0" applyProtection="0">
      <alignment vertical="center"/>
    </xf>
    <xf numFmtId="0" fontId="79" fillId="8" borderId="132" applyNumberFormat="0" applyAlignment="0" applyProtection="0">
      <alignment vertical="center"/>
    </xf>
    <xf numFmtId="0" fontId="80" fillId="15" borderId="140" applyNumberFormat="0" applyAlignment="0" applyProtection="0">
      <alignment vertical="center"/>
    </xf>
    <xf numFmtId="2" fontId="57" fillId="35" borderId="141" applyProtection="0"/>
    <xf numFmtId="0" fontId="85" fillId="0" borderId="143" applyNumberFormat="0" applyFill="0" applyAlignment="0" applyProtection="0"/>
    <xf numFmtId="0" fontId="80" fillId="9" borderId="135" applyNumberFormat="0" applyAlignment="0" applyProtection="0">
      <alignment vertical="center"/>
    </xf>
    <xf numFmtId="0" fontId="68" fillId="15" borderId="132" applyNumberFormat="0" applyAlignment="0" applyProtection="0">
      <alignment vertical="center"/>
    </xf>
    <xf numFmtId="0" fontId="68" fillId="15" borderId="132" applyNumberFormat="0" applyAlignment="0" applyProtection="0">
      <alignment vertical="center"/>
    </xf>
    <xf numFmtId="0" fontId="63" fillId="0" borderId="142" applyNumberFormat="0" applyFill="0" applyAlignment="0" applyProtection="0">
      <alignment vertical="center"/>
    </xf>
    <xf numFmtId="0" fontId="67" fillId="9" borderId="144" applyNumberFormat="0" applyAlignment="0" applyProtection="0"/>
    <xf numFmtId="0" fontId="63" fillId="0" borderId="142" applyNumberFormat="0" applyFill="0" applyAlignment="0" applyProtection="0">
      <alignment vertical="center"/>
    </xf>
    <xf numFmtId="0" fontId="18" fillId="32" borderId="139" applyNumberFormat="0" applyAlignment="0" applyProtection="0"/>
    <xf numFmtId="0" fontId="63" fillId="0" borderId="137" applyNumberFormat="0" applyFill="0" applyAlignment="0" applyProtection="0">
      <alignment vertical="center"/>
    </xf>
    <xf numFmtId="0" fontId="63" fillId="0" borderId="137" applyNumberFormat="0" applyFill="0" applyAlignment="0" applyProtection="0">
      <alignment vertical="center"/>
    </xf>
    <xf numFmtId="0" fontId="13" fillId="10" borderId="168" applyNumberFormat="0" applyFont="0" applyAlignment="0" applyProtection="0">
      <alignment vertical="center"/>
    </xf>
    <xf numFmtId="2" fontId="57" fillId="35" borderId="149" applyProtection="0"/>
    <xf numFmtId="0" fontId="63" fillId="0" borderId="137" applyNumberFormat="0" applyFill="0" applyAlignment="0" applyProtection="0">
      <alignment vertical="center"/>
    </xf>
    <xf numFmtId="0" fontId="13" fillId="10" borderId="139" applyNumberFormat="0" applyFont="0" applyAlignment="0" applyProtection="0">
      <alignment vertical="center"/>
    </xf>
    <xf numFmtId="0" fontId="68" fillId="15" borderId="153" applyNumberFormat="0" applyAlignment="0" applyProtection="0">
      <alignment vertical="center"/>
    </xf>
    <xf numFmtId="0" fontId="63" fillId="0" borderId="142" applyNumberFormat="0" applyFill="0" applyAlignment="0" applyProtection="0">
      <alignment vertical="center"/>
    </xf>
    <xf numFmtId="0" fontId="80" fillId="15" borderId="140" applyNumberFormat="0" applyAlignment="0" applyProtection="0">
      <alignment vertical="center"/>
    </xf>
    <xf numFmtId="0" fontId="68" fillId="15" borderId="132" applyNumberFormat="0" applyAlignment="0" applyProtection="0">
      <alignment vertical="center"/>
    </xf>
    <xf numFmtId="0" fontId="13" fillId="10" borderId="147" applyNumberFormat="0" applyFont="0" applyAlignment="0" applyProtection="0"/>
    <xf numFmtId="2" fontId="54" fillId="33" borderId="149" applyProtection="0"/>
    <xf numFmtId="0" fontId="63" fillId="0" borderId="151" applyNumberFormat="0" applyFill="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32" fillId="15" borderId="144" applyNumberFormat="0" applyAlignment="0" applyProtection="0">
      <alignment vertical="center"/>
    </xf>
    <xf numFmtId="2" fontId="54" fillId="33" borderId="136" applyProtection="0"/>
    <xf numFmtId="0" fontId="68" fillId="15" borderId="144" applyNumberFormat="0" applyAlignment="0" applyProtection="0">
      <alignment vertical="center"/>
    </xf>
    <xf numFmtId="0" fontId="40" fillId="0" borderId="133">
      <alignment horizontal="left" vertical="center"/>
    </xf>
    <xf numFmtId="0" fontId="80" fillId="15" borderId="169" applyNumberFormat="0" applyAlignment="0" applyProtection="0">
      <alignment vertical="center"/>
    </xf>
    <xf numFmtId="0" fontId="68" fillId="15" borderId="132" applyNumberFormat="0" applyAlignment="0" applyProtection="0">
      <alignment vertical="center"/>
    </xf>
    <xf numFmtId="0" fontId="63" fillId="0" borderId="150" applyNumberFormat="0" applyFill="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13" fillId="10" borderId="134" applyNumberFormat="0" applyFont="0" applyAlignment="0" applyProtection="0"/>
    <xf numFmtId="0" fontId="80" fillId="15" borderId="148" applyNumberFormat="0" applyAlignment="0" applyProtection="0">
      <alignment vertical="center"/>
    </xf>
    <xf numFmtId="14" fontId="54" fillId="36" borderId="141" applyProtection="0">
      <alignment horizontal="right"/>
    </xf>
    <xf numFmtId="0" fontId="63" fillId="0" borderId="150" applyNumberFormat="0" applyFill="0" applyAlignment="0" applyProtection="0">
      <alignment vertical="center"/>
    </xf>
    <xf numFmtId="0" fontId="80" fillId="9" borderId="148" applyNumberFormat="0" applyAlignment="0" applyProtection="0">
      <alignment vertical="center"/>
    </xf>
    <xf numFmtId="2" fontId="54" fillId="33" borderId="141" applyProtection="0"/>
    <xf numFmtId="0" fontId="68" fillId="15" borderId="146" applyNumberFormat="0" applyAlignment="0" applyProtection="0">
      <alignment vertical="center"/>
    </xf>
    <xf numFmtId="0" fontId="63" fillId="0" borderId="171" applyNumberFormat="0" applyFill="0" applyAlignment="0" applyProtection="0">
      <alignment vertical="center"/>
    </xf>
    <xf numFmtId="0" fontId="68" fillId="15" borderId="146" applyNumberFormat="0" applyAlignment="0" applyProtection="0">
      <alignment vertical="center"/>
    </xf>
    <xf numFmtId="0" fontId="18" fillId="32" borderId="155" applyNumberFormat="0" applyAlignment="0" applyProtection="0"/>
    <xf numFmtId="0" fontId="63" fillId="0" borderId="142" applyNumberFormat="0" applyFill="0" applyAlignment="0" applyProtection="0">
      <alignment vertical="center"/>
    </xf>
    <xf numFmtId="0" fontId="79" fillId="8" borderId="144" applyNumberFormat="0" applyAlignment="0" applyProtection="0">
      <alignment vertical="center"/>
    </xf>
    <xf numFmtId="0" fontId="63" fillId="0" borderId="158" applyNumberFormat="0" applyFill="0" applyAlignment="0" applyProtection="0">
      <alignment vertical="center"/>
    </xf>
    <xf numFmtId="0" fontId="79" fillId="8" borderId="166"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63" fillId="0" borderId="158" applyNumberFormat="0" applyFill="0" applyAlignment="0" applyProtection="0">
      <alignment vertical="center"/>
    </xf>
    <xf numFmtId="0" fontId="80" fillId="15" borderId="169" applyNumberFormat="0" applyAlignment="0" applyProtection="0">
      <alignment vertical="center"/>
    </xf>
    <xf numFmtId="0" fontId="63" fillId="0" borderId="143" applyNumberFormat="0" applyFill="0" applyAlignment="0" applyProtection="0">
      <alignment vertical="center"/>
    </xf>
    <xf numFmtId="14" fontId="54" fillId="36" borderId="141" applyProtection="0">
      <alignment horizontal="left"/>
    </xf>
    <xf numFmtId="0" fontId="80" fillId="15" borderId="148" applyNumberFormat="0" applyAlignment="0" applyProtection="0">
      <alignment vertical="center"/>
    </xf>
    <xf numFmtId="0" fontId="59" fillId="0" borderId="158" applyNumberFormat="0" applyFill="0" applyAlignment="0" applyProtection="0">
      <alignment vertical="center"/>
    </xf>
    <xf numFmtId="0" fontId="51" fillId="15" borderId="148" applyNumberFormat="0" applyAlignment="0" applyProtection="0">
      <alignment vertical="center"/>
    </xf>
    <xf numFmtId="14" fontId="54" fillId="36" borderId="149" applyProtection="0">
      <alignment horizontal="left"/>
    </xf>
    <xf numFmtId="0" fontId="79" fillId="8" borderId="132" applyNumberFormat="0" applyAlignment="0" applyProtection="0">
      <alignment vertical="center"/>
    </xf>
    <xf numFmtId="2" fontId="54" fillId="33" borderId="141" applyProtection="0"/>
    <xf numFmtId="0" fontId="68" fillId="15" borderId="144" applyNumberFormat="0" applyAlignment="0" applyProtection="0">
      <alignment vertical="center"/>
    </xf>
    <xf numFmtId="2" fontId="57" fillId="35" borderId="149" applyProtection="0"/>
    <xf numFmtId="0" fontId="52" fillId="33" borderId="136" applyNumberFormat="0" applyAlignment="0" applyProtection="0"/>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13" fillId="10" borderId="134" applyNumberFormat="0" applyFont="0" applyAlignment="0" applyProtection="0">
      <alignment vertical="center"/>
    </xf>
    <xf numFmtId="14" fontId="54" fillId="36" borderId="136" applyProtection="0">
      <alignment horizontal="right"/>
    </xf>
    <xf numFmtId="0" fontId="68" fillId="9" borderId="132" applyNumberFormat="0" applyAlignment="0" applyProtection="0">
      <alignment vertical="center"/>
    </xf>
    <xf numFmtId="0" fontId="63" fillId="0" borderId="142" applyNumberFormat="0" applyFill="0" applyAlignment="0" applyProtection="0">
      <alignment vertical="center"/>
    </xf>
    <xf numFmtId="2" fontId="57" fillId="35" borderId="141" applyProtection="0">
      <alignment horizontal="center"/>
    </xf>
    <xf numFmtId="0" fontId="85" fillId="0" borderId="138" applyNumberFormat="0" applyFill="0" applyAlignment="0" applyProtection="0"/>
    <xf numFmtId="0" fontId="80" fillId="15" borderId="135" applyNumberFormat="0" applyAlignment="0" applyProtection="0">
      <alignment vertical="center"/>
    </xf>
    <xf numFmtId="0" fontId="80" fillId="15" borderId="140" applyNumberFormat="0" applyAlignment="0" applyProtection="0">
      <alignment vertical="center"/>
    </xf>
    <xf numFmtId="0" fontId="67" fillId="9" borderId="144" applyNumberFormat="0" applyAlignment="0" applyProtection="0"/>
    <xf numFmtId="0" fontId="63" fillId="0" borderId="171" applyNumberFormat="0" applyFill="0" applyAlignment="0" applyProtection="0">
      <alignment vertical="center"/>
    </xf>
    <xf numFmtId="0" fontId="80" fillId="15" borderId="148" applyNumberFormat="0" applyAlignment="0" applyProtection="0">
      <alignment vertical="center"/>
    </xf>
    <xf numFmtId="0" fontId="55" fillId="33" borderId="141" applyNumberFormat="0" applyProtection="0">
      <alignment horizontal="left"/>
    </xf>
    <xf numFmtId="0" fontId="80" fillId="15" borderId="135" applyNumberFormat="0" applyAlignment="0" applyProtection="0">
      <alignment vertical="center"/>
    </xf>
    <xf numFmtId="0" fontId="79" fillId="8" borderId="132" applyNumberFormat="0" applyAlignment="0" applyProtection="0">
      <alignment vertical="center"/>
    </xf>
    <xf numFmtId="0" fontId="51" fillId="15" borderId="140" applyNumberFormat="0" applyAlignment="0" applyProtection="0">
      <alignment vertical="center"/>
    </xf>
    <xf numFmtId="0" fontId="67" fillId="9" borderId="132" applyNumberFormat="0" applyAlignment="0" applyProtection="0"/>
    <xf numFmtId="0" fontId="68" fillId="15" borderId="132" applyNumberFormat="0" applyAlignment="0" applyProtection="0">
      <alignment vertical="center"/>
    </xf>
    <xf numFmtId="0" fontId="13" fillId="10" borderId="134" applyNumberFormat="0" applyFont="0" applyAlignment="0" applyProtection="0">
      <alignment vertical="center"/>
    </xf>
    <xf numFmtId="0" fontId="51" fillId="15" borderId="140" applyNumberFormat="0" applyAlignment="0" applyProtection="0">
      <alignment vertic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68" fillId="15" borderId="132" applyNumberFormat="0" applyAlignment="0" applyProtection="0">
      <alignment vertical="center"/>
    </xf>
    <xf numFmtId="0" fontId="68" fillId="15" borderId="144" applyNumberFormat="0" applyAlignment="0" applyProtection="0">
      <alignment vertical="center"/>
    </xf>
    <xf numFmtId="2" fontId="54" fillId="33" borderId="149" applyProtection="0"/>
    <xf numFmtId="0" fontId="13" fillId="10" borderId="139" applyNumberFormat="0" applyFont="0" applyAlignment="0" applyProtection="0">
      <alignment vertical="center"/>
    </xf>
    <xf numFmtId="0" fontId="63" fillId="0" borderId="142" applyNumberFormat="0" applyFill="0" applyAlignment="0" applyProtection="0">
      <alignment vertical="center"/>
    </xf>
    <xf numFmtId="14" fontId="54" fillId="36" borderId="136" applyProtection="0">
      <alignment horizontal="right"/>
    </xf>
    <xf numFmtId="0" fontId="51" fillId="15" borderId="148" applyNumberFormat="0" applyAlignment="0" applyProtection="0">
      <alignment vertical="center"/>
    </xf>
    <xf numFmtId="0" fontId="63" fillId="0" borderId="143" applyNumberFormat="0" applyFill="0" applyAlignment="0" applyProtection="0">
      <alignment vertical="center"/>
    </xf>
    <xf numFmtId="0" fontId="68" fillId="15" borderId="144" applyNumberFormat="0" applyAlignment="0" applyProtection="0">
      <alignment vertical="center"/>
    </xf>
    <xf numFmtId="0" fontId="80" fillId="15" borderId="140" applyNumberFormat="0" applyAlignment="0" applyProtection="0">
      <alignment vertical="center"/>
    </xf>
    <xf numFmtId="0" fontId="63" fillId="0" borderId="142" applyNumberFormat="0" applyFill="0" applyAlignment="0" applyProtection="0">
      <alignment vertical="center"/>
    </xf>
    <xf numFmtId="0" fontId="79" fillId="8" borderId="146" applyNumberFormat="0" applyAlignment="0" applyProtection="0">
      <alignment vertical="center"/>
    </xf>
    <xf numFmtId="0" fontId="68" fillId="15" borderId="132" applyNumberFormat="0" applyAlignment="0" applyProtection="0">
      <alignment vertical="center"/>
    </xf>
    <xf numFmtId="0" fontId="59" fillId="0" borderId="142" applyNumberFormat="0" applyFill="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44" fillId="8" borderId="146" applyNumberFormat="0" applyAlignment="0" applyProtection="0">
      <alignment vertical="center"/>
    </xf>
    <xf numFmtId="14" fontId="54" fillId="36" borderId="141" applyProtection="0">
      <alignment horizontal="right"/>
    </xf>
    <xf numFmtId="0" fontId="79" fillId="8" borderId="132" applyNumberFormat="0" applyAlignment="0" applyProtection="0">
      <alignment vertical="center"/>
    </xf>
    <xf numFmtId="0" fontId="68" fillId="15" borderId="132" applyNumberFormat="0" applyAlignment="0" applyProtection="0">
      <alignment vertical="center"/>
    </xf>
    <xf numFmtId="14" fontId="54" fillId="36" borderId="141" applyProtection="0">
      <alignment horizontal="left"/>
    </xf>
    <xf numFmtId="0" fontId="63" fillId="0" borderId="151" applyNumberFormat="0" applyFill="0" applyAlignment="0" applyProtection="0">
      <alignment vertical="center"/>
    </xf>
    <xf numFmtId="0" fontId="80" fillId="15" borderId="135" applyNumberFormat="0" applyAlignment="0" applyProtection="0">
      <alignment vertical="center"/>
    </xf>
    <xf numFmtId="0" fontId="13" fillId="10" borderId="147" applyNumberFormat="0" applyFont="0" applyAlignment="0" applyProtection="0"/>
    <xf numFmtId="0" fontId="63" fillId="0" borderId="142" applyNumberFormat="0" applyFill="0" applyAlignment="0" applyProtection="0">
      <alignment vertical="center"/>
    </xf>
    <xf numFmtId="0" fontId="68" fillId="15" borderId="132" applyNumberFormat="0" applyAlignment="0" applyProtection="0">
      <alignment vertical="center"/>
    </xf>
    <xf numFmtId="0" fontId="68" fillId="15" borderId="144" applyNumberFormat="0" applyAlignment="0" applyProtection="0">
      <alignment vertical="center"/>
    </xf>
    <xf numFmtId="0" fontId="80" fillId="15" borderId="135" applyNumberFormat="0" applyAlignment="0" applyProtection="0">
      <alignment vertical="center"/>
    </xf>
    <xf numFmtId="0" fontId="13" fillId="10" borderId="139" applyNumberFormat="0" applyFont="0" applyAlignment="0" applyProtection="0">
      <alignment vertical="center"/>
    </xf>
    <xf numFmtId="0" fontId="80" fillId="15" borderId="135" applyNumberFormat="0" applyAlignment="0" applyProtection="0">
      <alignment vertical="center"/>
    </xf>
    <xf numFmtId="0" fontId="79" fillId="8" borderId="132" applyNumberFormat="0" applyAlignment="0" applyProtection="0">
      <alignment vertical="center"/>
    </xf>
    <xf numFmtId="0" fontId="79" fillId="8" borderId="132" applyNumberFormat="0" applyAlignment="0" applyProtection="0">
      <alignment vertical="center"/>
    </xf>
    <xf numFmtId="0" fontId="68" fillId="15" borderId="132" applyNumberFormat="0" applyAlignment="0" applyProtection="0">
      <alignment vertical="center"/>
    </xf>
    <xf numFmtId="0" fontId="80" fillId="15" borderId="140" applyNumberFormat="0" applyAlignment="0" applyProtection="0">
      <alignment vertical="center"/>
    </xf>
    <xf numFmtId="0" fontId="13" fillId="10" borderId="139" applyNumberFormat="0" applyFont="0" applyAlignment="0" applyProtection="0"/>
    <xf numFmtId="0" fontId="80" fillId="15" borderId="140" applyNumberFormat="0" applyAlignment="0" applyProtection="0">
      <alignment vertical="center"/>
    </xf>
    <xf numFmtId="0" fontId="80" fillId="15" borderId="135" applyNumberFormat="0" applyAlignment="0" applyProtection="0">
      <alignment vertical="center"/>
    </xf>
    <xf numFmtId="0" fontId="18" fillId="32" borderId="139" applyNumberFormat="0" applyAlignment="0" applyProtection="0"/>
    <xf numFmtId="0" fontId="63" fillId="0" borderId="142" applyNumberFormat="0" applyFill="0" applyAlignment="0" applyProtection="0">
      <alignment vertical="center"/>
    </xf>
    <xf numFmtId="0" fontId="63" fillId="0" borderId="143"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2" fontId="57" fillId="35" borderId="141" applyProtection="0">
      <alignment horizontal="center"/>
    </xf>
    <xf numFmtId="0" fontId="63" fillId="0" borderId="137" applyNumberFormat="0" applyFill="0" applyAlignment="0" applyProtection="0">
      <alignment vertical="center"/>
    </xf>
    <xf numFmtId="0" fontId="80" fillId="9" borderId="140" applyNumberFormat="0" applyAlignment="0" applyProtection="0">
      <alignment vertical="center"/>
    </xf>
    <xf numFmtId="2" fontId="53" fillId="37" borderId="149" applyProtection="0"/>
    <xf numFmtId="0" fontId="63" fillId="0" borderId="137" applyNumberFormat="0" applyFill="0" applyAlignment="0" applyProtection="0">
      <alignment vertical="center"/>
    </xf>
    <xf numFmtId="0" fontId="63" fillId="0" borderId="137" applyNumberFormat="0" applyFill="0" applyAlignment="0" applyProtection="0">
      <alignment vertical="center"/>
    </xf>
    <xf numFmtId="0" fontId="68" fillId="15" borderId="132" applyNumberFormat="0" applyAlignment="0" applyProtection="0">
      <alignment vertical="center"/>
    </xf>
    <xf numFmtId="0" fontId="63" fillId="0" borderId="137" applyNumberFormat="0" applyFill="0" applyAlignment="0" applyProtection="0">
      <alignment vertical="center"/>
    </xf>
    <xf numFmtId="0" fontId="18" fillId="32" borderId="155" applyNumberFormat="0" applyAlignment="0" applyProtection="0"/>
    <xf numFmtId="0" fontId="68" fillId="15" borderId="144" applyNumberFormat="0" applyAlignment="0" applyProtection="0">
      <alignment vertical="center"/>
    </xf>
    <xf numFmtId="2" fontId="57" fillId="35" borderId="141" applyProtection="0">
      <alignment horizontal="center"/>
    </xf>
    <xf numFmtId="0" fontId="13" fillId="10" borderId="139" applyNumberFormat="0" applyFont="0" applyAlignment="0" applyProtection="0">
      <alignment vertical="center"/>
    </xf>
    <xf numFmtId="0" fontId="51" fillId="15" borderId="140" applyNumberFormat="0" applyAlignment="0" applyProtection="0">
      <alignment vertical="center"/>
    </xf>
    <xf numFmtId="2" fontId="53" fillId="37" borderId="141" applyProtection="0"/>
    <xf numFmtId="0" fontId="55" fillId="33" borderId="141" applyNumberFormat="0" applyProtection="0">
      <alignment horizontal="left"/>
    </xf>
    <xf numFmtId="0" fontId="68" fillId="15" borderId="144" applyNumberFormat="0" applyAlignment="0" applyProtection="0">
      <alignment vertical="center"/>
    </xf>
    <xf numFmtId="2" fontId="53" fillId="37" borderId="141" applyProtection="0"/>
    <xf numFmtId="0" fontId="68" fillId="9" borderId="144" applyNumberFormat="0" applyAlignment="0" applyProtection="0">
      <alignment vertical="center"/>
    </xf>
    <xf numFmtId="0" fontId="80" fillId="15" borderId="148" applyNumberFormat="0" applyAlignment="0" applyProtection="0">
      <alignment vertical="center"/>
    </xf>
    <xf numFmtId="0" fontId="80" fillId="15" borderId="140" applyNumberFormat="0" applyAlignment="0" applyProtection="0">
      <alignment vertical="center"/>
    </xf>
    <xf numFmtId="0" fontId="68" fillId="9" borderId="144" applyNumberFormat="0" applyAlignment="0" applyProtection="0">
      <alignment vertical="center"/>
    </xf>
    <xf numFmtId="0" fontId="79" fillId="8" borderId="144" applyNumberFormat="0" applyAlignment="0" applyProtection="0">
      <alignment vertical="center"/>
    </xf>
    <xf numFmtId="0" fontId="68" fillId="15" borderId="144" applyNumberFormat="0" applyAlignment="0" applyProtection="0">
      <alignment vertical="center"/>
    </xf>
    <xf numFmtId="0" fontId="63" fillId="0" borderId="142" applyNumberFormat="0" applyFill="0" applyAlignment="0" applyProtection="0">
      <alignment vertical="center"/>
    </xf>
    <xf numFmtId="0" fontId="67" fillId="9" borderId="132" applyNumberFormat="0" applyAlignment="0" applyProtection="0"/>
    <xf numFmtId="0" fontId="63" fillId="0" borderId="142" applyNumberFormat="0" applyFill="0" applyAlignment="0" applyProtection="0">
      <alignment vertical="center"/>
    </xf>
    <xf numFmtId="0" fontId="68" fillId="15" borderId="144" applyNumberFormat="0" applyAlignment="0" applyProtection="0">
      <alignment vertical="center"/>
    </xf>
    <xf numFmtId="0" fontId="63" fillId="0" borderId="150" applyNumberFormat="0" applyFill="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13" fillId="10" borderId="139" applyNumberFormat="0" applyFont="0" applyAlignment="0" applyProtection="0">
      <alignment vertical="center"/>
    </xf>
    <xf numFmtId="0" fontId="63" fillId="0" borderId="150" applyNumberFormat="0" applyFill="0" applyAlignment="0" applyProtection="0">
      <alignment vertical="center"/>
    </xf>
    <xf numFmtId="0" fontId="13" fillId="10" borderId="147" applyNumberFormat="0" applyFont="0" applyAlignment="0" applyProtection="0">
      <alignment vertical="center"/>
    </xf>
    <xf numFmtId="0" fontId="68" fillId="15" borderId="144" applyNumberFormat="0" applyAlignment="0" applyProtection="0">
      <alignment vertical="center"/>
    </xf>
    <xf numFmtId="2" fontId="53" fillId="35" borderId="136" applyProtection="0">
      <alignment horizontal="right"/>
    </xf>
    <xf numFmtId="0" fontId="44" fillId="8" borderId="146" applyNumberFormat="0" applyAlignment="0" applyProtection="0">
      <alignment vertical="center"/>
    </xf>
    <xf numFmtId="0" fontId="68" fillId="15" borderId="132" applyNumberFormat="0" applyAlignment="0" applyProtection="0">
      <alignment vertical="center"/>
    </xf>
    <xf numFmtId="0" fontId="13" fillId="10" borderId="134" applyNumberFormat="0" applyFont="0" applyAlignment="0" applyProtection="0">
      <alignment vertical="center"/>
    </xf>
    <xf numFmtId="0" fontId="13" fillId="10" borderId="147" applyNumberFormat="0" applyFont="0" applyAlignment="0" applyProtection="0">
      <alignment vertical="center"/>
    </xf>
    <xf numFmtId="0" fontId="79" fillId="8" borderId="144" applyNumberFormat="0" applyAlignment="0" applyProtection="0">
      <alignment vertical="center"/>
    </xf>
    <xf numFmtId="0" fontId="63" fillId="0" borderId="142" applyNumberFormat="0" applyFill="0" applyAlignment="0" applyProtection="0">
      <alignment vertical="center"/>
    </xf>
    <xf numFmtId="0" fontId="80" fillId="15" borderId="140" applyNumberFormat="0" applyAlignment="0" applyProtection="0">
      <alignment vertical="center"/>
    </xf>
    <xf numFmtId="14" fontId="54" fillId="36" borderId="141" applyProtection="0">
      <alignment horizontal="right"/>
    </xf>
    <xf numFmtId="0" fontId="68" fillId="15" borderId="144" applyNumberFormat="0" applyAlignment="0" applyProtection="0">
      <alignment vertical="center"/>
    </xf>
    <xf numFmtId="14" fontId="54" fillId="36" borderId="149" applyProtection="0">
      <alignment horizontal="right"/>
    </xf>
    <xf numFmtId="0" fontId="55" fillId="33" borderId="149" applyNumberFormat="0" applyProtection="0">
      <alignment horizontal="left"/>
    </xf>
    <xf numFmtId="14" fontId="54" fillId="36" borderId="141" applyProtection="0">
      <alignment horizontal="right"/>
    </xf>
    <xf numFmtId="0" fontId="63" fillId="0" borderId="142" applyNumberFormat="0" applyFill="0" applyAlignment="0" applyProtection="0">
      <alignment vertical="center"/>
    </xf>
    <xf numFmtId="2" fontId="52" fillId="34" borderId="141" applyProtection="0">
      <alignment horizontal="right"/>
    </xf>
    <xf numFmtId="0" fontId="68" fillId="15" borderId="146" applyNumberFormat="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32" fillId="15" borderId="144" applyNumberFormat="0" applyAlignment="0" applyProtection="0">
      <alignment vertical="center"/>
    </xf>
    <xf numFmtId="0" fontId="79" fillId="8" borderId="146" applyNumberFormat="0" applyAlignment="0" applyProtection="0">
      <alignment vertical="center"/>
    </xf>
    <xf numFmtId="14" fontId="54" fillId="36" borderId="141" applyProtection="0">
      <alignment horizontal="left"/>
    </xf>
    <xf numFmtId="0" fontId="13" fillId="10" borderId="139" applyNumberFormat="0" applyFont="0" applyAlignment="0" applyProtection="0">
      <alignment vertical="center"/>
    </xf>
    <xf numFmtId="0" fontId="13" fillId="10" borderId="168" applyNumberFormat="0" applyFont="0" applyAlignment="0" applyProtection="0">
      <alignment vertical="center"/>
    </xf>
    <xf numFmtId="0" fontId="13" fillId="10" borderId="134" applyNumberFormat="0" applyFont="0" applyAlignment="0" applyProtection="0">
      <alignment vertical="center"/>
    </xf>
    <xf numFmtId="0" fontId="13" fillId="10" borderId="147" applyNumberFormat="0" applyFont="0" applyAlignment="0" applyProtection="0">
      <alignment vertical="center"/>
    </xf>
    <xf numFmtId="0" fontId="13" fillId="10" borderId="139" applyNumberFormat="0" applyFont="0" applyAlignment="0" applyProtection="0">
      <alignment vertical="center"/>
    </xf>
    <xf numFmtId="0" fontId="63" fillId="0" borderId="143" applyNumberFormat="0" applyFill="0" applyAlignment="0" applyProtection="0">
      <alignment vertical="center"/>
    </xf>
    <xf numFmtId="0" fontId="80" fillId="15" borderId="169" applyNumberFormat="0" applyAlignment="0" applyProtection="0">
      <alignment vertical="center"/>
    </xf>
    <xf numFmtId="0" fontId="63" fillId="0" borderId="137" applyNumberFormat="0" applyFill="0" applyAlignment="0" applyProtection="0">
      <alignment vertical="center"/>
    </xf>
    <xf numFmtId="0" fontId="80" fillId="15" borderId="148" applyNumberFormat="0" applyAlignment="0" applyProtection="0">
      <alignment vertical="center"/>
    </xf>
    <xf numFmtId="0" fontId="51" fillId="15" borderId="135" applyNumberFormat="0" applyAlignment="0" applyProtection="0">
      <alignment vertical="center"/>
    </xf>
    <xf numFmtId="0" fontId="68" fillId="15" borderId="132" applyNumberFormat="0" applyAlignment="0" applyProtection="0">
      <alignment vertical="center"/>
    </xf>
    <xf numFmtId="0" fontId="80" fillId="15" borderId="135" applyNumberFormat="0" applyAlignment="0" applyProtection="0">
      <alignment vertical="center"/>
    </xf>
    <xf numFmtId="2" fontId="57" fillId="35" borderId="141" applyProtection="0">
      <alignment horizontal="center"/>
    </xf>
    <xf numFmtId="2" fontId="57" fillId="35" borderId="141" applyProtection="0">
      <alignment horizontal="center"/>
    </xf>
    <xf numFmtId="0" fontId="18" fillId="32" borderId="139" applyNumberFormat="0" applyAlignment="0" applyProtection="0"/>
    <xf numFmtId="0" fontId="63" fillId="0" borderId="138" applyNumberFormat="0" applyFill="0" applyAlignment="0" applyProtection="0">
      <alignment vertical="center"/>
    </xf>
    <xf numFmtId="0" fontId="80" fillId="9" borderId="140" applyNumberFormat="0" applyAlignment="0" applyProtection="0">
      <alignment vertical="center"/>
    </xf>
    <xf numFmtId="0" fontId="63" fillId="0" borderId="142" applyNumberFormat="0" applyFill="0" applyAlignment="0" applyProtection="0">
      <alignment vertical="center"/>
    </xf>
    <xf numFmtId="0" fontId="18" fillId="32" borderId="134" applyNumberFormat="0" applyAlignment="0" applyProtection="0"/>
    <xf numFmtId="2" fontId="53" fillId="37" borderId="136" applyProtection="0"/>
    <xf numFmtId="0" fontId="67" fillId="9" borderId="146" applyNumberFormat="0" applyAlignment="0" applyProtection="0"/>
    <xf numFmtId="0" fontId="18" fillId="32" borderId="139" applyNumberFormat="0" applyAlignment="0" applyProtection="0"/>
    <xf numFmtId="0" fontId="80" fillId="15" borderId="140" applyNumberFormat="0" applyAlignment="0" applyProtection="0">
      <alignment vertical="center"/>
    </xf>
    <xf numFmtId="10" fontId="38" fillId="29" borderId="152" applyNumberFormat="0" applyBorder="0" applyAlignment="0" applyProtection="0"/>
    <xf numFmtId="0" fontId="18" fillId="32" borderId="134" applyNumberFormat="0" applyAlignment="0" applyProtection="0"/>
    <xf numFmtId="0" fontId="63" fillId="0" borderId="143" applyNumberFormat="0" applyFill="0" applyAlignment="0" applyProtection="0">
      <alignment vertical="center"/>
    </xf>
    <xf numFmtId="14" fontId="54" fillId="36" borderId="141" applyProtection="0">
      <alignment horizontal="right"/>
    </xf>
    <xf numFmtId="0" fontId="68" fillId="15" borderId="144" applyNumberFormat="0" applyAlignment="0" applyProtection="0">
      <alignment vertical="center"/>
    </xf>
    <xf numFmtId="0" fontId="68" fillId="9" borderId="144" applyNumberFormat="0" applyAlignment="0" applyProtection="0">
      <alignment vertical="center"/>
    </xf>
    <xf numFmtId="0" fontId="13" fillId="10" borderId="139" applyNumberFormat="0" applyFont="0" applyAlignment="0" applyProtection="0">
      <alignment vertical="center"/>
    </xf>
    <xf numFmtId="2" fontId="54" fillId="33" borderId="136" applyProtection="0"/>
    <xf numFmtId="0" fontId="80" fillId="15" borderId="140" applyNumberForma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44" fillId="8" borderId="144" applyNumberFormat="0" applyAlignment="0" applyProtection="0">
      <alignment vertical="center"/>
    </xf>
    <xf numFmtId="0" fontId="79" fillId="8" borderId="144" applyNumberFormat="0" applyAlignment="0" applyProtection="0">
      <alignment vertical="center"/>
    </xf>
    <xf numFmtId="0" fontId="32" fillId="15" borderId="132" applyNumberFormat="0" applyAlignment="0" applyProtection="0">
      <alignment vertical="center"/>
    </xf>
    <xf numFmtId="0" fontId="18" fillId="32" borderId="139" applyNumberFormat="0" applyAlignment="0" applyProtection="0"/>
    <xf numFmtId="0" fontId="79" fillId="8" borderId="132" applyNumberFormat="0" applyAlignment="0" applyProtection="0">
      <alignment vertical="center"/>
    </xf>
    <xf numFmtId="2" fontId="53" fillId="37" borderId="141" applyProtection="0"/>
    <xf numFmtId="2" fontId="53" fillId="37" borderId="141" applyProtection="0">
      <alignment horizontal="center"/>
    </xf>
    <xf numFmtId="2" fontId="57" fillId="35" borderId="141" applyProtection="0"/>
    <xf numFmtId="0" fontId="44" fillId="8" borderId="144" applyNumberFormat="0" applyAlignment="0" applyProtection="0">
      <alignment vertical="center"/>
    </xf>
    <xf numFmtId="0" fontId="85" fillId="0" borderId="143" applyNumberFormat="0" applyFill="0" applyAlignment="0" applyProtection="0"/>
    <xf numFmtId="2" fontId="53" fillId="35" borderId="141" applyProtection="0">
      <alignment horizontal="right"/>
    </xf>
    <xf numFmtId="2" fontId="53" fillId="35" borderId="141" applyProtection="0">
      <alignment horizontal="right"/>
    </xf>
    <xf numFmtId="2" fontId="54" fillId="33" borderId="141" applyProtection="0"/>
    <xf numFmtId="2" fontId="54" fillId="33" borderId="141" applyProtection="0"/>
    <xf numFmtId="0" fontId="18" fillId="32" borderId="139" applyNumberFormat="0" applyAlignment="0" applyProtection="0"/>
    <xf numFmtId="0" fontId="68" fillId="15" borderId="146" applyNumberFormat="0" applyAlignment="0" applyProtection="0">
      <alignment vertical="center"/>
    </xf>
    <xf numFmtId="0" fontId="68" fillId="15" borderId="132" applyNumberFormat="0" applyAlignment="0" applyProtection="0">
      <alignment vertical="center"/>
    </xf>
    <xf numFmtId="0" fontId="59" fillId="0" borderId="142" applyNumberFormat="0" applyFill="0" applyAlignment="0" applyProtection="0">
      <alignment vertical="center"/>
    </xf>
    <xf numFmtId="0" fontId="51" fillId="15" borderId="135" applyNumberFormat="0" applyAlignment="0" applyProtection="0">
      <alignment vertical="center"/>
    </xf>
    <xf numFmtId="2" fontId="53" fillId="37" borderId="149" applyProtection="0"/>
    <xf numFmtId="2" fontId="54" fillId="33" borderId="141" applyProtection="0"/>
    <xf numFmtId="0" fontId="80" fillId="15" borderId="140" applyNumberFormat="0" applyAlignment="0" applyProtection="0">
      <alignment vertical="center"/>
    </xf>
    <xf numFmtId="0" fontId="13" fillId="10" borderId="139" applyNumberFormat="0" applyFont="0" applyAlignment="0" applyProtection="0"/>
    <xf numFmtId="0" fontId="80" fillId="15" borderId="169" applyNumberFormat="0" applyAlignment="0" applyProtection="0">
      <alignment vertical="center"/>
    </xf>
    <xf numFmtId="0" fontId="80" fillId="15" borderId="148" applyNumberFormat="0" applyAlignment="0" applyProtection="0">
      <alignment vertical="center"/>
    </xf>
    <xf numFmtId="2" fontId="53" fillId="34" borderId="136" applyProtection="0"/>
    <xf numFmtId="0" fontId="13" fillId="10" borderId="139" applyNumberFormat="0" applyFont="0" applyAlignment="0" applyProtection="0">
      <alignment vertical="center"/>
    </xf>
    <xf numFmtId="0" fontId="80" fillId="15" borderId="135" applyNumberFormat="0" applyAlignment="0" applyProtection="0">
      <alignment vertical="center"/>
    </xf>
    <xf numFmtId="0" fontId="44" fillId="8" borderId="132" applyNumberFormat="0" applyAlignment="0" applyProtection="0">
      <alignment vertical="center"/>
    </xf>
    <xf numFmtId="0" fontId="52" fillId="33" borderId="141" applyNumberFormat="0" applyAlignment="0" applyProtection="0"/>
    <xf numFmtId="0" fontId="32" fillId="15" borderId="132" applyNumberFormat="0" applyAlignment="0" applyProtection="0">
      <alignment vertical="center"/>
    </xf>
    <xf numFmtId="0" fontId="79" fillId="8" borderId="132" applyNumberFormat="0" applyAlignment="0" applyProtection="0">
      <alignment vertical="center"/>
    </xf>
    <xf numFmtId="0" fontId="68" fillId="15" borderId="144" applyNumberFormat="0" applyAlignment="0" applyProtection="0">
      <alignment vertical="center"/>
    </xf>
    <xf numFmtId="0" fontId="44" fillId="8" borderId="117" applyNumberFormat="0" applyAlignment="0" applyProtection="0">
      <alignment vertical="center"/>
    </xf>
    <xf numFmtId="14" fontId="54" fillId="36" borderId="136" applyProtection="0">
      <alignment horizontal="left"/>
    </xf>
    <xf numFmtId="0" fontId="68" fillId="15" borderId="146" applyNumberFormat="0" applyAlignment="0" applyProtection="0">
      <alignment vertical="center"/>
    </xf>
    <xf numFmtId="2" fontId="54" fillId="33" borderId="141" applyProtection="0"/>
    <xf numFmtId="0" fontId="44" fillId="8" borderId="144" applyNumberFormat="0" applyAlignment="0" applyProtection="0">
      <alignment vertical="center"/>
    </xf>
    <xf numFmtId="0" fontId="80" fillId="9" borderId="140" applyNumberFormat="0" applyAlignment="0" applyProtection="0">
      <alignment vertical="center"/>
    </xf>
    <xf numFmtId="0" fontId="18" fillId="32" borderId="139" applyNumberFormat="0" applyAlignment="0" applyProtection="0"/>
    <xf numFmtId="2" fontId="54" fillId="33" borderId="141" applyProtection="0"/>
    <xf numFmtId="2" fontId="53" fillId="34" borderId="141" applyProtection="0"/>
    <xf numFmtId="14" fontId="54" fillId="36" borderId="149" applyProtection="0">
      <alignment horizontal="left"/>
    </xf>
    <xf numFmtId="0" fontId="79" fillId="8" borderId="146" applyNumberFormat="0" applyAlignment="0" applyProtection="0">
      <alignment vertical="center"/>
    </xf>
    <xf numFmtId="0" fontId="63" fillId="0" borderId="142" applyNumberFormat="0" applyFill="0" applyAlignment="0" applyProtection="0">
      <alignment vertical="center"/>
    </xf>
    <xf numFmtId="0" fontId="80" fillId="15" borderId="148" applyNumberFormat="0" applyAlignment="0" applyProtection="0">
      <alignment vertical="center"/>
    </xf>
    <xf numFmtId="2" fontId="54" fillId="33" borderId="141" applyProtection="0"/>
    <xf numFmtId="2" fontId="53" fillId="35" borderId="141" applyProtection="0">
      <alignment horizontal="right"/>
    </xf>
    <xf numFmtId="0" fontId="79" fillId="8" borderId="144" applyNumberFormat="0" applyAlignment="0" applyProtection="0">
      <alignment vertical="center"/>
    </xf>
    <xf numFmtId="0" fontId="79" fillId="8" borderId="144" applyNumberFormat="0" applyAlignment="0" applyProtection="0">
      <alignment vertical="center"/>
    </xf>
    <xf numFmtId="2" fontId="53" fillId="37" borderId="141" applyProtection="0"/>
    <xf numFmtId="0" fontId="51" fillId="15" borderId="140" applyNumberFormat="0" applyAlignment="0" applyProtection="0">
      <alignment vertical="center"/>
    </xf>
    <xf numFmtId="0" fontId="13" fillId="10" borderId="155" applyNumberFormat="0" applyFont="0" applyAlignment="0" applyProtection="0"/>
    <xf numFmtId="0" fontId="13" fillId="10" borderId="134" applyNumberFormat="0" applyFont="0" applyAlignment="0" applyProtection="0">
      <alignment vertical="center"/>
    </xf>
    <xf numFmtId="0" fontId="80" fillId="15" borderId="148" applyNumberFormat="0" applyAlignment="0" applyProtection="0">
      <alignment vertical="center"/>
    </xf>
    <xf numFmtId="0" fontId="63" fillId="0" borderId="142" applyNumberFormat="0" applyFill="0" applyAlignment="0" applyProtection="0">
      <alignment vertical="center"/>
    </xf>
    <xf numFmtId="0" fontId="13" fillId="10" borderId="134" applyNumberFormat="0" applyFont="0" applyAlignment="0" applyProtection="0">
      <alignment vertical="center"/>
    </xf>
    <xf numFmtId="0" fontId="52" fillId="33" borderId="136" applyNumberFormat="0" applyAlignment="0" applyProtection="0"/>
    <xf numFmtId="0" fontId="13" fillId="10" borderId="139" applyNumberFormat="0" applyFont="0" applyAlignment="0" applyProtection="0">
      <alignment vertical="center"/>
    </xf>
    <xf numFmtId="14" fontId="54" fillId="36" borderId="141" applyProtection="0">
      <alignment horizontal="left"/>
    </xf>
    <xf numFmtId="0" fontId="68" fillId="15" borderId="144" applyNumberFormat="0" applyAlignment="0" applyProtection="0">
      <alignment vertical="center"/>
    </xf>
    <xf numFmtId="0" fontId="18" fillId="32" borderId="134" applyNumberFormat="0" applyAlignment="0" applyProtection="0"/>
    <xf numFmtId="0" fontId="67" fillId="9" borderId="132" applyNumberFormat="0" applyAlignment="0" applyProtection="0"/>
    <xf numFmtId="0" fontId="80" fillId="15" borderId="140" applyNumberFormat="0" applyAlignment="0" applyProtection="0">
      <alignment vertical="center"/>
    </xf>
    <xf numFmtId="0" fontId="51" fillId="15" borderId="140" applyNumberFormat="0" applyAlignment="0" applyProtection="0">
      <alignment vertical="center"/>
    </xf>
    <xf numFmtId="0" fontId="68" fillId="9" borderId="144" applyNumberFormat="0" applyAlignment="0" applyProtection="0">
      <alignment vertical="center"/>
    </xf>
    <xf numFmtId="0" fontId="67" fillId="9" borderId="144" applyNumberFormat="0" applyAlignment="0" applyProtection="0"/>
    <xf numFmtId="0" fontId="63" fillId="0" borderId="150" applyNumberFormat="0" applyFill="0" applyAlignment="0" applyProtection="0">
      <alignment vertical="center"/>
    </xf>
    <xf numFmtId="0" fontId="80" fillId="15" borderId="140" applyNumberFormat="0" applyAlignment="0" applyProtection="0">
      <alignment vertical="center"/>
    </xf>
    <xf numFmtId="0" fontId="52" fillId="33" borderId="149" applyNumberFormat="0" applyAlignment="0" applyProtection="0"/>
    <xf numFmtId="0" fontId="68" fillId="15" borderId="132" applyNumberFormat="0" applyAlignment="0" applyProtection="0">
      <alignment vertical="center"/>
    </xf>
    <xf numFmtId="2" fontId="53" fillId="35" borderId="141" applyProtection="0">
      <alignment horizontal="right"/>
    </xf>
    <xf numFmtId="14" fontId="54" fillId="36" borderId="136" applyProtection="0">
      <alignment horizontal="right"/>
    </xf>
    <xf numFmtId="0" fontId="13" fillId="10" borderId="139" applyNumberFormat="0" applyFont="0" applyAlignment="0" applyProtection="0">
      <alignment vertical="center"/>
    </xf>
    <xf numFmtId="0" fontId="55" fillId="33" borderId="136" applyNumberFormat="0" applyProtection="0">
      <alignment horizontal="left"/>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3" fillId="0" borderId="142" applyNumberFormat="0" applyFill="0" applyAlignment="0" applyProtection="0">
      <alignment vertical="center"/>
    </xf>
    <xf numFmtId="0" fontId="67" fillId="9" borderId="146" applyNumberFormat="0" applyAlignment="0" applyProtection="0"/>
    <xf numFmtId="0" fontId="80" fillId="15" borderId="135" applyNumberFormat="0" applyAlignment="0" applyProtection="0">
      <alignment vertical="center"/>
    </xf>
    <xf numFmtId="0" fontId="13" fillId="10" borderId="147" applyNumberFormat="0" applyFont="0" applyAlignment="0" applyProtection="0">
      <alignment vertical="center"/>
    </xf>
    <xf numFmtId="2" fontId="53" fillId="34" borderId="157" applyProtection="0"/>
    <xf numFmtId="0" fontId="55" fillId="33" borderId="141" applyNumberFormat="0" applyProtection="0">
      <alignment horizontal="left"/>
    </xf>
    <xf numFmtId="0" fontId="68" fillId="15" borderId="146" applyNumberFormat="0" applyAlignment="0" applyProtection="0">
      <alignment vertical="center"/>
    </xf>
    <xf numFmtId="0" fontId="63" fillId="0" borderId="137" applyNumberFormat="0" applyFill="0" applyAlignment="0" applyProtection="0">
      <alignment vertical="center"/>
    </xf>
    <xf numFmtId="0" fontId="13" fillId="10" borderId="139" applyNumberFormat="0" applyFont="0" applyAlignment="0" applyProtection="0">
      <alignment vertical="center"/>
    </xf>
    <xf numFmtId="0" fontId="63" fillId="0" borderId="137" applyNumberFormat="0" applyFill="0" applyAlignment="0" applyProtection="0">
      <alignment vertical="center"/>
    </xf>
    <xf numFmtId="0" fontId="63" fillId="0" borderId="137" applyNumberFormat="0" applyFill="0" applyAlignment="0" applyProtection="0">
      <alignment vertical="center"/>
    </xf>
    <xf numFmtId="2" fontId="53" fillId="34" borderId="149" applyProtection="0"/>
    <xf numFmtId="0" fontId="63" fillId="0" borderId="138" applyNumberFormat="0" applyFill="0" applyAlignment="0" applyProtection="0">
      <alignment vertical="center"/>
    </xf>
    <xf numFmtId="0" fontId="63" fillId="0" borderId="137" applyNumberFormat="0" applyFill="0" applyAlignment="0" applyProtection="0">
      <alignment vertical="center"/>
    </xf>
    <xf numFmtId="0" fontId="18" fillId="32" borderId="139" applyNumberFormat="0" applyAlignment="0" applyProtection="0"/>
    <xf numFmtId="0" fontId="63" fillId="0" borderId="142" applyNumberFormat="0" applyFill="0" applyAlignment="0" applyProtection="0">
      <alignment vertical="center"/>
    </xf>
    <xf numFmtId="0" fontId="63" fillId="0" borderId="137" applyNumberFormat="0" applyFill="0" applyAlignment="0" applyProtection="0">
      <alignment vertical="center"/>
    </xf>
    <xf numFmtId="0" fontId="63" fillId="0" borderId="142" applyNumberFormat="0" applyFill="0" applyAlignment="0" applyProtection="0">
      <alignment vertical="center"/>
    </xf>
    <xf numFmtId="0" fontId="68" fillId="15" borderId="132" applyNumberFormat="0" applyAlignment="0" applyProtection="0">
      <alignment vertical="center"/>
    </xf>
    <xf numFmtId="0" fontId="68" fillId="15" borderId="132" applyNumberFormat="0" applyAlignment="0" applyProtection="0">
      <alignment vertical="center"/>
    </xf>
    <xf numFmtId="0" fontId="80" fillId="9" borderId="135" applyNumberFormat="0" applyAlignment="0" applyProtection="0">
      <alignment vertical="center"/>
    </xf>
    <xf numFmtId="0" fontId="80" fillId="15" borderId="140" applyNumberFormat="0" applyAlignment="0" applyProtection="0">
      <alignment vertical="center"/>
    </xf>
    <xf numFmtId="2" fontId="53" fillId="34" borderId="141" applyProtection="0"/>
    <xf numFmtId="0" fontId="80" fillId="15" borderId="140" applyNumberFormat="0" applyAlignment="0" applyProtection="0">
      <alignment vertical="center"/>
    </xf>
    <xf numFmtId="0" fontId="79" fillId="8" borderId="132" applyNumberFormat="0" applyAlignment="0" applyProtection="0">
      <alignment vertical="center"/>
    </xf>
    <xf numFmtId="0" fontId="79" fillId="8" borderId="132" applyNumberFormat="0" applyAlignment="0" applyProtection="0">
      <alignment vertical="center"/>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0" fontId="80" fillId="15" borderId="135" applyNumberFormat="0" applyAlignment="0" applyProtection="0">
      <alignment vertical="center"/>
    </xf>
    <xf numFmtId="0" fontId="85" fillId="0" borderId="138" applyNumberFormat="0" applyFill="0" applyAlignment="0" applyProtection="0"/>
    <xf numFmtId="0" fontId="68" fillId="15" borderId="132" applyNumberFormat="0" applyAlignment="0" applyProtection="0">
      <alignment vertical="center"/>
    </xf>
    <xf numFmtId="0" fontId="80" fillId="15" borderId="135" applyNumberFormat="0" applyAlignment="0" applyProtection="0">
      <alignment vertical="center"/>
    </xf>
    <xf numFmtId="0" fontId="80" fillId="15" borderId="148" applyNumberFormat="0" applyAlignment="0" applyProtection="0">
      <alignment vertical="center"/>
    </xf>
    <xf numFmtId="0" fontId="51" fillId="15" borderId="135" applyNumberFormat="0" applyAlignment="0" applyProtection="0">
      <alignment vertical="center"/>
    </xf>
    <xf numFmtId="0" fontId="63" fillId="0" borderId="151" applyNumberFormat="0" applyFill="0" applyAlignment="0" applyProtection="0">
      <alignment vertical="center"/>
    </xf>
    <xf numFmtId="0" fontId="63" fillId="0" borderId="143" applyNumberFormat="0" applyFill="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2" fontId="57" fillId="35" borderId="141" applyProtection="0"/>
    <xf numFmtId="0" fontId="80" fillId="15" borderId="169" applyNumberForma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2" fontId="57" fillId="35" borderId="149" applyProtection="0">
      <alignment horizontal="center"/>
    </xf>
    <xf numFmtId="0" fontId="80" fillId="15" borderId="135" applyNumberFormat="0" applyAlignment="0" applyProtection="0">
      <alignment vertical="center"/>
    </xf>
    <xf numFmtId="0" fontId="13" fillId="10" borderId="134" applyNumberFormat="0" applyFont="0" applyAlignment="0" applyProtection="0">
      <alignment vertical="center"/>
    </xf>
    <xf numFmtId="0" fontId="80" fillId="9" borderId="140" applyNumberFormat="0" applyAlignment="0" applyProtection="0">
      <alignment vertical="center"/>
    </xf>
    <xf numFmtId="14" fontId="54" fillId="36" borderId="149" applyProtection="0">
      <alignment horizontal="right"/>
    </xf>
    <xf numFmtId="0" fontId="63" fillId="0" borderId="150" applyNumberFormat="0" applyFill="0" applyAlignment="0" applyProtection="0">
      <alignment vertical="center"/>
    </xf>
    <xf numFmtId="2" fontId="57" fillId="35" borderId="141" applyProtection="0">
      <alignment horizontal="center"/>
    </xf>
    <xf numFmtId="0" fontId="85" fillId="0" borderId="151" applyNumberFormat="0" applyFill="0" applyAlignment="0" applyProtection="0"/>
    <xf numFmtId="0" fontId="13" fillId="10" borderId="147" applyNumberFormat="0" applyFont="0" applyAlignment="0" applyProtection="0">
      <alignment vertical="center"/>
    </xf>
    <xf numFmtId="0" fontId="59" fillId="0" borderId="142" applyNumberFormat="0" applyFill="0" applyAlignment="0" applyProtection="0">
      <alignment vertical="center"/>
    </xf>
    <xf numFmtId="0" fontId="55" fillId="33" borderId="149" applyNumberFormat="0" applyProtection="0">
      <alignment horizontal="left"/>
    </xf>
    <xf numFmtId="0" fontId="13" fillId="10" borderId="147" applyNumberFormat="0" applyFont="0" applyAlignment="0" applyProtection="0">
      <alignment vertical="center"/>
    </xf>
    <xf numFmtId="0" fontId="68" fillId="15" borderId="146" applyNumberFormat="0" applyAlignment="0" applyProtection="0">
      <alignment vertical="center"/>
    </xf>
    <xf numFmtId="2" fontId="54" fillId="33" borderId="141" applyProtection="0"/>
    <xf numFmtId="0" fontId="13" fillId="10" borderId="139" applyNumberFormat="0" applyFont="0" applyAlignment="0" applyProtection="0">
      <alignment vertical="center"/>
    </xf>
    <xf numFmtId="0" fontId="80" fillId="15" borderId="140" applyNumberFormat="0" applyAlignment="0" applyProtection="0">
      <alignment vertical="center"/>
    </xf>
    <xf numFmtId="0" fontId="13" fillId="10" borderId="147" applyNumberFormat="0" applyFont="0" applyAlignment="0" applyProtection="0"/>
    <xf numFmtId="0" fontId="13" fillId="10" borderId="139" applyNumberFormat="0" applyFont="0" applyAlignment="0" applyProtection="0">
      <alignment vertical="center"/>
    </xf>
    <xf numFmtId="0" fontId="80" fillId="9" borderId="140" applyNumberFormat="0" applyAlignment="0" applyProtection="0">
      <alignment vertical="center"/>
    </xf>
    <xf numFmtId="0" fontId="68" fillId="9" borderId="144" applyNumberForma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32" fillId="15" borderId="144" applyNumberFormat="0" applyAlignment="0" applyProtection="0">
      <alignment vertical="center"/>
    </xf>
    <xf numFmtId="0" fontId="80" fillId="15" borderId="140" applyNumberFormat="0" applyAlignment="0" applyProtection="0">
      <alignment vertical="center"/>
    </xf>
    <xf numFmtId="0" fontId="13" fillId="10" borderId="147" applyNumberFormat="0" applyFont="0" applyAlignment="0" applyProtection="0">
      <alignment vertical="center"/>
    </xf>
    <xf numFmtId="0" fontId="51" fillId="15" borderId="140"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79" fillId="8" borderId="144" applyNumberFormat="0" applyAlignment="0" applyProtection="0">
      <alignment vertical="center"/>
    </xf>
    <xf numFmtId="0" fontId="51" fillId="15" borderId="140" applyNumberFormat="0" applyAlignment="0" applyProtection="0">
      <alignment vertical="center"/>
    </xf>
    <xf numFmtId="2" fontId="53" fillId="35" borderId="141" applyProtection="0">
      <alignment horizontal="right"/>
    </xf>
    <xf numFmtId="14" fontId="54" fillId="36" borderId="141" applyProtection="0">
      <alignment horizontal="left"/>
    </xf>
    <xf numFmtId="0" fontId="68" fillId="15" borderId="146" applyNumberFormat="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8" fillId="15" borderId="153" applyNumberFormat="0" applyAlignment="0" applyProtection="0">
      <alignment vertical="center"/>
    </xf>
    <xf numFmtId="0" fontId="44" fillId="8" borderId="144" applyNumberFormat="0" applyAlignment="0" applyProtection="0">
      <alignment vertical="center"/>
    </xf>
    <xf numFmtId="2" fontId="53" fillId="37" borderId="141" applyProtection="0">
      <alignment horizontal="center"/>
    </xf>
    <xf numFmtId="0" fontId="63" fillId="0" borderId="171" applyNumberFormat="0" applyFill="0" applyAlignment="0" applyProtection="0">
      <alignment vertical="center"/>
    </xf>
    <xf numFmtId="0" fontId="59" fillId="0" borderId="142" applyNumberFormat="0" applyFill="0" applyAlignment="0" applyProtection="0">
      <alignment vertical="center"/>
    </xf>
    <xf numFmtId="0" fontId="79" fillId="8" borderId="144" applyNumberFormat="0" applyAlignment="0" applyProtection="0">
      <alignment vertical="center"/>
    </xf>
    <xf numFmtId="0" fontId="18" fillId="32" borderId="147" applyNumberFormat="0" applyAlignment="0" applyProtection="0"/>
    <xf numFmtId="0" fontId="18" fillId="32" borderId="147" applyNumberFormat="0" applyAlignment="0" applyProtection="0"/>
    <xf numFmtId="2" fontId="57" fillId="35" borderId="141" applyProtection="0">
      <alignment horizontal="center"/>
    </xf>
    <xf numFmtId="0" fontId="44" fillId="8" borderId="166" applyNumberFormat="0" applyAlignment="0" applyProtection="0">
      <alignment vertical="center"/>
    </xf>
    <xf numFmtId="2" fontId="53" fillId="37" borderId="141" applyProtection="0"/>
    <xf numFmtId="0" fontId="63" fillId="0" borderId="142" applyNumberFormat="0" applyFill="0" applyAlignment="0" applyProtection="0">
      <alignment vertical="center"/>
    </xf>
    <xf numFmtId="0" fontId="63" fillId="0" borderId="150" applyNumberFormat="0" applyFill="0" applyAlignment="0" applyProtection="0">
      <alignment vertical="center"/>
    </xf>
    <xf numFmtId="0" fontId="80" fillId="15" borderId="140" applyNumberFormat="0" applyAlignment="0" applyProtection="0">
      <alignment vertical="center"/>
    </xf>
    <xf numFmtId="14" fontId="54" fillId="36" borderId="141" applyProtection="0">
      <alignment horizontal="left"/>
    </xf>
    <xf numFmtId="0" fontId="68" fillId="9" borderId="146" applyNumberFormat="0" applyAlignment="0" applyProtection="0">
      <alignment vertical="center"/>
    </xf>
    <xf numFmtId="0" fontId="68" fillId="15" borderId="144" applyNumberFormat="0" applyAlignment="0" applyProtection="0">
      <alignment vertical="center"/>
    </xf>
    <xf numFmtId="0" fontId="67" fillId="9" borderId="144" applyNumberFormat="0" applyAlignment="0" applyProtection="0"/>
    <xf numFmtId="2" fontId="53" fillId="34" borderId="141" applyProtection="0"/>
    <xf numFmtId="14" fontId="54" fillId="36" borderId="141" applyProtection="0">
      <alignment horizontal="right"/>
    </xf>
    <xf numFmtId="0" fontId="80" fillId="15" borderId="135" applyNumberFormat="0" applyAlignment="0" applyProtection="0">
      <alignment vertical="center"/>
    </xf>
    <xf numFmtId="2" fontId="54" fillId="33" borderId="141" applyProtection="0"/>
    <xf numFmtId="0" fontId="80" fillId="15" borderId="140" applyNumberFormat="0" applyAlignment="0" applyProtection="0">
      <alignment vertical="center"/>
    </xf>
    <xf numFmtId="0" fontId="68" fillId="15" borderId="166" applyNumberFormat="0" applyAlignment="0" applyProtection="0">
      <alignment vertical="center"/>
    </xf>
    <xf numFmtId="14" fontId="54" fillId="36" borderId="149" applyProtection="0">
      <alignment horizontal="left"/>
    </xf>
    <xf numFmtId="0" fontId="13" fillId="10" borderId="139" applyNumberFormat="0" applyFont="0" applyAlignment="0" applyProtection="0"/>
    <xf numFmtId="0" fontId="13" fillId="10" borderId="147" applyNumberFormat="0" applyFont="0" applyAlignment="0" applyProtection="0">
      <alignment vertical="center"/>
    </xf>
    <xf numFmtId="0" fontId="68" fillId="15" borderId="146" applyNumberFormat="0" applyAlignment="0" applyProtection="0">
      <alignment vertical="center"/>
    </xf>
    <xf numFmtId="0" fontId="51" fillId="15" borderId="135" applyNumberFormat="0" applyAlignment="0" applyProtection="0">
      <alignment vertic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2" fontId="54" fillId="33" borderId="141" applyProtection="0"/>
    <xf numFmtId="14" fontId="54" fillId="36" borderId="149" applyProtection="0">
      <alignment horizontal="left"/>
    </xf>
    <xf numFmtId="0" fontId="68" fillId="9" borderId="146" applyNumberFormat="0" applyAlignment="0" applyProtection="0">
      <alignment vertical="center"/>
    </xf>
    <xf numFmtId="0" fontId="13" fillId="10" borderId="139" applyNumberFormat="0" applyFont="0" applyAlignment="0" applyProtection="0">
      <alignment vertical="center"/>
    </xf>
    <xf numFmtId="0" fontId="63" fillId="0" borderId="172" applyNumberFormat="0" applyFill="0" applyAlignment="0" applyProtection="0">
      <alignment vertical="center"/>
    </xf>
    <xf numFmtId="0" fontId="32" fillId="15" borderId="144" applyNumberFormat="0" applyAlignment="0" applyProtection="0">
      <alignment vertical="center"/>
    </xf>
    <xf numFmtId="0" fontId="79" fillId="8" borderId="144" applyNumberFormat="0" applyAlignment="0" applyProtection="0">
      <alignment vertical="center"/>
    </xf>
    <xf numFmtId="0" fontId="68" fillId="15" borderId="144" applyNumberFormat="0" applyAlignment="0" applyProtection="0">
      <alignment vertical="center"/>
    </xf>
    <xf numFmtId="0" fontId="80" fillId="15" borderId="140" applyNumberFormat="0" applyAlignment="0" applyProtection="0">
      <alignment vertical="center"/>
    </xf>
    <xf numFmtId="0" fontId="79" fillId="8" borderId="146" applyNumberFormat="0" applyAlignment="0" applyProtection="0">
      <alignment vertical="center"/>
    </xf>
    <xf numFmtId="0" fontId="13" fillId="10" borderId="139" applyNumberFormat="0" applyFont="0" applyAlignment="0" applyProtection="0">
      <alignment vertical="center"/>
    </xf>
    <xf numFmtId="0" fontId="18" fillId="32" borderId="139" applyNumberFormat="0" applyAlignment="0" applyProtection="0"/>
    <xf numFmtId="0" fontId="80" fillId="15" borderId="140" applyNumberFormat="0" applyAlignment="0" applyProtection="0">
      <alignment vertical="center"/>
    </xf>
    <xf numFmtId="0" fontId="32" fillId="15" borderId="144" applyNumberFormat="0" applyAlignment="0" applyProtection="0">
      <alignment vertical="center"/>
    </xf>
    <xf numFmtId="0" fontId="13" fillId="10" borderId="139" applyNumberFormat="0" applyFont="0" applyAlignment="0" applyProtection="0">
      <alignment vertical="center"/>
    </xf>
    <xf numFmtId="2" fontId="54" fillId="33" borderId="141" applyProtection="0"/>
    <xf numFmtId="0" fontId="68" fillId="15" borderId="144" applyNumberFormat="0" applyAlignment="0" applyProtection="0">
      <alignment vertical="center"/>
    </xf>
    <xf numFmtId="14" fontId="54" fillId="36" borderId="141" applyProtection="0">
      <alignment horizontal="left"/>
    </xf>
    <xf numFmtId="0" fontId="68" fillId="15" borderId="144" applyNumberFormat="0" applyAlignment="0" applyProtection="0">
      <alignment vertical="center"/>
    </xf>
    <xf numFmtId="0" fontId="79" fillId="8" borderId="144" applyNumberFormat="0" applyAlignment="0" applyProtection="0">
      <alignment vertical="center"/>
    </xf>
    <xf numFmtId="0" fontId="44" fillId="8" borderId="144" applyNumberFormat="0" applyAlignment="0" applyProtection="0">
      <alignment vertical="center"/>
    </xf>
    <xf numFmtId="0" fontId="32" fillId="15" borderId="144" applyNumberFormat="0" applyAlignment="0" applyProtection="0">
      <alignment vertical="center"/>
    </xf>
    <xf numFmtId="0" fontId="13" fillId="10" borderId="168" applyNumberFormat="0" applyFont="0" applyAlignment="0" applyProtection="0">
      <alignment vertical="center"/>
    </xf>
    <xf numFmtId="2" fontId="53" fillId="37" borderId="141" applyProtection="0"/>
    <xf numFmtId="0" fontId="63" fillId="0" borderId="142" applyNumberFormat="0" applyFill="0" applyAlignment="0" applyProtection="0">
      <alignment vertical="center"/>
    </xf>
    <xf numFmtId="0" fontId="68" fillId="15" borderId="144" applyNumberFormat="0" applyAlignment="0" applyProtection="0">
      <alignment vertical="center"/>
    </xf>
    <xf numFmtId="0" fontId="44" fillId="8" borderId="166" applyNumberFormat="0" applyAlignment="0" applyProtection="0">
      <alignment vertical="center"/>
    </xf>
    <xf numFmtId="0" fontId="51" fillId="15" borderId="148" applyNumberFormat="0" applyAlignment="0" applyProtection="0">
      <alignment vertical="center"/>
    </xf>
    <xf numFmtId="2" fontId="57" fillId="35" borderId="141" applyProtection="0"/>
    <xf numFmtId="0" fontId="63" fillId="0" borderId="137" applyNumberFormat="0" applyFill="0" applyAlignment="0" applyProtection="0">
      <alignment vertical="center"/>
    </xf>
    <xf numFmtId="14" fontId="54" fillId="36" borderId="141" applyProtection="0">
      <alignment horizontal="left"/>
    </xf>
    <xf numFmtId="0" fontId="13" fillId="10" borderId="147" applyNumberFormat="0" applyFont="0" applyAlignment="0" applyProtection="0">
      <alignment vertical="center"/>
    </xf>
    <xf numFmtId="0" fontId="13" fillId="10" borderId="139" applyNumberFormat="0" applyFont="0" applyAlignment="0" applyProtection="0">
      <alignment vertical="center"/>
    </xf>
    <xf numFmtId="0" fontId="59" fillId="0" borderId="142" applyNumberFormat="0" applyFill="0" applyAlignment="0" applyProtection="0">
      <alignment vertical="center"/>
    </xf>
    <xf numFmtId="0" fontId="63" fillId="0" borderId="142" applyNumberFormat="0" applyFill="0" applyAlignment="0" applyProtection="0">
      <alignment vertical="center"/>
    </xf>
    <xf numFmtId="0" fontId="13" fillId="10" borderId="147" applyNumberFormat="0" applyFont="0" applyAlignment="0" applyProtection="0">
      <alignment vertical="center"/>
    </xf>
    <xf numFmtId="2" fontId="52" fillId="34" borderId="149" applyProtection="0">
      <alignment horizontal="right"/>
    </xf>
    <xf numFmtId="2" fontId="54" fillId="33" borderId="141" applyProtection="0"/>
    <xf numFmtId="0" fontId="32" fillId="15" borderId="144" applyNumberFormat="0" applyAlignment="0" applyProtection="0">
      <alignment vertical="center"/>
    </xf>
    <xf numFmtId="0" fontId="32" fillId="15" borderId="144" applyNumberFormat="0" applyAlignment="0" applyProtection="0">
      <alignment vertical="center"/>
    </xf>
    <xf numFmtId="2" fontId="53" fillId="37" borderId="141" applyProtection="0"/>
    <xf numFmtId="0" fontId="68" fillId="15" borderId="144" applyNumberFormat="0" applyAlignment="0" applyProtection="0">
      <alignment vertical="center"/>
    </xf>
    <xf numFmtId="2" fontId="53" fillId="34" borderId="141" applyProtection="0"/>
    <xf numFmtId="2" fontId="54" fillId="33" borderId="149" applyProtection="0"/>
    <xf numFmtId="0" fontId="79" fillId="8" borderId="146" applyNumberFormat="0" applyAlignment="0" applyProtection="0">
      <alignment vertical="center"/>
    </xf>
    <xf numFmtId="0" fontId="63" fillId="0" borderId="142" applyNumberFormat="0" applyFill="0" applyAlignment="0" applyProtection="0">
      <alignment vertical="center"/>
    </xf>
    <xf numFmtId="2" fontId="52" fillId="34" borderId="141" applyProtection="0">
      <alignment horizontal="right"/>
    </xf>
    <xf numFmtId="2" fontId="53" fillId="37" borderId="149" applyProtection="0"/>
    <xf numFmtId="2" fontId="53" fillId="37" borderId="149" applyProtection="0"/>
    <xf numFmtId="0" fontId="68" fillId="15" borderId="146" applyNumberFormat="0" applyAlignment="0" applyProtection="0">
      <alignment vertical="center"/>
    </xf>
    <xf numFmtId="0" fontId="68" fillId="15" borderId="146" applyNumberFormat="0" applyAlignment="0" applyProtection="0">
      <alignment vertical="center"/>
    </xf>
    <xf numFmtId="0" fontId="68" fillId="9" borderId="144" applyNumberFormat="0" applyAlignment="0" applyProtection="0">
      <alignment vertical="center"/>
    </xf>
    <xf numFmtId="0" fontId="13" fillId="10" borderId="139" applyNumberFormat="0" applyFont="0" applyAlignment="0" applyProtection="0">
      <alignment vertical="center"/>
    </xf>
    <xf numFmtId="2" fontId="53" fillId="37" borderId="141" applyProtection="0"/>
    <xf numFmtId="0" fontId="80" fillId="15" borderId="140" applyNumberFormat="0" applyAlignment="0" applyProtection="0">
      <alignment vertical="center"/>
    </xf>
    <xf numFmtId="0" fontId="68" fillId="15" borderId="144" applyNumberFormat="0" applyAlignment="0" applyProtection="0">
      <alignment vertical="center"/>
    </xf>
    <xf numFmtId="0" fontId="63" fillId="0" borderId="151" applyNumberFormat="0" applyFill="0" applyAlignment="0" applyProtection="0">
      <alignment vertical="center"/>
    </xf>
    <xf numFmtId="0" fontId="32" fillId="15" borderId="146" applyNumberForma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63" fillId="0" borderId="150" applyNumberFormat="0" applyFill="0" applyAlignment="0" applyProtection="0">
      <alignment vertical="center"/>
    </xf>
    <xf numFmtId="0" fontId="13" fillId="10" borderId="139" applyNumberFormat="0" applyFont="0" applyAlignment="0" applyProtection="0">
      <alignment vertical="center"/>
    </xf>
    <xf numFmtId="0" fontId="80" fillId="15" borderId="135" applyNumberFormat="0" applyAlignment="0" applyProtection="0">
      <alignment vertical="center"/>
    </xf>
    <xf numFmtId="0" fontId="63" fillId="0" borderId="142" applyNumberFormat="0" applyFill="0" applyAlignment="0" applyProtection="0">
      <alignment vertical="center"/>
    </xf>
    <xf numFmtId="0" fontId="68" fillId="15" borderId="146" applyNumberFormat="0" applyAlignment="0" applyProtection="0">
      <alignment vertical="center"/>
    </xf>
    <xf numFmtId="0" fontId="63" fillId="0" borderId="142" applyNumberFormat="0" applyFill="0" applyAlignment="0" applyProtection="0">
      <alignment vertical="center"/>
    </xf>
    <xf numFmtId="2" fontId="57" fillId="35" borderId="141" applyProtection="0">
      <alignment horizontal="center"/>
    </xf>
    <xf numFmtId="0" fontId="13" fillId="10" borderId="134" applyNumberFormat="0" applyFont="0" applyAlignment="0" applyProtection="0">
      <alignment vertical="center"/>
    </xf>
    <xf numFmtId="0" fontId="13" fillId="10" borderId="134" applyNumberFormat="0" applyFont="0" applyAlignment="0" applyProtection="0">
      <alignment vertical="center"/>
    </xf>
    <xf numFmtId="2" fontId="53" fillId="37" borderId="149" applyProtection="0"/>
    <xf numFmtId="2" fontId="57" fillId="35" borderId="141" applyProtection="0">
      <alignment horizontal="center"/>
    </xf>
    <xf numFmtId="14" fontId="54" fillId="36" borderId="149" applyProtection="0">
      <alignment horizontal="right"/>
    </xf>
    <xf numFmtId="0" fontId="13" fillId="10" borderId="139" applyNumberFormat="0" applyFont="0" applyAlignment="0" applyProtection="0">
      <alignment vertical="center"/>
    </xf>
    <xf numFmtId="0" fontId="80" fillId="15" borderId="140" applyNumberFormat="0" applyAlignment="0" applyProtection="0">
      <alignment vertical="center"/>
    </xf>
    <xf numFmtId="2" fontId="53" fillId="37" borderId="141" applyProtection="0">
      <alignment horizontal="center"/>
    </xf>
    <xf numFmtId="0" fontId="80" fillId="15" borderId="135" applyNumberFormat="0" applyAlignment="0" applyProtection="0">
      <alignment vertical="center"/>
    </xf>
    <xf numFmtId="0" fontId="32" fillId="15" borderId="146" applyNumberFormat="0" applyAlignment="0" applyProtection="0">
      <alignment vertical="center"/>
    </xf>
    <xf numFmtId="0" fontId="80" fillId="15" borderId="140" applyNumberFormat="0" applyAlignment="0" applyProtection="0">
      <alignment vertic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14" fontId="54" fillId="36" borderId="141" applyProtection="0">
      <alignment horizontal="left"/>
    </xf>
    <xf numFmtId="2" fontId="57" fillId="35" borderId="141" applyProtection="0">
      <alignment horizontal="center"/>
    </xf>
    <xf numFmtId="0" fontId="63" fillId="0" borderId="143" applyNumberFormat="0" applyFill="0" applyAlignment="0" applyProtection="0">
      <alignment vertical="center"/>
    </xf>
    <xf numFmtId="0" fontId="80" fillId="9" borderId="135" applyNumberFormat="0" applyAlignment="0" applyProtection="0">
      <alignment vertical="center"/>
    </xf>
    <xf numFmtId="0" fontId="18" fillId="32" borderId="139" applyNumberFormat="0" applyAlignment="0" applyProtection="0"/>
    <xf numFmtId="14" fontId="54" fillId="36" borderId="157" applyProtection="0">
      <alignment horizontal="right"/>
    </xf>
    <xf numFmtId="0" fontId="68" fillId="15" borderId="144" applyNumberFormat="0" applyAlignment="0" applyProtection="0">
      <alignment vertical="center"/>
    </xf>
    <xf numFmtId="0" fontId="80" fillId="9" borderId="148" applyNumberFormat="0" applyAlignment="0" applyProtection="0">
      <alignment vertical="center"/>
    </xf>
    <xf numFmtId="2" fontId="53" fillId="37" borderId="141" applyProtection="0"/>
    <xf numFmtId="0" fontId="68" fillId="15" borderId="146"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2" fontId="57" fillId="35" borderId="149" applyProtection="0"/>
    <xf numFmtId="0" fontId="63" fillId="0" borderId="151" applyNumberFormat="0" applyFill="0" applyAlignment="0" applyProtection="0">
      <alignment vertical="center"/>
    </xf>
    <xf numFmtId="0" fontId="63" fillId="0" borderId="142" applyNumberFormat="0" applyFill="0" applyAlignment="0" applyProtection="0">
      <alignment vertical="center"/>
    </xf>
    <xf numFmtId="0" fontId="13" fillId="10" borderId="139" applyNumberFormat="0" applyFont="0" applyAlignment="0" applyProtection="0"/>
    <xf numFmtId="0" fontId="63" fillId="0" borderId="150" applyNumberFormat="0" applyFill="0" applyAlignment="0" applyProtection="0">
      <alignment vertical="center"/>
    </xf>
    <xf numFmtId="2" fontId="53" fillId="35" borderId="141" applyProtection="0">
      <alignment horizontal="right"/>
    </xf>
    <xf numFmtId="0" fontId="80" fillId="15" borderId="140" applyNumberFormat="0" applyAlignment="0" applyProtection="0">
      <alignment vertical="center"/>
    </xf>
    <xf numFmtId="0" fontId="80" fillId="15" borderId="135" applyNumberFormat="0" applyAlignment="0" applyProtection="0">
      <alignment vertical="center"/>
    </xf>
    <xf numFmtId="0" fontId="44" fillId="8" borderId="144" applyNumberFormat="0" applyAlignment="0" applyProtection="0">
      <alignment vertical="center"/>
    </xf>
    <xf numFmtId="0" fontId="79" fillId="8" borderId="144" applyNumberFormat="0" applyAlignment="0" applyProtection="0">
      <alignment vertical="center"/>
    </xf>
    <xf numFmtId="2" fontId="53" fillId="34" borderId="136" applyProtection="0"/>
    <xf numFmtId="0" fontId="32" fillId="15" borderId="146" applyNumberFormat="0" applyAlignment="0" applyProtection="0">
      <alignment vertical="center"/>
    </xf>
    <xf numFmtId="0" fontId="67" fillId="9" borderId="166" applyNumberFormat="0" applyAlignment="0" applyProtection="0"/>
    <xf numFmtId="0" fontId="13" fillId="10" borderId="147" applyNumberFormat="0" applyFont="0" applyAlignment="0" applyProtection="0">
      <alignment vertical="center"/>
    </xf>
    <xf numFmtId="0" fontId="52" fillId="33" borderId="149" applyNumberFormat="0" applyAlignment="0" applyProtection="0"/>
    <xf numFmtId="0" fontId="68" fillId="15" borderId="132" applyNumberFormat="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79" fillId="8" borderId="144" applyNumberFormat="0" applyAlignment="0" applyProtection="0">
      <alignment vertical="center"/>
    </xf>
    <xf numFmtId="0" fontId="68" fillId="9" borderId="144" applyNumberFormat="0" applyAlignment="0" applyProtection="0">
      <alignment vertical="center"/>
    </xf>
    <xf numFmtId="0" fontId="80" fillId="15" borderId="140" applyNumberFormat="0" applyAlignment="0" applyProtection="0">
      <alignment vertical="center"/>
    </xf>
    <xf numFmtId="0" fontId="68" fillId="15" borderId="132"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3" fillId="0" borderId="171" applyNumberFormat="0" applyFill="0" applyAlignment="0" applyProtection="0">
      <alignment vertical="center"/>
    </xf>
    <xf numFmtId="0" fontId="68" fillId="15" borderId="144" applyNumberFormat="0" applyAlignment="0" applyProtection="0">
      <alignment vertical="center"/>
    </xf>
    <xf numFmtId="0" fontId="68" fillId="15" borderId="146" applyNumberFormat="0" applyAlignment="0" applyProtection="0">
      <alignment vertical="center"/>
    </xf>
    <xf numFmtId="2" fontId="53" fillId="37" borderId="136" applyProtection="0"/>
    <xf numFmtId="2" fontId="53" fillId="34" borderId="149" applyProtection="0"/>
    <xf numFmtId="2" fontId="53" fillId="34" borderId="141" applyProtection="0"/>
    <xf numFmtId="0" fontId="63" fillId="0" borderId="150" applyNumberFormat="0" applyFill="0" applyAlignment="0" applyProtection="0">
      <alignment vertical="center"/>
    </xf>
    <xf numFmtId="0" fontId="80" fillId="15" borderId="140" applyNumberFormat="0" applyAlignment="0" applyProtection="0">
      <alignment vertical="center"/>
    </xf>
    <xf numFmtId="0" fontId="80" fillId="9" borderId="140" applyNumberFormat="0" applyAlignment="0" applyProtection="0">
      <alignment vertical="center"/>
    </xf>
    <xf numFmtId="14" fontId="54" fillId="36" borderId="149" applyProtection="0">
      <alignment horizontal="left"/>
    </xf>
    <xf numFmtId="0" fontId="80" fillId="9" borderId="140" applyNumberFormat="0" applyAlignment="0" applyProtection="0">
      <alignment vertical="center"/>
    </xf>
    <xf numFmtId="2" fontId="54" fillId="33" borderId="136" applyProtection="0"/>
    <xf numFmtId="2" fontId="54" fillId="33" borderId="149" applyProtection="0"/>
    <xf numFmtId="0" fontId="68" fillId="15" borderId="153" applyNumberFormat="0" applyAlignment="0" applyProtection="0">
      <alignment vertical="center"/>
    </xf>
    <xf numFmtId="0" fontId="13" fillId="10" borderId="139" applyNumberFormat="0" applyFont="0" applyAlignment="0" applyProtection="0">
      <alignment vertical="center"/>
    </xf>
    <xf numFmtId="0" fontId="68" fillId="15" borderId="146" applyNumberFormat="0" applyAlignment="0" applyProtection="0">
      <alignment vertical="center"/>
    </xf>
    <xf numFmtId="0" fontId="63" fillId="0" borderId="137" applyNumberFormat="0" applyFill="0" applyAlignment="0" applyProtection="0">
      <alignment vertical="center"/>
    </xf>
    <xf numFmtId="0" fontId="68" fillId="15" borderId="144" applyNumberFormat="0" applyAlignment="0" applyProtection="0">
      <alignment vertical="center"/>
    </xf>
    <xf numFmtId="0" fontId="85" fillId="0" borderId="143" applyNumberFormat="0" applyFill="0" applyAlignment="0" applyProtection="0"/>
    <xf numFmtId="2" fontId="53" fillId="37" borderId="136" applyProtection="0">
      <alignment horizontal="center"/>
    </xf>
    <xf numFmtId="0" fontId="68" fillId="15" borderId="132" applyNumberFormat="0" applyAlignment="0" applyProtection="0">
      <alignment vertical="center"/>
    </xf>
    <xf numFmtId="0" fontId="63" fillId="0" borderId="143" applyNumberFormat="0" applyFill="0" applyAlignment="0" applyProtection="0">
      <alignment vertical="center"/>
    </xf>
    <xf numFmtId="14" fontId="54" fillId="36" borderId="141" applyProtection="0">
      <alignment horizontal="left"/>
    </xf>
    <xf numFmtId="0" fontId="63" fillId="0" borderId="142" applyNumberFormat="0" applyFill="0" applyAlignment="0" applyProtection="0">
      <alignment vertical="center"/>
    </xf>
    <xf numFmtId="2" fontId="53" fillId="35" borderId="141" applyProtection="0">
      <alignment horizontal="right"/>
    </xf>
    <xf numFmtId="0" fontId="18" fillId="32" borderId="155" applyNumberFormat="0" applyAlignment="0" applyProtection="0"/>
    <xf numFmtId="0" fontId="63" fillId="0" borderId="150" applyNumberFormat="0" applyFill="0" applyAlignment="0" applyProtection="0">
      <alignment vertical="center"/>
    </xf>
    <xf numFmtId="0" fontId="80" fillId="9" borderId="169" applyNumberFormat="0" applyAlignment="0" applyProtection="0">
      <alignment vertical="center"/>
    </xf>
    <xf numFmtId="0" fontId="80" fillId="15" borderId="140"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80" fillId="15" borderId="140" applyNumberFormat="0" applyAlignment="0" applyProtection="0">
      <alignment vertical="center"/>
    </xf>
    <xf numFmtId="0" fontId="68" fillId="15" borderId="146" applyNumberFormat="0" applyAlignment="0" applyProtection="0">
      <alignment vertical="center"/>
    </xf>
    <xf numFmtId="0" fontId="68" fillId="15" borderId="144" applyNumberFormat="0" applyAlignment="0" applyProtection="0">
      <alignment vertical="center"/>
    </xf>
    <xf numFmtId="0" fontId="59" fillId="0" borderId="142" applyNumberFormat="0" applyFill="0" applyAlignment="0" applyProtection="0">
      <alignment vertical="center"/>
    </xf>
    <xf numFmtId="0" fontId="18" fillId="32" borderId="139" applyNumberFormat="0" applyAlignment="0" applyProtection="0"/>
    <xf numFmtId="0" fontId="63" fillId="0" borderId="143" applyNumberFormat="0" applyFill="0" applyAlignment="0" applyProtection="0">
      <alignment vertical="center"/>
    </xf>
    <xf numFmtId="2" fontId="53" fillId="35" borderId="141" applyProtection="0">
      <alignment horizontal="right"/>
    </xf>
    <xf numFmtId="2" fontId="57" fillId="35" borderId="141" applyProtection="0">
      <alignment horizontal="center"/>
    </xf>
    <xf numFmtId="0" fontId="44" fillId="8" borderId="144" applyNumberFormat="0" applyAlignment="0" applyProtection="0">
      <alignment vertical="center"/>
    </xf>
    <xf numFmtId="0" fontId="68" fillId="15" borderId="144" applyNumberFormat="0" applyAlignment="0" applyProtection="0">
      <alignment vertical="center"/>
    </xf>
    <xf numFmtId="0" fontId="85" fillId="0" borderId="143" applyNumberFormat="0" applyFill="0" applyAlignment="0" applyProtection="0"/>
    <xf numFmtId="0" fontId="79" fillId="8" borderId="144" applyNumberFormat="0" applyAlignment="0" applyProtection="0">
      <alignment vertical="center"/>
    </xf>
    <xf numFmtId="0" fontId="68" fillId="15" borderId="144" applyNumberFormat="0" applyAlignment="0" applyProtection="0">
      <alignment vertical="center"/>
    </xf>
    <xf numFmtId="0" fontId="59" fillId="0" borderId="150" applyNumberFormat="0" applyFill="0" applyAlignment="0" applyProtection="0">
      <alignment vertical="center"/>
    </xf>
    <xf numFmtId="0" fontId="63" fillId="0" borderId="150" applyNumberFormat="0" applyFill="0" applyAlignment="0" applyProtection="0">
      <alignment vertical="center"/>
    </xf>
    <xf numFmtId="0" fontId="79" fillId="8" borderId="166" applyNumberFormat="0" applyAlignment="0" applyProtection="0">
      <alignment vertical="center"/>
    </xf>
    <xf numFmtId="14" fontId="54" fillId="36" borderId="141" applyProtection="0">
      <alignment horizontal="left"/>
    </xf>
    <xf numFmtId="14" fontId="54" fillId="36" borderId="141" applyProtection="0">
      <alignment horizontal="right"/>
    </xf>
    <xf numFmtId="0" fontId="32" fillId="15" borderId="153" applyNumberFormat="0" applyAlignment="0" applyProtection="0">
      <alignment vertical="center"/>
    </xf>
    <xf numFmtId="0" fontId="63" fillId="0" borderId="142" applyNumberFormat="0" applyFill="0" applyAlignment="0" applyProtection="0">
      <alignment vertical="center"/>
    </xf>
    <xf numFmtId="2" fontId="53" fillId="37" borderId="149" applyProtection="0"/>
    <xf numFmtId="0" fontId="18" fillId="32" borderId="139" applyNumberFormat="0" applyAlignment="0" applyProtection="0"/>
    <xf numFmtId="0" fontId="13" fillId="10" borderId="147" applyNumberFormat="0" applyFont="0" applyAlignment="0" applyProtection="0">
      <alignment vertical="center"/>
    </xf>
    <xf numFmtId="0" fontId="63" fillId="0" borderId="142" applyNumberFormat="0" applyFill="0" applyAlignment="0" applyProtection="0">
      <alignment vertical="center"/>
    </xf>
    <xf numFmtId="0" fontId="79" fillId="8" borderId="146" applyNumberFormat="0" applyAlignment="0" applyProtection="0">
      <alignment vertical="center"/>
    </xf>
    <xf numFmtId="0" fontId="13" fillId="10" borderId="139" applyNumberFormat="0" applyFont="0" applyAlignment="0" applyProtection="0">
      <alignment vertical="center"/>
    </xf>
    <xf numFmtId="0" fontId="59" fillId="0" borderId="137" applyNumberFormat="0" applyFill="0" applyAlignment="0" applyProtection="0">
      <alignment vertical="center"/>
    </xf>
    <xf numFmtId="0" fontId="63" fillId="0" borderId="138" applyNumberFormat="0" applyFill="0" applyAlignment="0" applyProtection="0">
      <alignment vertical="center"/>
    </xf>
    <xf numFmtId="0" fontId="68" fillId="15" borderId="146" applyNumberFormat="0" applyAlignment="0" applyProtection="0">
      <alignment vertical="center"/>
    </xf>
    <xf numFmtId="0" fontId="79" fillId="8" borderId="144" applyNumberFormat="0" applyAlignment="0" applyProtection="0">
      <alignment vertical="center"/>
    </xf>
    <xf numFmtId="0" fontId="63" fillId="0" borderId="159" applyNumberFormat="0" applyFill="0" applyAlignment="0" applyProtection="0">
      <alignment vertical="center"/>
    </xf>
    <xf numFmtId="2" fontId="53" fillId="37" borderId="141" applyProtection="0"/>
    <xf numFmtId="0" fontId="13" fillId="10" borderId="139" applyNumberFormat="0" applyFont="0" applyAlignment="0" applyProtection="0">
      <alignment vertical="center"/>
    </xf>
    <xf numFmtId="0" fontId="13" fillId="10" borderId="147" applyNumberFormat="0" applyFont="0" applyAlignment="0" applyProtection="0">
      <alignment vertical="center"/>
    </xf>
    <xf numFmtId="0" fontId="68" fillId="9" borderId="144" applyNumberFormat="0" applyAlignment="0" applyProtection="0">
      <alignment vertical="center"/>
    </xf>
    <xf numFmtId="0" fontId="80" fillId="15" borderId="140" applyNumberFormat="0" applyAlignment="0" applyProtection="0">
      <alignment vertical="center"/>
    </xf>
    <xf numFmtId="2" fontId="52" fillId="34" borderId="149" applyProtection="0">
      <alignment horizontal="right"/>
    </xf>
    <xf numFmtId="2" fontId="54" fillId="33" borderId="149" applyProtection="0"/>
    <xf numFmtId="0" fontId="68" fillId="15" borderId="153" applyNumberFormat="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14" fontId="54" fillId="36" borderId="141" applyProtection="0">
      <alignment horizontal="left"/>
    </xf>
    <xf numFmtId="2" fontId="54" fillId="33" borderId="141" applyProtection="0"/>
    <xf numFmtId="0" fontId="59" fillId="0" borderId="142" applyNumberFormat="0" applyFill="0" applyAlignment="0" applyProtection="0">
      <alignment vertical="center"/>
    </xf>
    <xf numFmtId="0" fontId="13" fillId="10" borderId="147" applyNumberFormat="0" applyFont="0" applyAlignment="0" applyProtection="0"/>
    <xf numFmtId="0" fontId="79" fillId="8" borderId="144" applyNumberFormat="0" applyAlignment="0" applyProtection="0">
      <alignment vertical="center"/>
    </xf>
    <xf numFmtId="0" fontId="55" fillId="33" borderId="141" applyNumberFormat="0" applyProtection="0">
      <alignment horizontal="left"/>
    </xf>
    <xf numFmtId="0" fontId="55" fillId="33" borderId="149" applyNumberFormat="0" applyProtection="0">
      <alignment horizontal="left"/>
    </xf>
    <xf numFmtId="0" fontId="68" fillId="15" borderId="146" applyNumberFormat="0" applyAlignment="0" applyProtection="0">
      <alignment vertical="center"/>
    </xf>
    <xf numFmtId="2" fontId="53" fillId="34" borderId="141" applyProtection="0"/>
    <xf numFmtId="0" fontId="68" fillId="15" borderId="146" applyNumberFormat="0" applyAlignment="0" applyProtection="0">
      <alignment vertical="center"/>
    </xf>
    <xf numFmtId="0" fontId="68" fillId="15" borderId="146" applyNumberFormat="0" applyAlignment="0" applyProtection="0">
      <alignment vertical="center"/>
    </xf>
    <xf numFmtId="0" fontId="79" fillId="8" borderId="144" applyNumberFormat="0" applyAlignment="0" applyProtection="0">
      <alignment vertical="center"/>
    </xf>
    <xf numFmtId="0" fontId="63" fillId="0" borderId="150" applyNumberFormat="0" applyFill="0" applyAlignment="0" applyProtection="0">
      <alignment vertical="center"/>
    </xf>
    <xf numFmtId="0" fontId="18" fillId="32" borderId="155" applyNumberFormat="0" applyAlignment="0" applyProtection="0"/>
    <xf numFmtId="0" fontId="80" fillId="15" borderId="140" applyNumberFormat="0" applyAlignment="0" applyProtection="0">
      <alignment vertical="center"/>
    </xf>
    <xf numFmtId="0" fontId="68" fillId="15" borderId="144" applyNumberFormat="0" applyAlignment="0" applyProtection="0">
      <alignment vertical="center"/>
    </xf>
    <xf numFmtId="0" fontId="85" fillId="0" borderId="138" applyNumberFormat="0" applyFill="0" applyAlignment="0" applyProtection="0"/>
    <xf numFmtId="0" fontId="68" fillId="15" borderId="132" applyNumberFormat="0" applyAlignment="0" applyProtection="0">
      <alignment vertical="center"/>
    </xf>
    <xf numFmtId="0" fontId="80" fillId="15" borderId="135" applyNumberFormat="0" applyAlignment="0" applyProtection="0">
      <alignment vertical="center"/>
    </xf>
    <xf numFmtId="0" fontId="85" fillId="0" borderId="143" applyNumberFormat="0" applyFill="0" applyAlignment="0" applyProtection="0"/>
    <xf numFmtId="2" fontId="57" fillId="35" borderId="149" applyProtection="0"/>
    <xf numFmtId="0" fontId="80" fillId="15" borderId="135" applyNumberFormat="0" applyAlignment="0" applyProtection="0">
      <alignment vertical="center"/>
    </xf>
    <xf numFmtId="2" fontId="53" fillId="37" borderId="141" applyProtection="0">
      <alignment horizontal="center"/>
    </xf>
    <xf numFmtId="14" fontId="54" fillId="36" borderId="141" applyProtection="0">
      <alignment horizontal="left"/>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79" fillId="8" borderId="166" applyNumberFormat="0" applyAlignment="0" applyProtection="0">
      <alignment vertical="center"/>
    </xf>
    <xf numFmtId="0" fontId="63" fillId="0" borderId="172" applyNumberFormat="0" applyFill="0" applyAlignment="0" applyProtection="0">
      <alignment vertical="center"/>
    </xf>
    <xf numFmtId="2" fontId="57" fillId="35" borderId="141" applyProtection="0"/>
    <xf numFmtId="0" fontId="44" fillId="8" borderId="132" applyNumberFormat="0" applyAlignment="0" applyProtection="0">
      <alignment vertical="center"/>
    </xf>
    <xf numFmtId="14" fontId="54" fillId="36" borderId="141" applyProtection="0">
      <alignment horizontal="right"/>
    </xf>
    <xf numFmtId="0" fontId="63" fillId="0" borderId="171" applyNumberFormat="0" applyFill="0" applyAlignment="0" applyProtection="0">
      <alignment vertical="center"/>
    </xf>
    <xf numFmtId="0" fontId="80" fillId="15" borderId="140" applyNumberFormat="0" applyAlignment="0" applyProtection="0">
      <alignment vertical="center"/>
    </xf>
    <xf numFmtId="0" fontId="63" fillId="0" borderId="142" applyNumberFormat="0" applyFill="0" applyAlignment="0" applyProtection="0">
      <alignment vertical="center"/>
    </xf>
    <xf numFmtId="0" fontId="80" fillId="9" borderId="140" applyNumberFormat="0" applyAlignment="0" applyProtection="0">
      <alignment vertical="center"/>
    </xf>
    <xf numFmtId="14" fontId="54" fillId="36" borderId="149" applyProtection="0">
      <alignment horizontal="left"/>
    </xf>
    <xf numFmtId="0" fontId="13" fillId="10" borderId="147" applyNumberFormat="0" applyFont="0" applyAlignment="0" applyProtection="0">
      <alignment vertical="center"/>
    </xf>
    <xf numFmtId="2" fontId="52" fillId="34" borderId="141" applyProtection="0">
      <alignment horizontal="right"/>
    </xf>
    <xf numFmtId="0" fontId="63" fillId="0" borderId="142" applyNumberFormat="0" applyFill="0" applyAlignment="0" applyProtection="0">
      <alignment vertical="center"/>
    </xf>
    <xf numFmtId="2" fontId="57" fillId="35" borderId="141" applyProtection="0"/>
    <xf numFmtId="0" fontId="63" fillId="0" borderId="158" applyNumberFormat="0" applyFill="0" applyAlignment="0" applyProtection="0">
      <alignment vertical="center"/>
    </xf>
    <xf numFmtId="14" fontId="54" fillId="36" borderId="141" applyProtection="0">
      <alignment horizontal="right"/>
    </xf>
    <xf numFmtId="0" fontId="55" fillId="33" borderId="141" applyNumberFormat="0" applyProtection="0">
      <alignment horizontal="left"/>
    </xf>
    <xf numFmtId="0" fontId="63" fillId="0" borderId="151" applyNumberFormat="0" applyFill="0" applyAlignment="0" applyProtection="0">
      <alignment vertical="center"/>
    </xf>
    <xf numFmtId="0" fontId="68" fillId="15" borderId="132" applyNumberFormat="0" applyAlignment="0" applyProtection="0">
      <alignment vertical="center"/>
    </xf>
    <xf numFmtId="0" fontId="13" fillId="10" borderId="134" applyNumberFormat="0" applyFont="0" applyAlignment="0" applyProtection="0">
      <alignment vertical="center"/>
    </xf>
    <xf numFmtId="0" fontId="80" fillId="15" borderId="148" applyNumberFormat="0" applyAlignment="0" applyProtection="0">
      <alignment vertical="center"/>
    </xf>
    <xf numFmtId="0" fontId="13" fillId="10" borderId="168" applyNumberFormat="0" applyFont="0" applyAlignment="0" applyProtection="0">
      <alignment vertical="center"/>
    </xf>
    <xf numFmtId="0" fontId="63" fillId="0" borderId="137" applyNumberFormat="0" applyFill="0" applyAlignment="0" applyProtection="0">
      <alignment vertical="center"/>
    </xf>
    <xf numFmtId="0" fontId="63" fillId="0" borderId="142" applyNumberFormat="0" applyFill="0" applyAlignment="0" applyProtection="0">
      <alignment vertical="center"/>
    </xf>
    <xf numFmtId="0" fontId="68" fillId="15" borderId="153" applyNumberFormat="0" applyAlignment="0" applyProtection="0">
      <alignment vertical="center"/>
    </xf>
    <xf numFmtId="0" fontId="13" fillId="10" borderId="147" applyNumberFormat="0" applyFont="0" applyAlignment="0" applyProtection="0">
      <alignment vertical="center"/>
    </xf>
    <xf numFmtId="0" fontId="85" fillId="0" borderId="143" applyNumberFormat="0" applyFill="0" applyAlignment="0" applyProtection="0"/>
    <xf numFmtId="0" fontId="80" fillId="15" borderId="140" applyNumberFormat="0" applyAlignment="0" applyProtection="0">
      <alignment vertical="center"/>
    </xf>
    <xf numFmtId="0" fontId="63" fillId="0" borderId="142" applyNumberFormat="0" applyFill="0" applyAlignment="0" applyProtection="0">
      <alignment vertical="center"/>
    </xf>
    <xf numFmtId="0" fontId="80" fillId="15" borderId="148" applyNumberFormat="0" applyAlignment="0" applyProtection="0">
      <alignment vertical="center"/>
    </xf>
    <xf numFmtId="14" fontId="54" fillId="36" borderId="136" applyProtection="0">
      <alignment horizontal="right"/>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67" fillId="9" borderId="153" applyNumberFormat="0" applyAlignment="0" applyProtection="0"/>
    <xf numFmtId="2" fontId="52" fillId="34" borderId="141" applyProtection="0">
      <alignment horizontal="right"/>
    </xf>
    <xf numFmtId="0" fontId="80" fillId="15" borderId="148" applyNumberFormat="0" applyAlignment="0" applyProtection="0">
      <alignment vertical="center"/>
    </xf>
    <xf numFmtId="2" fontId="54" fillId="33" borderId="136" applyProtection="0"/>
    <xf numFmtId="14" fontId="54" fillId="36" borderId="157" applyProtection="0">
      <alignment horizontal="left"/>
    </xf>
    <xf numFmtId="0" fontId="32" fillId="15" borderId="166" applyNumberFormat="0" applyAlignment="0" applyProtection="0">
      <alignment vertical="center"/>
    </xf>
    <xf numFmtId="0" fontId="68" fillId="15" borderId="146" applyNumberFormat="0" applyAlignment="0" applyProtection="0">
      <alignment vertical="center"/>
    </xf>
    <xf numFmtId="0" fontId="13" fillId="10" borderId="139" applyNumberFormat="0" applyFont="0" applyAlignment="0" applyProtection="0">
      <alignment vertical="center"/>
    </xf>
    <xf numFmtId="0" fontId="63" fillId="0" borderId="137" applyNumberFormat="0" applyFill="0" applyAlignment="0" applyProtection="0">
      <alignment vertical="center"/>
    </xf>
    <xf numFmtId="0" fontId="68" fillId="15" borderId="144" applyNumberFormat="0" applyAlignment="0" applyProtection="0">
      <alignment vertical="center"/>
    </xf>
    <xf numFmtId="0" fontId="52" fillId="33" borderId="136" applyNumberFormat="0" applyAlignment="0" applyProtection="0"/>
    <xf numFmtId="14" fontId="54" fillId="36" borderId="149" applyProtection="0">
      <alignment horizontal="right"/>
    </xf>
    <xf numFmtId="0" fontId="68" fillId="15" borderId="144" applyNumberFormat="0" applyAlignment="0" applyProtection="0">
      <alignment vertical="center"/>
    </xf>
    <xf numFmtId="0" fontId="52" fillId="33" borderId="141" applyNumberFormat="0" applyAlignment="0" applyProtection="0"/>
    <xf numFmtId="0" fontId="80" fillId="15" borderId="148" applyNumberFormat="0" applyAlignment="0" applyProtection="0">
      <alignment vertical="center"/>
    </xf>
    <xf numFmtId="0" fontId="52" fillId="33" borderId="141" applyNumberFormat="0" applyAlignment="0" applyProtection="0"/>
    <xf numFmtId="0" fontId="80" fillId="15" borderId="140" applyNumberFormat="0" applyAlignment="0" applyProtection="0">
      <alignment vertical="center"/>
    </xf>
    <xf numFmtId="0" fontId="63" fillId="0" borderId="142" applyNumberFormat="0" applyFill="0" applyAlignment="0" applyProtection="0">
      <alignment vertical="center"/>
    </xf>
    <xf numFmtId="0" fontId="13" fillId="10" borderId="134" applyNumberFormat="0" applyFont="0" applyAlignment="0" applyProtection="0">
      <alignment vertical="center"/>
    </xf>
    <xf numFmtId="0" fontId="79" fillId="8" borderId="144" applyNumberFormat="0" applyAlignment="0" applyProtection="0">
      <alignment vertical="center"/>
    </xf>
    <xf numFmtId="0" fontId="52" fillId="33" borderId="141" applyNumberFormat="0" applyAlignment="0" applyProtection="0"/>
    <xf numFmtId="14" fontId="54" fillId="36" borderId="141" applyProtection="0">
      <alignment horizontal="left"/>
    </xf>
    <xf numFmtId="0" fontId="18" fillId="32" borderId="139" applyNumberFormat="0" applyAlignment="0" applyProtection="0"/>
    <xf numFmtId="0" fontId="18" fillId="32" borderId="139" applyNumberFormat="0" applyAlignment="0" applyProtection="0"/>
    <xf numFmtId="0" fontId="80" fillId="15" borderId="140" applyNumberFormat="0" applyAlignment="0" applyProtection="0">
      <alignment vertical="center"/>
    </xf>
    <xf numFmtId="0" fontId="32" fillId="15" borderId="144" applyNumberFormat="0" applyAlignment="0" applyProtection="0">
      <alignment vertical="center"/>
    </xf>
    <xf numFmtId="0" fontId="63" fillId="0" borderId="142" applyNumberFormat="0" applyFill="0" applyAlignment="0" applyProtection="0">
      <alignment vertical="center"/>
    </xf>
    <xf numFmtId="0" fontId="68" fillId="15" borderId="146" applyNumberFormat="0" applyAlignment="0" applyProtection="0">
      <alignment vertical="center"/>
    </xf>
    <xf numFmtId="0" fontId="44" fillId="8" borderId="144" applyNumberFormat="0" applyAlignment="0" applyProtection="0">
      <alignment vertical="center"/>
    </xf>
    <xf numFmtId="2" fontId="57" fillId="35" borderId="157" applyProtection="0"/>
    <xf numFmtId="14" fontId="54" fillId="36" borderId="149" applyProtection="0">
      <alignment horizontal="right"/>
    </xf>
    <xf numFmtId="0" fontId="13" fillId="10" borderId="139" applyNumberFormat="0" applyFont="0" applyAlignment="0" applyProtection="0">
      <alignment vertical="center"/>
    </xf>
    <xf numFmtId="0" fontId="68" fillId="15" borderId="132" applyNumberFormat="0" applyAlignment="0" applyProtection="0">
      <alignment vertical="center"/>
    </xf>
    <xf numFmtId="0" fontId="79" fillId="8" borderId="144" applyNumberFormat="0" applyAlignment="0" applyProtection="0">
      <alignment vertical="center"/>
    </xf>
    <xf numFmtId="0" fontId="13" fillId="10" borderId="147" applyNumberFormat="0" applyFont="0" applyAlignment="0" applyProtection="0">
      <alignment vertical="center"/>
    </xf>
    <xf numFmtId="14" fontId="54" fillId="36" borderId="136" applyProtection="0">
      <alignment horizontal="right"/>
    </xf>
    <xf numFmtId="0" fontId="18" fillId="32" borderId="147" applyNumberFormat="0" applyAlignment="0" applyProtection="0"/>
    <xf numFmtId="0" fontId="13" fillId="10" borderId="139" applyNumberFormat="0" applyFont="0" applyAlignment="0" applyProtection="0"/>
    <xf numFmtId="0" fontId="80" fillId="15" borderId="140" applyNumberFormat="0" applyAlignment="0" applyProtection="0">
      <alignment vertical="center"/>
    </xf>
    <xf numFmtId="0" fontId="13" fillId="10" borderId="134"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xf numFmtId="0" fontId="79" fillId="8" borderId="144" applyNumberFormat="0" applyAlignment="0" applyProtection="0">
      <alignment vertical="center"/>
    </xf>
    <xf numFmtId="2" fontId="54" fillId="33" borderId="157" applyProtection="0"/>
    <xf numFmtId="0" fontId="44" fillId="8" borderId="144" applyNumberFormat="0" applyAlignment="0" applyProtection="0">
      <alignment vertical="center"/>
    </xf>
    <xf numFmtId="0" fontId="18" fillId="32" borderId="147" applyNumberFormat="0" applyAlignment="0" applyProtection="0"/>
    <xf numFmtId="0" fontId="18" fillId="32" borderId="155" applyNumberFormat="0" applyAlignment="0" applyProtection="0"/>
    <xf numFmtId="0" fontId="44" fillId="8" borderId="144" applyNumberFormat="0" applyAlignment="0" applyProtection="0">
      <alignment vertical="center"/>
    </xf>
    <xf numFmtId="0" fontId="13" fillId="10" borderId="134" applyNumberFormat="0" applyFont="0" applyAlignment="0" applyProtection="0">
      <alignment vertical="center"/>
    </xf>
    <xf numFmtId="0" fontId="59" fillId="0" borderId="137" applyNumberFormat="0" applyFill="0" applyAlignment="0" applyProtection="0">
      <alignment vertical="center"/>
    </xf>
    <xf numFmtId="0" fontId="13" fillId="10" borderId="147" applyNumberFormat="0" applyFont="0" applyAlignment="0" applyProtection="0">
      <alignment vertical="center"/>
    </xf>
    <xf numFmtId="0" fontId="79" fillId="8" borderId="144" applyNumberFormat="0" applyAlignment="0" applyProtection="0">
      <alignment vertical="center"/>
    </xf>
    <xf numFmtId="0" fontId="68" fillId="9" borderId="146" applyNumberFormat="0" applyAlignment="0" applyProtection="0">
      <alignment vertical="center"/>
    </xf>
    <xf numFmtId="0" fontId="13" fillId="10" borderId="139" applyNumberFormat="0" applyFont="0" applyAlignment="0" applyProtection="0">
      <alignment vertical="center"/>
    </xf>
    <xf numFmtId="0" fontId="80" fillId="15" borderId="135" applyNumberFormat="0" applyAlignment="0" applyProtection="0">
      <alignment vertical="center"/>
    </xf>
    <xf numFmtId="0" fontId="68" fillId="15" borderId="144" applyNumberFormat="0" applyAlignment="0" applyProtection="0">
      <alignment vertical="center"/>
    </xf>
    <xf numFmtId="0" fontId="80" fillId="15" borderId="169" applyNumberFormat="0" applyAlignment="0" applyProtection="0">
      <alignment vertical="center"/>
    </xf>
    <xf numFmtId="0" fontId="80" fillId="15" borderId="148" applyNumberFormat="0" applyAlignment="0" applyProtection="0">
      <alignment vertical="center"/>
    </xf>
    <xf numFmtId="0" fontId="63" fillId="0" borderId="151" applyNumberFormat="0" applyFill="0" applyAlignment="0" applyProtection="0">
      <alignment vertical="center"/>
    </xf>
    <xf numFmtId="0" fontId="63" fillId="0" borderId="137" applyNumberFormat="0" applyFill="0" applyAlignment="0" applyProtection="0">
      <alignment vertical="center"/>
    </xf>
    <xf numFmtId="0" fontId="63" fillId="0" borderId="150" applyNumberFormat="0" applyFill="0" applyAlignment="0" applyProtection="0">
      <alignment vertical="center"/>
    </xf>
    <xf numFmtId="0" fontId="80" fillId="9" borderId="148"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xf numFmtId="0" fontId="67" fillId="9" borderId="146" applyNumberFormat="0" applyAlignment="0" applyProtection="0"/>
    <xf numFmtId="14" fontId="54" fillId="36" borderId="136" applyProtection="0">
      <alignment horizontal="right"/>
    </xf>
    <xf numFmtId="0" fontId="51" fillId="15" borderId="140" applyNumberFormat="0" applyAlignment="0" applyProtection="0">
      <alignment vertical="center"/>
    </xf>
    <xf numFmtId="0" fontId="13" fillId="10" borderId="134" applyNumberFormat="0" applyFont="0" applyAlignment="0" applyProtection="0">
      <alignment vertical="center"/>
    </xf>
    <xf numFmtId="0" fontId="63" fillId="0" borderId="150" applyNumberFormat="0" applyFill="0" applyAlignment="0" applyProtection="0">
      <alignment vertical="center"/>
    </xf>
    <xf numFmtId="0" fontId="13" fillId="10" borderId="139" applyNumberFormat="0" applyFont="0" applyAlignment="0" applyProtection="0">
      <alignment vertical="center"/>
    </xf>
    <xf numFmtId="0" fontId="55" fillId="33" borderId="141" applyNumberFormat="0" applyProtection="0">
      <alignment horizontal="left"/>
    </xf>
    <xf numFmtId="0" fontId="68" fillId="15" borderId="144" applyNumberFormat="0" applyAlignment="0" applyProtection="0">
      <alignment vertical="center"/>
    </xf>
    <xf numFmtId="0" fontId="51" fillId="15" borderId="148" applyNumberFormat="0" applyAlignment="0" applyProtection="0">
      <alignment vertical="center"/>
    </xf>
    <xf numFmtId="2" fontId="57" fillId="35" borderId="136" applyProtection="0"/>
    <xf numFmtId="2" fontId="57" fillId="35" borderId="149" applyProtection="0">
      <alignment horizontal="center"/>
    </xf>
    <xf numFmtId="0" fontId="80" fillId="15" borderId="140" applyNumberFormat="0" applyAlignment="0" applyProtection="0">
      <alignment vertical="center"/>
    </xf>
    <xf numFmtId="0" fontId="63" fillId="0" borderId="143" applyNumberFormat="0" applyFill="0" applyAlignment="0" applyProtection="0">
      <alignment vertical="center"/>
    </xf>
    <xf numFmtId="14" fontId="54" fillId="36" borderId="149" applyProtection="0">
      <alignment horizontal="left"/>
    </xf>
    <xf numFmtId="0" fontId="80" fillId="15" borderId="148" applyNumberFormat="0" applyAlignment="0" applyProtection="0">
      <alignment vertical="center"/>
    </xf>
    <xf numFmtId="0" fontId="13" fillId="10" borderId="139" applyNumberFormat="0" applyFont="0" applyAlignment="0" applyProtection="0">
      <alignment vertical="center"/>
    </xf>
    <xf numFmtId="2" fontId="57" fillId="35" borderId="136" applyProtection="0"/>
    <xf numFmtId="0" fontId="13" fillId="10" borderId="139" applyNumberFormat="0" applyFont="0" applyAlignment="0" applyProtection="0">
      <alignment vertical="center"/>
    </xf>
    <xf numFmtId="0" fontId="80" fillId="15" borderId="140" applyNumberFormat="0" applyAlignment="0" applyProtection="0">
      <alignment vertical="center"/>
    </xf>
    <xf numFmtId="0" fontId="79" fillId="8" borderId="144" applyNumberFormat="0" applyAlignment="0" applyProtection="0">
      <alignment vertical="center"/>
    </xf>
    <xf numFmtId="2" fontId="53" fillId="35" borderId="141" applyProtection="0">
      <alignment horizontal="right"/>
    </xf>
    <xf numFmtId="0" fontId="79" fillId="8" borderId="144" applyNumberFormat="0" applyAlignment="0" applyProtection="0">
      <alignment vertical="center"/>
    </xf>
    <xf numFmtId="0" fontId="79" fillId="8" borderId="132" applyNumberFormat="0" applyAlignment="0" applyProtection="0">
      <alignment vertical="center"/>
    </xf>
    <xf numFmtId="0" fontId="68" fillId="9" borderId="146" applyNumberFormat="0" applyAlignment="0" applyProtection="0">
      <alignment vertical="center"/>
    </xf>
    <xf numFmtId="0" fontId="68" fillId="9" borderId="144" applyNumberFormat="0" applyAlignment="0" applyProtection="0">
      <alignment vertical="center"/>
    </xf>
    <xf numFmtId="2" fontId="57" fillId="35" borderId="141" applyProtection="0"/>
    <xf numFmtId="2" fontId="53" fillId="35" borderId="141" applyProtection="0">
      <alignment horizontal="right"/>
    </xf>
    <xf numFmtId="0" fontId="44" fillId="8" borderId="144" applyNumberFormat="0" applyAlignment="0" applyProtection="0">
      <alignment vertical="center"/>
    </xf>
    <xf numFmtId="0" fontId="67" fillId="9" borderId="144" applyNumberFormat="0" applyAlignment="0" applyProtection="0"/>
    <xf numFmtId="0" fontId="63" fillId="0" borderId="143" applyNumberFormat="0" applyFill="0" applyAlignment="0" applyProtection="0">
      <alignment vertical="center"/>
    </xf>
    <xf numFmtId="14" fontId="54" fillId="36" borderId="141" applyProtection="0">
      <alignment horizontal="left"/>
    </xf>
    <xf numFmtId="0" fontId="13" fillId="10" borderId="134" applyNumberFormat="0" applyFont="0" applyAlignment="0" applyProtection="0"/>
    <xf numFmtId="37" fontId="73" fillId="0" borderId="145">
      <alignment horizontal="justify" vertical="center" wrapText="1"/>
    </xf>
    <xf numFmtId="0" fontId="13" fillId="10" borderId="147" applyNumberFormat="0" applyFont="0" applyAlignment="0" applyProtection="0">
      <alignment vertical="center"/>
    </xf>
    <xf numFmtId="0" fontId="79" fillId="8" borderId="144" applyNumberFormat="0" applyAlignment="0" applyProtection="0">
      <alignment vertical="center"/>
    </xf>
    <xf numFmtId="0" fontId="68" fillId="15" borderId="146" applyNumberFormat="0" applyAlignment="0" applyProtection="0">
      <alignment vertical="center"/>
    </xf>
    <xf numFmtId="0" fontId="63" fillId="0" borderId="158" applyNumberFormat="0" applyFill="0" applyAlignment="0" applyProtection="0">
      <alignment vertical="center"/>
    </xf>
    <xf numFmtId="14" fontId="54" fillId="36" borderId="149" applyProtection="0">
      <alignment horizontal="left"/>
    </xf>
    <xf numFmtId="0" fontId="63" fillId="0" borderId="137" applyNumberFormat="0" applyFill="0" applyAlignment="0" applyProtection="0">
      <alignment vertical="center"/>
    </xf>
    <xf numFmtId="0" fontId="80" fillId="15" borderId="135" applyNumberFormat="0" applyAlignment="0" applyProtection="0">
      <alignment vertical="center"/>
    </xf>
    <xf numFmtId="0" fontId="79" fillId="8" borderId="132" applyNumberFormat="0" applyAlignment="0" applyProtection="0">
      <alignment vertical="center"/>
    </xf>
    <xf numFmtId="0" fontId="80" fillId="15" borderId="140" applyNumberFormat="0" applyAlignment="0" applyProtection="0">
      <alignment vertical="center"/>
    </xf>
    <xf numFmtId="0" fontId="80" fillId="15" borderId="135" applyNumberFormat="0" applyAlignment="0" applyProtection="0">
      <alignment vertical="center"/>
    </xf>
    <xf numFmtId="0" fontId="68" fillId="15" borderId="132" applyNumberFormat="0" applyAlignment="0" applyProtection="0">
      <alignment vertical="center"/>
    </xf>
    <xf numFmtId="0" fontId="13" fillId="10" borderId="168" applyNumberFormat="0" applyFon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68" fillId="15" borderId="132" applyNumberFormat="0" applyAlignment="0" applyProtection="0">
      <alignment vertical="center"/>
    </xf>
    <xf numFmtId="0" fontId="63" fillId="0" borderId="142" applyNumberFormat="0" applyFill="0" applyAlignment="0" applyProtection="0">
      <alignment vertical="center"/>
    </xf>
    <xf numFmtId="0" fontId="68" fillId="15" borderId="146" applyNumberFormat="0" applyAlignment="0" applyProtection="0">
      <alignment vertical="center"/>
    </xf>
    <xf numFmtId="0" fontId="68" fillId="15" borderId="144" applyNumberFormat="0" applyAlignment="0" applyProtection="0">
      <alignment vertical="center"/>
    </xf>
    <xf numFmtId="0" fontId="63" fillId="0" borderId="150" applyNumberFormat="0" applyFill="0" applyAlignment="0" applyProtection="0">
      <alignment vertical="center"/>
    </xf>
    <xf numFmtId="0" fontId="13" fillId="10" borderId="139" applyNumberFormat="0" applyFont="0" applyAlignment="0" applyProtection="0">
      <alignment vertical="center"/>
    </xf>
    <xf numFmtId="0" fontId="13" fillId="10" borderId="147" applyNumberFormat="0" applyFont="0" applyAlignment="0" applyProtection="0"/>
    <xf numFmtId="0" fontId="80" fillId="15" borderId="140" applyNumberFormat="0" applyAlignment="0" applyProtection="0">
      <alignment vertical="center"/>
    </xf>
    <xf numFmtId="0" fontId="13" fillId="10" borderId="139" applyNumberFormat="0" applyFont="0" applyAlignment="0" applyProtection="0">
      <alignment vertical="center"/>
    </xf>
    <xf numFmtId="14" fontId="54" fillId="36" borderId="141" applyProtection="0">
      <alignment horizontal="right"/>
    </xf>
    <xf numFmtId="0" fontId="63" fillId="0" borderId="142" applyNumberFormat="0" applyFill="0" applyAlignment="0" applyProtection="0">
      <alignment vertical="center"/>
    </xf>
    <xf numFmtId="10" fontId="38" fillId="29" borderId="145" applyNumberFormat="0" applyBorder="0" applyAlignment="0" applyProtection="0"/>
    <xf numFmtId="2" fontId="52" fillId="34" borderId="141" applyProtection="0">
      <alignment horizontal="right"/>
    </xf>
    <xf numFmtId="0" fontId="68" fillId="15" borderId="146" applyNumberFormat="0" applyAlignment="0" applyProtection="0">
      <alignment vertical="center"/>
    </xf>
    <xf numFmtId="2" fontId="53" fillId="35" borderId="141" applyProtection="0">
      <alignment horizontal="right"/>
    </xf>
    <xf numFmtId="2" fontId="54" fillId="33" borderId="141" applyProtection="0"/>
    <xf numFmtId="0" fontId="68" fillId="15" borderId="144" applyNumberFormat="0" applyAlignment="0" applyProtection="0">
      <alignment vertical="center"/>
    </xf>
    <xf numFmtId="0" fontId="63" fillId="0" borderId="143" applyNumberFormat="0" applyFill="0" applyAlignment="0" applyProtection="0">
      <alignment vertical="center"/>
    </xf>
    <xf numFmtId="0" fontId="59" fillId="0" borderId="142" applyNumberFormat="0" applyFill="0" applyAlignment="0" applyProtection="0">
      <alignment vertical="center"/>
    </xf>
    <xf numFmtId="2" fontId="54" fillId="33" borderId="141" applyProtection="0"/>
    <xf numFmtId="2" fontId="54" fillId="33" borderId="141" applyProtection="0"/>
    <xf numFmtId="0" fontId="68" fillId="15" borderId="144" applyNumberFormat="0" applyAlignment="0" applyProtection="0">
      <alignment vertical="center"/>
    </xf>
    <xf numFmtId="0" fontId="79" fillId="8" borderId="144" applyNumberFormat="0" applyAlignment="0" applyProtection="0">
      <alignment vertical="center"/>
    </xf>
    <xf numFmtId="0" fontId="13" fillId="10" borderId="139" applyNumberFormat="0" applyFont="0" applyAlignment="0" applyProtection="0">
      <alignment vertical="center"/>
    </xf>
    <xf numFmtId="2" fontId="53" fillId="35" borderId="141" applyProtection="0">
      <alignment horizontal="right"/>
    </xf>
    <xf numFmtId="0" fontId="68" fillId="15" borderId="132" applyNumberFormat="0" applyAlignment="0" applyProtection="0">
      <alignment vertical="center"/>
    </xf>
    <xf numFmtId="0" fontId="13" fillId="10" borderId="139" applyNumberFormat="0" applyFont="0" applyAlignment="0" applyProtection="0">
      <alignment vertical="center"/>
    </xf>
    <xf numFmtId="0" fontId="63" fillId="0" borderId="143" applyNumberFormat="0" applyFill="0" applyAlignment="0" applyProtection="0">
      <alignment vertical="center"/>
    </xf>
    <xf numFmtId="2" fontId="57" fillId="35" borderId="141" applyProtection="0">
      <alignment horizontal="center"/>
    </xf>
    <xf numFmtId="0" fontId="68" fillId="9" borderId="132" applyNumberFormat="0" applyAlignment="0" applyProtection="0">
      <alignment vertical="center"/>
    </xf>
    <xf numFmtId="2" fontId="53" fillId="35" borderId="141" applyProtection="0">
      <alignment horizontal="right"/>
    </xf>
    <xf numFmtId="0" fontId="68" fillId="15" borderId="132" applyNumberFormat="0" applyAlignment="0" applyProtection="0">
      <alignment vertical="center"/>
    </xf>
    <xf numFmtId="0" fontId="32" fillId="15" borderId="132" applyNumberFormat="0" applyAlignment="0" applyProtection="0">
      <alignment vertical="center"/>
    </xf>
    <xf numFmtId="0" fontId="13" fillId="10" borderId="139" applyNumberFormat="0" applyFont="0" applyAlignment="0" applyProtection="0">
      <alignment vertical="center"/>
    </xf>
    <xf numFmtId="0" fontId="68" fillId="15" borderId="144" applyNumberFormat="0" applyAlignment="0" applyProtection="0">
      <alignment vertical="center"/>
    </xf>
    <xf numFmtId="0" fontId="51" fillId="15" borderId="148" applyNumberFormat="0" applyAlignment="0" applyProtection="0">
      <alignment vertical="center"/>
    </xf>
    <xf numFmtId="0" fontId="13" fillId="10" borderId="147" applyNumberFormat="0" applyFont="0" applyAlignment="0" applyProtection="0">
      <alignment vertical="center"/>
    </xf>
    <xf numFmtId="0" fontId="79" fillId="8" borderId="146" applyNumberFormat="0" applyAlignment="0" applyProtection="0">
      <alignment vertical="center"/>
    </xf>
    <xf numFmtId="2" fontId="53" fillId="37" borderId="157" applyProtection="0"/>
    <xf numFmtId="0" fontId="63" fillId="0" borderId="172" applyNumberFormat="0" applyFill="0" applyAlignment="0" applyProtection="0">
      <alignment vertical="center"/>
    </xf>
    <xf numFmtId="0" fontId="63" fillId="0" borderId="142" applyNumberFormat="0" applyFill="0" applyAlignment="0" applyProtection="0">
      <alignment vertical="center"/>
    </xf>
    <xf numFmtId="2" fontId="57" fillId="35" borderId="141" applyProtection="0">
      <alignment horizontal="center"/>
    </xf>
    <xf numFmtId="0" fontId="68" fillId="9" borderId="144" applyNumberFormat="0" applyAlignment="0" applyProtection="0">
      <alignment vertical="center"/>
    </xf>
    <xf numFmtId="2" fontId="52" fillId="34" borderId="136" applyProtection="0">
      <alignment horizontal="right"/>
    </xf>
    <xf numFmtId="2" fontId="53" fillId="35" borderId="136" applyProtection="0">
      <alignment horizontal="right"/>
    </xf>
    <xf numFmtId="0" fontId="79" fillId="8" borderId="144" applyNumberFormat="0" applyAlignment="0" applyProtection="0">
      <alignment vertical="center"/>
    </xf>
    <xf numFmtId="0" fontId="18" fillId="32" borderId="134" applyNumberFormat="0" applyAlignment="0" applyProtection="0"/>
    <xf numFmtId="0" fontId="18" fillId="32" borderId="139" applyNumberFormat="0" applyAlignment="0" applyProtection="0"/>
    <xf numFmtId="0" fontId="63" fillId="0" borderId="142" applyNumberFormat="0" applyFill="0" applyAlignment="0" applyProtection="0">
      <alignment vertical="center"/>
    </xf>
    <xf numFmtId="14" fontId="54" fillId="36" borderId="149" applyProtection="0">
      <alignment horizontal="left"/>
    </xf>
    <xf numFmtId="0" fontId="68" fillId="15" borderId="132" applyNumberFormat="0" applyAlignment="0" applyProtection="0">
      <alignment vertical="center"/>
    </xf>
    <xf numFmtId="0" fontId="63" fillId="0" borderId="142" applyNumberFormat="0" applyFill="0" applyAlignment="0" applyProtection="0">
      <alignment vertical="center"/>
    </xf>
    <xf numFmtId="0" fontId="63" fillId="0" borderId="138" applyNumberFormat="0" applyFill="0" applyAlignment="0" applyProtection="0">
      <alignment vertical="center"/>
    </xf>
    <xf numFmtId="14" fontId="54" fillId="36" borderId="149" applyProtection="0">
      <alignment horizontal="right"/>
    </xf>
    <xf numFmtId="0" fontId="63" fillId="0" borderId="137" applyNumberFormat="0" applyFill="0" applyAlignment="0" applyProtection="0">
      <alignment vertical="center"/>
    </xf>
    <xf numFmtId="0" fontId="80" fillId="15" borderId="135" applyNumberFormat="0" applyAlignment="0" applyProtection="0">
      <alignment vertical="center"/>
    </xf>
    <xf numFmtId="0" fontId="79" fillId="8" borderId="132" applyNumberFormat="0" applyAlignment="0" applyProtection="0">
      <alignment vertical="center"/>
    </xf>
    <xf numFmtId="0" fontId="85" fillId="0" borderId="143" applyNumberFormat="0" applyFill="0" applyAlignment="0" applyProtection="0"/>
    <xf numFmtId="0" fontId="80" fillId="15" borderId="135" applyNumberFormat="0" applyAlignment="0" applyProtection="0">
      <alignment vertical="center"/>
    </xf>
    <xf numFmtId="0" fontId="68" fillId="15" borderId="132" applyNumberFormat="0" applyAlignment="0" applyProtection="0">
      <alignment vertical="center"/>
    </xf>
    <xf numFmtId="0" fontId="68" fillId="15" borderId="166" applyNumberFormat="0" applyAlignment="0" applyProtection="0">
      <alignment vertical="center"/>
    </xf>
    <xf numFmtId="0" fontId="85" fillId="0" borderId="138" applyNumberFormat="0" applyFill="0" applyAlignment="0" applyProtection="0"/>
    <xf numFmtId="0" fontId="68" fillId="15" borderId="132"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14" fontId="54" fillId="36" borderId="141" applyProtection="0">
      <alignment horizontal="left"/>
    </xf>
    <xf numFmtId="0" fontId="63" fillId="0" borderId="142" applyNumberFormat="0" applyFill="0" applyAlignment="0" applyProtection="0">
      <alignment vertical="center"/>
    </xf>
    <xf numFmtId="0" fontId="80" fillId="15" borderId="140" applyNumberFormat="0" applyAlignment="0" applyProtection="0">
      <alignment vertical="center"/>
    </xf>
    <xf numFmtId="0" fontId="68" fillId="15" borderId="146" applyNumberFormat="0" applyAlignment="0" applyProtection="0">
      <alignment vertical="center"/>
    </xf>
    <xf numFmtId="0" fontId="80" fillId="15" borderId="140" applyNumberFormat="0" applyAlignment="0" applyProtection="0">
      <alignment vertical="center"/>
    </xf>
    <xf numFmtId="0" fontId="68" fillId="15" borderId="153" applyNumberFormat="0" applyAlignment="0" applyProtection="0">
      <alignment vertical="center"/>
    </xf>
    <xf numFmtId="2" fontId="57" fillId="35" borderId="141" applyProtection="0">
      <alignment horizontal="center"/>
    </xf>
    <xf numFmtId="0" fontId="13" fillId="10" borderId="147" applyNumberFormat="0" applyFont="0" applyAlignment="0" applyProtection="0"/>
    <xf numFmtId="0" fontId="63" fillId="0" borderId="150" applyNumberFormat="0" applyFill="0" applyAlignment="0" applyProtection="0">
      <alignment vertical="center"/>
    </xf>
    <xf numFmtId="0" fontId="80" fillId="15" borderId="140" applyNumberFormat="0" applyAlignment="0" applyProtection="0">
      <alignment vertical="center"/>
    </xf>
    <xf numFmtId="0" fontId="68" fillId="15" borderId="144" applyNumberFormat="0" applyAlignment="0" applyProtection="0">
      <alignment vertical="center"/>
    </xf>
    <xf numFmtId="0" fontId="68" fillId="9" borderId="146" applyNumberFormat="0" applyAlignment="0" applyProtection="0">
      <alignment vertical="center"/>
    </xf>
    <xf numFmtId="0" fontId="67" fillId="9" borderId="144" applyNumberFormat="0" applyAlignment="0" applyProtection="0"/>
    <xf numFmtId="0" fontId="80" fillId="15" borderId="140" applyNumberFormat="0" applyAlignment="0" applyProtection="0">
      <alignment vertical="center"/>
    </xf>
    <xf numFmtId="0" fontId="67" fillId="9" borderId="146" applyNumberFormat="0" applyAlignment="0" applyProtection="0"/>
    <xf numFmtId="0" fontId="63" fillId="0" borderId="151" applyNumberFormat="0" applyFill="0" applyAlignment="0" applyProtection="0">
      <alignment vertical="center"/>
    </xf>
    <xf numFmtId="0" fontId="13" fillId="10" borderId="134" applyNumberFormat="0" applyFont="0" applyAlignment="0" applyProtection="0">
      <alignment vertical="center"/>
    </xf>
    <xf numFmtId="0" fontId="13" fillId="10" borderId="134" applyNumberFormat="0" applyFont="0" applyAlignment="0" applyProtection="0">
      <alignment vertical="center"/>
    </xf>
    <xf numFmtId="0" fontId="63" fillId="0" borderId="150" applyNumberFormat="0" applyFill="0" applyAlignment="0" applyProtection="0">
      <alignment vertical="center"/>
    </xf>
    <xf numFmtId="0" fontId="80" fillId="9" borderId="148" applyNumberFormat="0" applyAlignment="0" applyProtection="0">
      <alignment vertical="center"/>
    </xf>
    <xf numFmtId="0" fontId="63" fillId="0" borderId="151" applyNumberFormat="0" applyFill="0" applyAlignment="0" applyProtection="0">
      <alignment vertical="center"/>
    </xf>
    <xf numFmtId="0" fontId="63" fillId="0" borderId="142" applyNumberFormat="0" applyFill="0" applyAlignment="0" applyProtection="0">
      <alignment vertical="center"/>
    </xf>
    <xf numFmtId="0" fontId="63" fillId="0" borderId="151" applyNumberFormat="0" applyFill="0" applyAlignment="0" applyProtection="0">
      <alignment vertical="center"/>
    </xf>
    <xf numFmtId="0" fontId="68" fillId="15" borderId="166" applyNumberFormat="0" applyAlignment="0" applyProtection="0">
      <alignment vertical="center"/>
    </xf>
    <xf numFmtId="0" fontId="63" fillId="0" borderId="142" applyNumberFormat="0" applyFill="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63" fillId="0" borderId="150"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80" fillId="15" borderId="140"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68" fillId="15" borderId="144" applyNumberFormat="0" applyAlignment="0" applyProtection="0">
      <alignment vertical="center"/>
    </xf>
    <xf numFmtId="0" fontId="67" fillId="9" borderId="144" applyNumberFormat="0" applyAlignment="0" applyProtection="0"/>
    <xf numFmtId="0" fontId="68" fillId="15" borderId="144" applyNumberFormat="0" applyAlignment="0" applyProtection="0">
      <alignment vertic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63" fillId="0" borderId="150" applyNumberFormat="0" applyFill="0" applyAlignment="0" applyProtection="0">
      <alignment vertical="center"/>
    </xf>
    <xf numFmtId="0" fontId="79" fillId="8" borderId="146" applyNumberFormat="0" applyAlignment="0" applyProtection="0">
      <alignment vertical="center"/>
    </xf>
    <xf numFmtId="0" fontId="51" fillId="15" borderId="148"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68" fillId="15" borderId="166" applyNumberFormat="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14" fontId="54" fillId="36" borderId="149" applyProtection="0">
      <alignment horizontal="left"/>
    </xf>
    <xf numFmtId="2" fontId="53" fillId="37" borderId="149" applyProtection="0"/>
    <xf numFmtId="2" fontId="53" fillId="37" borderId="149" applyProtection="0">
      <alignment horizontal="center"/>
    </xf>
    <xf numFmtId="0" fontId="55" fillId="33" borderId="149" applyNumberFormat="0" applyProtection="0">
      <alignment horizontal="left"/>
    </xf>
    <xf numFmtId="2" fontId="54" fillId="33" borderId="149" applyProtection="0"/>
    <xf numFmtId="2" fontId="53" fillId="35" borderId="149" applyProtection="0">
      <alignment horizontal="right"/>
    </xf>
    <xf numFmtId="10" fontId="38" fillId="29" borderId="152" applyNumberFormat="0" applyBorder="0" applyAlignment="0" applyProtection="0"/>
    <xf numFmtId="14" fontId="54" fillId="36" borderId="149" applyProtection="0">
      <alignment horizontal="right"/>
    </xf>
    <xf numFmtId="2" fontId="57" fillId="35" borderId="149" applyProtection="0"/>
    <xf numFmtId="2" fontId="53" fillId="37" borderId="149" applyProtection="0"/>
    <xf numFmtId="0" fontId="18" fillId="32" borderId="147" applyNumberFormat="0" applyAlignment="0" applyProtection="0"/>
    <xf numFmtId="2" fontId="57" fillId="35" borderId="149" applyProtection="0"/>
    <xf numFmtId="2" fontId="53" fillId="37" borderId="149" applyProtection="0">
      <alignment horizontal="center"/>
    </xf>
    <xf numFmtId="2" fontId="53" fillId="37" borderId="149" applyProtection="0">
      <alignment horizontal="center"/>
    </xf>
    <xf numFmtId="2" fontId="57" fillId="35" borderId="149" applyProtection="0">
      <alignment horizontal="center"/>
    </xf>
    <xf numFmtId="0" fontId="32" fillId="15" borderId="146" applyNumberFormat="0" applyAlignment="0" applyProtection="0">
      <alignment vertical="center"/>
    </xf>
    <xf numFmtId="0" fontId="13" fillId="10" borderId="147" applyNumberFormat="0" applyFont="0" applyAlignment="0" applyProtection="0">
      <alignment vertical="center"/>
    </xf>
    <xf numFmtId="14" fontId="54" fillId="36" borderId="149" applyProtection="0">
      <alignment horizontal="right"/>
    </xf>
    <xf numFmtId="0" fontId="63" fillId="0" borderId="151" applyNumberFormat="0" applyFill="0" applyAlignment="0" applyProtection="0">
      <alignment vertical="center"/>
    </xf>
    <xf numFmtId="0" fontId="63" fillId="0" borderId="151" applyNumberFormat="0" applyFill="0" applyAlignment="0" applyProtection="0">
      <alignment vertical="center"/>
    </xf>
    <xf numFmtId="2" fontId="54" fillId="33" borderId="149" applyProtection="0"/>
    <xf numFmtId="0" fontId="68" fillId="15" borderId="146" applyNumberFormat="0" applyAlignment="0" applyProtection="0">
      <alignment vertical="center"/>
    </xf>
    <xf numFmtId="2" fontId="53" fillId="37" borderId="149" applyProtection="0">
      <alignment horizontal="center"/>
    </xf>
    <xf numFmtId="14" fontId="54" fillId="36" borderId="149" applyProtection="0">
      <alignment horizontal="right"/>
    </xf>
    <xf numFmtId="0" fontId="51" fillId="15" borderId="169" applyNumberFormat="0" applyAlignment="0" applyProtection="0">
      <alignment vertical="center"/>
    </xf>
    <xf numFmtId="0" fontId="68" fillId="15" borderId="166" applyNumberFormat="0" applyAlignment="0" applyProtection="0">
      <alignment vertical="center"/>
    </xf>
    <xf numFmtId="0" fontId="13" fillId="10" borderId="168" applyNumberFormat="0" applyFont="0" applyAlignment="0" applyProtection="0">
      <alignment vertical="center"/>
    </xf>
    <xf numFmtId="0" fontId="68" fillId="15" borderId="166" applyNumberFormat="0" applyAlignment="0" applyProtection="0">
      <alignment vertical="center"/>
    </xf>
    <xf numFmtId="0" fontId="67" fillId="9" borderId="166" applyNumberFormat="0" applyAlignment="0" applyProtection="0"/>
    <xf numFmtId="0" fontId="63" fillId="0" borderId="172" applyNumberFormat="0" applyFill="0" applyAlignment="0" applyProtection="0">
      <alignment vertical="center"/>
    </xf>
    <xf numFmtId="0" fontId="63" fillId="0" borderId="171" applyNumberFormat="0" applyFill="0" applyAlignment="0" applyProtection="0">
      <alignment vertical="center"/>
    </xf>
    <xf numFmtId="0" fontId="32" fillId="15" borderId="153" applyNumberFormat="0" applyAlignment="0" applyProtection="0">
      <alignment vertical="center"/>
    </xf>
    <xf numFmtId="0" fontId="63" fillId="0" borderId="171" applyNumberFormat="0" applyFill="0" applyAlignment="0" applyProtection="0">
      <alignment vertical="center"/>
    </xf>
    <xf numFmtId="0" fontId="40" fillId="0" borderId="154">
      <alignment horizontal="left" vertical="center"/>
    </xf>
    <xf numFmtId="0" fontId="63" fillId="0" borderId="158" applyNumberFormat="0" applyFill="0" applyAlignment="0" applyProtection="0">
      <alignment vertical="center"/>
    </xf>
    <xf numFmtId="0" fontId="13" fillId="10" borderId="155" applyNumberFormat="0" applyFont="0" applyAlignment="0" applyProtection="0">
      <alignment vertical="center"/>
    </xf>
    <xf numFmtId="0" fontId="68" fillId="15" borderId="153" applyNumberFormat="0" applyAlignment="0" applyProtection="0">
      <alignment vertical="center"/>
    </xf>
    <xf numFmtId="0" fontId="80" fillId="15" borderId="169" applyNumberFormat="0" applyAlignment="0" applyProtection="0">
      <alignment vertical="center"/>
    </xf>
    <xf numFmtId="0" fontId="68" fillId="15" borderId="146" applyNumberFormat="0" applyAlignment="0" applyProtection="0">
      <alignment vertical="center"/>
    </xf>
    <xf numFmtId="14" fontId="54" fillId="36" borderId="149" applyProtection="0">
      <alignment horizontal="left"/>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44" fillId="8" borderId="146" applyNumberFormat="0" applyAlignment="0" applyProtection="0">
      <alignment vertical="center"/>
    </xf>
    <xf numFmtId="0" fontId="13" fillId="10" borderId="147" applyNumberFormat="0" applyFont="0" applyAlignment="0" applyProtection="0">
      <alignment vertical="center"/>
    </xf>
    <xf numFmtId="0" fontId="51" fillId="15" borderId="148"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85" fillId="0" borderId="151" applyNumberFormat="0" applyFill="0" applyAlignment="0" applyProtection="0"/>
    <xf numFmtId="0" fontId="32" fillId="15" borderId="146" applyNumberFormat="0" applyAlignment="0" applyProtection="0">
      <alignment vertical="center"/>
    </xf>
    <xf numFmtId="0" fontId="51" fillId="15" borderId="148" applyNumberFormat="0" applyAlignment="0" applyProtection="0">
      <alignment vertical="center"/>
    </xf>
    <xf numFmtId="14" fontId="54" fillId="36" borderId="141" applyProtection="0">
      <alignment horizontal="right"/>
    </xf>
    <xf numFmtId="14" fontId="54" fillId="36" borderId="141" applyProtection="0">
      <alignment horizontal="left"/>
    </xf>
    <xf numFmtId="2" fontId="54" fillId="33" borderId="141" applyProtection="0"/>
    <xf numFmtId="14" fontId="54" fillId="36" borderId="141" applyProtection="0">
      <alignment horizontal="left"/>
    </xf>
    <xf numFmtId="2" fontId="52" fillId="34" borderId="141" applyProtection="0">
      <alignment horizontal="right"/>
    </xf>
    <xf numFmtId="2" fontId="53" fillId="35" borderId="141" applyProtection="0">
      <alignment horizontal="right"/>
    </xf>
    <xf numFmtId="0" fontId="51" fillId="15" borderId="140" applyNumberFormat="0" applyAlignment="0" applyProtection="0">
      <alignment vertical="center"/>
    </xf>
    <xf numFmtId="0" fontId="80" fillId="9" borderId="148" applyNumberFormat="0" applyAlignment="0" applyProtection="0">
      <alignment vertical="center"/>
    </xf>
    <xf numFmtId="0" fontId="63" fillId="0" borderId="142" applyNumberFormat="0" applyFill="0" applyAlignment="0" applyProtection="0">
      <alignment vertical="center"/>
    </xf>
    <xf numFmtId="0" fontId="13" fillId="10" borderId="147" applyNumberFormat="0" applyFont="0" applyAlignment="0" applyProtection="0"/>
    <xf numFmtId="0" fontId="68" fillId="15" borderId="146" applyNumberFormat="0" applyAlignment="0" applyProtection="0">
      <alignment vertical="center"/>
    </xf>
    <xf numFmtId="2" fontId="57" fillId="35" borderId="149" applyProtection="0">
      <alignment horizontal="center"/>
    </xf>
    <xf numFmtId="0" fontId="68" fillId="9" borderId="146" applyNumberFormat="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80" fillId="15" borderId="140" applyNumberFormat="0" applyAlignment="0" applyProtection="0">
      <alignment vertical="center"/>
    </xf>
    <xf numFmtId="0" fontId="80" fillId="9" borderId="140" applyNumberFormat="0" applyAlignment="0" applyProtection="0">
      <alignment vertical="center"/>
    </xf>
    <xf numFmtId="0" fontId="63" fillId="0" borderId="150" applyNumberFormat="0" applyFill="0" applyAlignment="0" applyProtection="0">
      <alignment vertical="center"/>
    </xf>
    <xf numFmtId="0" fontId="80" fillId="15" borderId="148" applyNumberFormat="0" applyAlignment="0" applyProtection="0">
      <alignment vertical="center"/>
    </xf>
    <xf numFmtId="2" fontId="53" fillId="35" borderId="149" applyProtection="0">
      <alignment horizontal="right"/>
    </xf>
    <xf numFmtId="0" fontId="13" fillId="10" borderId="139" applyNumberFormat="0" applyFont="0" applyAlignment="0" applyProtection="0"/>
    <xf numFmtId="0" fontId="13" fillId="10" borderId="147" applyNumberFormat="0" applyFont="0" applyAlignment="0" applyProtection="0">
      <alignment vertical="center"/>
    </xf>
    <xf numFmtId="14" fontId="54" fillId="36" borderId="141" applyProtection="0">
      <alignment horizontal="left"/>
    </xf>
    <xf numFmtId="0" fontId="55" fillId="33" borderId="141" applyNumberFormat="0" applyProtection="0">
      <alignment horizontal="left"/>
    </xf>
    <xf numFmtId="2" fontId="54" fillId="33" borderId="141" applyProtection="0"/>
    <xf numFmtId="14" fontId="54" fillId="36" borderId="141" applyProtection="0">
      <alignment horizontal="left"/>
    </xf>
    <xf numFmtId="2" fontId="53" fillId="35" borderId="141" applyProtection="0">
      <alignment horizontal="right"/>
    </xf>
    <xf numFmtId="14" fontId="54" fillId="36" borderId="141" applyProtection="0">
      <alignment horizontal="right"/>
    </xf>
    <xf numFmtId="2" fontId="53" fillId="34" borderId="149" applyProtection="0"/>
    <xf numFmtId="0" fontId="52" fillId="33" borderId="141" applyNumberFormat="0" applyAlignment="0" applyProtection="0"/>
    <xf numFmtId="0" fontId="32" fillId="15" borderId="166" applyNumberFormat="0" applyAlignment="0" applyProtection="0">
      <alignment vertical="center"/>
    </xf>
    <xf numFmtId="0" fontId="18" fillId="32" borderId="139" applyNumberFormat="0" applyAlignment="0" applyProtection="0"/>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14" fontId="54" fillId="36" borderId="157" applyProtection="0">
      <alignment horizontal="left"/>
    </xf>
    <xf numFmtId="0" fontId="63" fillId="0" borderId="171" applyNumberFormat="0" applyFill="0" applyAlignment="0" applyProtection="0">
      <alignment vertical="center"/>
    </xf>
    <xf numFmtId="2" fontId="53" fillId="37" borderId="157" applyProtection="0">
      <alignment horizontal="center"/>
    </xf>
    <xf numFmtId="0" fontId="79" fillId="8" borderId="166" applyNumberFormat="0" applyAlignment="0" applyProtection="0">
      <alignment vertical="center"/>
    </xf>
    <xf numFmtId="0" fontId="32" fillId="15" borderId="166" applyNumberFormat="0" applyAlignment="0" applyProtection="0">
      <alignment vertical="center"/>
    </xf>
    <xf numFmtId="0" fontId="13" fillId="10" borderId="147" applyNumberFormat="0" applyFont="0" applyAlignment="0" applyProtection="0">
      <alignment vertical="center"/>
    </xf>
    <xf numFmtId="0" fontId="79" fillId="8" borderId="166" applyNumberFormat="0" applyAlignment="0" applyProtection="0">
      <alignment vertical="center"/>
    </xf>
    <xf numFmtId="0" fontId="68" fillId="15" borderId="146" applyNumberFormat="0" applyAlignment="0" applyProtection="0">
      <alignment vertical="center"/>
    </xf>
    <xf numFmtId="0" fontId="63" fillId="0" borderId="158" applyNumberFormat="0" applyFill="0" applyAlignment="0" applyProtection="0">
      <alignment vertical="center"/>
    </xf>
    <xf numFmtId="0" fontId="13" fillId="10" borderId="155" applyNumberFormat="0" applyFont="0" applyAlignment="0" applyProtection="0"/>
    <xf numFmtId="0" fontId="13" fillId="10" borderId="168" applyNumberFormat="0" applyFont="0" applyAlignment="0" applyProtection="0"/>
    <xf numFmtId="0" fontId="52" fillId="33" borderId="149" applyNumberFormat="0" applyAlignment="0" applyProtection="0"/>
    <xf numFmtId="0" fontId="13" fillId="10" borderId="155" applyNumberFormat="0" applyFont="0" applyAlignment="0" applyProtection="0">
      <alignment vertical="center"/>
    </xf>
    <xf numFmtId="0" fontId="63" fillId="0" borderId="158" applyNumberFormat="0" applyFill="0" applyAlignment="0" applyProtection="0">
      <alignment vertical="center"/>
    </xf>
    <xf numFmtId="2" fontId="53" fillId="37" borderId="157" applyProtection="0">
      <alignment horizontal="center"/>
    </xf>
    <xf numFmtId="14" fontId="54" fillId="36" borderId="157" applyProtection="0">
      <alignment horizontal="left"/>
    </xf>
    <xf numFmtId="0" fontId="68" fillId="15" borderId="166" applyNumberFormat="0" applyAlignment="0" applyProtection="0">
      <alignment vertical="center"/>
    </xf>
    <xf numFmtId="0" fontId="63" fillId="0" borderId="171" applyNumberFormat="0" applyFill="0" applyAlignment="0" applyProtection="0">
      <alignment vertical="center"/>
    </xf>
    <xf numFmtId="0" fontId="63" fillId="0" borderId="171" applyNumberFormat="0" applyFill="0" applyAlignment="0" applyProtection="0">
      <alignment vertical="center"/>
    </xf>
    <xf numFmtId="0" fontId="68" fillId="15" borderId="146" applyNumberFormat="0" applyAlignment="0" applyProtection="0">
      <alignment vertical="center"/>
    </xf>
    <xf numFmtId="0" fontId="68" fillId="9" borderId="146" applyNumberFormat="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67" fillId="9" borderId="146" applyNumberFormat="0" applyAlignment="0" applyProtection="0"/>
    <xf numFmtId="0" fontId="79" fillId="8" borderId="146" applyNumberFormat="0" applyAlignment="0" applyProtection="0">
      <alignment vertical="center"/>
    </xf>
    <xf numFmtId="0" fontId="13" fillId="10" borderId="147" applyNumberFormat="0" applyFon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alignment vertical="center"/>
    </xf>
    <xf numFmtId="0" fontId="63" fillId="0" borderId="150" applyNumberFormat="0" applyFill="0" applyAlignment="0" applyProtection="0">
      <alignment vertical="center"/>
    </xf>
    <xf numFmtId="0" fontId="63" fillId="0" borderId="151"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14" fontId="54" fillId="36" borderId="149" applyProtection="0">
      <alignment horizontal="right"/>
    </xf>
    <xf numFmtId="2" fontId="54" fillId="33" borderId="149" applyProtection="0"/>
    <xf numFmtId="2" fontId="57" fillId="35" borderId="149" applyProtection="0"/>
    <xf numFmtId="14" fontId="54" fillId="36" borderId="149" applyProtection="0">
      <alignment horizontal="left"/>
    </xf>
    <xf numFmtId="2" fontId="54" fillId="33" borderId="149" applyProtection="0"/>
    <xf numFmtId="14" fontId="54" fillId="36" borderId="149" applyProtection="0">
      <alignment horizontal="right"/>
    </xf>
    <xf numFmtId="0" fontId="51" fillId="15" borderId="148" applyNumberFormat="0" applyAlignment="0" applyProtection="0">
      <alignment vertical="center"/>
    </xf>
    <xf numFmtId="10" fontId="38" fillId="29" borderId="152" applyNumberFormat="0" applyBorder="0" applyAlignment="0" applyProtection="0"/>
    <xf numFmtId="2" fontId="57" fillId="35" borderId="149" applyProtection="0">
      <alignment horizontal="center"/>
    </xf>
    <xf numFmtId="2" fontId="53" fillId="37" borderId="149" applyProtection="0"/>
    <xf numFmtId="0" fontId="13" fillId="10" borderId="147" applyNumberFormat="0" applyFont="0" applyAlignment="0" applyProtection="0">
      <alignment vertical="center"/>
    </xf>
    <xf numFmtId="2" fontId="57" fillId="35" borderId="149" applyProtection="0"/>
    <xf numFmtId="0" fontId="59" fillId="0" borderId="150" applyNumberFormat="0" applyFill="0" applyAlignment="0" applyProtection="0">
      <alignment vertical="center"/>
    </xf>
    <xf numFmtId="2" fontId="53" fillId="37" borderId="149" applyProtection="0">
      <alignment horizontal="center"/>
    </xf>
    <xf numFmtId="2" fontId="53" fillId="37" borderId="149" applyProtection="0">
      <alignment horizontal="center"/>
    </xf>
    <xf numFmtId="0" fontId="32" fillId="15" borderId="146" applyNumberFormat="0" applyAlignment="0" applyProtection="0">
      <alignment vertical="center"/>
    </xf>
    <xf numFmtId="0" fontId="67" fillId="9" borderId="146" applyNumberFormat="0" applyAlignment="0" applyProtection="0"/>
    <xf numFmtId="0" fontId="55" fillId="33" borderId="149" applyNumberFormat="0" applyProtection="0">
      <alignment horizontal="left"/>
    </xf>
    <xf numFmtId="0" fontId="63" fillId="0" borderId="150" applyNumberFormat="0" applyFill="0" applyAlignment="0" applyProtection="0">
      <alignment vertical="center"/>
    </xf>
    <xf numFmtId="2" fontId="54" fillId="33" borderId="149" applyProtection="0"/>
    <xf numFmtId="0" fontId="68" fillId="15" borderId="146" applyNumberFormat="0" applyAlignment="0" applyProtection="0">
      <alignment vertical="center"/>
    </xf>
    <xf numFmtId="2" fontId="57" fillId="35" borderId="149" applyProtection="0"/>
    <xf numFmtId="0" fontId="18" fillId="32" borderId="147" applyNumberFormat="0" applyAlignment="0" applyProtection="0"/>
    <xf numFmtId="0" fontId="68" fillId="9" borderId="166" applyNumberFormat="0" applyAlignment="0" applyProtection="0">
      <alignment vertical="center"/>
    </xf>
    <xf numFmtId="0" fontId="68" fillId="15" borderId="166" applyNumberFormat="0" applyAlignment="0" applyProtection="0">
      <alignment vertical="center"/>
    </xf>
    <xf numFmtId="0" fontId="13" fillId="10" borderId="168" applyNumberFormat="0" applyFont="0" applyAlignment="0" applyProtection="0"/>
    <xf numFmtId="0" fontId="44" fillId="8" borderId="153" applyNumberFormat="0" applyAlignment="0" applyProtection="0">
      <alignment vertical="center"/>
    </xf>
    <xf numFmtId="0" fontId="63" fillId="0" borderId="171" applyNumberFormat="0" applyFill="0" applyAlignment="0" applyProtection="0">
      <alignment vertical="center"/>
    </xf>
    <xf numFmtId="0" fontId="63" fillId="0" borderId="171" applyNumberFormat="0" applyFill="0" applyAlignment="0" applyProtection="0">
      <alignment vertical="center"/>
    </xf>
    <xf numFmtId="0" fontId="63" fillId="0" borderId="171" applyNumberFormat="0" applyFill="0" applyAlignment="0" applyProtection="0">
      <alignment vertical="center"/>
    </xf>
    <xf numFmtId="0" fontId="63" fillId="0" borderId="159" applyNumberFormat="0" applyFill="0" applyAlignment="0" applyProtection="0">
      <alignment vertical="center"/>
    </xf>
    <xf numFmtId="0" fontId="63" fillId="0" borderId="158" applyNumberFormat="0" applyFill="0" applyAlignment="0" applyProtection="0">
      <alignment vertical="center"/>
    </xf>
    <xf numFmtId="0" fontId="18" fillId="32" borderId="155" applyNumberFormat="0" applyAlignment="0" applyProtection="0"/>
    <xf numFmtId="0" fontId="13" fillId="10" borderId="155" applyNumberFormat="0" applyFont="0" applyAlignment="0" applyProtection="0">
      <alignment vertical="center"/>
    </xf>
    <xf numFmtId="0" fontId="68" fillId="15" borderId="153" applyNumberFormat="0" applyAlignment="0" applyProtection="0">
      <alignment vertical="center"/>
    </xf>
    <xf numFmtId="0" fontId="13" fillId="10" borderId="147" applyNumberFormat="0" applyFont="0" applyAlignment="0" applyProtection="0">
      <alignment vertical="center"/>
    </xf>
    <xf numFmtId="0" fontId="68" fillId="9" borderId="146" applyNumberFormat="0" applyAlignment="0" applyProtection="0">
      <alignment vertical="center"/>
    </xf>
    <xf numFmtId="14" fontId="54" fillId="36" borderId="149" applyProtection="0">
      <alignment horizontal="right"/>
    </xf>
    <xf numFmtId="0" fontId="13" fillId="10" borderId="168" applyNumberFormat="0" applyFont="0" applyAlignment="0" applyProtection="0">
      <alignment vertical="center"/>
    </xf>
    <xf numFmtId="0" fontId="79" fillId="8" borderId="166"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80" fillId="9" borderId="148" applyNumberFormat="0" applyAlignment="0" applyProtection="0">
      <alignment vertical="center"/>
    </xf>
    <xf numFmtId="0" fontId="85" fillId="0" borderId="151" applyNumberFormat="0" applyFill="0" applyAlignment="0" applyProtection="0"/>
    <xf numFmtId="0" fontId="79" fillId="8" borderId="146" applyNumberFormat="0" applyAlignment="0" applyProtection="0">
      <alignment vertical="center"/>
    </xf>
    <xf numFmtId="0" fontId="51" fillId="15" borderId="148" applyNumberFormat="0" applyAlignment="0" applyProtection="0">
      <alignment vertical="center"/>
    </xf>
    <xf numFmtId="0" fontId="68" fillId="15" borderId="146" applyNumberFormat="0" applyAlignment="0" applyProtection="0">
      <alignment vertical="center"/>
    </xf>
    <xf numFmtId="0" fontId="32" fillId="15" borderId="146" applyNumberFormat="0" applyAlignment="0" applyProtection="0">
      <alignment vertical="center"/>
    </xf>
    <xf numFmtId="0" fontId="68" fillId="9" borderId="146" applyNumberFormat="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67" fillId="9" borderId="146" applyNumberFormat="0" applyAlignment="0" applyProtection="0"/>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80" fillId="15" borderId="140" applyNumberFormat="0" applyAlignment="0" applyProtection="0">
      <alignment vertical="center"/>
    </xf>
    <xf numFmtId="0" fontId="80" fillId="9" borderId="140" applyNumberFormat="0" applyAlignment="0" applyProtection="0">
      <alignment vertical="center"/>
    </xf>
    <xf numFmtId="0" fontId="59" fillId="0" borderId="150" applyNumberFormat="0" applyFill="0" applyAlignment="0" applyProtection="0">
      <alignment vertical="center"/>
    </xf>
    <xf numFmtId="0" fontId="63" fillId="0" borderId="150" applyNumberFormat="0" applyFill="0" applyAlignment="0" applyProtection="0">
      <alignment vertical="center"/>
    </xf>
    <xf numFmtId="0" fontId="80" fillId="15" borderId="148" applyNumberFormat="0" applyAlignment="0" applyProtection="0">
      <alignment vertical="center"/>
    </xf>
    <xf numFmtId="0" fontId="52" fillId="33" borderId="149" applyNumberFormat="0" applyAlignment="0" applyProtection="0"/>
    <xf numFmtId="0" fontId="13" fillId="10" borderId="139" applyNumberFormat="0" applyFont="0" applyAlignment="0" applyProtection="0"/>
    <xf numFmtId="0" fontId="13" fillId="10" borderId="147" applyNumberFormat="0" applyFont="0" applyAlignment="0" applyProtection="0">
      <alignment vertical="center"/>
    </xf>
    <xf numFmtId="14" fontId="54" fillId="36" borderId="141" applyProtection="0">
      <alignment horizontal="right"/>
    </xf>
    <xf numFmtId="0" fontId="55" fillId="33" borderId="141" applyNumberFormat="0" applyProtection="0">
      <alignment horizontal="left"/>
    </xf>
    <xf numFmtId="2" fontId="54" fillId="33" borderId="141" applyProtection="0"/>
    <xf numFmtId="14" fontId="54" fillId="36" borderId="141" applyProtection="0">
      <alignment horizontal="left"/>
    </xf>
    <xf numFmtId="2" fontId="53" fillId="35" borderId="141" applyProtection="0">
      <alignment horizontal="right"/>
    </xf>
    <xf numFmtId="14" fontId="54" fillId="36" borderId="141" applyProtection="0">
      <alignment horizontal="right"/>
    </xf>
    <xf numFmtId="2" fontId="57" fillId="35" borderId="149" applyProtection="0"/>
    <xf numFmtId="0" fontId="52" fillId="33" borderId="141" applyNumberFormat="0" applyAlignment="0" applyProtection="0"/>
    <xf numFmtId="14" fontId="54" fillId="36" borderId="149" applyProtection="0">
      <alignment horizontal="right"/>
    </xf>
    <xf numFmtId="0" fontId="18" fillId="32" borderId="139" applyNumberFormat="0" applyAlignment="0" applyProtection="0"/>
    <xf numFmtId="0" fontId="13" fillId="10" borderId="139" applyNumberFormat="0" applyFont="0" applyAlignment="0" applyProtection="0">
      <alignment vertical="center"/>
    </xf>
    <xf numFmtId="0" fontId="63" fillId="0" borderId="171" applyNumberFormat="0" applyFill="0" applyAlignment="0" applyProtection="0">
      <alignment vertical="center"/>
    </xf>
    <xf numFmtId="0" fontId="79" fillId="8" borderId="166" applyNumberFormat="0" applyAlignment="0" applyProtection="0">
      <alignment vertical="center"/>
    </xf>
    <xf numFmtId="2" fontId="53" fillId="35" borderId="149" applyProtection="0">
      <alignment horizontal="right"/>
    </xf>
    <xf numFmtId="2" fontId="57" fillId="35" borderId="157" applyProtection="0">
      <alignment horizontal="center"/>
    </xf>
    <xf numFmtId="0" fontId="67" fillId="9" borderId="166" applyNumberFormat="0" applyAlignment="0" applyProtection="0"/>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63" fillId="0" borderId="158" applyNumberFormat="0" applyFill="0" applyAlignment="0" applyProtection="0">
      <alignment vertical="center"/>
    </xf>
    <xf numFmtId="14" fontId="54" fillId="36" borderId="157" applyProtection="0">
      <alignment horizontal="right"/>
    </xf>
    <xf numFmtId="0" fontId="63" fillId="0" borderId="171" applyNumberFormat="0" applyFill="0" applyAlignment="0" applyProtection="0">
      <alignment vertical="center"/>
    </xf>
    <xf numFmtId="0" fontId="80" fillId="15" borderId="148"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79" fillId="8" borderId="144" applyNumberFormat="0" applyAlignment="0" applyProtection="0">
      <alignment vertical="center"/>
    </xf>
    <xf numFmtId="0" fontId="13" fillId="10" borderId="139" applyNumberFormat="0" applyFont="0" applyAlignment="0" applyProtection="0">
      <alignment vertical="center"/>
    </xf>
    <xf numFmtId="0" fontId="80" fillId="15" borderId="148" applyNumberFormat="0" applyAlignment="0" applyProtection="0">
      <alignment vertical="center"/>
    </xf>
    <xf numFmtId="0" fontId="68" fillId="15" borderId="144" applyNumberFormat="0" applyAlignment="0" applyProtection="0">
      <alignment vertical="center"/>
    </xf>
    <xf numFmtId="0" fontId="68" fillId="15" borderId="146" applyNumberFormat="0" applyAlignment="0" applyProtection="0">
      <alignment vertical="center"/>
    </xf>
    <xf numFmtId="0" fontId="85" fillId="0" borderId="151" applyNumberFormat="0" applyFill="0" applyAlignment="0" applyProtection="0"/>
    <xf numFmtId="0" fontId="18" fillId="32" borderId="147" applyNumberFormat="0" applyAlignment="0" applyProtection="0"/>
    <xf numFmtId="0" fontId="80" fillId="15" borderId="140" applyNumberFormat="0" applyAlignment="0" applyProtection="0">
      <alignment vertical="center"/>
    </xf>
    <xf numFmtId="0" fontId="85" fillId="0" borderId="143" applyNumberFormat="0" applyFill="0" applyAlignment="0" applyProtection="0"/>
    <xf numFmtId="0" fontId="63" fillId="0" borderId="151" applyNumberFormat="0" applyFill="0" applyAlignment="0" applyProtection="0">
      <alignment vertical="center"/>
    </xf>
    <xf numFmtId="2" fontId="57" fillId="35" borderId="149" applyProtection="0">
      <alignment horizontal="center"/>
    </xf>
    <xf numFmtId="0" fontId="80" fillId="15" borderId="140" applyNumberFormat="0" applyAlignment="0" applyProtection="0">
      <alignment vertical="center"/>
    </xf>
    <xf numFmtId="0" fontId="18" fillId="32" borderId="147" applyNumberFormat="0" applyAlignment="0" applyProtection="0"/>
    <xf numFmtId="2" fontId="57" fillId="35" borderId="141" applyProtection="0"/>
    <xf numFmtId="2" fontId="53" fillId="37" borderId="141" applyProtection="0"/>
    <xf numFmtId="0" fontId="68" fillId="15" borderId="146" applyNumberFormat="0" applyAlignment="0" applyProtection="0">
      <alignment vertical="center"/>
    </xf>
    <xf numFmtId="2" fontId="57" fillId="35" borderId="149" applyProtection="0"/>
    <xf numFmtId="0" fontId="13" fillId="10" borderId="147" applyNumberFormat="0" applyFon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2" fontId="57" fillId="35" borderId="149" applyProtection="0">
      <alignment horizontal="center"/>
    </xf>
    <xf numFmtId="0" fontId="79" fillId="8" borderId="146"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18" fillId="32" borderId="147" applyNumberFormat="0" applyAlignment="0" applyProtection="0"/>
    <xf numFmtId="14" fontId="54" fillId="36" borderId="149" applyProtection="0">
      <alignment horizontal="right"/>
    </xf>
    <xf numFmtId="2" fontId="54" fillId="33" borderId="149" applyProtection="0"/>
    <xf numFmtId="0" fontId="68" fillId="15" borderId="146" applyNumberFormat="0" applyAlignment="0" applyProtection="0">
      <alignment vertical="center"/>
    </xf>
    <xf numFmtId="2" fontId="53" fillId="34" borderId="149" applyProtection="0"/>
    <xf numFmtId="0" fontId="52" fillId="33" borderId="141" applyNumberFormat="0" applyAlignment="0" applyProtection="0"/>
    <xf numFmtId="0" fontId="63" fillId="0" borderId="171" applyNumberFormat="0" applyFill="0" applyAlignment="0" applyProtection="0">
      <alignment vertical="center"/>
    </xf>
    <xf numFmtId="0" fontId="18" fillId="32" borderId="139" applyNumberFormat="0" applyAlignment="0" applyProtection="0"/>
    <xf numFmtId="0" fontId="18" fillId="32" borderId="139" applyNumberFormat="0" applyAlignment="0" applyProtection="0"/>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8" fillId="15" borderId="144" applyNumberFormat="0" applyAlignment="0" applyProtection="0">
      <alignment vertical="center"/>
    </xf>
    <xf numFmtId="0" fontId="13" fillId="10" borderId="139" applyNumberFormat="0" applyFont="0" applyAlignment="0" applyProtection="0">
      <alignment vertical="center"/>
    </xf>
    <xf numFmtId="0" fontId="32" fillId="15" borderId="166" applyNumberFormat="0" applyAlignment="0" applyProtection="0">
      <alignment vertical="center"/>
    </xf>
    <xf numFmtId="0" fontId="44" fillId="8" borderId="153"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79" fillId="8" borderId="166" applyNumberFormat="0" applyAlignment="0" applyProtection="0">
      <alignment vertical="center"/>
    </xf>
    <xf numFmtId="2" fontId="52" fillId="34" borderId="149" applyProtection="0">
      <alignment horizontal="right"/>
    </xf>
    <xf numFmtId="0" fontId="13" fillId="10" borderId="168" applyNumberFormat="0" applyFont="0" applyAlignment="0" applyProtection="0">
      <alignment vertical="center"/>
    </xf>
    <xf numFmtId="0" fontId="68" fillId="15" borderId="166" applyNumberFormat="0" applyAlignment="0" applyProtection="0">
      <alignment vertical="center"/>
    </xf>
    <xf numFmtId="0" fontId="80" fillId="15" borderId="169" applyNumberFormat="0" applyAlignment="0" applyProtection="0">
      <alignment vertical="center"/>
    </xf>
    <xf numFmtId="0" fontId="63" fillId="0" borderId="158" applyNumberFormat="0" applyFill="0" applyAlignment="0" applyProtection="0">
      <alignment vertical="center"/>
    </xf>
    <xf numFmtId="0" fontId="68" fillId="15" borderId="153" applyNumberFormat="0" applyAlignment="0" applyProtection="0">
      <alignment vertical="center"/>
    </xf>
    <xf numFmtId="0" fontId="18" fillId="32" borderId="155" applyNumberFormat="0" applyAlignment="0" applyProtection="0"/>
    <xf numFmtId="0" fontId="63" fillId="0" borderId="171" applyNumberFormat="0" applyFill="0" applyAlignment="0" applyProtection="0">
      <alignment vertical="center"/>
    </xf>
    <xf numFmtId="0" fontId="51" fillId="15" borderId="148" applyNumberFormat="0" applyAlignment="0" applyProtection="0">
      <alignment vertical="center"/>
    </xf>
    <xf numFmtId="0" fontId="55" fillId="33" borderId="149" applyNumberFormat="0" applyProtection="0">
      <alignment horizontal="left"/>
    </xf>
    <xf numFmtId="0" fontId="63" fillId="0" borderId="150" applyNumberFormat="0" applyFill="0" applyAlignment="0" applyProtection="0">
      <alignment vertical="center"/>
    </xf>
    <xf numFmtId="0" fontId="68" fillId="9" borderId="153" applyNumberFormat="0" applyAlignment="0" applyProtection="0">
      <alignment vertical="center"/>
    </xf>
    <xf numFmtId="0" fontId="63" fillId="0" borderId="150" applyNumberFormat="0" applyFill="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47" applyNumberFormat="0" applyFont="0" applyAlignment="0" applyProtection="0"/>
    <xf numFmtId="0" fontId="13" fillId="10" borderId="147" applyNumberFormat="0" applyFont="0" applyAlignment="0" applyProtection="0">
      <alignment vertical="center"/>
    </xf>
    <xf numFmtId="0" fontId="68" fillId="15" borderId="166"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51" fillId="15" borderId="148" applyNumberFormat="0" applyAlignment="0" applyProtection="0">
      <alignment vertical="center"/>
    </xf>
    <xf numFmtId="0" fontId="80" fillId="15" borderId="148" applyNumberFormat="0" applyAlignment="0" applyProtection="0">
      <alignment vertical="center"/>
    </xf>
    <xf numFmtId="0" fontId="79" fillId="8" borderId="146" applyNumberFormat="0" applyAlignment="0" applyProtection="0">
      <alignment vertical="center"/>
    </xf>
    <xf numFmtId="0" fontId="85" fillId="0" borderId="151" applyNumberFormat="0" applyFill="0" applyAlignment="0" applyProtection="0"/>
    <xf numFmtId="0" fontId="85" fillId="0" borderId="151" applyNumberFormat="0" applyFill="0" applyAlignment="0" applyProtection="0"/>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9" borderId="148"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8" fillId="9" borderId="146" applyNumberFormat="0" applyAlignment="0" applyProtection="0">
      <alignment vertical="center"/>
    </xf>
    <xf numFmtId="0" fontId="68" fillId="15" borderId="146" applyNumberFormat="0" applyAlignment="0" applyProtection="0">
      <alignment vertical="center"/>
    </xf>
    <xf numFmtId="0" fontId="68" fillId="9" borderId="146" applyNumberFormat="0" applyAlignment="0" applyProtection="0">
      <alignment vertical="center"/>
    </xf>
    <xf numFmtId="0" fontId="13" fillId="10" borderId="147" applyNumberFormat="0" applyFont="0" applyAlignment="0" applyProtection="0"/>
    <xf numFmtId="0" fontId="67" fillId="9" borderId="146" applyNumberFormat="0" applyAlignment="0" applyProtection="0"/>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13" fillId="10" borderId="147" applyNumberFormat="0" applyFont="0" applyAlignment="0" applyProtection="0"/>
    <xf numFmtId="0" fontId="68" fillId="9" borderId="146"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51" fillId="15" borderId="156" applyNumberFormat="0" applyAlignment="0" applyProtection="0">
      <alignment vertical="center"/>
    </xf>
    <xf numFmtId="0" fontId="52" fillId="33" borderId="157" applyNumberFormat="0" applyAlignment="0" applyProtection="0"/>
    <xf numFmtId="0" fontId="52" fillId="33" borderId="157" applyNumberFormat="0" applyAlignment="0" applyProtection="0"/>
    <xf numFmtId="14" fontId="54" fillId="36" borderId="157" applyProtection="0">
      <alignment horizontal="right"/>
    </xf>
    <xf numFmtId="0" fontId="13" fillId="10" borderId="168" applyNumberFormat="0" applyFont="0" applyAlignment="0" applyProtection="0">
      <alignment vertical="center"/>
    </xf>
    <xf numFmtId="2" fontId="54" fillId="33" borderId="157" applyProtection="0"/>
    <xf numFmtId="2" fontId="53" fillId="34" borderId="157" applyProtection="0"/>
    <xf numFmtId="2" fontId="53" fillId="37" borderId="157" applyProtection="0">
      <alignment horizontal="center"/>
    </xf>
    <xf numFmtId="0" fontId="32" fillId="15" borderId="166" applyNumberFormat="0" applyAlignment="0" applyProtection="0">
      <alignment vertical="center"/>
    </xf>
    <xf numFmtId="0" fontId="63" fillId="0" borderId="159" applyNumberFormat="0" applyFill="0" applyAlignment="0" applyProtection="0">
      <alignment vertical="center"/>
    </xf>
    <xf numFmtId="0" fontId="63" fillId="0" borderId="158" applyNumberFormat="0" applyFill="0" applyAlignment="0" applyProtection="0">
      <alignment vertical="center"/>
    </xf>
    <xf numFmtId="0" fontId="63" fillId="0" borderId="158" applyNumberFormat="0" applyFill="0" applyAlignment="0" applyProtection="0">
      <alignment vertical="center"/>
    </xf>
    <xf numFmtId="0" fontId="13" fillId="10" borderId="155" applyNumberFormat="0" applyFont="0" applyAlignment="0" applyProtection="0"/>
    <xf numFmtId="0" fontId="68" fillId="9" borderId="153" applyNumberFormat="0" applyAlignment="0" applyProtection="0">
      <alignment vertical="center"/>
    </xf>
    <xf numFmtId="2" fontId="53" fillId="35" borderId="149" applyProtection="0">
      <alignment horizontal="right"/>
    </xf>
    <xf numFmtId="0" fontId="63" fillId="0" borderId="150" applyNumberFormat="0" applyFill="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14" fontId="54" fillId="36" borderId="149" applyProtection="0">
      <alignment horizontal="right"/>
    </xf>
    <xf numFmtId="0" fontId="68" fillId="9" borderId="166" applyNumberFormat="0" applyAlignment="0" applyProtection="0">
      <alignment vertical="center"/>
    </xf>
    <xf numFmtId="0" fontId="80" fillId="15" borderId="169" applyNumberFormat="0" applyAlignment="0" applyProtection="0">
      <alignment vertical="center"/>
    </xf>
    <xf numFmtId="0" fontId="79" fillId="8" borderId="166" applyNumberFormat="0" applyAlignment="0" applyProtection="0">
      <alignment vertical="center"/>
    </xf>
    <xf numFmtId="14" fontId="54" fillId="36" borderId="157" applyProtection="0">
      <alignment horizontal="right"/>
    </xf>
    <xf numFmtId="2" fontId="53" fillId="35" borderId="157" applyProtection="0">
      <alignment horizontal="right"/>
    </xf>
    <xf numFmtId="2" fontId="52" fillId="34" borderId="157" applyProtection="0">
      <alignment horizontal="right"/>
    </xf>
    <xf numFmtId="14" fontId="54" fillId="36" borderId="157" applyProtection="0">
      <alignment horizontal="right"/>
    </xf>
    <xf numFmtId="0" fontId="13" fillId="10" borderId="168" applyNumberFormat="0" applyFont="0" applyAlignment="0" applyProtection="0">
      <alignment vertical="center"/>
    </xf>
    <xf numFmtId="2" fontId="57" fillId="35" borderId="157" applyProtection="0"/>
    <xf numFmtId="0" fontId="63" fillId="0" borderId="158" applyNumberFormat="0" applyFill="0" applyAlignment="0" applyProtection="0">
      <alignment vertical="center"/>
    </xf>
    <xf numFmtId="0" fontId="63" fillId="0" borderId="159" applyNumberFormat="0" applyFill="0" applyAlignment="0" applyProtection="0">
      <alignment vertical="center"/>
    </xf>
    <xf numFmtId="0" fontId="63" fillId="0" borderId="158" applyNumberFormat="0" applyFill="0" applyAlignment="0" applyProtection="0">
      <alignment vertical="center"/>
    </xf>
    <xf numFmtId="0" fontId="63" fillId="0" borderId="158" applyNumberFormat="0" applyFill="0" applyAlignment="0" applyProtection="0">
      <alignment vertical="center"/>
    </xf>
    <xf numFmtId="0" fontId="67" fillId="9" borderId="153" applyNumberFormat="0" applyAlignment="0" applyProtection="0"/>
    <xf numFmtId="0" fontId="13" fillId="10" borderId="155" applyNumberFormat="0" applyFont="0" applyAlignment="0" applyProtection="0"/>
    <xf numFmtId="0" fontId="68" fillId="15" borderId="153"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68" fillId="15" borderId="166" applyNumberFormat="0" applyAlignment="0" applyProtection="0">
      <alignment vertical="center"/>
    </xf>
    <xf numFmtId="0" fontId="63" fillId="0" borderId="172" applyNumberFormat="0" applyFill="0" applyAlignment="0" applyProtection="0">
      <alignment vertical="center"/>
    </xf>
    <xf numFmtId="0" fontId="68" fillId="9" borderId="166" applyNumberFormat="0" applyAlignment="0" applyProtection="0">
      <alignment vertical="center"/>
    </xf>
    <xf numFmtId="0" fontId="68" fillId="15" borderId="166" applyNumberFormat="0" applyAlignment="0" applyProtection="0">
      <alignment vertical="center"/>
    </xf>
    <xf numFmtId="0" fontId="67" fillId="9" borderId="166" applyNumberFormat="0" applyAlignment="0" applyProtection="0"/>
    <xf numFmtId="0" fontId="32" fillId="15" borderId="166" applyNumberFormat="0" applyAlignment="0" applyProtection="0">
      <alignment vertical="center"/>
    </xf>
    <xf numFmtId="0" fontId="32" fillId="15" borderId="146" applyNumberFormat="0" applyAlignment="0" applyProtection="0">
      <alignment vertical="center"/>
    </xf>
    <xf numFmtId="0" fontId="80" fillId="15" borderId="169" applyNumberFormat="0" applyAlignment="0" applyProtection="0">
      <alignment vertical="center"/>
    </xf>
    <xf numFmtId="0" fontId="80" fillId="9" borderId="169" applyNumberFormat="0" applyAlignment="0" applyProtection="0">
      <alignment vertical="center"/>
    </xf>
    <xf numFmtId="0" fontId="13" fillId="10" borderId="147" applyNumberFormat="0" applyFont="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51" fillId="15" borderId="148" applyNumberFormat="0" applyAlignment="0" applyProtection="0">
      <alignment vertical="center"/>
    </xf>
    <xf numFmtId="0" fontId="51" fillId="15" borderId="148" applyNumberFormat="0" applyAlignment="0" applyProtection="0">
      <alignment vertical="center"/>
    </xf>
    <xf numFmtId="0" fontId="32" fillId="15" borderId="146"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13" fillId="10" borderId="168" applyNumberFormat="0" applyFont="0" applyAlignment="0" applyProtection="0">
      <alignment vertical="center"/>
    </xf>
    <xf numFmtId="0" fontId="80" fillId="15" borderId="169" applyNumberForma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79" fillId="8" borderId="166" applyNumberFormat="0" applyAlignment="0" applyProtection="0">
      <alignment vertical="center"/>
    </xf>
    <xf numFmtId="0" fontId="80" fillId="15" borderId="169" applyNumberFormat="0" applyAlignment="0" applyProtection="0">
      <alignment vertical="center"/>
    </xf>
    <xf numFmtId="0" fontId="13" fillId="10" borderId="168" applyNumberFormat="0" applyFont="0" applyAlignment="0" applyProtection="0">
      <alignment vertical="center"/>
    </xf>
    <xf numFmtId="0" fontId="79" fillId="8" borderId="166" applyNumberFormat="0" applyAlignment="0" applyProtection="0">
      <alignment vertical="center"/>
    </xf>
    <xf numFmtId="0" fontId="79" fillId="8" borderId="166" applyNumberForma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32" fillId="15" borderId="153" applyNumberFormat="0" applyAlignment="0" applyProtection="0">
      <alignment vertical="center"/>
    </xf>
    <xf numFmtId="0" fontId="52" fillId="33" borderId="149" applyNumberFormat="0" applyAlignment="0" applyProtection="0"/>
    <xf numFmtId="0" fontId="80" fillId="15" borderId="148"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2" fontId="54" fillId="33" borderId="149" applyProtection="0"/>
    <xf numFmtId="0" fontId="18" fillId="32" borderId="147" applyNumberFormat="0" applyAlignment="0" applyProtection="0"/>
    <xf numFmtId="0" fontId="13" fillId="10" borderId="147" applyNumberFormat="0" applyFont="0" applyAlignment="0" applyProtection="0">
      <alignment vertical="center"/>
    </xf>
    <xf numFmtId="2" fontId="53" fillId="35" borderId="149" applyProtection="0">
      <alignment horizontal="right"/>
    </xf>
    <xf numFmtId="0" fontId="13" fillId="10" borderId="147" applyNumberFormat="0" applyFont="0" applyAlignment="0" applyProtection="0">
      <alignment vertical="center"/>
    </xf>
    <xf numFmtId="0" fontId="52" fillId="33" borderId="149" applyNumberFormat="0" applyAlignment="0" applyProtection="0"/>
    <xf numFmtId="0" fontId="85" fillId="0" borderId="151" applyNumberFormat="0" applyFill="0" applyAlignment="0" applyProtection="0"/>
    <xf numFmtId="0" fontId="68" fillId="15" borderId="146" applyNumberFormat="0" applyAlignment="0" applyProtection="0">
      <alignment vertical="center"/>
    </xf>
    <xf numFmtId="0" fontId="44" fillId="8" borderId="146" applyNumberFormat="0" applyAlignment="0" applyProtection="0">
      <alignment vertical="center"/>
    </xf>
    <xf numFmtId="0" fontId="68" fillId="15" borderId="146"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63" fillId="0" borderId="150" applyNumberFormat="0" applyFill="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8" fillId="9" borderId="146" applyNumberFormat="0" applyAlignment="0" applyProtection="0">
      <alignment vertical="center"/>
    </xf>
    <xf numFmtId="0" fontId="18" fillId="32" borderId="147" applyNumberFormat="0" applyAlignment="0" applyProtection="0"/>
    <xf numFmtId="0" fontId="68" fillId="15" borderId="153" applyNumberFormat="0" applyAlignment="0" applyProtection="0">
      <alignment vertical="center"/>
    </xf>
    <xf numFmtId="0" fontId="13" fillId="10" borderId="147" applyNumberFormat="0" applyFont="0" applyAlignment="0" applyProtection="0">
      <alignment vertical="center"/>
    </xf>
    <xf numFmtId="0" fontId="68" fillId="9" borderId="166" applyNumberFormat="0" applyAlignment="0" applyProtection="0">
      <alignment vertical="center"/>
    </xf>
    <xf numFmtId="0" fontId="13" fillId="10" borderId="168" applyNumberFormat="0" applyFont="0" applyAlignment="0" applyProtection="0">
      <alignment vertical="center"/>
    </xf>
    <xf numFmtId="0" fontId="55" fillId="33" borderId="157" applyNumberFormat="0" applyProtection="0">
      <alignment horizontal="left"/>
    </xf>
    <xf numFmtId="2" fontId="52" fillId="34" borderId="157" applyProtection="0">
      <alignment horizontal="right"/>
    </xf>
    <xf numFmtId="0" fontId="13" fillId="10" borderId="168" applyNumberFormat="0" applyFont="0" applyAlignment="0" applyProtection="0">
      <alignment vertical="center"/>
    </xf>
    <xf numFmtId="0" fontId="68" fillId="15" borderId="166" applyNumberFormat="0" applyAlignment="0" applyProtection="0">
      <alignment vertical="center"/>
    </xf>
    <xf numFmtId="14" fontId="54" fillId="36" borderId="149" applyProtection="0">
      <alignment horizontal="left"/>
    </xf>
    <xf numFmtId="0" fontId="13" fillId="10" borderId="168" applyNumberFormat="0" applyFont="0" applyAlignment="0" applyProtection="0">
      <alignment vertical="center"/>
    </xf>
    <xf numFmtId="0" fontId="80" fillId="15" borderId="169" applyNumberFormat="0" applyAlignment="0" applyProtection="0">
      <alignment vertical="center"/>
    </xf>
    <xf numFmtId="0" fontId="79" fillId="8" borderId="166" applyNumberFormat="0" applyAlignment="0" applyProtection="0">
      <alignment vertical="center"/>
    </xf>
    <xf numFmtId="0" fontId="68" fillId="15" borderId="166" applyNumberFormat="0" applyAlignment="0" applyProtection="0">
      <alignment vertical="center"/>
    </xf>
    <xf numFmtId="0" fontId="80" fillId="15" borderId="169" applyNumberFormat="0" applyAlignment="0" applyProtection="0">
      <alignment vertical="center"/>
    </xf>
    <xf numFmtId="14" fontId="54" fillId="36" borderId="149" applyProtection="0">
      <alignment horizontal="left"/>
    </xf>
    <xf numFmtId="0" fontId="18" fillId="32" borderId="147" applyNumberFormat="0" applyAlignment="0" applyProtection="0"/>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xf numFmtId="0" fontId="85" fillId="0" borderId="151" applyNumberFormat="0" applyFill="0" applyAlignment="0" applyProtection="0"/>
    <xf numFmtId="0" fontId="68" fillId="15" borderId="146" applyNumberFormat="0" applyAlignment="0" applyProtection="0">
      <alignment vertical="center"/>
    </xf>
    <xf numFmtId="0" fontId="79" fillId="8" borderId="146" applyNumberForma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52" fillId="33" borderId="149" applyNumberFormat="0" applyAlignment="0" applyProtection="0"/>
    <xf numFmtId="14" fontId="54" fillId="36" borderId="149" applyProtection="0">
      <alignment horizontal="right"/>
    </xf>
    <xf numFmtId="0" fontId="79" fillId="8" borderId="166" applyNumberFormat="0" applyAlignment="0" applyProtection="0">
      <alignment vertical="center"/>
    </xf>
    <xf numFmtId="0" fontId="80" fillId="15" borderId="169" applyNumberFormat="0" applyAlignment="0" applyProtection="0">
      <alignment vertical="center"/>
    </xf>
    <xf numFmtId="0" fontId="68" fillId="15" borderId="166" applyNumberFormat="0" applyAlignment="0" applyProtection="0">
      <alignment vertical="center"/>
    </xf>
    <xf numFmtId="0" fontId="80" fillId="15" borderId="169" applyNumberFormat="0" applyAlignment="0" applyProtection="0">
      <alignment vertical="center"/>
    </xf>
    <xf numFmtId="0" fontId="13" fillId="10" borderId="168" applyNumberFormat="0" applyFont="0" applyAlignment="0" applyProtection="0">
      <alignment vertical="center"/>
    </xf>
    <xf numFmtId="0" fontId="68" fillId="15" borderId="166" applyNumberFormat="0" applyAlignment="0" applyProtection="0">
      <alignment vertical="center"/>
    </xf>
    <xf numFmtId="0" fontId="13" fillId="10" borderId="168" applyNumberFormat="0" applyFont="0" applyAlignment="0" applyProtection="0">
      <alignment vertical="center"/>
    </xf>
    <xf numFmtId="14" fontId="54" fillId="36" borderId="157" applyProtection="0">
      <alignment horizontal="right"/>
    </xf>
    <xf numFmtId="2" fontId="54" fillId="33" borderId="157" applyProtection="0"/>
    <xf numFmtId="0" fontId="68" fillId="15" borderId="146" applyNumberFormat="0" applyAlignment="0" applyProtection="0">
      <alignment vertical="center"/>
    </xf>
    <xf numFmtId="0" fontId="13" fillId="10" borderId="155" applyNumberFormat="0" applyFont="0" applyAlignment="0" applyProtection="0"/>
    <xf numFmtId="0" fontId="79" fillId="8" borderId="166" applyNumberFormat="0" applyAlignment="0" applyProtection="0">
      <alignment vertical="center"/>
    </xf>
    <xf numFmtId="0" fontId="13" fillId="10" borderId="147" applyNumberFormat="0" applyFont="0" applyAlignment="0" applyProtection="0">
      <alignment vertical="center"/>
    </xf>
    <xf numFmtId="0" fontId="68" fillId="15" borderId="166" applyNumberFormat="0" applyAlignment="0" applyProtection="0">
      <alignment vertical="center"/>
    </xf>
    <xf numFmtId="0" fontId="68" fillId="9" borderId="146" applyNumberFormat="0" applyAlignment="0" applyProtection="0">
      <alignment vertical="center"/>
    </xf>
    <xf numFmtId="0" fontId="32" fillId="15" borderId="146" applyNumberFormat="0" applyAlignment="0" applyProtection="0">
      <alignment vertical="center"/>
    </xf>
    <xf numFmtId="0" fontId="68" fillId="15" borderId="146" applyNumberFormat="0" applyAlignment="0" applyProtection="0">
      <alignment vertical="center"/>
    </xf>
    <xf numFmtId="0" fontId="63" fillId="0" borderId="150" applyNumberFormat="0" applyFill="0" applyAlignment="0" applyProtection="0">
      <alignment vertical="center"/>
    </xf>
    <xf numFmtId="0" fontId="79" fillId="8" borderId="146" applyNumberFormat="0" applyAlignment="0" applyProtection="0">
      <alignment vertical="center"/>
    </xf>
    <xf numFmtId="0" fontId="68" fillId="15" borderId="146" applyNumberFormat="0" applyAlignment="0" applyProtection="0">
      <alignment vertical="center"/>
    </xf>
    <xf numFmtId="0" fontId="80" fillId="15" borderId="148" applyNumberFormat="0" applyAlignment="0" applyProtection="0">
      <alignment vertical="center"/>
    </xf>
    <xf numFmtId="0" fontId="80" fillId="9" borderId="148" applyNumberFormat="0" applyAlignment="0" applyProtection="0">
      <alignment vertical="center"/>
    </xf>
    <xf numFmtId="0" fontId="68" fillId="15" borderId="146" applyNumberFormat="0" applyAlignment="0" applyProtection="0">
      <alignment vertical="center"/>
    </xf>
    <xf numFmtId="0" fontId="67" fillId="9" borderId="146" applyNumberFormat="0" applyAlignment="0" applyProtection="0"/>
    <xf numFmtId="0" fontId="79" fillId="8" borderId="146" applyNumberFormat="0" applyAlignment="0" applyProtection="0">
      <alignment vertical="center"/>
    </xf>
    <xf numFmtId="0" fontId="32" fillId="15" borderId="146" applyNumberFormat="0" applyAlignment="0" applyProtection="0">
      <alignment vertical="center"/>
    </xf>
    <xf numFmtId="14" fontId="54" fillId="36" borderId="149" applyProtection="0">
      <alignment horizontal="right"/>
    </xf>
    <xf numFmtId="0" fontId="18" fillId="32" borderId="147" applyNumberFormat="0" applyAlignment="0" applyProtection="0"/>
    <xf numFmtId="14" fontId="54" fillId="36" borderId="149" applyProtection="0">
      <alignment horizontal="right"/>
    </xf>
    <xf numFmtId="0" fontId="44" fillId="8" borderId="146" applyNumberFormat="0" applyAlignment="0" applyProtection="0">
      <alignment vertical="center"/>
    </xf>
    <xf numFmtId="14" fontId="54" fillId="36" borderId="149" applyProtection="0">
      <alignment horizontal="left"/>
    </xf>
    <xf numFmtId="14" fontId="54" fillId="36" borderId="149" applyProtection="0">
      <alignment horizontal="left"/>
    </xf>
    <xf numFmtId="0" fontId="79" fillId="8" borderId="146" applyNumberFormat="0" applyAlignment="0" applyProtection="0">
      <alignment vertical="center"/>
    </xf>
    <xf numFmtId="0" fontId="80" fillId="9" borderId="148" applyNumberFormat="0" applyAlignment="0" applyProtection="0">
      <alignment vertical="center"/>
    </xf>
    <xf numFmtId="0" fontId="13" fillId="10" borderId="168" applyNumberFormat="0" applyFont="0" applyAlignment="0" applyProtection="0">
      <alignment vertical="center"/>
    </xf>
    <xf numFmtId="0" fontId="68" fillId="15" borderId="146" applyNumberForma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80" fillId="15" borderId="148"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85" fillId="0" borderId="151" applyNumberFormat="0" applyFill="0" applyAlignment="0" applyProtection="0"/>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9" fillId="8" borderId="146" applyNumberFormat="0" applyAlignment="0" applyProtection="0">
      <alignment vertical="center"/>
    </xf>
    <xf numFmtId="0" fontId="67" fillId="9" borderId="146" applyNumberFormat="0" applyAlignment="0" applyProtection="0"/>
    <xf numFmtId="0" fontId="68" fillId="15" borderId="146" applyNumberFormat="0" applyAlignment="0" applyProtection="0">
      <alignment vertical="center"/>
    </xf>
    <xf numFmtId="0" fontId="68" fillId="15" borderId="146" applyNumberFormat="0" applyAlignment="0" applyProtection="0">
      <alignment vertical="center"/>
    </xf>
    <xf numFmtId="0" fontId="67" fillId="9" borderId="146" applyNumberFormat="0" applyAlignment="0" applyProtection="0"/>
    <xf numFmtId="0" fontId="68" fillId="15" borderId="146" applyNumberFormat="0" applyAlignment="0" applyProtection="0">
      <alignment vertical="center"/>
    </xf>
    <xf numFmtId="0" fontId="63" fillId="0" borderId="151" applyNumberFormat="0" applyFill="0" applyAlignment="0" applyProtection="0">
      <alignment vertical="center"/>
    </xf>
    <xf numFmtId="0" fontId="67" fillId="9" borderId="146" applyNumberFormat="0" applyAlignment="0" applyProtection="0"/>
    <xf numFmtId="0" fontId="79" fillId="8" borderId="166" applyNumberFormat="0" applyAlignment="0" applyProtection="0">
      <alignment vertical="center"/>
    </xf>
    <xf numFmtId="0" fontId="80" fillId="15" borderId="169" applyNumberFormat="0" applyAlignment="0" applyProtection="0">
      <alignment vertical="center"/>
    </xf>
    <xf numFmtId="0" fontId="80" fillId="15" borderId="169" applyNumberFormat="0" applyAlignment="0" applyProtection="0">
      <alignment vertical="center"/>
    </xf>
    <xf numFmtId="0" fontId="79" fillId="8" borderId="16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80" fillId="9" borderId="148" applyNumberFormat="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79" fillId="8" borderId="146" applyNumberFormat="0" applyAlignment="0" applyProtection="0">
      <alignment vertical="center"/>
    </xf>
    <xf numFmtId="0" fontId="68" fillId="15" borderId="146" applyNumberForma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52" fillId="33" borderId="149" applyNumberFormat="0" applyAlignment="0" applyProtection="0"/>
    <xf numFmtId="0" fontId="67" fillId="9" borderId="153" applyNumberFormat="0" applyAlignment="0" applyProtection="0"/>
    <xf numFmtId="0" fontId="68" fillId="9" borderId="153" applyNumberFormat="0" applyAlignment="0" applyProtection="0">
      <alignment vertical="center"/>
    </xf>
    <xf numFmtId="0" fontId="68" fillId="9" borderId="146" applyNumberFormat="0" applyAlignment="0" applyProtection="0">
      <alignment vertical="center"/>
    </xf>
    <xf numFmtId="0" fontId="63" fillId="0" borderId="158" applyNumberFormat="0" applyFill="0" applyAlignment="0" applyProtection="0">
      <alignment vertical="center"/>
    </xf>
    <xf numFmtId="0" fontId="63" fillId="0" borderId="159" applyNumberFormat="0" applyFill="0" applyAlignment="0" applyProtection="0">
      <alignment vertical="center"/>
    </xf>
    <xf numFmtId="0" fontId="63" fillId="0" borderId="158" applyNumberFormat="0" applyFill="0" applyAlignment="0" applyProtection="0">
      <alignment vertical="center"/>
    </xf>
    <xf numFmtId="2" fontId="57" fillId="35" borderId="157" applyProtection="0"/>
    <xf numFmtId="2" fontId="54" fillId="33" borderId="157" applyProtection="0"/>
    <xf numFmtId="14" fontId="54" fillId="36" borderId="157" applyProtection="0">
      <alignment horizontal="left"/>
    </xf>
    <xf numFmtId="2" fontId="53" fillId="35" borderId="157" applyProtection="0">
      <alignment horizontal="right"/>
    </xf>
    <xf numFmtId="0" fontId="55" fillId="33" borderId="157" applyNumberFormat="0" applyProtection="0">
      <alignment horizontal="left"/>
    </xf>
    <xf numFmtId="0" fontId="59" fillId="0" borderId="158" applyNumberFormat="0" applyFill="0" applyAlignment="0" applyProtection="0">
      <alignment vertical="center"/>
    </xf>
    <xf numFmtId="0" fontId="79" fillId="8" borderId="166" applyNumberFormat="0" applyAlignment="0" applyProtection="0">
      <alignment vertical="center"/>
    </xf>
    <xf numFmtId="0" fontId="80" fillId="9" borderId="169" applyNumberFormat="0" applyAlignment="0" applyProtection="0">
      <alignment vertical="center"/>
    </xf>
    <xf numFmtId="0" fontId="80" fillId="15" borderId="169" applyNumberFormat="0" applyAlignment="0" applyProtection="0">
      <alignment vertical="center"/>
    </xf>
    <xf numFmtId="0" fontId="51" fillId="15" borderId="156" applyNumberFormat="0" applyAlignment="0" applyProtection="0">
      <alignment vertical="center"/>
    </xf>
    <xf numFmtId="0" fontId="68" fillId="15" borderId="166" applyNumberFormat="0" applyAlignment="0" applyProtection="0">
      <alignment vertical="center"/>
    </xf>
    <xf numFmtId="0" fontId="52" fillId="33" borderId="149" applyNumberFormat="0" applyAlignment="0" applyProtection="0"/>
    <xf numFmtId="0" fontId="44" fillId="8" borderId="166" applyNumberFormat="0" applyAlignment="0" applyProtection="0">
      <alignment vertical="center"/>
    </xf>
    <xf numFmtId="0" fontId="80" fillId="9" borderId="148" applyNumberFormat="0" applyAlignment="0" applyProtection="0">
      <alignment vertical="center"/>
    </xf>
    <xf numFmtId="0" fontId="13" fillId="10" borderId="147" applyNumberFormat="0" applyFont="0" applyAlignment="0" applyProtection="0">
      <alignment vertical="center"/>
    </xf>
    <xf numFmtId="0" fontId="68" fillId="9" borderId="146"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52" fillId="33" borderId="149" applyNumberFormat="0" applyAlignment="0" applyProtection="0"/>
    <xf numFmtId="0" fontId="68" fillId="15" borderId="153" applyNumberFormat="0" applyAlignment="0" applyProtection="0">
      <alignment vertical="center"/>
    </xf>
    <xf numFmtId="0" fontId="63" fillId="0" borderId="158" applyNumberFormat="0" applyFill="0" applyAlignment="0" applyProtection="0">
      <alignment vertical="center"/>
    </xf>
    <xf numFmtId="0" fontId="67" fillId="9" borderId="153" applyNumberFormat="0" applyAlignment="0" applyProtection="0"/>
    <xf numFmtId="0" fontId="63" fillId="0" borderId="158" applyNumberFormat="0" applyFill="0" applyAlignment="0" applyProtection="0">
      <alignment vertical="center"/>
    </xf>
    <xf numFmtId="0" fontId="63" fillId="0" borderId="158" applyNumberFormat="0" applyFill="0" applyAlignment="0" applyProtection="0">
      <alignment vertical="center"/>
    </xf>
    <xf numFmtId="0" fontId="63" fillId="0" borderId="158" applyNumberFormat="0" applyFill="0" applyAlignment="0" applyProtection="0">
      <alignment vertical="center"/>
    </xf>
    <xf numFmtId="0" fontId="59" fillId="0" borderId="158" applyNumberFormat="0" applyFill="0" applyAlignment="0" applyProtection="0">
      <alignment vertical="center"/>
    </xf>
    <xf numFmtId="2" fontId="57" fillId="35" borderId="157" applyProtection="0">
      <alignment horizontal="center"/>
    </xf>
    <xf numFmtId="2" fontId="57" fillId="35" borderId="157" applyProtection="0">
      <alignment horizontal="center"/>
    </xf>
    <xf numFmtId="14" fontId="54" fillId="36" borderId="157" applyProtection="0">
      <alignment horizontal="left"/>
    </xf>
    <xf numFmtId="14" fontId="54" fillId="36" borderId="157" applyProtection="0">
      <alignment horizontal="right"/>
    </xf>
    <xf numFmtId="2" fontId="53" fillId="35" borderId="157" applyProtection="0">
      <alignment horizontal="right"/>
    </xf>
    <xf numFmtId="14" fontId="54" fillId="36" borderId="157" applyProtection="0">
      <alignment horizontal="left"/>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63" fillId="0" borderId="151"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1" applyNumberFormat="0" applyFill="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85" fillId="0" borderId="151" applyNumberFormat="0" applyFill="0" applyAlignment="0" applyProtection="0"/>
    <xf numFmtId="0" fontId="13" fillId="10" borderId="147" applyNumberFormat="0" applyFon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51" fillId="15" borderId="148" applyNumberFormat="0" applyAlignment="0" applyProtection="0">
      <alignment vertical="center"/>
    </xf>
    <xf numFmtId="0" fontId="32" fillId="15" borderId="146" applyNumberForma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44" fillId="8" borderId="146" applyNumberForma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9" borderId="146" applyNumberFormat="0" applyAlignment="0" applyProtection="0">
      <alignment vertical="center"/>
    </xf>
    <xf numFmtId="0" fontId="44" fillId="8" borderId="146" applyNumberFormat="0" applyAlignment="0" applyProtection="0">
      <alignment vertical="center"/>
    </xf>
    <xf numFmtId="0" fontId="85" fillId="0" borderId="151" applyNumberFormat="0" applyFill="0" applyAlignment="0" applyProtection="0"/>
    <xf numFmtId="0" fontId="79" fillId="8" borderId="146" applyNumberForma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63" fillId="0" borderId="158" applyNumberFormat="0" applyFill="0" applyAlignment="0" applyProtection="0">
      <alignment vertical="center"/>
    </xf>
    <xf numFmtId="2" fontId="57" fillId="35" borderId="157" applyProtection="0">
      <alignment horizontal="center"/>
    </xf>
    <xf numFmtId="14" fontId="54" fillId="36" borderId="157" applyProtection="0">
      <alignment horizontal="left"/>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32" fillId="15" borderId="146"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7" fillId="9" borderId="146" applyNumberFormat="0" applyAlignment="0" applyProtection="0"/>
    <xf numFmtId="0" fontId="68" fillId="15" borderId="146" applyNumberForma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85" fillId="0" borderId="151" applyNumberFormat="0" applyFill="0" applyAlignment="0" applyProtection="0"/>
    <xf numFmtId="0" fontId="79" fillId="8"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51" fillId="15" borderId="148" applyNumberFormat="0" applyAlignment="0" applyProtection="0">
      <alignment vertical="center"/>
    </xf>
    <xf numFmtId="0" fontId="85" fillId="0" borderId="151" applyNumberFormat="0" applyFill="0" applyAlignment="0" applyProtection="0"/>
    <xf numFmtId="0" fontId="79" fillId="8" borderId="146" applyNumberFormat="0" applyAlignment="0" applyProtection="0">
      <alignment vertical="center"/>
    </xf>
    <xf numFmtId="0" fontId="63" fillId="0" borderId="151" applyNumberFormat="0" applyFill="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80" fillId="9" borderId="148" applyNumberFormat="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3" fillId="0" borderId="151" applyNumberFormat="0" applyFill="0" applyAlignment="0" applyProtection="0">
      <alignment vertical="center"/>
    </xf>
    <xf numFmtId="0" fontId="44" fillId="8" borderId="146" applyNumberForma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3" fillId="0" borderId="151" applyNumberFormat="0" applyFill="0" applyAlignment="0" applyProtection="0">
      <alignment vertical="center"/>
    </xf>
    <xf numFmtId="0" fontId="67" fillId="9" borderId="146" applyNumberFormat="0" applyAlignment="0" applyProtection="0"/>
    <xf numFmtId="0" fontId="79" fillId="8" borderId="146" applyNumberFormat="0" applyAlignment="0" applyProtection="0">
      <alignment vertical="center"/>
    </xf>
    <xf numFmtId="0" fontId="79" fillId="8" borderId="146" applyNumberFormat="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8" fillId="15" borderId="146" applyNumberFormat="0" applyAlignment="0" applyProtection="0">
      <alignment vertical="center"/>
    </xf>
    <xf numFmtId="0" fontId="51" fillId="15" borderId="148" applyNumberFormat="0" applyAlignment="0" applyProtection="0">
      <alignment vertical="center"/>
    </xf>
    <xf numFmtId="0" fontId="32" fillId="15" borderId="166" applyNumberFormat="0" applyAlignment="0" applyProtection="0">
      <alignment vertical="center"/>
    </xf>
    <xf numFmtId="0" fontId="79" fillId="8" borderId="166" applyNumberFormat="0" applyAlignment="0" applyProtection="0">
      <alignment vertical="center"/>
    </xf>
    <xf numFmtId="0" fontId="44" fillId="8" borderId="146" applyNumberFormat="0" applyAlignment="0" applyProtection="0">
      <alignment vertical="center"/>
    </xf>
    <xf numFmtId="0" fontId="80" fillId="15" borderId="169" applyNumberFormat="0" applyAlignment="0" applyProtection="0">
      <alignment vertical="center"/>
    </xf>
    <xf numFmtId="0" fontId="13" fillId="10" borderId="168" applyNumberFormat="0" applyFont="0" applyAlignment="0" applyProtection="0">
      <alignment vertical="center"/>
    </xf>
    <xf numFmtId="0" fontId="68" fillId="15" borderId="166" applyNumberFormat="0" applyAlignment="0" applyProtection="0">
      <alignment vertical="center"/>
    </xf>
    <xf numFmtId="0" fontId="51" fillId="15" borderId="156" applyNumberFormat="0" applyAlignment="0" applyProtection="0">
      <alignment vertical="center"/>
    </xf>
    <xf numFmtId="14" fontId="54" fillId="36" borderId="157" applyProtection="0">
      <alignment horizontal="right"/>
    </xf>
    <xf numFmtId="0" fontId="85" fillId="0" borderId="172" applyNumberFormat="0" applyFill="0" applyAlignment="0" applyProtection="0"/>
    <xf numFmtId="0" fontId="80" fillId="15" borderId="148" applyNumberFormat="0" applyAlignment="0" applyProtection="0">
      <alignment vertical="center"/>
    </xf>
    <xf numFmtId="0" fontId="63" fillId="0" borderId="158" applyNumberFormat="0" applyFill="0" applyAlignment="0" applyProtection="0">
      <alignment vertical="center"/>
    </xf>
    <xf numFmtId="2" fontId="57" fillId="35" borderId="157" applyProtection="0"/>
    <xf numFmtId="2" fontId="53" fillId="35" borderId="157" applyProtection="0">
      <alignment horizontal="right"/>
    </xf>
    <xf numFmtId="0" fontId="80" fillId="9" borderId="148" applyNumberFormat="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1" applyNumberFormat="0" applyFill="0" applyAlignment="0" applyProtection="0">
      <alignment vertical="center"/>
    </xf>
    <xf numFmtId="0" fontId="13" fillId="10" borderId="147" applyNumberFormat="0" applyFont="0" applyAlignment="0" applyProtection="0"/>
    <xf numFmtId="14" fontId="54" fillId="36" borderId="149" applyProtection="0">
      <alignment horizontal="left"/>
    </xf>
    <xf numFmtId="0" fontId="80" fillId="15" borderId="169" applyNumberFormat="0" applyAlignment="0" applyProtection="0">
      <alignment vertical="center"/>
    </xf>
    <xf numFmtId="0" fontId="80" fillId="15" borderId="169" applyNumberFormat="0" applyAlignment="0" applyProtection="0">
      <alignment vertical="center"/>
    </xf>
    <xf numFmtId="0" fontId="79" fillId="8" borderId="166" applyNumberFormat="0" applyAlignment="0" applyProtection="0">
      <alignment vertical="center"/>
    </xf>
    <xf numFmtId="0" fontId="79" fillId="8" borderId="166" applyNumberFormat="0" applyAlignment="0" applyProtection="0">
      <alignment vertical="center"/>
    </xf>
    <xf numFmtId="0" fontId="85" fillId="0" borderId="172" applyNumberFormat="0" applyFill="0" applyAlignment="0" applyProtection="0"/>
    <xf numFmtId="0" fontId="13" fillId="10" borderId="168" applyNumberFormat="0" applyFont="0" applyAlignment="0" applyProtection="0">
      <alignment vertical="center"/>
    </xf>
    <xf numFmtId="0" fontId="44" fillId="8" borderId="144" applyNumberFormat="0" applyAlignment="0" applyProtection="0">
      <alignment vertical="center"/>
    </xf>
    <xf numFmtId="0" fontId="51" fillId="15" borderId="156" applyNumberFormat="0" applyAlignment="0" applyProtection="0">
      <alignment vertical="center"/>
    </xf>
    <xf numFmtId="0" fontId="59" fillId="0" borderId="158" applyNumberFormat="0" applyFill="0" applyAlignment="0" applyProtection="0">
      <alignment vertical="center"/>
    </xf>
    <xf numFmtId="14" fontId="54" fillId="36" borderId="157" applyProtection="0">
      <alignment horizontal="left"/>
    </xf>
    <xf numFmtId="0" fontId="80" fillId="15" borderId="169" applyNumberFormat="0" applyAlignment="0" applyProtection="0">
      <alignment vertical="center"/>
    </xf>
    <xf numFmtId="0" fontId="80" fillId="15" borderId="148" applyNumberFormat="0" applyAlignment="0" applyProtection="0">
      <alignment vertical="center"/>
    </xf>
    <xf numFmtId="0" fontId="80" fillId="15" borderId="169" applyNumberFormat="0" applyAlignment="0" applyProtection="0">
      <alignment vertical="center"/>
    </xf>
    <xf numFmtId="0" fontId="13" fillId="10" borderId="168" applyNumberFormat="0" applyFont="0" applyAlignment="0" applyProtection="0">
      <alignment vertical="center"/>
    </xf>
    <xf numFmtId="0" fontId="80" fillId="15" borderId="169" applyNumberFormat="0" applyAlignment="0" applyProtection="0">
      <alignment vertical="center"/>
    </xf>
    <xf numFmtId="0" fontId="18" fillId="32" borderId="147" applyNumberFormat="0" applyAlignment="0" applyProtection="0"/>
    <xf numFmtId="14" fontId="54" fillId="36" borderId="149" applyProtection="0">
      <alignment horizontal="right"/>
    </xf>
    <xf numFmtId="0" fontId="55" fillId="33" borderId="149" applyNumberFormat="0" applyProtection="0">
      <alignment horizontal="left"/>
    </xf>
    <xf numFmtId="2" fontId="52" fillId="34" borderId="149" applyProtection="0">
      <alignment horizontal="right"/>
    </xf>
    <xf numFmtId="0" fontId="68" fillId="15" borderId="166" applyNumberFormat="0" applyAlignment="0" applyProtection="0">
      <alignment vertical="center"/>
    </xf>
    <xf numFmtId="2" fontId="54" fillId="33" borderId="149" applyProtection="0"/>
    <xf numFmtId="2" fontId="57" fillId="35" borderId="149" applyProtection="0"/>
    <xf numFmtId="2" fontId="53" fillId="37" borderId="149" applyProtection="0">
      <alignment horizontal="center"/>
    </xf>
    <xf numFmtId="2" fontId="53" fillId="34" borderId="149" applyProtection="0"/>
    <xf numFmtId="2" fontId="54" fillId="33" borderId="149" applyProtection="0"/>
    <xf numFmtId="0" fontId="68" fillId="15" borderId="146" applyNumberForma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3" fillId="0" borderId="150" applyNumberFormat="0" applyFill="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63" fillId="0" borderId="151" applyNumberFormat="0" applyFill="0" applyAlignment="0" applyProtection="0">
      <alignment vertical="center"/>
    </xf>
    <xf numFmtId="0" fontId="68" fillId="9" borderId="146" applyNumberFormat="0" applyAlignment="0" applyProtection="0">
      <alignment vertical="center"/>
    </xf>
    <xf numFmtId="0" fontId="68" fillId="15" borderId="146" applyNumberFormat="0" applyAlignment="0" applyProtection="0">
      <alignment vertical="center"/>
    </xf>
    <xf numFmtId="0" fontId="44" fillId="8"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xf numFmtId="0" fontId="80" fillId="15" borderId="148" applyNumberFormat="0" applyAlignment="0" applyProtection="0">
      <alignment vertical="center"/>
    </xf>
    <xf numFmtId="0" fontId="68" fillId="15" borderId="146" applyNumberFormat="0" applyAlignment="0" applyProtection="0">
      <alignment vertical="center"/>
    </xf>
    <xf numFmtId="0" fontId="59" fillId="0" borderId="150" applyNumberFormat="0" applyFill="0" applyAlignment="0" applyProtection="0">
      <alignment vertical="center"/>
    </xf>
    <xf numFmtId="2" fontId="54" fillId="33" borderId="149" applyProtection="0"/>
    <xf numFmtId="0" fontId="63" fillId="0" borderId="150" applyNumberFormat="0" applyFill="0" applyAlignment="0" applyProtection="0">
      <alignment vertical="center"/>
    </xf>
    <xf numFmtId="0" fontId="51" fillId="15" borderId="148" applyNumberFormat="0" applyAlignment="0" applyProtection="0">
      <alignment vertical="center"/>
    </xf>
    <xf numFmtId="0" fontId="59" fillId="0" borderId="150" applyNumberFormat="0" applyFill="0" applyAlignment="0" applyProtection="0">
      <alignment vertical="center"/>
    </xf>
    <xf numFmtId="2" fontId="53" fillId="35" borderId="149" applyProtection="0">
      <alignment horizontal="right"/>
    </xf>
    <xf numFmtId="0" fontId="13" fillId="10" borderId="168" applyNumberFormat="0" applyFont="0" applyAlignment="0" applyProtection="0">
      <alignment vertical="center"/>
    </xf>
    <xf numFmtId="0" fontId="68" fillId="15" borderId="166" applyNumberFormat="0" applyAlignment="0" applyProtection="0">
      <alignment vertical="center"/>
    </xf>
    <xf numFmtId="14" fontId="54" fillId="36" borderId="149" applyProtection="0">
      <alignment horizontal="right"/>
    </xf>
    <xf numFmtId="0" fontId="51" fillId="15" borderId="169" applyNumberFormat="0" applyAlignment="0" applyProtection="0">
      <alignment vertical="center"/>
    </xf>
    <xf numFmtId="2" fontId="54" fillId="33" borderId="149" applyProtection="0"/>
    <xf numFmtId="2" fontId="54" fillId="33" borderId="149" applyProtection="0"/>
    <xf numFmtId="2" fontId="53" fillId="34" borderId="149" applyProtection="0"/>
    <xf numFmtId="2" fontId="57" fillId="35" borderId="149" applyProtection="0">
      <alignment horizontal="center"/>
    </xf>
    <xf numFmtId="2" fontId="53" fillId="34" borderId="149" applyProtection="0"/>
    <xf numFmtId="2" fontId="54" fillId="33" borderId="149" applyProtection="0"/>
    <xf numFmtId="0" fontId="63" fillId="0" borderId="150" applyNumberFormat="0" applyFill="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80" fillId="15" borderId="148" applyNumberFormat="0" applyAlignment="0" applyProtection="0">
      <alignment vertical="center"/>
    </xf>
    <xf numFmtId="0" fontId="44" fillId="8" borderId="146" applyNumberFormat="0" applyAlignment="0" applyProtection="0">
      <alignment vertical="center"/>
    </xf>
    <xf numFmtId="0" fontId="63" fillId="0" borderId="151" applyNumberFormat="0" applyFill="0" applyAlignment="0" applyProtection="0">
      <alignment vertical="center"/>
    </xf>
    <xf numFmtId="0" fontId="63" fillId="0" borderId="151" applyNumberFormat="0" applyFill="0" applyAlignment="0" applyProtection="0">
      <alignment vertical="center"/>
    </xf>
    <xf numFmtId="0" fontId="59" fillId="0" borderId="150" applyNumberFormat="0" applyFill="0" applyAlignment="0" applyProtection="0">
      <alignment vertical="center"/>
    </xf>
    <xf numFmtId="0" fontId="59" fillId="0" borderId="150" applyNumberFormat="0" applyFill="0" applyAlignment="0" applyProtection="0">
      <alignment vertical="center"/>
    </xf>
    <xf numFmtId="14" fontId="54" fillId="36" borderId="149" applyProtection="0">
      <alignment horizontal="right"/>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5" fillId="0" borderId="151" applyNumberFormat="0" applyFill="0" applyAlignment="0" applyProtection="0"/>
    <xf numFmtId="0" fontId="80" fillId="15" borderId="148" applyNumberFormat="0" applyAlignment="0" applyProtection="0">
      <alignment vertical="center"/>
    </xf>
    <xf numFmtId="0" fontId="80" fillId="15" borderId="148" applyNumberFormat="0" applyAlignment="0" applyProtection="0">
      <alignment vertical="center"/>
    </xf>
    <xf numFmtId="0" fontId="63" fillId="0" borderId="151" applyNumberFormat="0" applyFill="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68" fillId="15" borderId="146" applyNumberFormat="0" applyAlignment="0" applyProtection="0">
      <alignment vertical="center"/>
    </xf>
    <xf numFmtId="0" fontId="51"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32" fillId="15" borderId="146" applyNumberFormat="0" applyAlignment="0" applyProtection="0">
      <alignment vertical="center"/>
    </xf>
    <xf numFmtId="0" fontId="51"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0" fontId="18" fillId="32" borderId="147" applyNumberFormat="0" applyAlignment="0" applyProtection="0"/>
    <xf numFmtId="37" fontId="73" fillId="0" borderId="152">
      <alignment horizontal="justify" vertical="center" wrapText="1"/>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46" applyNumberFormat="0" applyAlignment="0" applyProtection="0">
      <alignment vertical="center"/>
    </xf>
    <xf numFmtId="0" fontId="63" fillId="0" borderId="150" applyNumberFormat="0" applyFill="0" applyAlignment="0" applyProtection="0">
      <alignment vertical="center"/>
    </xf>
    <xf numFmtId="0" fontId="63" fillId="0" borderId="151"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55" fillId="33" borderId="149" applyNumberFormat="0" applyProtection="0">
      <alignment horizontal="left"/>
    </xf>
    <xf numFmtId="2" fontId="52" fillId="34" borderId="149" applyProtection="0">
      <alignment horizontal="right"/>
    </xf>
    <xf numFmtId="0" fontId="18" fillId="32" borderId="147" applyNumberFormat="0" applyAlignment="0" applyProtection="0"/>
    <xf numFmtId="2" fontId="52" fillId="34" borderId="149" applyProtection="0">
      <alignment horizontal="right"/>
    </xf>
    <xf numFmtId="0" fontId="18" fillId="32" borderId="147" applyNumberFormat="0" applyAlignment="0" applyProtection="0"/>
    <xf numFmtId="14" fontId="54" fillId="36" borderId="149" applyProtection="0">
      <alignment horizontal="left"/>
    </xf>
    <xf numFmtId="0" fontId="13" fillId="10" borderId="147" applyNumberFormat="0" applyFont="0" applyAlignment="0" applyProtection="0">
      <alignment vertical="center"/>
    </xf>
    <xf numFmtId="2" fontId="57" fillId="35" borderId="149" applyProtection="0">
      <alignment horizont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8" fillId="9" borderId="146" applyNumberFormat="0" applyAlignment="0" applyProtection="0">
      <alignment vertical="center"/>
    </xf>
    <xf numFmtId="0" fontId="63" fillId="0" borderId="150" applyNumberFormat="0" applyFill="0" applyAlignment="0" applyProtection="0">
      <alignment vertical="center"/>
    </xf>
    <xf numFmtId="0" fontId="13" fillId="10" borderId="147"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xf numFmtId="0" fontId="63" fillId="0" borderId="150" applyNumberFormat="0" applyFill="0" applyAlignment="0" applyProtection="0">
      <alignment vertical="center"/>
    </xf>
    <xf numFmtId="0" fontId="13" fillId="10" borderId="147" applyNumberFormat="0" applyFont="0" applyAlignment="0" applyProtection="0">
      <alignment vertical="center"/>
    </xf>
    <xf numFmtId="14" fontId="54" fillId="36" borderId="149" applyProtection="0">
      <alignment horizontal="left"/>
    </xf>
    <xf numFmtId="0" fontId="80" fillId="15" borderId="148" applyNumberFormat="0" applyAlignment="0" applyProtection="0">
      <alignment vertical="center"/>
    </xf>
    <xf numFmtId="0" fontId="59" fillId="0" borderId="150" applyNumberFormat="0" applyFill="0" applyAlignment="0" applyProtection="0">
      <alignment vertical="center"/>
    </xf>
    <xf numFmtId="2" fontId="53" fillId="34" borderId="149" applyProtection="0"/>
    <xf numFmtId="2" fontId="54" fillId="33" borderId="149" applyProtection="0"/>
    <xf numFmtId="0" fontId="44" fillId="8" borderId="146" applyNumberFormat="0" applyAlignment="0" applyProtection="0">
      <alignment vertical="center"/>
    </xf>
    <xf numFmtId="14" fontId="54" fillId="36" borderId="149" applyProtection="0">
      <alignment horizontal="left"/>
    </xf>
    <xf numFmtId="2" fontId="52" fillId="34" borderId="149" applyProtection="0">
      <alignment horizontal="right"/>
    </xf>
    <xf numFmtId="0" fontId="44" fillId="8" borderId="146" applyNumberFormat="0" applyAlignment="0" applyProtection="0">
      <alignment vertical="center"/>
    </xf>
    <xf numFmtId="0" fontId="44" fillId="8" borderId="146" applyNumberFormat="0" applyAlignment="0" applyProtection="0">
      <alignment vertical="center"/>
    </xf>
    <xf numFmtId="14" fontId="54" fillId="36" borderId="149" applyProtection="0">
      <alignment horizontal="right"/>
    </xf>
    <xf numFmtId="0" fontId="13" fillId="10" borderId="147" applyNumberFormat="0" applyFont="0" applyAlignment="0" applyProtection="0">
      <alignment vertical="center"/>
    </xf>
    <xf numFmtId="0" fontId="18" fillId="32" borderId="147" applyNumberFormat="0" applyAlignment="0" applyProtection="0"/>
    <xf numFmtId="0" fontId="68" fillId="15" borderId="146" applyNumberFormat="0" applyAlignment="0" applyProtection="0">
      <alignment vertical="center"/>
    </xf>
    <xf numFmtId="2" fontId="53" fillId="37" borderId="149" applyProtection="0"/>
    <xf numFmtId="0" fontId="13" fillId="10" borderId="147" applyNumberFormat="0" applyFont="0" applyAlignment="0" applyProtection="0">
      <alignment vertical="center"/>
    </xf>
    <xf numFmtId="0" fontId="44" fillId="8" borderId="146" applyNumberForma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0" fontId="63" fillId="0" borderId="151" applyNumberFormat="0" applyFill="0" applyAlignment="0" applyProtection="0">
      <alignment vertical="center"/>
    </xf>
    <xf numFmtId="0" fontId="79" fillId="8" borderId="146" applyNumberFormat="0" applyAlignment="0" applyProtection="0">
      <alignment vertical="center"/>
    </xf>
    <xf numFmtId="0" fontId="67" fillId="9" borderId="146" applyNumberFormat="0" applyAlignment="0" applyProtection="0"/>
    <xf numFmtId="0" fontId="80" fillId="15" borderId="148" applyNumberFormat="0" applyAlignment="0" applyProtection="0">
      <alignment vertical="center"/>
    </xf>
    <xf numFmtId="0" fontId="80" fillId="15" borderId="148" applyNumberFormat="0" applyAlignment="0" applyProtection="0">
      <alignment vertical="center"/>
    </xf>
    <xf numFmtId="0" fontId="44" fillId="8" borderId="146" applyNumberFormat="0" applyAlignment="0" applyProtection="0">
      <alignment vertical="center"/>
    </xf>
    <xf numFmtId="14" fontId="54" fillId="36" borderId="149" applyProtection="0">
      <alignment horizontal="right"/>
    </xf>
    <xf numFmtId="0" fontId="80" fillId="15" borderId="148" applyNumberFormat="0" applyAlignment="0" applyProtection="0">
      <alignment vertical="center"/>
    </xf>
    <xf numFmtId="14" fontId="54" fillId="36" borderId="149" applyProtection="0">
      <alignment horizontal="right"/>
    </xf>
    <xf numFmtId="0" fontId="13" fillId="10" borderId="147" applyNumberFormat="0" applyFont="0" applyAlignment="0" applyProtection="0">
      <alignment vertical="center"/>
    </xf>
    <xf numFmtId="2" fontId="53" fillId="34" borderId="149" applyProtection="0"/>
    <xf numFmtId="0" fontId="55" fillId="33" borderId="149" applyNumberFormat="0" applyProtection="0">
      <alignment horizontal="left"/>
    </xf>
    <xf numFmtId="0" fontId="32" fillId="15" borderId="146" applyNumberFormat="0" applyAlignment="0" applyProtection="0">
      <alignment vertical="center"/>
    </xf>
    <xf numFmtId="0" fontId="13" fillId="10" borderId="147" applyNumberFormat="0" applyFont="0" applyAlignment="0" applyProtection="0">
      <alignment vertical="center"/>
    </xf>
    <xf numFmtId="0" fontId="80" fillId="9" borderId="148" applyNumberFormat="0" applyAlignment="0" applyProtection="0">
      <alignment vertical="center"/>
    </xf>
    <xf numFmtId="2" fontId="52" fillId="34" borderId="149" applyProtection="0">
      <alignment horizontal="right"/>
    </xf>
    <xf numFmtId="0" fontId="52" fillId="33" borderId="149" applyNumberFormat="0" applyAlignment="0" applyProtection="0"/>
    <xf numFmtId="0" fontId="13" fillId="10" borderId="147" applyNumberFormat="0" applyFont="0" applyAlignment="0" applyProtection="0">
      <alignment vertical="center"/>
    </xf>
    <xf numFmtId="0" fontId="51" fillId="15" borderId="148" applyNumberFormat="0" applyAlignment="0" applyProtection="0">
      <alignment vertical="center"/>
    </xf>
    <xf numFmtId="0" fontId="55" fillId="33" borderId="149" applyNumberFormat="0" applyProtection="0">
      <alignment horizontal="left"/>
    </xf>
    <xf numFmtId="0" fontId="85" fillId="0" borderId="151" applyNumberFormat="0" applyFill="0" applyAlignment="0" applyProtection="0"/>
    <xf numFmtId="2" fontId="53" fillId="35" borderId="149" applyProtection="0">
      <alignment horizontal="right"/>
    </xf>
    <xf numFmtId="2" fontId="52" fillId="34" borderId="149" applyProtection="0">
      <alignment horizontal="right"/>
    </xf>
    <xf numFmtId="0" fontId="13" fillId="10" borderId="147" applyNumberFormat="0" applyFont="0" applyAlignment="0" applyProtection="0">
      <alignment vertical="center"/>
    </xf>
    <xf numFmtId="0" fontId="55" fillId="33" borderId="149" applyNumberFormat="0" applyProtection="0">
      <alignment horizontal="left"/>
    </xf>
    <xf numFmtId="2" fontId="57" fillId="35" borderId="149" applyProtection="0">
      <alignment horizontal="center"/>
    </xf>
    <xf numFmtId="2" fontId="54" fillId="33" borderId="149" applyProtection="0"/>
    <xf numFmtId="0" fontId="55" fillId="33" borderId="149" applyNumberFormat="0" applyProtection="0">
      <alignment horizontal="left"/>
    </xf>
    <xf numFmtId="0" fontId="68" fillId="15" borderId="146" applyNumberFormat="0" applyAlignment="0" applyProtection="0">
      <alignment vertical="center"/>
    </xf>
    <xf numFmtId="0" fontId="63" fillId="0" borderId="150" applyNumberFormat="0" applyFill="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80" fillId="9" borderId="148" applyNumberFormat="0" applyAlignment="0" applyProtection="0">
      <alignment vertical="center"/>
    </xf>
    <xf numFmtId="0" fontId="80" fillId="15" borderId="148"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79" fillId="8" borderId="146" applyNumberFormat="0" applyAlignment="0" applyProtection="0">
      <alignment vertical="center"/>
    </xf>
    <xf numFmtId="0" fontId="51" fillId="15" borderId="148"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68" fillId="15" borderId="146" applyNumberFormat="0" applyAlignment="0" applyProtection="0">
      <alignment vertical="center"/>
    </xf>
    <xf numFmtId="0" fontId="63" fillId="0" borderId="150" applyNumberFormat="0" applyFill="0" applyAlignment="0" applyProtection="0">
      <alignment vertical="center"/>
    </xf>
    <xf numFmtId="0" fontId="80" fillId="9"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51"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2" fontId="53" fillId="37" borderId="149" applyProtection="0"/>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0" fillId="9" borderId="148" applyNumberFormat="0" applyAlignment="0" applyProtection="0">
      <alignment vertical="center"/>
    </xf>
    <xf numFmtId="14" fontId="54" fillId="36" borderId="149" applyProtection="0">
      <alignment horizontal="right"/>
    </xf>
    <xf numFmtId="0" fontId="80" fillId="15" borderId="148" applyNumberFormat="0" applyAlignment="0" applyProtection="0">
      <alignment vertical="center"/>
    </xf>
    <xf numFmtId="0" fontId="55" fillId="33" borderId="149" applyNumberFormat="0" applyProtection="0">
      <alignment horizontal="left"/>
    </xf>
    <xf numFmtId="2" fontId="54" fillId="33" borderId="149" applyProtection="0"/>
    <xf numFmtId="0" fontId="44" fillId="8" borderId="146" applyNumberFormat="0" applyAlignment="0" applyProtection="0">
      <alignment vertical="center"/>
    </xf>
    <xf numFmtId="0" fontId="55" fillId="33" borderId="149" applyNumberFormat="0" applyProtection="0">
      <alignment horizontal="left"/>
    </xf>
    <xf numFmtId="0" fontId="44" fillId="8" borderId="146" applyNumberFormat="0" applyAlignment="0" applyProtection="0">
      <alignment vertical="center"/>
    </xf>
    <xf numFmtId="2" fontId="52" fillId="34" borderId="149" applyProtection="0">
      <alignment horizontal="right"/>
    </xf>
    <xf numFmtId="0" fontId="44" fillId="8" borderId="146" applyNumberFormat="0" applyAlignment="0" applyProtection="0">
      <alignment vertical="center"/>
    </xf>
    <xf numFmtId="2" fontId="52" fillId="34" borderId="149" applyProtection="0">
      <alignment horizontal="right"/>
    </xf>
    <xf numFmtId="2" fontId="53" fillId="35" borderId="149" applyProtection="0">
      <alignment horizontal="right"/>
    </xf>
    <xf numFmtId="14" fontId="54" fillId="36" borderId="149" applyProtection="0">
      <alignment horizontal="left"/>
    </xf>
    <xf numFmtId="0" fontId="13" fillId="10" borderId="168" applyNumberFormat="0" applyFont="0" applyAlignment="0" applyProtection="0">
      <alignment vertical="center"/>
    </xf>
    <xf numFmtId="0" fontId="68" fillId="15" borderId="153" applyNumberFormat="0" applyAlignment="0" applyProtection="0">
      <alignment vertical="center"/>
    </xf>
    <xf numFmtId="0" fontId="68" fillId="15" borderId="146" applyNumberFormat="0" applyAlignment="0" applyProtection="0">
      <alignment vertical="center"/>
    </xf>
    <xf numFmtId="0" fontId="63" fillId="0" borderId="150" applyNumberFormat="0" applyFill="0" applyAlignment="0" applyProtection="0">
      <alignment vertical="center"/>
    </xf>
    <xf numFmtId="2" fontId="54" fillId="33" borderId="149" applyProtection="0"/>
    <xf numFmtId="0" fontId="18" fillId="32" borderId="147" applyNumberFormat="0" applyAlignment="0" applyProtection="0"/>
    <xf numFmtId="0" fontId="18" fillId="32" borderId="147" applyNumberFormat="0" applyAlignment="0" applyProtection="0"/>
    <xf numFmtId="2" fontId="53" fillId="37" borderId="149" applyProtection="0"/>
    <xf numFmtId="0" fontId="52" fillId="33" borderId="149" applyNumberFormat="0" applyAlignment="0" applyProtection="0"/>
    <xf numFmtId="2" fontId="57" fillId="35" borderId="149" applyProtection="0"/>
    <xf numFmtId="0" fontId="59" fillId="0" borderId="150" applyNumberFormat="0" applyFill="0" applyAlignment="0" applyProtection="0">
      <alignment vertical="center"/>
    </xf>
    <xf numFmtId="0" fontId="13" fillId="10" borderId="147" applyNumberFormat="0" applyFont="0" applyAlignment="0" applyProtection="0">
      <alignment vertical="center"/>
    </xf>
    <xf numFmtId="2" fontId="57" fillId="35" borderId="149" applyProtection="0"/>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1" applyNumberFormat="0" applyFill="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xf numFmtId="0" fontId="13" fillId="10" borderId="168" applyNumberFormat="0" applyFont="0" applyAlignment="0" applyProtection="0">
      <alignment vertical="center"/>
    </xf>
    <xf numFmtId="0" fontId="68" fillId="15" borderId="146" applyNumberFormat="0" applyAlignment="0" applyProtection="0">
      <alignment vertical="center"/>
    </xf>
    <xf numFmtId="2" fontId="54" fillId="33" borderId="149" applyProtection="0"/>
    <xf numFmtId="0" fontId="18" fillId="32" borderId="147" applyNumberFormat="0" applyAlignment="0" applyProtection="0"/>
    <xf numFmtId="0" fontId="44" fillId="8" borderId="146" applyNumberFormat="0" applyAlignment="0" applyProtection="0">
      <alignment vertical="center"/>
    </xf>
    <xf numFmtId="2" fontId="57" fillId="35" borderId="149" applyProtection="0"/>
    <xf numFmtId="2" fontId="53" fillId="37" borderId="149" applyProtection="0"/>
    <xf numFmtId="2" fontId="53" fillId="37" borderId="149" applyProtection="0">
      <alignment horizontal="center"/>
    </xf>
    <xf numFmtId="14" fontId="54" fillId="36" borderId="149" applyProtection="0">
      <alignment horizontal="right"/>
    </xf>
    <xf numFmtId="14" fontId="54" fillId="36" borderId="149" applyProtection="0">
      <alignment horizontal="right"/>
    </xf>
    <xf numFmtId="0" fontId="52" fillId="33" borderId="149" applyNumberFormat="0" applyAlignment="0" applyProtection="0"/>
    <xf numFmtId="0" fontId="51" fillId="15" borderId="148" applyNumberFormat="0" applyAlignment="0" applyProtection="0">
      <alignment vertical="center"/>
    </xf>
    <xf numFmtId="0" fontId="55" fillId="33" borderId="149" applyNumberFormat="0" applyProtection="0">
      <alignment horizontal="left"/>
    </xf>
    <xf numFmtId="0" fontId="68" fillId="15" borderId="146" applyNumberFormat="0" applyAlignment="0" applyProtection="0">
      <alignment vertical="center"/>
    </xf>
    <xf numFmtId="0" fontId="68" fillId="9" borderId="146" applyNumberFormat="0" applyAlignment="0" applyProtection="0">
      <alignment vertical="center"/>
    </xf>
    <xf numFmtId="2" fontId="53" fillId="34" borderId="149" applyProtection="0"/>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8" fillId="32" borderId="147" applyNumberFormat="0" applyAlignment="0" applyProtection="0"/>
    <xf numFmtId="0" fontId="80" fillId="15" borderId="148" applyNumberFormat="0" applyAlignment="0" applyProtection="0">
      <alignment vertical="center"/>
    </xf>
    <xf numFmtId="0" fontId="68" fillId="9" borderId="146" applyNumberFormat="0" applyAlignment="0" applyProtection="0">
      <alignment vertical="center"/>
    </xf>
    <xf numFmtId="0" fontId="63" fillId="0" borderId="151" applyNumberFormat="0" applyFill="0" applyAlignment="0" applyProtection="0">
      <alignment vertical="center"/>
    </xf>
    <xf numFmtId="0" fontId="80" fillId="9" borderId="148" applyNumberFormat="0" applyAlignment="0" applyProtection="0">
      <alignment vertical="center"/>
    </xf>
    <xf numFmtId="2" fontId="53" fillId="35" borderId="149" applyProtection="0">
      <alignment horizontal="right"/>
    </xf>
    <xf numFmtId="0" fontId="80" fillId="15" borderId="148" applyNumberFormat="0" applyAlignment="0" applyProtection="0">
      <alignment vertical="center"/>
    </xf>
    <xf numFmtId="2" fontId="54" fillId="33" borderId="149" applyProtection="0"/>
    <xf numFmtId="0" fontId="18" fillId="32" borderId="147" applyNumberFormat="0" applyAlignment="0" applyProtection="0"/>
    <xf numFmtId="2" fontId="53" fillId="37" borderId="149" applyProtection="0">
      <alignment horizontal="center"/>
    </xf>
    <xf numFmtId="2" fontId="53" fillId="37" borderId="149" applyProtection="0"/>
    <xf numFmtId="0" fontId="18" fillId="32" borderId="147" applyNumberFormat="0" applyAlignment="0" applyProtection="0"/>
    <xf numFmtId="0" fontId="68" fillId="15" borderId="166" applyNumberFormat="0" applyAlignment="0" applyProtection="0">
      <alignment vertical="center"/>
    </xf>
    <xf numFmtId="0" fontId="18" fillId="32" borderId="147" applyNumberFormat="0" applyAlignment="0" applyProtection="0"/>
    <xf numFmtId="0" fontId="79" fillId="8" borderId="146" applyNumberFormat="0" applyAlignment="0" applyProtection="0">
      <alignment vertical="center"/>
    </xf>
    <xf numFmtId="2" fontId="53" fillId="35" borderId="149" applyProtection="0">
      <alignment horizontal="right"/>
    </xf>
    <xf numFmtId="14" fontId="54" fillId="36" borderId="149" applyProtection="0">
      <alignment horizontal="right"/>
    </xf>
    <xf numFmtId="0" fontId="68" fillId="15" borderId="166" applyNumberFormat="0" applyAlignment="0" applyProtection="0">
      <alignment vertical="center"/>
    </xf>
    <xf numFmtId="0" fontId="44" fillId="8" borderId="146" applyNumberFormat="0" applyAlignment="0" applyProtection="0">
      <alignment vertical="center"/>
    </xf>
    <xf numFmtId="2" fontId="54" fillId="33" borderId="149" applyProtection="0"/>
    <xf numFmtId="14" fontId="54" fillId="36" borderId="149" applyProtection="0">
      <alignment horizontal="left"/>
    </xf>
    <xf numFmtId="14" fontId="54" fillId="36" borderId="149" applyProtection="0">
      <alignment horizontal="left"/>
    </xf>
    <xf numFmtId="2" fontId="53" fillId="35" borderId="149" applyProtection="0">
      <alignment horizontal="right"/>
    </xf>
    <xf numFmtId="0" fontId="44" fillId="8" borderId="146" applyNumberFormat="0" applyAlignment="0" applyProtection="0">
      <alignment vertical="center"/>
    </xf>
    <xf numFmtId="0" fontId="68" fillId="9" borderId="146" applyNumberFormat="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xf numFmtId="2" fontId="52" fillId="34" borderId="149" applyProtection="0">
      <alignment horizontal="right"/>
    </xf>
    <xf numFmtId="0" fontId="63" fillId="0" borderId="150" applyNumberFormat="0" applyFill="0" applyAlignment="0" applyProtection="0">
      <alignment vertical="center"/>
    </xf>
    <xf numFmtId="2" fontId="53" fillId="37" borderId="149" applyProtection="0">
      <alignment horizontal="center"/>
    </xf>
    <xf numFmtId="0" fontId="51" fillId="15" borderId="148" applyNumberFormat="0" applyAlignment="0" applyProtection="0">
      <alignment vertical="center"/>
    </xf>
    <xf numFmtId="0" fontId="79" fillId="8" borderId="146" applyNumberForma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85" fillId="0" borderId="151" applyNumberFormat="0" applyFill="0" applyAlignment="0" applyProtection="0"/>
    <xf numFmtId="0" fontId="13" fillId="10" borderId="147" applyNumberFormat="0" applyFont="0" applyAlignment="0" applyProtection="0">
      <alignment vertical="center"/>
    </xf>
    <xf numFmtId="0" fontId="44" fillId="8" borderId="146" applyNumberFormat="0" applyAlignment="0" applyProtection="0">
      <alignment vertical="center"/>
    </xf>
    <xf numFmtId="0" fontId="68" fillId="15" borderId="146" applyNumberFormat="0" applyAlignment="0" applyProtection="0">
      <alignment vertical="center"/>
    </xf>
    <xf numFmtId="0" fontId="55" fillId="33" borderId="149" applyNumberFormat="0" applyProtection="0">
      <alignment horizontal="left"/>
    </xf>
    <xf numFmtId="0" fontId="68" fillId="15" borderId="146" applyNumberFormat="0" applyAlignment="0" applyProtection="0">
      <alignment vertical="center"/>
    </xf>
    <xf numFmtId="0" fontId="68" fillId="15" borderId="146" applyNumberFormat="0" applyAlignment="0" applyProtection="0">
      <alignment vertical="center"/>
    </xf>
    <xf numFmtId="2" fontId="54" fillId="33" borderId="149" applyProtection="0"/>
    <xf numFmtId="0" fontId="52" fillId="33" borderId="149" applyNumberFormat="0" applyAlignment="0" applyProtection="0"/>
    <xf numFmtId="0" fontId="51" fillId="15" borderId="148" applyNumberFormat="0" applyAlignment="0" applyProtection="0">
      <alignment vertical="center"/>
    </xf>
    <xf numFmtId="2" fontId="53" fillId="35" borderId="149" applyProtection="0">
      <alignment horizontal="right"/>
    </xf>
    <xf numFmtId="0" fontId="51" fillId="15" borderId="169" applyNumberFormat="0" applyAlignment="0" applyProtection="0">
      <alignment vertical="center"/>
    </xf>
    <xf numFmtId="0" fontId="59" fillId="0" borderId="150" applyNumberFormat="0" applyFill="0" applyAlignment="0" applyProtection="0">
      <alignment vertical="center"/>
    </xf>
    <xf numFmtId="2" fontId="57" fillId="35" borderId="149" applyProtection="0">
      <alignment horizontal="center"/>
    </xf>
    <xf numFmtId="2" fontId="53" fillId="37" borderId="149" applyProtection="0"/>
    <xf numFmtId="0" fontId="68" fillId="15" borderId="166" applyNumberFormat="0" applyAlignment="0" applyProtection="0">
      <alignment vertical="center"/>
    </xf>
    <xf numFmtId="2" fontId="54" fillId="33" borderId="149" applyProtection="0"/>
    <xf numFmtId="0" fontId="68" fillId="15" borderId="146" applyNumberFormat="0" applyAlignment="0" applyProtection="0">
      <alignment vertical="center"/>
    </xf>
    <xf numFmtId="0" fontId="68" fillId="15" borderId="166" applyNumberFormat="0" applyAlignment="0" applyProtection="0">
      <alignment vertical="center"/>
    </xf>
    <xf numFmtId="0" fontId="13" fillId="10" borderId="147" applyNumberFormat="0" applyFont="0" applyAlignment="0" applyProtection="0">
      <alignment vertical="center"/>
    </xf>
    <xf numFmtId="0" fontId="63" fillId="0" borderId="150" applyNumberFormat="0" applyFill="0" applyAlignment="0" applyProtection="0">
      <alignment vertical="center"/>
    </xf>
    <xf numFmtId="0" fontId="13" fillId="10" borderId="147" applyNumberFormat="0" applyFont="0" applyAlignment="0" applyProtection="0"/>
    <xf numFmtId="0" fontId="63" fillId="0" borderId="150" applyNumberFormat="0" applyFill="0" applyAlignment="0" applyProtection="0">
      <alignment vertical="center"/>
    </xf>
    <xf numFmtId="0" fontId="63" fillId="0" borderId="150" applyNumberFormat="0" applyFill="0" applyAlignment="0" applyProtection="0">
      <alignment vertical="center"/>
    </xf>
    <xf numFmtId="2" fontId="53" fillId="37" borderId="149" applyProtection="0">
      <alignment horizontal="center"/>
    </xf>
    <xf numFmtId="0" fontId="13" fillId="10" borderId="147" applyNumberFormat="0" applyFont="0" applyAlignment="0" applyProtection="0">
      <alignment vertical="center"/>
    </xf>
    <xf numFmtId="2" fontId="57" fillId="35" borderId="149" applyProtection="0"/>
    <xf numFmtId="0" fontId="51" fillId="15" borderId="148" applyNumberFormat="0" applyAlignment="0" applyProtection="0">
      <alignment vertical="center"/>
    </xf>
    <xf numFmtId="0" fontId="44" fillId="8" borderId="146" applyNumberFormat="0" applyAlignment="0" applyProtection="0">
      <alignment vertical="center"/>
    </xf>
    <xf numFmtId="0" fontId="13" fillId="10" borderId="147" applyNumberFormat="0" applyFont="0" applyAlignment="0" applyProtection="0">
      <alignment vertical="center"/>
    </xf>
    <xf numFmtId="14" fontId="54" fillId="36" borderId="149" applyProtection="0">
      <alignment horizontal="right"/>
    </xf>
    <xf numFmtId="2" fontId="54" fillId="33" borderId="149" applyProtection="0"/>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13" fillId="10" borderId="147" applyNumberFormat="0" applyFont="0" applyAlignment="0" applyProtection="0"/>
    <xf numFmtId="0" fontId="68" fillId="15" borderId="146" applyNumberFormat="0" applyAlignment="0" applyProtection="0">
      <alignment vertical="center"/>
    </xf>
    <xf numFmtId="0" fontId="55" fillId="33" borderId="149" applyNumberFormat="0" applyProtection="0">
      <alignment horizontal="left"/>
    </xf>
    <xf numFmtId="0" fontId="13" fillId="10" borderId="168" applyNumberFormat="0" applyFont="0" applyAlignment="0" applyProtection="0">
      <alignment vertical="center"/>
    </xf>
    <xf numFmtId="0" fontId="63" fillId="0" borderId="151" applyNumberFormat="0" applyFill="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3" fillId="0" borderId="150" applyNumberFormat="0" applyFill="0" applyAlignment="0" applyProtection="0">
      <alignment vertical="center"/>
    </xf>
    <xf numFmtId="0" fontId="68" fillId="15" borderId="146"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5" fillId="0" borderId="151" applyNumberFormat="0" applyFill="0" applyAlignment="0" applyProtection="0"/>
    <xf numFmtId="0" fontId="80" fillId="15" borderId="148" applyNumberFormat="0" applyAlignment="0" applyProtection="0">
      <alignment vertical="center"/>
    </xf>
    <xf numFmtId="0" fontId="80" fillId="15" borderId="148" applyNumberFormat="0" applyAlignment="0" applyProtection="0">
      <alignment vertical="center"/>
    </xf>
    <xf numFmtId="0" fontId="32" fillId="15" borderId="146" applyNumberForma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51"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85" fillId="0" borderId="151" applyNumberFormat="0" applyFill="0" applyAlignment="0" applyProtection="0"/>
    <xf numFmtId="0" fontId="80" fillId="15" borderId="148"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alignment vertical="center"/>
    </xf>
    <xf numFmtId="0" fontId="63" fillId="0" borderId="150" applyNumberFormat="0" applyFill="0" applyAlignment="0" applyProtection="0">
      <alignment vertical="center"/>
    </xf>
    <xf numFmtId="0" fontId="13" fillId="10" borderId="147" applyNumberFormat="0" applyFont="0" applyAlignment="0" applyProtection="0"/>
    <xf numFmtId="0" fontId="18" fillId="32" borderId="147" applyNumberFormat="0" applyAlignment="0" applyProtection="0"/>
    <xf numFmtId="14" fontId="54" fillId="36" borderId="149" applyProtection="0">
      <alignment horizontal="right"/>
    </xf>
    <xf numFmtId="0" fontId="18" fillId="32" borderId="147" applyNumberFormat="0" applyAlignment="0" applyProtection="0"/>
    <xf numFmtId="14" fontId="54" fillId="36" borderId="149" applyProtection="0">
      <alignment horizontal="right"/>
    </xf>
    <xf numFmtId="14" fontId="54" fillId="36" borderId="149" applyProtection="0">
      <alignment horizontal="right"/>
    </xf>
    <xf numFmtId="0" fontId="59" fillId="0" borderId="150" applyNumberFormat="0" applyFill="0" applyAlignment="0" applyProtection="0">
      <alignment vertical="center"/>
    </xf>
    <xf numFmtId="0" fontId="51" fillId="15" borderId="148" applyNumberFormat="0" applyAlignment="0" applyProtection="0">
      <alignment vertical="center"/>
    </xf>
    <xf numFmtId="0" fontId="63" fillId="0" borderId="150" applyNumberFormat="0" applyFill="0" applyAlignment="0" applyProtection="0">
      <alignment vertical="center"/>
    </xf>
    <xf numFmtId="2" fontId="53" fillId="34" borderId="149" applyProtection="0"/>
    <xf numFmtId="0" fontId="59" fillId="0" borderId="150" applyNumberFormat="0" applyFill="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xf numFmtId="0" fontId="13" fillId="10" borderId="147" applyNumberFormat="0" applyFont="0" applyAlignment="0" applyProtection="0">
      <alignment vertical="center"/>
    </xf>
    <xf numFmtId="0" fontId="51" fillId="15" borderId="148"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44" fillId="8" borderId="146"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0" fontId="79" fillId="8" borderId="146" applyNumberFormat="0" applyAlignment="0" applyProtection="0">
      <alignment vertical="center"/>
    </xf>
    <xf numFmtId="0" fontId="63" fillId="0" borderId="150" applyNumberFormat="0" applyFill="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2" fontId="54" fillId="33" borderId="149" applyProtection="0"/>
    <xf numFmtId="2" fontId="53" fillId="34" borderId="149" applyProtection="0"/>
    <xf numFmtId="2" fontId="53" fillId="37" borderId="149" applyProtection="0">
      <alignment horizontal="center"/>
    </xf>
    <xf numFmtId="2" fontId="53" fillId="37" borderId="149" applyProtection="0"/>
    <xf numFmtId="2" fontId="54" fillId="33" borderId="149" applyProtection="0"/>
    <xf numFmtId="2" fontId="54" fillId="33" borderId="149" applyProtection="0"/>
    <xf numFmtId="0" fontId="68" fillId="15" borderId="166" applyNumberFormat="0" applyAlignment="0" applyProtection="0">
      <alignment vertical="center"/>
    </xf>
    <xf numFmtId="0" fontId="51" fillId="15" borderId="148" applyNumberFormat="0" applyAlignment="0" applyProtection="0">
      <alignment vertical="center"/>
    </xf>
    <xf numFmtId="14" fontId="54" fillId="36" borderId="149" applyProtection="0">
      <alignment horizontal="left"/>
    </xf>
    <xf numFmtId="14" fontId="54" fillId="36" borderId="149" applyProtection="0">
      <alignment horizontal="right"/>
    </xf>
    <xf numFmtId="0" fontId="68" fillId="15" borderId="166" applyNumberFormat="0" applyAlignment="0" applyProtection="0">
      <alignment vertical="center"/>
    </xf>
    <xf numFmtId="0" fontId="79" fillId="8" borderId="166" applyNumberFormat="0" applyAlignment="0" applyProtection="0">
      <alignment vertical="center"/>
    </xf>
    <xf numFmtId="0" fontId="80" fillId="15" borderId="169" applyNumberForma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63" fillId="0" borderId="150" applyNumberFormat="0" applyFill="0" applyAlignment="0" applyProtection="0">
      <alignment vertical="center"/>
    </xf>
    <xf numFmtId="0" fontId="13" fillId="10" borderId="147" applyNumberFormat="0" applyFont="0" applyAlignment="0" applyProtection="0">
      <alignment vertical="center"/>
    </xf>
    <xf numFmtId="0" fontId="68" fillId="15" borderId="166" applyNumberFormat="0" applyAlignment="0" applyProtection="0">
      <alignment vertical="center"/>
    </xf>
    <xf numFmtId="0" fontId="68" fillId="15" borderId="146" applyNumberFormat="0" applyAlignment="0" applyProtection="0">
      <alignment vertical="center"/>
    </xf>
    <xf numFmtId="2" fontId="53" fillId="34" borderId="149" applyProtection="0"/>
    <xf numFmtId="0" fontId="51" fillId="15" borderId="148" applyNumberFormat="0" applyAlignment="0" applyProtection="0">
      <alignment vertical="center"/>
    </xf>
    <xf numFmtId="14" fontId="54" fillId="36" borderId="149" applyProtection="0">
      <alignment horizontal="right"/>
    </xf>
    <xf numFmtId="0" fontId="13" fillId="10" borderId="147" applyNumberFormat="0" applyFont="0" applyAlignment="0" applyProtection="0">
      <alignment vertical="center"/>
    </xf>
    <xf numFmtId="0" fontId="85" fillId="0" borderId="151" applyNumberFormat="0" applyFill="0" applyAlignment="0" applyProtection="0"/>
    <xf numFmtId="0" fontId="80" fillId="15" borderId="148" applyNumberFormat="0" applyAlignment="0" applyProtection="0">
      <alignment vertical="center"/>
    </xf>
    <xf numFmtId="0" fontId="80" fillId="15" borderId="148" applyNumberForma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68" fillId="15" borderId="146" applyNumberFormat="0" applyAlignment="0" applyProtection="0">
      <alignment vertical="center"/>
    </xf>
    <xf numFmtId="0" fontId="63" fillId="0" borderId="150" applyNumberFormat="0" applyFill="0" applyAlignment="0" applyProtection="0">
      <alignment vertical="center"/>
    </xf>
    <xf numFmtId="0" fontId="67" fillId="9" borderId="146" applyNumberFormat="0" applyAlignment="0" applyProtection="0"/>
    <xf numFmtId="14" fontId="54" fillId="36" borderId="149" applyProtection="0">
      <alignment horizontal="left"/>
    </xf>
    <xf numFmtId="2" fontId="54" fillId="33" borderId="149" applyProtection="0"/>
    <xf numFmtId="0" fontId="51" fillId="15" borderId="148" applyNumberFormat="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79" fillId="8" borderId="146"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2" fontId="54" fillId="33" borderId="157" applyProtection="0"/>
    <xf numFmtId="14" fontId="54" fillId="36" borderId="157" applyProtection="0">
      <alignment horizontal="left"/>
    </xf>
    <xf numFmtId="2" fontId="53" fillId="35" borderId="157" applyProtection="0">
      <alignment horizontal="right"/>
    </xf>
    <xf numFmtId="2" fontId="54" fillId="33" borderId="157" applyProtection="0"/>
    <xf numFmtId="2" fontId="57" fillId="35" borderId="157" applyProtection="0"/>
    <xf numFmtId="0" fontId="63" fillId="0" borderId="158" applyNumberFormat="0" applyFill="0" applyAlignment="0" applyProtection="0">
      <alignment vertical="center"/>
    </xf>
    <xf numFmtId="0" fontId="63" fillId="0" borderId="158" applyNumberFormat="0" applyFill="0" applyAlignment="0" applyProtection="0">
      <alignment vertical="center"/>
    </xf>
    <xf numFmtId="0" fontId="63" fillId="0" borderId="158" applyNumberFormat="0" applyFill="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51" fillId="15" borderId="148" applyNumberFormat="0" applyAlignment="0" applyProtection="0">
      <alignment vertical="center"/>
    </xf>
    <xf numFmtId="0" fontId="18" fillId="32" borderId="147" applyNumberFormat="0" applyAlignment="0" applyProtection="0"/>
    <xf numFmtId="0" fontId="13" fillId="10" borderId="147" applyNumberFormat="0" applyFont="0" applyAlignment="0" applyProtection="0">
      <alignment vertical="center"/>
    </xf>
    <xf numFmtId="0" fontId="67" fillId="9" borderId="146" applyNumberFormat="0" applyAlignment="0" applyProtection="0"/>
    <xf numFmtId="0" fontId="13" fillId="10" borderId="147" applyNumberFormat="0" applyFont="0" applyAlignment="0" applyProtection="0">
      <alignment vertical="center"/>
    </xf>
    <xf numFmtId="0" fontId="80" fillId="15" borderId="148" applyNumberFormat="0" applyAlignment="0" applyProtection="0">
      <alignment vertical="center"/>
    </xf>
    <xf numFmtId="0" fontId="32" fillId="15" borderId="146" applyNumberFormat="0" applyAlignment="0" applyProtection="0">
      <alignment vertical="center"/>
    </xf>
    <xf numFmtId="0" fontId="13" fillId="10" borderId="147" applyNumberFormat="0" applyFont="0" applyAlignment="0" applyProtection="0">
      <alignment vertical="center"/>
    </xf>
    <xf numFmtId="0" fontId="18" fillId="32" borderId="147" applyNumberFormat="0" applyAlignment="0" applyProtection="0"/>
    <xf numFmtId="0" fontId="67" fillId="9" borderId="166" applyNumberFormat="0" applyAlignment="0" applyProtection="0"/>
    <xf numFmtId="0" fontId="52" fillId="33" borderId="157" applyNumberFormat="0" applyAlignment="0" applyProtection="0"/>
    <xf numFmtId="0" fontId="80" fillId="15" borderId="169" applyNumberFormat="0" applyAlignment="0" applyProtection="0">
      <alignment vertical="center"/>
    </xf>
    <xf numFmtId="0" fontId="80" fillId="15" borderId="169" applyNumberFormat="0" applyAlignment="0" applyProtection="0">
      <alignment vertical="center"/>
    </xf>
    <xf numFmtId="0" fontId="80" fillId="15" borderId="169" applyNumberFormat="0" applyAlignment="0" applyProtection="0">
      <alignment vertical="center"/>
    </xf>
    <xf numFmtId="0" fontId="79" fillId="8" borderId="166" applyNumberFormat="0" applyAlignment="0" applyProtection="0">
      <alignment vertical="center"/>
    </xf>
    <xf numFmtId="2" fontId="53" fillId="37" borderId="157" applyProtection="0">
      <alignment horizontal="center"/>
    </xf>
    <xf numFmtId="2" fontId="54" fillId="33" borderId="157" applyProtection="0"/>
    <xf numFmtId="14" fontId="54" fillId="36" borderId="157" applyProtection="0">
      <alignment horizontal="left"/>
    </xf>
    <xf numFmtId="2" fontId="54" fillId="33" borderId="157" applyProtection="0"/>
    <xf numFmtId="2" fontId="53" fillId="34" borderId="157" applyProtection="0"/>
    <xf numFmtId="2" fontId="57" fillId="35" borderId="157" applyProtection="0">
      <alignment horizontal="center"/>
    </xf>
    <xf numFmtId="0" fontId="63" fillId="0" borderId="158" applyNumberFormat="0" applyFill="0" applyAlignment="0" applyProtection="0">
      <alignment vertical="center"/>
    </xf>
    <xf numFmtId="0" fontId="63" fillId="0" borderId="158" applyNumberFormat="0" applyFill="0" applyAlignment="0" applyProtection="0">
      <alignment vertical="center"/>
    </xf>
    <xf numFmtId="0" fontId="68" fillId="15" borderId="146"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18" fillId="32" borderId="147" applyNumberFormat="0" applyAlignment="0" applyProtection="0"/>
    <xf numFmtId="0" fontId="80" fillId="15" borderId="148"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2" fontId="53" fillId="35" borderId="149" applyProtection="0">
      <alignment horizontal="right"/>
    </xf>
    <xf numFmtId="0" fontId="80" fillId="15" borderId="169" applyNumberFormat="0" applyAlignment="0" applyProtection="0">
      <alignment vertical="center"/>
    </xf>
    <xf numFmtId="0" fontId="85" fillId="0" borderId="172" applyNumberFormat="0" applyFill="0" applyAlignment="0" applyProtection="0"/>
    <xf numFmtId="0" fontId="79" fillId="8" borderId="166" applyNumberFormat="0" applyAlignment="0" applyProtection="0">
      <alignment vertical="center"/>
    </xf>
    <xf numFmtId="0" fontId="80" fillId="15" borderId="169" applyNumberFormat="0" applyAlignment="0" applyProtection="0">
      <alignment vertical="center"/>
    </xf>
    <xf numFmtId="2" fontId="52" fillId="34" borderId="149" applyProtection="0">
      <alignment horizontal="right"/>
    </xf>
    <xf numFmtId="0" fontId="80" fillId="15" borderId="148" applyNumberFormat="0" applyAlignment="0" applyProtection="0">
      <alignment vertical="center"/>
    </xf>
    <xf numFmtId="0" fontId="44" fillId="8" borderId="166" applyNumberFormat="0" applyAlignment="0" applyProtection="0">
      <alignment vertical="center"/>
    </xf>
    <xf numFmtId="0" fontId="63" fillId="0" borderId="158" applyNumberFormat="0" applyFill="0" applyAlignment="0" applyProtection="0">
      <alignment vertical="center"/>
    </xf>
    <xf numFmtId="0" fontId="13" fillId="10" borderId="147" applyNumberFormat="0" applyFont="0" applyAlignment="0" applyProtection="0"/>
    <xf numFmtId="14" fontId="54" fillId="36" borderId="149" applyProtection="0">
      <alignment horizontal="left"/>
    </xf>
    <xf numFmtId="0" fontId="68" fillId="15" borderId="146" applyNumberFormat="0" applyAlignment="0" applyProtection="0">
      <alignment vertical="center"/>
    </xf>
    <xf numFmtId="0" fontId="79" fillId="8" borderId="146" applyNumberFormat="0" applyAlignment="0" applyProtection="0">
      <alignment vertical="center"/>
    </xf>
    <xf numFmtId="0" fontId="51" fillId="15" borderId="148"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79" fillId="8" borderId="146" applyNumberFormat="0" applyAlignment="0" applyProtection="0">
      <alignment vertical="center"/>
    </xf>
    <xf numFmtId="14" fontId="54" fillId="36" borderId="149" applyProtection="0">
      <alignment horizontal="left"/>
    </xf>
    <xf numFmtId="0" fontId="55" fillId="33" borderId="149" applyNumberFormat="0" applyProtection="0">
      <alignment horizontal="left"/>
    </xf>
    <xf numFmtId="0" fontId="13" fillId="10" borderId="147" applyNumberFormat="0" applyFont="0" applyAlignment="0" applyProtection="0">
      <alignment vertical="center"/>
    </xf>
    <xf numFmtId="14" fontId="54" fillId="36" borderId="149" applyProtection="0">
      <alignment horizontal="right"/>
    </xf>
    <xf numFmtId="0" fontId="18" fillId="32" borderId="147" applyNumberFormat="0" applyAlignment="0" applyProtection="0"/>
    <xf numFmtId="2" fontId="53" fillId="35" borderId="149" applyProtection="0">
      <alignment horizontal="right"/>
    </xf>
    <xf numFmtId="0" fontId="44" fillId="8" borderId="146" applyNumberFormat="0" applyAlignment="0" applyProtection="0">
      <alignment vertical="center"/>
    </xf>
    <xf numFmtId="0" fontId="79" fillId="8" borderId="146" applyNumberFormat="0" applyAlignment="0" applyProtection="0">
      <alignment vertical="center"/>
    </xf>
    <xf numFmtId="0" fontId="63" fillId="0" borderId="151" applyNumberFormat="0" applyFill="0" applyAlignment="0" applyProtection="0">
      <alignment vertical="center"/>
    </xf>
    <xf numFmtId="0" fontId="68" fillId="15" borderId="146"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63" fillId="0" borderId="150" applyNumberFormat="0" applyFill="0" applyAlignment="0" applyProtection="0">
      <alignment vertical="center"/>
    </xf>
    <xf numFmtId="0" fontId="68" fillId="15" borderId="146" applyNumberFormat="0" applyAlignment="0" applyProtection="0">
      <alignment vertical="center"/>
    </xf>
    <xf numFmtId="0" fontId="44" fillId="8" borderId="146" applyNumberFormat="0" applyAlignment="0" applyProtection="0">
      <alignment vertical="center"/>
    </xf>
    <xf numFmtId="0" fontId="68" fillId="9" borderId="146" applyNumberFormat="0" applyAlignment="0" applyProtection="0">
      <alignment vertical="center"/>
    </xf>
    <xf numFmtId="0" fontId="68" fillId="15" borderId="166" applyNumberFormat="0" applyAlignment="0" applyProtection="0">
      <alignment vertical="center"/>
    </xf>
    <xf numFmtId="0" fontId="13" fillId="10" borderId="147" applyNumberFormat="0" applyFont="0" applyAlignment="0" applyProtection="0">
      <alignment vertical="center"/>
    </xf>
    <xf numFmtId="14" fontId="54" fillId="36" borderId="149" applyProtection="0">
      <alignment horizontal="right"/>
    </xf>
    <xf numFmtId="0" fontId="80" fillId="15" borderId="169" applyNumberFormat="0" applyAlignment="0" applyProtection="0">
      <alignment vertical="center"/>
    </xf>
    <xf numFmtId="0" fontId="13" fillId="10" borderId="155" applyNumberFormat="0" applyFont="0" applyAlignment="0" applyProtection="0"/>
    <xf numFmtId="0" fontId="68" fillId="15" borderId="146" applyNumberFormat="0" applyAlignment="0" applyProtection="0">
      <alignment vertical="center"/>
    </xf>
    <xf numFmtId="14" fontId="54" fillId="36" borderId="157" applyProtection="0">
      <alignment horizontal="left"/>
    </xf>
    <xf numFmtId="0" fontId="13" fillId="10" borderId="168" applyNumberFormat="0" applyFont="0" applyAlignment="0" applyProtection="0">
      <alignment vertical="center"/>
    </xf>
    <xf numFmtId="0" fontId="68" fillId="15" borderId="166" applyNumberFormat="0" applyAlignment="0" applyProtection="0">
      <alignment vertical="center"/>
    </xf>
    <xf numFmtId="0" fontId="13" fillId="10" borderId="168" applyNumberFormat="0" applyFont="0" applyAlignment="0" applyProtection="0">
      <alignment vertical="center"/>
    </xf>
    <xf numFmtId="0" fontId="80" fillId="15" borderId="169" applyNumberFormat="0" applyAlignment="0" applyProtection="0">
      <alignment vertical="center"/>
    </xf>
    <xf numFmtId="0" fontId="79" fillId="8" borderId="166" applyNumberFormat="0" applyAlignment="0" applyProtection="0">
      <alignment vertical="center"/>
    </xf>
    <xf numFmtId="0" fontId="51" fillId="15" borderId="169" applyNumberFormat="0" applyAlignment="0" applyProtection="0">
      <alignment vertical="center"/>
    </xf>
    <xf numFmtId="0" fontId="80" fillId="9" borderId="169" applyNumberFormat="0" applyAlignment="0" applyProtection="0">
      <alignment vertical="center"/>
    </xf>
    <xf numFmtId="2" fontId="53" fillId="35" borderId="149" applyProtection="0">
      <alignment horizontal="right"/>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7" fillId="9" borderId="146" applyNumberFormat="0" applyAlignment="0" applyProtection="0"/>
    <xf numFmtId="0" fontId="51" fillId="15" borderId="156" applyNumberFormat="0" applyAlignment="0" applyProtection="0">
      <alignment vertical="center"/>
    </xf>
    <xf numFmtId="0" fontId="80" fillId="15" borderId="148" applyNumberFormat="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alignment vertical="center"/>
    </xf>
    <xf numFmtId="2" fontId="53" fillId="34" borderId="157" applyProtection="0"/>
    <xf numFmtId="14" fontId="54" fillId="36" borderId="157" applyProtection="0">
      <alignment horizontal="right"/>
    </xf>
    <xf numFmtId="2" fontId="52" fillId="34" borderId="157" applyProtection="0">
      <alignment horizontal="right"/>
    </xf>
    <xf numFmtId="0" fontId="55" fillId="33" borderId="157" applyNumberFormat="0" applyProtection="0">
      <alignment horizontal="left"/>
    </xf>
    <xf numFmtId="2" fontId="53" fillId="37" borderId="157" applyProtection="0"/>
    <xf numFmtId="0" fontId="63" fillId="0" borderId="158" applyNumberFormat="0" applyFill="0" applyAlignment="0" applyProtection="0">
      <alignment vertical="center"/>
    </xf>
    <xf numFmtId="0" fontId="63" fillId="0" borderId="158" applyNumberFormat="0" applyFill="0" applyAlignment="0" applyProtection="0">
      <alignment vertical="center"/>
    </xf>
    <xf numFmtId="0" fontId="63" fillId="0" borderId="158" applyNumberFormat="0" applyFill="0" applyAlignment="0" applyProtection="0">
      <alignment vertical="center"/>
    </xf>
    <xf numFmtId="0" fontId="63" fillId="0" borderId="158" applyNumberFormat="0" applyFill="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3" fillId="0" borderId="150" applyNumberFormat="0" applyFill="0" applyAlignment="0" applyProtection="0">
      <alignment vertical="center"/>
    </xf>
    <xf numFmtId="2" fontId="52" fillId="34" borderId="149" applyProtection="0">
      <alignment horizontal="right"/>
    </xf>
    <xf numFmtId="0" fontId="18" fillId="32" borderId="147" applyNumberFormat="0" applyAlignment="0" applyProtection="0"/>
    <xf numFmtId="0" fontId="13" fillId="10" borderId="147" applyNumberFormat="0" applyFont="0" applyAlignment="0" applyProtection="0">
      <alignment vertical="center"/>
    </xf>
    <xf numFmtId="0" fontId="68" fillId="15" borderId="146" applyNumberFormat="0" applyAlignment="0" applyProtection="0">
      <alignment vertical="center"/>
    </xf>
    <xf numFmtId="0" fontId="80" fillId="15" borderId="148" applyNumberFormat="0" applyAlignment="0" applyProtection="0">
      <alignment vertical="center"/>
    </xf>
    <xf numFmtId="0" fontId="80" fillId="15" borderId="148" applyNumberFormat="0" applyAlignment="0" applyProtection="0">
      <alignment vertical="center"/>
    </xf>
    <xf numFmtId="0" fontId="68" fillId="15" borderId="166" applyNumberFormat="0" applyAlignment="0" applyProtection="0">
      <alignment vertical="center"/>
    </xf>
    <xf numFmtId="2" fontId="53" fillId="35" borderId="149" applyProtection="0">
      <alignment horizontal="right"/>
    </xf>
    <xf numFmtId="0" fontId="13" fillId="10" borderId="147" applyNumberFormat="0" applyFont="0" applyAlignment="0" applyProtection="0">
      <alignment vertical="center"/>
    </xf>
    <xf numFmtId="0" fontId="63" fillId="0" borderId="172" applyNumberFormat="0" applyFill="0" applyAlignment="0" applyProtection="0">
      <alignment vertical="center"/>
    </xf>
    <xf numFmtId="0" fontId="52" fillId="33" borderId="157" applyNumberFormat="0" applyAlignment="0" applyProtection="0"/>
    <xf numFmtId="0" fontId="79" fillId="8" borderId="166" applyNumberFormat="0" applyAlignment="0" applyProtection="0">
      <alignment vertical="center"/>
    </xf>
    <xf numFmtId="0" fontId="85" fillId="0" borderId="172" applyNumberFormat="0" applyFill="0" applyAlignment="0" applyProtection="0"/>
    <xf numFmtId="0" fontId="80" fillId="15" borderId="169" applyNumberFormat="0" applyAlignment="0" applyProtection="0">
      <alignment vertical="center"/>
    </xf>
    <xf numFmtId="0" fontId="51" fillId="15" borderId="156" applyNumberFormat="0" applyAlignment="0" applyProtection="0">
      <alignment vertical="center"/>
    </xf>
    <xf numFmtId="0" fontId="59" fillId="0" borderId="158" applyNumberFormat="0" applyFill="0" applyAlignment="0" applyProtection="0">
      <alignment vertical="center"/>
    </xf>
    <xf numFmtId="2" fontId="53" fillId="37" borderId="157" applyProtection="0"/>
    <xf numFmtId="14" fontId="54" fillId="36" borderId="157" applyProtection="0">
      <alignment horizontal="right"/>
    </xf>
    <xf numFmtId="0" fontId="55" fillId="33" borderId="157" applyNumberFormat="0" applyProtection="0">
      <alignment horizontal="left"/>
    </xf>
    <xf numFmtId="2" fontId="57" fillId="35" borderId="157" applyProtection="0">
      <alignment horizontal="center"/>
    </xf>
    <xf numFmtId="0" fontId="63" fillId="0" borderId="158" applyNumberFormat="0" applyFill="0" applyAlignment="0" applyProtection="0">
      <alignment vertical="center"/>
    </xf>
    <xf numFmtId="0" fontId="63" fillId="0" borderId="158" applyNumberFormat="0" applyFill="0" applyAlignment="0" applyProtection="0">
      <alignment vertical="center"/>
    </xf>
    <xf numFmtId="0" fontId="63" fillId="0" borderId="158" applyNumberFormat="0" applyFill="0" applyAlignment="0" applyProtection="0">
      <alignment vertical="center"/>
    </xf>
    <xf numFmtId="0" fontId="63" fillId="0" borderId="158" applyNumberFormat="0" applyFill="0" applyAlignment="0" applyProtection="0">
      <alignment vertical="center"/>
    </xf>
    <xf numFmtId="0" fontId="68" fillId="15" borderId="146"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14" fontId="54" fillId="36" borderId="149" applyProtection="0">
      <alignment horizontal="right"/>
    </xf>
    <xf numFmtId="0" fontId="80" fillId="15" borderId="169" applyNumberFormat="0" applyAlignment="0" applyProtection="0">
      <alignment vertical="center"/>
    </xf>
    <xf numFmtId="0" fontId="80" fillId="15" borderId="169" applyNumberFormat="0" applyAlignment="0" applyProtection="0">
      <alignment vertical="center"/>
    </xf>
    <xf numFmtId="0" fontId="79" fillId="8" borderId="166" applyNumberFormat="0" applyAlignment="0" applyProtection="0">
      <alignment vertical="center"/>
    </xf>
    <xf numFmtId="0" fontId="13" fillId="10" borderId="147" applyNumberFormat="0" applyFont="0" applyAlignment="0" applyProtection="0">
      <alignment vertical="center"/>
    </xf>
    <xf numFmtId="0" fontId="80" fillId="15" borderId="148" applyNumberFormat="0" applyAlignment="0" applyProtection="0">
      <alignment vertical="center"/>
    </xf>
    <xf numFmtId="14" fontId="54" fillId="36" borderId="149" applyProtection="0">
      <alignment horizontal="left"/>
    </xf>
    <xf numFmtId="2" fontId="54" fillId="33" borderId="149" applyProtection="0"/>
    <xf numFmtId="2" fontId="53" fillId="34" borderId="149" applyProtection="0"/>
    <xf numFmtId="2" fontId="53" fillId="35" borderId="149" applyProtection="0">
      <alignment horizontal="right"/>
    </xf>
    <xf numFmtId="0" fontId="52" fillId="33" borderId="149" applyNumberFormat="0" applyAlignment="0" applyProtection="0"/>
    <xf numFmtId="2" fontId="52" fillId="34" borderId="149" applyProtection="0">
      <alignment horizontal="right"/>
    </xf>
    <xf numFmtId="0" fontId="68" fillId="9" borderId="146" applyNumberFormat="0" applyAlignment="0" applyProtection="0">
      <alignment vertical="center"/>
    </xf>
    <xf numFmtId="0" fontId="79" fillId="8" borderId="146" applyNumberFormat="0" applyAlignment="0" applyProtection="0">
      <alignment vertical="center"/>
    </xf>
    <xf numFmtId="0" fontId="51" fillId="15" borderId="148" applyNumberFormat="0" applyAlignment="0" applyProtection="0">
      <alignment vertical="center"/>
    </xf>
    <xf numFmtId="0" fontId="68" fillId="15" borderId="146" applyNumberFormat="0" applyAlignment="0" applyProtection="0">
      <alignment vertical="center"/>
    </xf>
    <xf numFmtId="0" fontId="80" fillId="9" borderId="148" applyNumberForma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xf numFmtId="0" fontId="68" fillId="15" borderId="146" applyNumberFormat="0" applyAlignment="0" applyProtection="0">
      <alignment vertical="center"/>
    </xf>
    <xf numFmtId="0" fontId="44" fillId="8" borderId="146" applyNumberForma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2" fontId="53" fillId="35" borderId="149" applyProtection="0">
      <alignment horizontal="right"/>
    </xf>
    <xf numFmtId="14" fontId="54" fillId="36" borderId="157" applyProtection="0">
      <alignment horizontal="right"/>
    </xf>
    <xf numFmtId="0" fontId="52" fillId="33" borderId="157" applyNumberFormat="0" applyAlignment="0" applyProtection="0"/>
    <xf numFmtId="0" fontId="68" fillId="15" borderId="166" applyNumberFormat="0" applyAlignment="0" applyProtection="0">
      <alignment vertical="center"/>
    </xf>
    <xf numFmtId="0" fontId="68" fillId="15" borderId="166" applyNumberFormat="0" applyAlignment="0" applyProtection="0">
      <alignment vertical="center"/>
    </xf>
    <xf numFmtId="0" fontId="13" fillId="10" borderId="168" applyNumberFormat="0" applyFont="0" applyAlignment="0" applyProtection="0">
      <alignment vertical="center"/>
    </xf>
    <xf numFmtId="0" fontId="80" fillId="9" borderId="169" applyNumberFormat="0" applyAlignment="0" applyProtection="0">
      <alignment vertical="center"/>
    </xf>
    <xf numFmtId="0" fontId="68" fillId="15" borderId="166" applyNumberFormat="0" applyAlignment="0" applyProtection="0">
      <alignment vertical="center"/>
    </xf>
    <xf numFmtId="0" fontId="80" fillId="15" borderId="169" applyNumberFormat="0" applyAlignment="0" applyProtection="0">
      <alignment vertical="center"/>
    </xf>
    <xf numFmtId="0" fontId="32" fillId="15" borderId="146" applyNumberFormat="0" applyAlignment="0" applyProtection="0">
      <alignment vertical="center"/>
    </xf>
    <xf numFmtId="2" fontId="52" fillId="34" borderId="149" applyProtection="0">
      <alignment horizontal="right"/>
    </xf>
    <xf numFmtId="0" fontId="67" fillId="9" borderId="146" applyNumberFormat="0" applyAlignment="0" applyProtection="0"/>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79" fillId="8" borderId="166" applyNumberFormat="0" applyAlignment="0" applyProtection="0">
      <alignment vertical="center"/>
    </xf>
    <xf numFmtId="14" fontId="54" fillId="36" borderId="149" applyProtection="0">
      <alignment horizontal="right"/>
    </xf>
    <xf numFmtId="0" fontId="44" fillId="8" borderId="146" applyNumberFormat="0" applyAlignment="0" applyProtection="0">
      <alignment vertical="center"/>
    </xf>
    <xf numFmtId="0" fontId="67" fillId="9" borderId="146" applyNumberFormat="0" applyAlignment="0" applyProtection="0"/>
    <xf numFmtId="0" fontId="13" fillId="10" borderId="147" applyNumberFormat="0" applyFont="0" applyAlignment="0" applyProtection="0">
      <alignment vertical="center"/>
    </xf>
    <xf numFmtId="0" fontId="52" fillId="33" borderId="149" applyNumberFormat="0" applyAlignment="0" applyProtection="0"/>
    <xf numFmtId="14" fontId="54" fillId="36" borderId="149" applyProtection="0">
      <alignment horizontal="right"/>
    </xf>
    <xf numFmtId="0" fontId="63" fillId="0" borderId="150" applyNumberFormat="0" applyFill="0" applyAlignment="0" applyProtection="0">
      <alignment vertical="center"/>
    </xf>
    <xf numFmtId="0" fontId="13" fillId="10" borderId="147" applyNumberFormat="0" applyFont="0" applyAlignment="0" applyProtection="0"/>
    <xf numFmtId="0" fontId="63" fillId="0" borderId="150" applyNumberFormat="0" applyFill="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2" fontId="54" fillId="33" borderId="157" applyProtection="0"/>
    <xf numFmtId="0" fontId="79" fillId="8" borderId="146" applyNumberFormat="0" applyAlignment="0" applyProtection="0">
      <alignment vertical="center"/>
    </xf>
    <xf numFmtId="0" fontId="80" fillId="15" borderId="148" applyNumberFormat="0" applyAlignment="0" applyProtection="0">
      <alignment vertical="center"/>
    </xf>
    <xf numFmtId="0" fontId="68" fillId="15" borderId="146" applyNumberFormat="0" applyAlignment="0" applyProtection="0">
      <alignment vertical="center"/>
    </xf>
    <xf numFmtId="0" fontId="79" fillId="8" borderId="146" applyNumberForma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63" fillId="0" borderId="151" applyNumberFormat="0" applyFill="0" applyAlignment="0" applyProtection="0">
      <alignment vertical="center"/>
    </xf>
    <xf numFmtId="0" fontId="13" fillId="10" borderId="147" applyNumberFormat="0" applyFont="0" applyAlignment="0" applyProtection="0">
      <alignment vertical="center"/>
    </xf>
    <xf numFmtId="0" fontId="79" fillId="8" borderId="146" applyNumberFormat="0" applyAlignment="0" applyProtection="0">
      <alignment vertical="center"/>
    </xf>
    <xf numFmtId="0" fontId="79" fillId="8" borderId="146" applyNumberFormat="0" applyAlignment="0" applyProtection="0">
      <alignment vertical="center"/>
    </xf>
    <xf numFmtId="0" fontId="68" fillId="15" borderId="146" applyNumberFormat="0" applyAlignment="0" applyProtection="0">
      <alignment vertical="center"/>
    </xf>
    <xf numFmtId="0" fontId="13" fillId="10" borderId="147" applyNumberFormat="0" applyFont="0" applyAlignment="0" applyProtection="0">
      <alignment vertical="center"/>
    </xf>
    <xf numFmtId="2" fontId="53" fillId="35" borderId="157" applyProtection="0">
      <alignment horizontal="right"/>
    </xf>
    <xf numFmtId="2" fontId="54" fillId="33" borderId="157" applyProtection="0"/>
    <xf numFmtId="0" fontId="13" fillId="10" borderId="168" applyNumberFormat="0" applyFont="0" applyAlignment="0" applyProtection="0">
      <alignment vertical="center"/>
    </xf>
    <xf numFmtId="0" fontId="32" fillId="15" borderId="146" applyNumberFormat="0" applyAlignment="0" applyProtection="0">
      <alignment vertical="center"/>
    </xf>
    <xf numFmtId="10" fontId="38" fillId="29" borderId="152" applyNumberFormat="0" applyBorder="0" applyAlignment="0" applyProtection="0"/>
    <xf numFmtId="0" fontId="55" fillId="33" borderId="149" applyNumberFormat="0" applyProtection="0">
      <alignment horizontal="left"/>
    </xf>
    <xf numFmtId="0" fontId="18" fillId="32" borderId="147" applyNumberFormat="0" applyAlignment="0" applyProtection="0"/>
    <xf numFmtId="0" fontId="13" fillId="10" borderId="147" applyNumberFormat="0" applyFont="0" applyAlignment="0" applyProtection="0">
      <alignment vertical="center"/>
    </xf>
    <xf numFmtId="0" fontId="13" fillId="10" borderId="168" applyNumberFormat="0" applyFont="0" applyAlignment="0" applyProtection="0">
      <alignment vertical="center"/>
    </xf>
    <xf numFmtId="0" fontId="68" fillId="15" borderId="166" applyNumberFormat="0" applyAlignment="0" applyProtection="0">
      <alignment vertical="center"/>
    </xf>
    <xf numFmtId="0" fontId="13" fillId="10" borderId="168" applyNumberFormat="0" applyFont="0" applyAlignment="0" applyProtection="0">
      <alignment vertical="center"/>
    </xf>
    <xf numFmtId="0" fontId="44" fillId="8" borderId="146" applyNumberFormat="0" applyAlignment="0" applyProtection="0">
      <alignment vertical="center"/>
    </xf>
    <xf numFmtId="0" fontId="80" fillId="15" borderId="169" applyNumberFormat="0" applyAlignment="0" applyProtection="0">
      <alignment vertical="center"/>
    </xf>
    <xf numFmtId="0" fontId="68" fillId="15" borderId="166" applyNumberFormat="0" applyAlignment="0" applyProtection="0">
      <alignment vertical="center"/>
    </xf>
    <xf numFmtId="0" fontId="80" fillId="15" borderId="169" applyNumberFormat="0" applyAlignment="0" applyProtection="0">
      <alignment vertical="center"/>
    </xf>
    <xf numFmtId="0" fontId="63" fillId="0" borderId="172" applyNumberFormat="0" applyFill="0" applyAlignment="0" applyProtection="0">
      <alignment vertical="center"/>
    </xf>
    <xf numFmtId="14" fontId="54" fillId="36" borderId="149" applyProtection="0">
      <alignment horizontal="left"/>
    </xf>
    <xf numFmtId="0" fontId="68" fillId="15" borderId="146" applyNumberFormat="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80" fillId="15" borderId="148" applyNumberFormat="0" applyAlignment="0" applyProtection="0">
      <alignment vertical="center"/>
    </xf>
    <xf numFmtId="0" fontId="79" fillId="8" borderId="146" applyNumberFormat="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52" fillId="33" borderId="149" applyNumberFormat="0" applyAlignment="0" applyProtection="0"/>
    <xf numFmtId="2" fontId="53" fillId="34" borderId="149" applyProtection="0"/>
    <xf numFmtId="0" fontId="63" fillId="0" borderId="151" applyNumberFormat="0" applyFill="0" applyAlignment="0" applyProtection="0">
      <alignment vertical="center"/>
    </xf>
    <xf numFmtId="0" fontId="32" fillId="15" borderId="146" applyNumberFormat="0" applyAlignment="0" applyProtection="0">
      <alignment vertical="center"/>
    </xf>
    <xf numFmtId="0" fontId="63" fillId="0" borderId="151"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44" fillId="8" borderId="146" applyNumberFormat="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0" applyNumberFormat="0" applyFill="0" applyAlignment="0" applyProtection="0">
      <alignment vertical="center"/>
    </xf>
    <xf numFmtId="0" fontId="63" fillId="0" borderId="151" applyNumberFormat="0" applyFill="0" applyAlignment="0" applyProtection="0">
      <alignment vertical="center"/>
    </xf>
    <xf numFmtId="2" fontId="54" fillId="33" borderId="149" applyProtection="0"/>
    <xf numFmtId="0" fontId="52" fillId="33" borderId="149" applyNumberFormat="0" applyAlignment="0" applyProtection="0"/>
    <xf numFmtId="0" fontId="44" fillId="8" borderId="146" applyNumberFormat="0" applyAlignment="0" applyProtection="0">
      <alignment vertical="center"/>
    </xf>
    <xf numFmtId="0" fontId="40" fillId="0" borderId="101">
      <alignment horizontal="left" vertical="center"/>
    </xf>
    <xf numFmtId="0" fontId="40" fillId="0" borderId="101">
      <alignment horizontal="left" vertical="center"/>
    </xf>
    <xf numFmtId="0" fontId="44" fillId="8" borderId="144" applyNumberFormat="0" applyAlignment="0" applyProtection="0">
      <alignment vertical="center"/>
    </xf>
    <xf numFmtId="10" fontId="38" fillId="29" borderId="102" applyNumberFormat="0" applyBorder="0" applyAlignment="0" applyProtection="0"/>
    <xf numFmtId="10" fontId="38" fillId="29" borderId="102" applyNumberFormat="0" applyBorder="0" applyAlignment="0" applyProtection="0"/>
    <xf numFmtId="37" fontId="73" fillId="0" borderId="102">
      <alignment horizontal="justify" vertical="center" wrapText="1"/>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67" fillId="9" borderId="144" applyNumberFormat="0" applyAlignment="0" applyProtection="0"/>
    <xf numFmtId="0" fontId="67" fillId="9" borderId="144" applyNumberFormat="0" applyAlignment="0" applyProtection="0"/>
    <xf numFmtId="0" fontId="67" fillId="9" borderId="144" applyNumberFormat="0" applyAlignment="0" applyProtection="0"/>
    <xf numFmtId="0" fontId="67" fillId="9" borderId="144" applyNumberFormat="0" applyAlignment="0" applyProtection="0"/>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37" fontId="73" fillId="0" borderId="102">
      <alignment horizontal="justify" vertical="center" wrapText="1"/>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7" fillId="9" borderId="144" applyNumberFormat="0" applyAlignment="0" applyProtection="0"/>
    <xf numFmtId="0" fontId="67" fillId="9" borderId="144" applyNumberFormat="0" applyAlignment="0" applyProtection="0"/>
    <xf numFmtId="0" fontId="67" fillId="9" borderId="144" applyNumberFormat="0" applyAlignment="0" applyProtection="0"/>
    <xf numFmtId="0" fontId="67" fillId="9" borderId="144" applyNumberFormat="0" applyAlignment="0" applyProtection="0"/>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63" fillId="0" borderId="142" applyNumberFormat="0" applyFill="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85" fillId="0" borderId="143" applyNumberFormat="0" applyFill="0" applyAlignment="0" applyProtection="0"/>
    <xf numFmtId="0" fontId="85" fillId="0" borderId="143" applyNumberFormat="0" applyFill="0" applyAlignment="0" applyProtection="0"/>
    <xf numFmtId="0" fontId="85" fillId="0" borderId="143" applyNumberFormat="0" applyFill="0" applyAlignment="0" applyProtection="0"/>
    <xf numFmtId="0" fontId="85" fillId="0" borderId="143" applyNumberFormat="0" applyFill="0" applyAlignment="0" applyProtection="0"/>
    <xf numFmtId="0" fontId="85" fillId="0" borderId="143" applyNumberFormat="0" applyFill="0" applyAlignment="0" applyProtection="0"/>
    <xf numFmtId="0" fontId="85" fillId="0" borderId="143" applyNumberFormat="0" applyFill="0" applyAlignment="0" applyProtection="0"/>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9" borderId="140" applyNumberFormat="0" applyAlignment="0" applyProtection="0">
      <alignment vertical="center"/>
    </xf>
    <xf numFmtId="0" fontId="80" fillId="9" borderId="140" applyNumberFormat="0" applyAlignment="0" applyProtection="0">
      <alignment vertical="center"/>
    </xf>
    <xf numFmtId="0" fontId="80" fillId="9" borderId="140" applyNumberFormat="0" applyAlignment="0" applyProtection="0">
      <alignment vertical="center"/>
    </xf>
    <xf numFmtId="0" fontId="80" fillId="9" borderId="140" applyNumberFormat="0" applyAlignment="0" applyProtection="0">
      <alignment vertical="center"/>
    </xf>
    <xf numFmtId="0" fontId="80" fillId="9" borderId="140" applyNumberFormat="0" applyAlignment="0" applyProtection="0">
      <alignment vertical="center"/>
    </xf>
    <xf numFmtId="0" fontId="80" fillId="9"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7" fillId="9" borderId="144" applyNumberFormat="0" applyAlignment="0" applyProtection="0"/>
    <xf numFmtId="0" fontId="67" fillId="9" borderId="144" applyNumberFormat="0" applyAlignment="0" applyProtection="0"/>
    <xf numFmtId="0" fontId="67" fillId="9" borderId="144" applyNumberFormat="0" applyAlignment="0" applyProtection="0"/>
    <xf numFmtId="0" fontId="67" fillId="9" borderId="144" applyNumberFormat="0" applyAlignment="0" applyProtection="0"/>
    <xf numFmtId="0" fontId="68" fillId="15" borderId="144" applyNumberFormat="0" applyAlignment="0" applyProtection="0">
      <alignment vertical="center"/>
    </xf>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13" fillId="10" borderId="139" applyNumberFormat="0" applyFont="0" applyAlignment="0" applyProtection="0"/>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7" fillId="9" borderId="144" applyNumberFormat="0" applyAlignment="0" applyProtection="0"/>
    <xf numFmtId="0" fontId="67" fillId="9" borderId="144" applyNumberFormat="0" applyAlignment="0" applyProtection="0"/>
    <xf numFmtId="0" fontId="67" fillId="9" borderId="144" applyNumberFormat="0" applyAlignment="0" applyProtection="0"/>
    <xf numFmtId="0" fontId="67" fillId="9" borderId="144" applyNumberFormat="0" applyAlignment="0" applyProtection="0"/>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3"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59" fillId="0" borderId="142" applyNumberFormat="0" applyFill="0" applyAlignment="0" applyProtection="0">
      <alignment vertical="center"/>
    </xf>
    <xf numFmtId="0" fontId="59" fillId="0" borderId="142" applyNumberFormat="0" applyFill="0" applyAlignment="0" applyProtection="0">
      <alignment vertical="center"/>
    </xf>
    <xf numFmtId="0" fontId="59" fillId="0" borderId="142" applyNumberFormat="0" applyFill="0" applyAlignment="0" applyProtection="0">
      <alignment vertical="center"/>
    </xf>
    <xf numFmtId="0" fontId="59" fillId="0" borderId="142" applyNumberFormat="0" applyFill="0" applyAlignment="0" applyProtection="0">
      <alignment vertical="center"/>
    </xf>
    <xf numFmtId="0" fontId="59" fillId="0" borderId="142" applyNumberFormat="0" applyFill="0" applyAlignment="0" applyProtection="0">
      <alignment vertical="center"/>
    </xf>
    <xf numFmtId="0" fontId="59" fillId="0" borderId="142" applyNumberFormat="0" applyFill="0" applyAlignment="0" applyProtection="0">
      <alignment vertical="center"/>
    </xf>
    <xf numFmtId="2" fontId="53" fillId="37" borderId="141" applyProtection="0">
      <alignment horizontal="center"/>
    </xf>
    <xf numFmtId="2" fontId="53" fillId="37" borderId="141" applyProtection="0">
      <alignment horizontal="center"/>
    </xf>
    <xf numFmtId="2" fontId="53" fillId="37" borderId="141" applyProtection="0">
      <alignment horizontal="center"/>
    </xf>
    <xf numFmtId="2" fontId="53" fillId="37" borderId="141" applyProtection="0">
      <alignment horizontal="center"/>
    </xf>
    <xf numFmtId="2" fontId="53" fillId="37" borderId="141" applyProtection="0">
      <alignment horizontal="center"/>
    </xf>
    <xf numFmtId="2" fontId="53" fillId="37" borderId="141" applyProtection="0">
      <alignment horizontal="center"/>
    </xf>
    <xf numFmtId="2" fontId="57" fillId="35" borderId="141" applyProtection="0">
      <alignment horizontal="center"/>
    </xf>
    <xf numFmtId="2" fontId="57" fillId="35" borderId="141" applyProtection="0">
      <alignment horizontal="center"/>
    </xf>
    <xf numFmtId="2" fontId="57" fillId="35" borderId="141" applyProtection="0">
      <alignment horizontal="center"/>
    </xf>
    <xf numFmtId="2" fontId="57" fillId="35" borderId="141" applyProtection="0">
      <alignment horizontal="center"/>
    </xf>
    <xf numFmtId="2" fontId="57" fillId="35" borderId="141" applyProtection="0">
      <alignment horizontal="center"/>
    </xf>
    <xf numFmtId="2" fontId="57" fillId="35" borderId="141" applyProtection="0">
      <alignment horizontal="center"/>
    </xf>
    <xf numFmtId="2" fontId="57" fillId="35" borderId="141" applyProtection="0"/>
    <xf numFmtId="2" fontId="57" fillId="35" borderId="141" applyProtection="0"/>
    <xf numFmtId="2" fontId="57" fillId="35" borderId="141" applyProtection="0"/>
    <xf numFmtId="2" fontId="57" fillId="35" borderId="141" applyProtection="0"/>
    <xf numFmtId="2" fontId="57" fillId="35" borderId="141" applyProtection="0"/>
    <xf numFmtId="2" fontId="57" fillId="35" borderId="141" applyProtection="0"/>
    <xf numFmtId="2" fontId="53" fillId="37" borderId="141" applyProtection="0"/>
    <xf numFmtId="2" fontId="53" fillId="37" borderId="141" applyProtection="0"/>
    <xf numFmtId="2" fontId="53" fillId="37" borderId="141" applyProtection="0"/>
    <xf numFmtId="2" fontId="53" fillId="37" borderId="141" applyProtection="0"/>
    <xf numFmtId="2" fontId="53" fillId="37" borderId="141" applyProtection="0"/>
    <xf numFmtId="2" fontId="53" fillId="37" borderId="141" applyProtection="0"/>
    <xf numFmtId="2" fontId="53" fillId="34" borderId="141" applyProtection="0"/>
    <xf numFmtId="2" fontId="53" fillId="34" borderId="141" applyProtection="0"/>
    <xf numFmtId="2" fontId="53" fillId="34" borderId="141" applyProtection="0"/>
    <xf numFmtId="2" fontId="53" fillId="34" borderId="141" applyProtection="0"/>
    <xf numFmtId="2" fontId="53" fillId="34" borderId="141" applyProtection="0"/>
    <xf numFmtId="2" fontId="53" fillId="34"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0" fontId="55" fillId="33" borderId="141" applyNumberFormat="0" applyProtection="0">
      <alignment horizontal="left"/>
    </xf>
    <xf numFmtId="0" fontId="55" fillId="33" borderId="141" applyNumberFormat="0" applyProtection="0">
      <alignment horizontal="left"/>
    </xf>
    <xf numFmtId="0" fontId="55" fillId="33" borderId="141" applyNumberFormat="0" applyProtection="0">
      <alignment horizontal="left"/>
    </xf>
    <xf numFmtId="0" fontId="55" fillId="33" borderId="141" applyNumberFormat="0" applyProtection="0">
      <alignment horizontal="left"/>
    </xf>
    <xf numFmtId="0" fontId="55" fillId="33" borderId="141" applyNumberFormat="0" applyProtection="0">
      <alignment horizontal="left"/>
    </xf>
    <xf numFmtId="0" fontId="55" fillId="33" borderId="141" applyNumberFormat="0"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2" fontId="53" fillId="35" borderId="141" applyProtection="0">
      <alignment horizontal="right"/>
    </xf>
    <xf numFmtId="2" fontId="53" fillId="35" borderId="141" applyProtection="0">
      <alignment horizontal="right"/>
    </xf>
    <xf numFmtId="2" fontId="53" fillId="35" borderId="141" applyProtection="0">
      <alignment horizontal="right"/>
    </xf>
    <xf numFmtId="2" fontId="53" fillId="35" borderId="141" applyProtection="0">
      <alignment horizontal="right"/>
    </xf>
    <xf numFmtId="2" fontId="53" fillId="35" borderId="141" applyProtection="0">
      <alignment horizontal="right"/>
    </xf>
    <xf numFmtId="2" fontId="53" fillId="35" borderId="141" applyProtection="0">
      <alignment horizontal="right"/>
    </xf>
    <xf numFmtId="2" fontId="52" fillId="34" borderId="141" applyProtection="0">
      <alignment horizontal="right"/>
    </xf>
    <xf numFmtId="2" fontId="52" fillId="34" borderId="141" applyProtection="0">
      <alignment horizontal="right"/>
    </xf>
    <xf numFmtId="2" fontId="52" fillId="34" borderId="141" applyProtection="0">
      <alignment horizontal="right"/>
    </xf>
    <xf numFmtId="2" fontId="52" fillId="34" borderId="141" applyProtection="0">
      <alignment horizontal="right"/>
    </xf>
    <xf numFmtId="2" fontId="52" fillId="34" borderId="141" applyProtection="0">
      <alignment horizontal="right"/>
    </xf>
    <xf numFmtId="2" fontId="52" fillId="34" borderId="141" applyProtection="0">
      <alignment horizontal="right"/>
    </xf>
    <xf numFmtId="0" fontId="52" fillId="33" borderId="141" applyNumberFormat="0" applyAlignment="0" applyProtection="0"/>
    <xf numFmtId="0" fontId="52" fillId="33" borderId="141" applyNumberFormat="0" applyAlignment="0" applyProtection="0"/>
    <xf numFmtId="0" fontId="52" fillId="33" borderId="141" applyNumberFormat="0" applyAlignment="0" applyProtection="0"/>
    <xf numFmtId="0" fontId="52" fillId="33" borderId="141" applyNumberFormat="0" applyAlignment="0" applyProtection="0"/>
    <xf numFmtId="0" fontId="52" fillId="33" borderId="141" applyNumberFormat="0" applyAlignment="0" applyProtection="0"/>
    <xf numFmtId="0" fontId="52" fillId="33" borderId="141" applyNumberFormat="0" applyAlignment="0" applyProtection="0"/>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3" fillId="10" borderId="139" applyNumberFormat="0" applyFon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10" fontId="38" fillId="29" borderId="102" applyNumberFormat="0" applyBorder="0" applyAlignment="0" applyProtection="0"/>
    <xf numFmtId="10" fontId="38" fillId="29" borderId="102" applyNumberFormat="0" applyBorder="0" applyAlignment="0" applyProtection="0"/>
    <xf numFmtId="0" fontId="44" fillId="8" borderId="144" applyNumberFormat="0" applyAlignment="0" applyProtection="0">
      <alignment vertical="center"/>
    </xf>
    <xf numFmtId="0" fontId="40" fillId="0" borderId="101">
      <alignment horizontal="left" vertical="center"/>
    </xf>
    <xf numFmtId="0" fontId="40" fillId="0" borderId="101">
      <alignment horizontal="left" vertical="center"/>
    </xf>
    <xf numFmtId="0" fontId="59" fillId="0" borderId="142" applyNumberFormat="0" applyFill="0" applyAlignment="0" applyProtection="0">
      <alignment vertical="center"/>
    </xf>
    <xf numFmtId="0" fontId="59" fillId="0" borderId="142" applyNumberFormat="0" applyFill="0" applyAlignment="0" applyProtection="0">
      <alignment vertical="center"/>
    </xf>
    <xf numFmtId="0" fontId="59" fillId="0" borderId="142" applyNumberFormat="0" applyFill="0" applyAlignment="0" applyProtection="0">
      <alignment vertical="center"/>
    </xf>
    <xf numFmtId="0" fontId="59" fillId="0" borderId="142" applyNumberFormat="0" applyFill="0" applyAlignment="0" applyProtection="0">
      <alignment vertical="center"/>
    </xf>
    <xf numFmtId="0" fontId="59" fillId="0" borderId="142" applyNumberFormat="0" applyFill="0" applyAlignment="0" applyProtection="0">
      <alignment vertical="center"/>
    </xf>
    <xf numFmtId="0" fontId="59" fillId="0" borderId="142" applyNumberFormat="0" applyFill="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3" fillId="10" borderId="139" applyNumberFormat="0" applyFont="0" applyAlignment="0" applyProtection="0">
      <alignment vertical="center"/>
    </xf>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0" fontId="18" fillId="32" borderId="139" applyNumberFormat="0" applyAlignment="0" applyProtection="0"/>
    <xf numFmtId="10" fontId="38" fillId="29" borderId="102" applyNumberFormat="0" applyBorder="0" applyAlignment="0" applyProtection="0"/>
    <xf numFmtId="10" fontId="38" fillId="29" borderId="102" applyNumberFormat="0" applyBorder="0" applyAlignment="0" applyProtection="0"/>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10" fontId="38" fillId="29" borderId="102" applyNumberFormat="0" applyBorder="0" applyAlignment="0" applyProtection="0"/>
    <xf numFmtId="10" fontId="38" fillId="29" borderId="102" applyNumberFormat="0" applyBorder="0" applyAlignment="0" applyProtection="0"/>
    <xf numFmtId="0" fontId="44" fillId="8" borderId="144" applyNumberFormat="0" applyAlignment="0" applyProtection="0">
      <alignment vertical="center"/>
    </xf>
    <xf numFmtId="0" fontId="40" fillId="0" borderId="101">
      <alignment horizontal="lef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44" fillId="8" borderId="144" applyNumberFormat="0" applyAlignment="0" applyProtection="0">
      <alignment vertical="center"/>
    </xf>
    <xf numFmtId="0" fontId="40" fillId="0" borderId="101">
      <alignment horizontal="left" vertical="center"/>
    </xf>
    <xf numFmtId="10" fontId="38" fillId="29" borderId="102" applyNumberFormat="0" applyBorder="0" applyAlignment="0" applyProtection="0"/>
    <xf numFmtId="0" fontId="52" fillId="33" borderId="141" applyNumberFormat="0" applyAlignment="0" applyProtection="0"/>
    <xf numFmtId="0" fontId="52" fillId="33" borderId="141" applyNumberFormat="0" applyAlignment="0" applyProtection="0"/>
    <xf numFmtId="0" fontId="52" fillId="33" borderId="141" applyNumberFormat="0" applyAlignment="0" applyProtection="0"/>
    <xf numFmtId="0" fontId="52" fillId="33" borderId="141" applyNumberFormat="0" applyAlignment="0" applyProtection="0"/>
    <xf numFmtId="0" fontId="52" fillId="33" borderId="141" applyNumberFormat="0" applyAlignment="0" applyProtection="0"/>
    <xf numFmtId="0" fontId="52" fillId="33" borderId="141" applyNumberFormat="0" applyAlignment="0" applyProtection="0"/>
    <xf numFmtId="2" fontId="52" fillId="34" borderId="141" applyProtection="0">
      <alignment horizontal="right"/>
    </xf>
    <xf numFmtId="2" fontId="52" fillId="34" borderId="141" applyProtection="0">
      <alignment horizontal="right"/>
    </xf>
    <xf numFmtId="2" fontId="52" fillId="34" borderId="141" applyProtection="0">
      <alignment horizontal="right"/>
    </xf>
    <xf numFmtId="2" fontId="52" fillId="34" borderId="141" applyProtection="0">
      <alignment horizontal="right"/>
    </xf>
    <xf numFmtId="2" fontId="52" fillId="34" borderId="141" applyProtection="0">
      <alignment horizontal="right"/>
    </xf>
    <xf numFmtId="2" fontId="52" fillId="34" borderId="141" applyProtection="0">
      <alignment horizontal="right"/>
    </xf>
    <xf numFmtId="2" fontId="53" fillId="35" borderId="141" applyProtection="0">
      <alignment horizontal="right"/>
    </xf>
    <xf numFmtId="2" fontId="53" fillId="35" borderId="141" applyProtection="0">
      <alignment horizontal="right"/>
    </xf>
    <xf numFmtId="2" fontId="53" fillId="35" borderId="141" applyProtection="0">
      <alignment horizontal="right"/>
    </xf>
    <xf numFmtId="2" fontId="53" fillId="35" borderId="141" applyProtection="0">
      <alignment horizontal="right"/>
    </xf>
    <xf numFmtId="2" fontId="53" fillId="35" borderId="141" applyProtection="0">
      <alignment horizontal="right"/>
    </xf>
    <xf numFmtId="2" fontId="53" fillId="35"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righ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14" fontId="54" fillId="36" borderId="141" applyProtection="0">
      <alignment horizontal="left"/>
    </xf>
    <xf numFmtId="0" fontId="55" fillId="33" borderId="141" applyNumberFormat="0" applyProtection="0">
      <alignment horizontal="left"/>
    </xf>
    <xf numFmtId="0" fontId="55" fillId="33" borderId="141" applyNumberFormat="0" applyProtection="0">
      <alignment horizontal="left"/>
    </xf>
    <xf numFmtId="0" fontId="55" fillId="33" borderId="141" applyNumberFormat="0" applyProtection="0">
      <alignment horizontal="left"/>
    </xf>
    <xf numFmtId="0" fontId="55" fillId="33" borderId="141" applyNumberFormat="0" applyProtection="0">
      <alignment horizontal="left"/>
    </xf>
    <xf numFmtId="0" fontId="55" fillId="33" borderId="141" applyNumberFormat="0" applyProtection="0">
      <alignment horizontal="left"/>
    </xf>
    <xf numFmtId="0" fontId="55" fillId="33" borderId="141" applyNumberFormat="0" applyProtection="0">
      <alignment horizontal="left"/>
    </xf>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4" fillId="33" borderId="141" applyProtection="0"/>
    <xf numFmtId="2" fontId="53" fillId="34" borderId="141" applyProtection="0"/>
    <xf numFmtId="2" fontId="53" fillId="34" borderId="141" applyProtection="0"/>
    <xf numFmtId="2" fontId="53" fillId="34" borderId="141" applyProtection="0"/>
    <xf numFmtId="2" fontId="53" fillId="34" borderId="141" applyProtection="0"/>
    <xf numFmtId="2" fontId="53" fillId="34" borderId="141" applyProtection="0"/>
    <xf numFmtId="2" fontId="53" fillId="34" borderId="141" applyProtection="0"/>
    <xf numFmtId="2" fontId="53" fillId="37" borderId="141" applyProtection="0"/>
    <xf numFmtId="2" fontId="53" fillId="37" borderId="141" applyProtection="0"/>
    <xf numFmtId="2" fontId="53" fillId="37" borderId="141" applyProtection="0"/>
    <xf numFmtId="2" fontId="53" fillId="37" borderId="141" applyProtection="0"/>
    <xf numFmtId="2" fontId="53" fillId="37" borderId="141" applyProtection="0"/>
    <xf numFmtId="2" fontId="53" fillId="37" borderId="141" applyProtection="0"/>
    <xf numFmtId="2" fontId="57" fillId="35" borderId="141" applyProtection="0"/>
    <xf numFmtId="2" fontId="57" fillId="35" borderId="141" applyProtection="0"/>
    <xf numFmtId="2" fontId="57" fillId="35" borderId="141" applyProtection="0"/>
    <xf numFmtId="2" fontId="57" fillId="35" borderId="141" applyProtection="0"/>
    <xf numFmtId="2" fontId="57" fillId="35" borderId="141" applyProtection="0"/>
    <xf numFmtId="2" fontId="57" fillId="35" borderId="141" applyProtection="0">
      <alignment horizontal="center"/>
    </xf>
    <xf numFmtId="2" fontId="57" fillId="35" borderId="141" applyProtection="0">
      <alignment horizontal="center"/>
    </xf>
    <xf numFmtId="2" fontId="57" fillId="35" borderId="141" applyProtection="0">
      <alignment horizontal="center"/>
    </xf>
    <xf numFmtId="2" fontId="57" fillId="35" borderId="141" applyProtection="0">
      <alignment horizontal="center"/>
    </xf>
    <xf numFmtId="2" fontId="57" fillId="35" borderId="141" applyProtection="0">
      <alignment horizontal="center"/>
    </xf>
    <xf numFmtId="2" fontId="57" fillId="35" borderId="141" applyProtection="0">
      <alignment horizontal="center"/>
    </xf>
    <xf numFmtId="2" fontId="53" fillId="37" borderId="141" applyProtection="0">
      <alignment horizontal="center"/>
    </xf>
    <xf numFmtId="2" fontId="53" fillId="37" borderId="141" applyProtection="0">
      <alignment horizontal="center"/>
    </xf>
    <xf numFmtId="2" fontId="53" fillId="37" borderId="141" applyProtection="0">
      <alignment horizontal="center"/>
    </xf>
    <xf numFmtId="2" fontId="53" fillId="37" borderId="141" applyProtection="0">
      <alignment horizontal="center"/>
    </xf>
    <xf numFmtId="2" fontId="53" fillId="37" borderId="141" applyProtection="0">
      <alignment horizontal="center"/>
    </xf>
    <xf numFmtId="2" fontId="53" fillId="37" borderId="141" applyProtection="0">
      <alignment horizontal="center"/>
    </xf>
    <xf numFmtId="0" fontId="32" fillId="15" borderId="144" applyNumberFormat="0" applyAlignment="0" applyProtection="0">
      <alignment vertical="center"/>
    </xf>
    <xf numFmtId="0" fontId="32" fillId="15" borderId="144" applyNumberFormat="0" applyAlignment="0" applyProtection="0">
      <alignment vertical="center"/>
    </xf>
    <xf numFmtId="0" fontId="40" fillId="0" borderId="101">
      <alignment horizontal="left" vertical="center"/>
    </xf>
    <xf numFmtId="0" fontId="40" fillId="0" borderId="101">
      <alignment horizontal="left" vertical="center"/>
    </xf>
    <xf numFmtId="0" fontId="44" fillId="8" borderId="144" applyNumberFormat="0" applyAlignment="0" applyProtection="0">
      <alignment vertical="center"/>
    </xf>
    <xf numFmtId="10" fontId="38" fillId="29" borderId="102" applyNumberFormat="0" applyBorder="0" applyAlignment="0" applyProtection="0"/>
    <xf numFmtId="0" fontId="44" fillId="8" borderId="144" applyNumberFormat="0" applyAlignment="0" applyProtection="0">
      <alignment vertical="center"/>
    </xf>
    <xf numFmtId="0" fontId="44" fillId="8" borderId="144" applyNumberFormat="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3"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18" fillId="32" borderId="139" applyNumberFormat="0" applyAlignment="0" applyProtection="0"/>
    <xf numFmtId="0" fontId="18" fillId="32" borderId="139" applyNumberFormat="0" applyAlignment="0" applyProtection="0"/>
    <xf numFmtId="0" fontId="13" fillId="10" borderId="139" applyNumberFormat="0" applyFon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40" fillId="0" borderId="101">
      <alignment horizontal="left" vertical="center"/>
    </xf>
    <xf numFmtId="0" fontId="40" fillId="0" borderId="101">
      <alignment horizontal="left" vertical="center"/>
    </xf>
    <xf numFmtId="10" fontId="38" fillId="29" borderId="102" applyNumberFormat="0" applyBorder="0" applyAlignment="0" applyProtection="0"/>
    <xf numFmtId="0" fontId="44" fillId="8" borderId="144" applyNumberFormat="0" applyAlignment="0" applyProtection="0">
      <alignment vertical="center"/>
    </xf>
    <xf numFmtId="2" fontId="57" fillId="35" borderId="141" applyProtection="0"/>
    <xf numFmtId="0" fontId="67" fillId="9" borderId="144" applyNumberFormat="0" applyAlignment="0" applyProtection="0"/>
    <xf numFmtId="0" fontId="67" fillId="9" borderId="144" applyNumberFormat="0" applyAlignment="0" applyProtection="0"/>
    <xf numFmtId="0" fontId="67" fillId="9" borderId="144" applyNumberFormat="0" applyAlignment="0" applyProtection="0"/>
    <xf numFmtId="0" fontId="67" fillId="9" borderId="144" applyNumberFormat="0" applyAlignment="0" applyProtection="0"/>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3" fillId="0" borderId="143"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3" applyNumberFormat="0" applyFill="0" applyAlignment="0" applyProtection="0">
      <alignment vertical="center"/>
    </xf>
    <xf numFmtId="0" fontId="63" fillId="0" borderId="142" applyNumberFormat="0" applyFill="0" applyAlignment="0" applyProtection="0">
      <alignment vertical="center"/>
    </xf>
    <xf numFmtId="0" fontId="63" fillId="0" borderId="142"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79" fillId="8" borderId="144"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9" borderId="140" applyNumberFormat="0" applyAlignment="0" applyProtection="0">
      <alignment vertical="center"/>
    </xf>
    <xf numFmtId="0" fontId="80" fillId="9" borderId="140" applyNumberFormat="0" applyAlignment="0" applyProtection="0">
      <alignment vertical="center"/>
    </xf>
    <xf numFmtId="0" fontId="80" fillId="9" borderId="140" applyNumberFormat="0" applyAlignment="0" applyProtection="0">
      <alignment vertical="center"/>
    </xf>
    <xf numFmtId="0" fontId="80" fillId="9" borderId="140" applyNumberFormat="0" applyAlignment="0" applyProtection="0">
      <alignment vertical="center"/>
    </xf>
    <xf numFmtId="0" fontId="80" fillId="9" borderId="140" applyNumberFormat="0" applyAlignment="0" applyProtection="0">
      <alignment vertical="center"/>
    </xf>
    <xf numFmtId="0" fontId="80" fillId="9"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0" fillId="15" borderId="140" applyNumberFormat="0" applyAlignment="0" applyProtection="0">
      <alignment vertical="center"/>
    </xf>
    <xf numFmtId="0" fontId="85" fillId="0" borderId="143" applyNumberFormat="0" applyFill="0" applyAlignment="0" applyProtection="0"/>
    <xf numFmtId="0" fontId="85" fillId="0" borderId="143" applyNumberFormat="0" applyFill="0" applyAlignment="0" applyProtection="0"/>
    <xf numFmtId="0" fontId="85" fillId="0" borderId="143" applyNumberFormat="0" applyFill="0" applyAlignment="0" applyProtection="0"/>
    <xf numFmtId="0" fontId="85" fillId="0" borderId="143" applyNumberFormat="0" applyFill="0" applyAlignment="0" applyProtection="0"/>
    <xf numFmtId="0" fontId="85" fillId="0" borderId="143" applyNumberFormat="0" applyFill="0" applyAlignment="0" applyProtection="0"/>
    <xf numFmtId="0" fontId="85" fillId="0" borderId="143" applyNumberFormat="0" applyFill="0" applyAlignment="0" applyProtection="0"/>
    <xf numFmtId="0" fontId="32" fillId="15" borderId="144" applyNumberFormat="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32" fillId="15"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51" fillId="15" borderId="140" applyNumberFormat="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3" fillId="0" borderId="143" applyNumberFormat="0" applyFill="0" applyAlignment="0" applyProtection="0">
      <alignment vertical="center"/>
    </xf>
    <xf numFmtId="0" fontId="67" fillId="9" borderId="144" applyNumberFormat="0" applyAlignment="0" applyProtection="0"/>
    <xf numFmtId="0" fontId="67" fillId="9" borderId="144" applyNumberFormat="0" applyAlignment="0" applyProtection="0"/>
    <xf numFmtId="0" fontId="67" fillId="9" borderId="144" applyNumberFormat="0" applyAlignment="0" applyProtection="0"/>
    <xf numFmtId="0" fontId="67" fillId="9" borderId="144" applyNumberFormat="0" applyAlignment="0" applyProtection="0"/>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3" fillId="0" borderId="142" applyNumberFormat="0" applyFill="0" applyAlignment="0" applyProtection="0">
      <alignment vertical="center"/>
    </xf>
    <xf numFmtId="37" fontId="73" fillId="0" borderId="102">
      <alignment horizontal="justify" vertical="center" wrapText="1"/>
    </xf>
    <xf numFmtId="0" fontId="68" fillId="15"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9" borderId="144" applyNumberFormat="0" applyAlignment="0" applyProtection="0">
      <alignment vertical="center"/>
    </xf>
    <xf numFmtId="0" fontId="68" fillId="15" borderId="144" applyNumberFormat="0" applyAlignment="0" applyProtection="0">
      <alignment vertical="center"/>
    </xf>
    <xf numFmtId="0" fontId="44" fillId="8" borderId="144" applyNumberFormat="0" applyAlignment="0" applyProtection="0">
      <alignment vertical="center"/>
    </xf>
    <xf numFmtId="0" fontId="44" fillId="8" borderId="144" applyNumberFormat="0" applyAlignment="0" applyProtection="0">
      <alignment vertical="center"/>
    </xf>
    <xf numFmtId="10" fontId="38" fillId="29" borderId="102" applyNumberFormat="0" applyBorder="0" applyAlignment="0" applyProtection="0"/>
    <xf numFmtId="0" fontId="44" fillId="8" borderId="144" applyNumberFormat="0" applyAlignment="0" applyProtection="0">
      <alignment vertical="center"/>
    </xf>
    <xf numFmtId="37" fontId="73" fillId="0" borderId="102">
      <alignment horizontal="justify" vertical="center" wrapText="1"/>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68" fillId="15" borderId="144" applyNumberForma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80" fillId="15" borderId="169" applyNumberFormat="0" applyAlignment="0" applyProtection="0">
      <alignment vertical="center"/>
    </xf>
    <xf numFmtId="0" fontId="55" fillId="33" borderId="149" applyNumberFormat="0" applyProtection="0">
      <alignment horizontal="left"/>
    </xf>
    <xf numFmtId="14" fontId="54" fillId="36" borderId="149" applyProtection="0">
      <alignment horizontal="left"/>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13" fillId="10" borderId="168" applyNumberFormat="0" applyFont="0" applyAlignment="0" applyProtection="0"/>
    <xf numFmtId="0" fontId="68" fillId="15" borderId="166" applyNumberFormat="0" applyAlignment="0" applyProtection="0">
      <alignment vertical="center"/>
    </xf>
    <xf numFmtId="0" fontId="68" fillId="9" borderId="166" applyNumberFormat="0" applyAlignment="0" applyProtection="0">
      <alignment vertical="center"/>
    </xf>
    <xf numFmtId="0" fontId="68" fillId="15" borderId="166" applyNumberFormat="0" applyAlignment="0" applyProtection="0">
      <alignment vertical="center"/>
    </xf>
    <xf numFmtId="0" fontId="44" fillId="8" borderId="146" applyNumberFormat="0" applyAlignment="0" applyProtection="0">
      <alignment vertical="center"/>
    </xf>
    <xf numFmtId="0" fontId="68" fillId="15" borderId="166" applyNumberFormat="0" applyAlignment="0" applyProtection="0">
      <alignment vertical="center"/>
    </xf>
    <xf numFmtId="0" fontId="51" fillId="15" borderId="169"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3" fillId="0" borderId="172" applyNumberFormat="0" applyFill="0" applyAlignment="0" applyProtection="0">
      <alignment vertical="center"/>
    </xf>
    <xf numFmtId="0" fontId="32" fillId="15" borderId="166" applyNumberFormat="0" applyAlignment="0" applyProtection="0">
      <alignment vertical="center"/>
    </xf>
    <xf numFmtId="0" fontId="44" fillId="8" borderId="166" applyNumberFormat="0" applyAlignment="0" applyProtection="0">
      <alignment vertical="center"/>
    </xf>
    <xf numFmtId="0" fontId="80" fillId="15" borderId="169" applyNumberFormat="0" applyAlignment="0" applyProtection="0">
      <alignment vertical="center"/>
    </xf>
    <xf numFmtId="0" fontId="85" fillId="0" borderId="172" applyNumberFormat="0" applyFill="0" applyAlignment="0" applyProtection="0"/>
    <xf numFmtId="0" fontId="80" fillId="15" borderId="169" applyNumberFormat="0" applyAlignment="0" applyProtection="0">
      <alignment vertical="center"/>
    </xf>
    <xf numFmtId="0" fontId="80" fillId="15" borderId="169" applyNumberFormat="0" applyAlignment="0" applyProtection="0">
      <alignment vertical="center"/>
    </xf>
    <xf numFmtId="0" fontId="80" fillId="15" borderId="169" applyNumberFormat="0" applyAlignment="0" applyProtection="0">
      <alignment vertical="center"/>
    </xf>
    <xf numFmtId="0" fontId="80" fillId="15" borderId="169" applyNumberFormat="0" applyAlignment="0" applyProtection="0">
      <alignment vertical="center"/>
    </xf>
    <xf numFmtId="0" fontId="79" fillId="8" borderId="166" applyNumberFormat="0" applyAlignment="0" applyProtection="0">
      <alignment vertical="center"/>
    </xf>
    <xf numFmtId="0" fontId="79" fillId="8" borderId="166" applyNumberFormat="0" applyAlignment="0" applyProtection="0">
      <alignment vertical="center"/>
    </xf>
    <xf numFmtId="0" fontId="80" fillId="9" borderId="169" applyNumberFormat="0" applyAlignment="0" applyProtection="0">
      <alignment vertical="center"/>
    </xf>
    <xf numFmtId="0" fontId="79" fillId="8" borderId="166" applyNumberFormat="0" applyAlignment="0" applyProtection="0">
      <alignment vertical="center"/>
    </xf>
    <xf numFmtId="0" fontId="79" fillId="8" borderId="166" applyNumberFormat="0" applyAlignment="0" applyProtection="0">
      <alignment vertical="center"/>
    </xf>
    <xf numFmtId="0" fontId="79" fillId="8" borderId="166" applyNumberForma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13" fillId="10" borderId="147" applyNumberFormat="0" applyFon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68" fillId="15" borderId="146" applyNumberForma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13" fillId="10" borderId="155" applyNumberFormat="0" applyFon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79" fillId="8" borderId="153"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9" borderId="156" applyNumberFormat="0" applyAlignment="0" applyProtection="0">
      <alignment vertical="center"/>
    </xf>
    <xf numFmtId="0" fontId="80" fillId="9" borderId="156" applyNumberFormat="0" applyAlignment="0" applyProtection="0">
      <alignment vertical="center"/>
    </xf>
    <xf numFmtId="0" fontId="80" fillId="9" borderId="156" applyNumberFormat="0" applyAlignment="0" applyProtection="0">
      <alignment vertical="center"/>
    </xf>
    <xf numFmtId="0" fontId="80" fillId="9" borderId="156" applyNumberFormat="0" applyAlignment="0" applyProtection="0">
      <alignment vertical="center"/>
    </xf>
    <xf numFmtId="0" fontId="80" fillId="9" borderId="156" applyNumberFormat="0" applyAlignment="0" applyProtection="0">
      <alignment vertical="center"/>
    </xf>
    <xf numFmtId="0" fontId="80" fillId="9"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0" fillId="15" borderId="156" applyNumberFormat="0" applyAlignment="0" applyProtection="0">
      <alignment vertical="center"/>
    </xf>
    <xf numFmtId="0" fontId="85" fillId="0" borderId="159" applyNumberFormat="0" applyFill="0" applyAlignment="0" applyProtection="0"/>
    <xf numFmtId="0" fontId="85" fillId="0" borderId="159" applyNumberFormat="0" applyFill="0" applyAlignment="0" applyProtection="0"/>
    <xf numFmtId="0" fontId="85" fillId="0" borderId="159" applyNumberFormat="0" applyFill="0" applyAlignment="0" applyProtection="0"/>
    <xf numFmtId="0" fontId="85" fillId="0" borderId="159" applyNumberFormat="0" applyFill="0" applyAlignment="0" applyProtection="0"/>
    <xf numFmtId="0" fontId="85" fillId="0" borderId="159" applyNumberFormat="0" applyFill="0" applyAlignment="0" applyProtection="0"/>
    <xf numFmtId="0" fontId="85" fillId="0" borderId="159" applyNumberFormat="0" applyFill="0" applyAlignment="0" applyProtection="0"/>
    <xf numFmtId="0" fontId="32" fillId="15" borderId="153" applyNumberFormat="0" applyAlignment="0" applyProtection="0">
      <alignment vertical="center"/>
    </xf>
    <xf numFmtId="0" fontId="32" fillId="15" borderId="153" applyNumberFormat="0" applyAlignment="0" applyProtection="0">
      <alignment vertical="center"/>
    </xf>
    <xf numFmtId="0" fontId="32" fillId="15" borderId="153" applyNumberFormat="0" applyAlignment="0" applyProtection="0">
      <alignment vertical="center"/>
    </xf>
    <xf numFmtId="0" fontId="32" fillId="15" borderId="153" applyNumberFormat="0" applyAlignment="0" applyProtection="0">
      <alignment vertical="center"/>
    </xf>
    <xf numFmtId="0" fontId="44" fillId="8" borderId="153" applyNumberFormat="0" applyAlignment="0" applyProtection="0">
      <alignment vertical="center"/>
    </xf>
    <xf numFmtId="0" fontId="44" fillId="8" borderId="153" applyNumberFormat="0" applyAlignment="0" applyProtection="0">
      <alignment vertical="center"/>
    </xf>
    <xf numFmtId="0" fontId="44" fillId="8" borderId="153" applyNumberFormat="0" applyAlignment="0" applyProtection="0">
      <alignment vertical="center"/>
    </xf>
    <xf numFmtId="0" fontId="44" fillId="8" borderId="153" applyNumberFormat="0" applyAlignment="0" applyProtection="0">
      <alignment vertical="center"/>
    </xf>
    <xf numFmtId="0" fontId="44" fillId="8" borderId="153" applyNumberFormat="0" applyAlignment="0" applyProtection="0">
      <alignment vertical="center"/>
    </xf>
    <xf numFmtId="0" fontId="44" fillId="8" borderId="153" applyNumberFormat="0" applyAlignment="0" applyProtection="0">
      <alignment vertical="center"/>
    </xf>
    <xf numFmtId="0" fontId="51" fillId="15" borderId="156" applyNumberFormat="0" applyAlignment="0" applyProtection="0">
      <alignment vertical="center"/>
    </xf>
    <xf numFmtId="0" fontId="51" fillId="15" borderId="156" applyNumberFormat="0" applyAlignment="0" applyProtection="0">
      <alignment vertical="center"/>
    </xf>
    <xf numFmtId="0" fontId="51" fillId="15" borderId="156" applyNumberFormat="0" applyAlignment="0" applyProtection="0">
      <alignment vertical="center"/>
    </xf>
    <xf numFmtId="0" fontId="51" fillId="15" borderId="156" applyNumberFormat="0" applyAlignment="0" applyProtection="0">
      <alignment vertical="center"/>
    </xf>
    <xf numFmtId="0" fontId="51" fillId="15" borderId="156" applyNumberFormat="0" applyAlignment="0" applyProtection="0">
      <alignment vertical="center"/>
    </xf>
    <xf numFmtId="0" fontId="51" fillId="15" borderId="156" applyNumberFormat="0" applyAlignment="0" applyProtection="0">
      <alignment vertical="center"/>
    </xf>
    <xf numFmtId="0" fontId="63" fillId="0" borderId="159" applyNumberFormat="0" applyFill="0" applyAlignment="0" applyProtection="0">
      <alignment vertical="center"/>
    </xf>
    <xf numFmtId="0" fontId="63" fillId="0" borderId="159" applyNumberFormat="0" applyFill="0" applyAlignment="0" applyProtection="0">
      <alignment vertical="center"/>
    </xf>
    <xf numFmtId="0" fontId="63" fillId="0" borderId="159" applyNumberFormat="0" applyFill="0" applyAlignment="0" applyProtection="0">
      <alignment vertical="center"/>
    </xf>
    <xf numFmtId="0" fontId="63" fillId="0" borderId="159" applyNumberFormat="0" applyFill="0" applyAlignment="0" applyProtection="0">
      <alignment vertical="center"/>
    </xf>
    <xf numFmtId="0" fontId="63" fillId="0" borderId="159" applyNumberFormat="0" applyFill="0" applyAlignment="0" applyProtection="0">
      <alignment vertical="center"/>
    </xf>
    <xf numFmtId="0" fontId="63" fillId="0" borderId="159" applyNumberFormat="0" applyFill="0" applyAlignment="0" applyProtection="0">
      <alignment vertical="center"/>
    </xf>
    <xf numFmtId="0" fontId="67" fillId="9" borderId="153" applyNumberFormat="0" applyAlignment="0" applyProtection="0"/>
    <xf numFmtId="0" fontId="67" fillId="9" borderId="153" applyNumberFormat="0" applyAlignment="0" applyProtection="0"/>
    <xf numFmtId="0" fontId="67" fillId="9" borderId="153" applyNumberFormat="0" applyAlignment="0" applyProtection="0"/>
    <xf numFmtId="0" fontId="67" fillId="9" borderId="153" applyNumberFormat="0" applyAlignment="0" applyProtection="0"/>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9" borderId="153" applyNumberFormat="0" applyAlignment="0" applyProtection="0">
      <alignment vertical="center"/>
    </xf>
    <xf numFmtId="0" fontId="68" fillId="9" borderId="153" applyNumberFormat="0" applyAlignment="0" applyProtection="0">
      <alignment vertical="center"/>
    </xf>
    <xf numFmtId="0" fontId="68" fillId="9" borderId="153" applyNumberFormat="0" applyAlignment="0" applyProtection="0">
      <alignment vertical="center"/>
    </xf>
    <xf numFmtId="0" fontId="68" fillId="9"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0" fontId="68" fillId="15" borderId="153" applyNumberFormat="0" applyAlignment="0" applyProtection="0">
      <alignment vertical="center"/>
    </xf>
    <xf numFmtId="37" fontId="73" fillId="0" borderId="152">
      <alignment horizontal="justify" vertical="center" wrapText="1"/>
    </xf>
    <xf numFmtId="0" fontId="13" fillId="10" borderId="161" applyNumberFormat="0" applyFont="0" applyAlignment="0" applyProtection="0">
      <alignment vertical="center"/>
    </xf>
    <xf numFmtId="0" fontId="63" fillId="0" borderId="164" applyNumberFormat="0" applyFill="0" applyAlignment="0" applyProtection="0">
      <alignment vertical="center"/>
    </xf>
    <xf numFmtId="0" fontId="32" fillId="15" borderId="160" applyNumberFormat="0" applyAlignment="0" applyProtection="0">
      <alignment vertical="center"/>
    </xf>
    <xf numFmtId="0" fontId="32" fillId="15" borderId="160" applyNumberForma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44" fillId="8" borderId="166"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9" borderId="160" applyNumberFormat="0" applyAlignment="0" applyProtection="0">
      <alignment vertical="center"/>
    </xf>
    <xf numFmtId="0" fontId="68" fillId="9" borderId="160" applyNumberFormat="0" applyAlignment="0" applyProtection="0">
      <alignment vertical="center"/>
    </xf>
    <xf numFmtId="0" fontId="68" fillId="9" borderId="160" applyNumberFormat="0" applyAlignment="0" applyProtection="0">
      <alignment vertical="center"/>
    </xf>
    <xf numFmtId="0" fontId="68" fillId="9"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7" fillId="9" borderId="160" applyNumberFormat="0" applyAlignment="0" applyProtection="0"/>
    <xf numFmtId="0" fontId="67" fillId="9" borderId="160" applyNumberFormat="0" applyAlignment="0" applyProtection="0"/>
    <xf numFmtId="0" fontId="67" fillId="9" borderId="160" applyNumberFormat="0" applyAlignment="0" applyProtection="0"/>
    <xf numFmtId="0" fontId="67" fillId="9" borderId="160" applyNumberFormat="0" applyAlignment="0" applyProtection="0"/>
    <xf numFmtId="0" fontId="13" fillId="10" borderId="161" applyNumberFormat="0" applyFont="0" applyAlignment="0" applyProtection="0"/>
    <xf numFmtId="0" fontId="13" fillId="10" borderId="161" applyNumberFormat="0" applyFont="0" applyAlignment="0" applyProtection="0"/>
    <xf numFmtId="0" fontId="13" fillId="10" borderId="161" applyNumberFormat="0" applyFont="0" applyAlignment="0" applyProtection="0"/>
    <xf numFmtId="0" fontId="13" fillId="10" borderId="161" applyNumberFormat="0" applyFont="0" applyAlignment="0" applyProtection="0"/>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5"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44" fillId="8" borderId="166" applyNumberFormat="0" applyAlignment="0" applyProtection="0">
      <alignment vertical="center"/>
    </xf>
    <xf numFmtId="0" fontId="44" fillId="8" borderId="166" applyNumberFormat="0" applyAlignment="0" applyProtection="0">
      <alignment vertical="center"/>
    </xf>
    <xf numFmtId="10" fontId="38" fillId="29" borderId="167" applyNumberFormat="0" applyBorder="0" applyAlignment="0" applyProtection="0"/>
    <xf numFmtId="0" fontId="44" fillId="8" borderId="166" applyNumberFormat="0" applyAlignment="0" applyProtection="0">
      <alignment vertical="center"/>
    </xf>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8" fillId="32" borderId="168" applyNumberFormat="0" applyAlignment="0" applyProtection="0"/>
    <xf numFmtId="0" fontId="18" fillId="32" borderId="168" applyNumberFormat="0" applyAlignment="0" applyProtection="0"/>
    <xf numFmtId="0" fontId="51" fillId="15" borderId="169" applyNumberFormat="0" applyAlignment="0" applyProtection="0">
      <alignment vertical="center"/>
    </xf>
    <xf numFmtId="0" fontId="51" fillId="15" borderId="169" applyNumberFormat="0" applyAlignment="0" applyProtection="0">
      <alignment vertical="center"/>
    </xf>
    <xf numFmtId="0" fontId="52" fillId="33" borderId="170" applyNumberFormat="0" applyAlignment="0" applyProtection="0"/>
    <xf numFmtId="0" fontId="52" fillId="33" borderId="170" applyNumberFormat="0" applyAlignment="0" applyProtection="0"/>
    <xf numFmtId="0" fontId="51" fillId="15" borderId="169" applyNumberFormat="0" applyAlignment="0" applyProtection="0">
      <alignment vertical="center"/>
    </xf>
    <xf numFmtId="2" fontId="52" fillId="34" borderId="170" applyProtection="0">
      <alignment horizontal="right"/>
    </xf>
    <xf numFmtId="2" fontId="52" fillId="34" borderId="170" applyProtection="0">
      <alignment horizontal="right"/>
    </xf>
    <xf numFmtId="2" fontId="53" fillId="35" borderId="170" applyProtection="0">
      <alignment horizontal="right"/>
    </xf>
    <xf numFmtId="2" fontId="53" fillId="35" borderId="170" applyProtection="0">
      <alignment horizontal="right"/>
    </xf>
    <xf numFmtId="2" fontId="52" fillId="34" borderId="170" applyProtection="0">
      <alignment horizontal="right"/>
    </xf>
    <xf numFmtId="0" fontId="52" fillId="33" borderId="170" applyNumberFormat="0" applyAlignment="0" applyProtection="0"/>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2" fontId="53" fillId="35" borderId="170" applyProtection="0">
      <alignment horizontal="righ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0" fontId="55" fillId="33" borderId="170" applyNumberFormat="0" applyProtection="0">
      <alignment horizontal="left"/>
    </xf>
    <xf numFmtId="0" fontId="55" fillId="33" borderId="170" applyNumberFormat="0" applyProtection="0">
      <alignment horizontal="left"/>
    </xf>
    <xf numFmtId="2" fontId="54" fillId="33" borderId="170" applyProtection="0"/>
    <xf numFmtId="2" fontId="54" fillId="33" borderId="170" applyProtection="0"/>
    <xf numFmtId="0" fontId="55" fillId="33" borderId="170" applyNumberFormat="0" applyProtection="0">
      <alignment horizontal="left"/>
    </xf>
    <xf numFmtId="14" fontId="54" fillId="36" borderId="170" applyProtection="0">
      <alignment horizontal="left"/>
    </xf>
    <xf numFmtId="14" fontId="54" fillId="36" borderId="170" applyProtection="0">
      <alignment horizontal="right"/>
    </xf>
    <xf numFmtId="2" fontId="54" fillId="33" borderId="170" applyProtection="0"/>
    <xf numFmtId="2" fontId="54" fillId="33" borderId="170" applyProtection="0"/>
    <xf numFmtId="2" fontId="53" fillId="34" borderId="170" applyProtection="0"/>
    <xf numFmtId="2" fontId="54" fillId="33" borderId="170" applyProtection="0"/>
    <xf numFmtId="2" fontId="53" fillId="34" borderId="170" applyProtection="0"/>
    <xf numFmtId="2" fontId="53" fillId="37" borderId="170" applyProtection="0"/>
    <xf numFmtId="2" fontId="53" fillId="37" borderId="170" applyProtection="0"/>
    <xf numFmtId="2" fontId="57" fillId="35" borderId="170" applyProtection="0"/>
    <xf numFmtId="2" fontId="53" fillId="37" borderId="170" applyProtection="0"/>
    <xf numFmtId="2" fontId="53" fillId="34" borderId="170" applyProtection="0"/>
    <xf numFmtId="2" fontId="54" fillId="33" borderId="170" applyProtection="0"/>
    <xf numFmtId="2" fontId="57" fillId="35" borderId="170" applyProtection="0"/>
    <xf numFmtId="2" fontId="57" fillId="35" borderId="170" applyProtection="0">
      <alignment horizontal="center"/>
    </xf>
    <xf numFmtId="2" fontId="57" fillId="35" borderId="170" applyProtection="0">
      <alignment horizontal="center"/>
    </xf>
    <xf numFmtId="2" fontId="53" fillId="37" borderId="170" applyProtection="0">
      <alignment horizontal="center"/>
    </xf>
    <xf numFmtId="2" fontId="57" fillId="35" borderId="170" applyProtection="0">
      <alignment horizontal="center"/>
    </xf>
    <xf numFmtId="2" fontId="57" fillId="35" borderId="170" applyProtection="0"/>
    <xf numFmtId="2" fontId="53" fillId="37" borderId="170" applyProtection="0">
      <alignment horizontal="center"/>
    </xf>
    <xf numFmtId="0" fontId="59" fillId="0" borderId="171" applyNumberFormat="0" applyFill="0" applyAlignment="0" applyProtection="0">
      <alignment vertical="center"/>
    </xf>
    <xf numFmtId="0" fontId="59" fillId="0" borderId="171" applyNumberFormat="0" applyFill="0" applyAlignment="0" applyProtection="0">
      <alignment vertical="center"/>
    </xf>
    <xf numFmtId="0" fontId="59" fillId="0" borderId="171" applyNumberFormat="0" applyFill="0" applyAlignment="0" applyProtection="0">
      <alignment vertical="center"/>
    </xf>
    <xf numFmtId="2" fontId="53" fillId="37" borderId="170" applyProtection="0">
      <alignment horizontal="center"/>
    </xf>
    <xf numFmtId="10" fontId="38" fillId="29" borderId="152" applyNumberFormat="0" applyBorder="0" applyAlignment="0" applyProtection="0"/>
    <xf numFmtId="10" fontId="38" fillId="29" borderId="152" applyNumberFormat="0" applyBorder="0" applyAlignment="0" applyProtection="0"/>
    <xf numFmtId="0" fontId="63" fillId="0" borderId="171" applyNumberFormat="0" applyFill="0" applyAlignment="0" applyProtection="0">
      <alignment vertical="center"/>
    </xf>
    <xf numFmtId="0" fontId="63" fillId="0" borderId="171" applyNumberFormat="0" applyFill="0" applyAlignment="0" applyProtection="0">
      <alignment vertical="center"/>
    </xf>
    <xf numFmtId="0" fontId="59" fillId="0" borderId="164" applyNumberFormat="0" applyFill="0" applyAlignment="0" applyProtection="0">
      <alignment vertical="center"/>
    </xf>
    <xf numFmtId="0" fontId="59" fillId="0" borderId="164" applyNumberFormat="0" applyFill="0" applyAlignment="0" applyProtection="0">
      <alignment vertical="center"/>
    </xf>
    <xf numFmtId="0" fontId="59" fillId="0" borderId="164" applyNumberFormat="0" applyFill="0" applyAlignment="0" applyProtection="0">
      <alignment vertical="center"/>
    </xf>
    <xf numFmtId="0" fontId="59" fillId="0" borderId="164" applyNumberFormat="0" applyFill="0" applyAlignment="0" applyProtection="0">
      <alignment vertical="center"/>
    </xf>
    <xf numFmtId="0" fontId="59" fillId="0" borderId="164" applyNumberFormat="0" applyFill="0" applyAlignment="0" applyProtection="0">
      <alignment vertical="center"/>
    </xf>
    <xf numFmtId="0" fontId="59" fillId="0" borderId="164" applyNumberFormat="0" applyFill="0" applyAlignment="0" applyProtection="0">
      <alignment vertical="center"/>
    </xf>
    <xf numFmtId="2" fontId="53" fillId="37" borderId="163" applyProtection="0">
      <alignment horizontal="center"/>
    </xf>
    <xf numFmtId="2" fontId="53" fillId="37" borderId="163" applyProtection="0">
      <alignment horizontal="center"/>
    </xf>
    <xf numFmtId="2" fontId="53" fillId="37" borderId="163" applyProtection="0">
      <alignment horizontal="center"/>
    </xf>
    <xf numFmtId="2" fontId="53" fillId="37" borderId="163" applyProtection="0">
      <alignment horizontal="center"/>
    </xf>
    <xf numFmtId="2" fontId="53" fillId="37" borderId="163" applyProtection="0">
      <alignment horizontal="center"/>
    </xf>
    <xf numFmtId="2" fontId="53" fillId="37" borderId="163" applyProtection="0">
      <alignment horizontal="center"/>
    </xf>
    <xf numFmtId="2" fontId="57" fillId="35" borderId="163" applyProtection="0">
      <alignment horizontal="center"/>
    </xf>
    <xf numFmtId="2" fontId="57" fillId="35" borderId="163" applyProtection="0">
      <alignment horizontal="center"/>
    </xf>
    <xf numFmtId="2" fontId="57" fillId="35" borderId="163" applyProtection="0">
      <alignment horizontal="center"/>
    </xf>
    <xf numFmtId="2" fontId="57" fillId="35" borderId="163" applyProtection="0">
      <alignment horizontal="center"/>
    </xf>
    <xf numFmtId="2" fontId="57" fillId="35" borderId="163" applyProtection="0">
      <alignment horizontal="center"/>
    </xf>
    <xf numFmtId="2" fontId="57" fillId="35" borderId="163" applyProtection="0">
      <alignment horizontal="center"/>
    </xf>
    <xf numFmtId="2" fontId="57" fillId="35" borderId="163" applyProtection="0"/>
    <xf numFmtId="2" fontId="57" fillId="35" borderId="163" applyProtection="0"/>
    <xf numFmtId="2" fontId="57" fillId="35" borderId="163" applyProtection="0"/>
    <xf numFmtId="2" fontId="57" fillId="35" borderId="163" applyProtection="0"/>
    <xf numFmtId="2" fontId="57" fillId="35" borderId="163" applyProtection="0"/>
    <xf numFmtId="2" fontId="57" fillId="35" borderId="163" applyProtection="0"/>
    <xf numFmtId="2" fontId="53" fillId="37" borderId="163" applyProtection="0"/>
    <xf numFmtId="2" fontId="53" fillId="37" borderId="163" applyProtection="0"/>
    <xf numFmtId="2" fontId="53" fillId="37" borderId="163" applyProtection="0"/>
    <xf numFmtId="2" fontId="53" fillId="34" borderId="163" applyProtection="0"/>
    <xf numFmtId="2" fontId="53" fillId="34" borderId="163" applyProtection="0"/>
    <xf numFmtId="2" fontId="53" fillId="34" borderId="163" applyProtection="0"/>
    <xf numFmtId="2" fontId="54" fillId="33" borderId="163" applyProtection="0"/>
    <xf numFmtId="2" fontId="54" fillId="33" borderId="163" applyProtection="0"/>
    <xf numFmtId="2" fontId="54" fillId="33" borderId="163" applyProtection="0"/>
    <xf numFmtId="2" fontId="54" fillId="33" borderId="163" applyProtection="0"/>
    <xf numFmtId="2" fontId="54" fillId="33" borderId="163" applyProtection="0"/>
    <xf numFmtId="2" fontId="54" fillId="33" borderId="163" applyProtection="0"/>
    <xf numFmtId="2" fontId="54" fillId="33" borderId="163" applyProtection="0"/>
    <xf numFmtId="2" fontId="54" fillId="33" borderId="163" applyProtection="0"/>
    <xf numFmtId="2" fontId="54" fillId="33" borderId="163" applyProtection="0"/>
    <xf numFmtId="2" fontId="54" fillId="33" borderId="163" applyProtection="0"/>
    <xf numFmtId="2" fontId="54" fillId="33" borderId="163" applyProtection="0"/>
    <xf numFmtId="0" fontId="55" fillId="33" borderId="163" applyNumberFormat="0" applyProtection="0">
      <alignment horizontal="left"/>
    </xf>
    <xf numFmtId="0" fontId="55" fillId="33" borderId="163" applyNumberFormat="0" applyProtection="0">
      <alignment horizontal="left"/>
    </xf>
    <xf numFmtId="0" fontId="55" fillId="33" borderId="163" applyNumberFormat="0" applyProtection="0">
      <alignment horizontal="left"/>
    </xf>
    <xf numFmtId="0" fontId="55" fillId="33" borderId="163" applyNumberFormat="0" applyProtection="0">
      <alignment horizontal="left"/>
    </xf>
    <xf numFmtId="0" fontId="55" fillId="33" borderId="163" applyNumberFormat="0" applyProtection="0">
      <alignment horizontal="left"/>
    </xf>
    <xf numFmtId="14" fontId="54" fillId="36" borderId="163" applyProtection="0">
      <alignment horizontal="left"/>
    </xf>
    <xf numFmtId="14" fontId="54" fillId="36" borderId="163" applyProtection="0">
      <alignment horizontal="left"/>
    </xf>
    <xf numFmtId="14" fontId="54" fillId="36" borderId="163" applyProtection="0">
      <alignment horizontal="left"/>
    </xf>
    <xf numFmtId="14" fontId="54" fillId="36" borderId="163" applyProtection="0">
      <alignment horizontal="left"/>
    </xf>
    <xf numFmtId="14" fontId="54" fillId="36" borderId="163" applyProtection="0">
      <alignment horizontal="left"/>
    </xf>
    <xf numFmtId="0" fontId="63" fillId="0" borderId="171" applyNumberFormat="0" applyFill="0" applyAlignment="0" applyProtection="0">
      <alignment vertical="center"/>
    </xf>
    <xf numFmtId="0" fontId="63" fillId="0" borderId="171" applyNumberFormat="0" applyFill="0" applyAlignment="0" applyProtection="0">
      <alignment vertical="center"/>
    </xf>
    <xf numFmtId="14" fontId="54" fillId="36" borderId="163" applyProtection="0">
      <alignment horizontal="left"/>
    </xf>
    <xf numFmtId="14" fontId="54" fillId="36" borderId="163" applyProtection="0">
      <alignment horizontal="left"/>
    </xf>
    <xf numFmtId="14" fontId="54" fillId="36" borderId="163" applyProtection="0">
      <alignment horizontal="right"/>
    </xf>
    <xf numFmtId="14" fontId="54" fillId="36" borderId="163" applyProtection="0">
      <alignment horizontal="right"/>
    </xf>
    <xf numFmtId="14" fontId="54" fillId="36" borderId="163" applyProtection="0">
      <alignment horizontal="right"/>
    </xf>
    <xf numFmtId="14" fontId="54" fillId="36" borderId="163" applyProtection="0">
      <alignment horizontal="right"/>
    </xf>
    <xf numFmtId="14" fontId="54" fillId="36" borderId="163" applyProtection="0">
      <alignment horizontal="right"/>
    </xf>
    <xf numFmtId="14" fontId="54" fillId="36" borderId="163" applyProtection="0">
      <alignment horizontal="right"/>
    </xf>
    <xf numFmtId="14" fontId="54" fillId="36" borderId="163" applyProtection="0">
      <alignment horizontal="right"/>
    </xf>
    <xf numFmtId="14" fontId="54" fillId="36" borderId="163" applyProtection="0">
      <alignment horizontal="right"/>
    </xf>
    <xf numFmtId="14" fontId="54" fillId="36" borderId="163" applyProtection="0">
      <alignment horizontal="right"/>
    </xf>
    <xf numFmtId="14" fontId="54" fillId="36" borderId="163" applyProtection="0">
      <alignment horizontal="right"/>
    </xf>
    <xf numFmtId="14" fontId="54" fillId="36" borderId="163" applyProtection="0">
      <alignment horizontal="right"/>
    </xf>
    <xf numFmtId="14" fontId="54" fillId="36" borderId="163" applyProtection="0">
      <alignment horizontal="right"/>
    </xf>
    <xf numFmtId="2" fontId="53" fillId="35" borderId="163" applyProtection="0">
      <alignment horizontal="right"/>
    </xf>
    <xf numFmtId="2" fontId="53" fillId="35" borderId="163" applyProtection="0">
      <alignment horizontal="right"/>
    </xf>
    <xf numFmtId="2" fontId="53" fillId="35" borderId="163" applyProtection="0">
      <alignment horizontal="right"/>
    </xf>
    <xf numFmtId="2" fontId="53" fillId="35" borderId="163" applyProtection="0">
      <alignment horizontal="right"/>
    </xf>
    <xf numFmtId="2" fontId="53" fillId="35" borderId="163" applyProtection="0">
      <alignment horizontal="right"/>
    </xf>
    <xf numFmtId="2" fontId="53" fillId="35" borderId="163" applyProtection="0">
      <alignment horizontal="right"/>
    </xf>
    <xf numFmtId="2" fontId="52" fillId="34" borderId="163" applyProtection="0">
      <alignment horizontal="right"/>
    </xf>
    <xf numFmtId="2" fontId="52" fillId="34" borderId="163" applyProtection="0">
      <alignment horizontal="right"/>
    </xf>
    <xf numFmtId="2" fontId="52" fillId="34" borderId="163" applyProtection="0">
      <alignment horizontal="right"/>
    </xf>
    <xf numFmtId="2" fontId="52" fillId="34" borderId="163" applyProtection="0">
      <alignment horizontal="right"/>
    </xf>
    <xf numFmtId="2" fontId="52" fillId="34" borderId="163" applyProtection="0">
      <alignment horizontal="right"/>
    </xf>
    <xf numFmtId="2" fontId="52" fillId="34" borderId="163" applyProtection="0">
      <alignment horizontal="right"/>
    </xf>
    <xf numFmtId="0" fontId="52" fillId="33" borderId="163" applyNumberFormat="0" applyAlignment="0" applyProtection="0"/>
    <xf numFmtId="0" fontId="52" fillId="33" borderId="163" applyNumberFormat="0" applyAlignment="0" applyProtection="0"/>
    <xf numFmtId="0" fontId="52" fillId="33" borderId="163" applyNumberFormat="0" applyAlignment="0" applyProtection="0"/>
    <xf numFmtId="0" fontId="52" fillId="33" borderId="163" applyNumberFormat="0" applyAlignment="0" applyProtection="0"/>
    <xf numFmtId="0" fontId="52" fillId="33" borderId="163" applyNumberFormat="0" applyAlignment="0" applyProtection="0"/>
    <xf numFmtId="0" fontId="52" fillId="33" borderId="163" applyNumberFormat="0" applyAlignment="0" applyProtection="0"/>
    <xf numFmtId="0" fontId="51" fillId="15" borderId="162" applyNumberFormat="0" applyAlignment="0" applyProtection="0">
      <alignment vertical="center"/>
    </xf>
    <xf numFmtId="0" fontId="51" fillId="15" borderId="162" applyNumberFormat="0" applyAlignment="0" applyProtection="0">
      <alignment vertical="center"/>
    </xf>
    <xf numFmtId="0" fontId="51" fillId="15" borderId="162" applyNumberForma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18" fillId="32" borderId="161" applyNumberFormat="0" applyAlignment="0" applyProtection="0"/>
    <xf numFmtId="0" fontId="44" fillId="8" borderId="160" applyNumberFormat="0" applyAlignment="0" applyProtection="0">
      <alignment vertical="center"/>
    </xf>
    <xf numFmtId="0" fontId="44" fillId="8" borderId="160" applyNumberFormat="0" applyAlignment="0" applyProtection="0">
      <alignment vertical="center"/>
    </xf>
    <xf numFmtId="0" fontId="44" fillId="8" borderId="160" applyNumberFormat="0" applyAlignment="0" applyProtection="0">
      <alignment vertical="center"/>
    </xf>
    <xf numFmtId="0" fontId="44" fillId="8" borderId="160" applyNumberFormat="0" applyAlignment="0" applyProtection="0">
      <alignment vertical="center"/>
    </xf>
    <xf numFmtId="0" fontId="44" fillId="8" borderId="160" applyNumberFormat="0" applyAlignment="0" applyProtection="0">
      <alignment vertical="center"/>
    </xf>
    <xf numFmtId="0" fontId="63" fillId="0" borderId="171" applyNumberFormat="0" applyFill="0" applyAlignment="0" applyProtection="0">
      <alignment vertical="center"/>
    </xf>
    <xf numFmtId="0" fontId="63" fillId="0" borderId="171" applyNumberFormat="0" applyFill="0" applyAlignment="0" applyProtection="0">
      <alignment vertical="center"/>
    </xf>
    <xf numFmtId="0" fontId="44" fillId="8" borderId="160" applyNumberFormat="0" applyAlignment="0" applyProtection="0">
      <alignment vertical="center"/>
    </xf>
    <xf numFmtId="0" fontId="40" fillId="0" borderId="154">
      <alignment horizontal="left" vertical="center"/>
    </xf>
    <xf numFmtId="0" fontId="32" fillId="15" borderId="160" applyNumberFormat="0" applyAlignment="0" applyProtection="0">
      <alignment vertical="center"/>
    </xf>
    <xf numFmtId="0" fontId="32" fillId="15" borderId="160" applyNumberFormat="0" applyAlignment="0" applyProtection="0">
      <alignment vertical="center"/>
    </xf>
    <xf numFmtId="0" fontId="32" fillId="15" borderId="160" applyNumberFormat="0" applyAlignment="0" applyProtection="0">
      <alignment vertical="center"/>
    </xf>
    <xf numFmtId="0" fontId="32" fillId="15" borderId="160" applyNumberFormat="0" applyAlignment="0" applyProtection="0">
      <alignment vertical="center"/>
    </xf>
    <xf numFmtId="0" fontId="63" fillId="0" borderId="171" applyNumberFormat="0" applyFill="0" applyAlignment="0" applyProtection="0">
      <alignment vertical="center"/>
    </xf>
    <xf numFmtId="0" fontId="40" fillId="0" borderId="154">
      <alignment horizontal="left" vertical="center"/>
    </xf>
    <xf numFmtId="10" fontId="38" fillId="29" borderId="152" applyNumberFormat="0" applyBorder="0" applyAlignment="0" applyProtection="0"/>
    <xf numFmtId="2" fontId="53" fillId="37" borderId="170" applyProtection="0">
      <alignment horizontal="center"/>
    </xf>
    <xf numFmtId="0" fontId="59" fillId="0" borderId="171" applyNumberFormat="0" applyFill="0" applyAlignment="0" applyProtection="0">
      <alignment vertical="center"/>
    </xf>
    <xf numFmtId="0" fontId="59" fillId="0" borderId="171" applyNumberFormat="0" applyFill="0" applyAlignment="0" applyProtection="0">
      <alignment vertical="center"/>
    </xf>
    <xf numFmtId="0" fontId="59" fillId="0" borderId="171" applyNumberFormat="0" applyFill="0" applyAlignment="0" applyProtection="0">
      <alignment vertical="center"/>
    </xf>
    <xf numFmtId="2" fontId="53" fillId="37" borderId="170" applyProtection="0">
      <alignment horizontal="center"/>
    </xf>
    <xf numFmtId="2" fontId="53" fillId="37" borderId="170" applyProtection="0">
      <alignment horizontal="center"/>
    </xf>
    <xf numFmtId="2" fontId="57" fillId="35" borderId="170" applyProtection="0"/>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xf numFmtId="2" fontId="57" fillId="35" borderId="170" applyProtection="0"/>
    <xf numFmtId="2" fontId="54" fillId="33" borderId="170" applyProtection="0"/>
    <xf numFmtId="2" fontId="53" fillId="34" borderId="170" applyProtection="0"/>
    <xf numFmtId="2" fontId="53" fillId="37" borderId="170" applyProtection="0"/>
    <xf numFmtId="2" fontId="53" fillId="37" borderId="170" applyProtection="0"/>
    <xf numFmtId="2" fontId="53" fillId="37" borderId="170" applyProtection="0"/>
    <xf numFmtId="2" fontId="53" fillId="34" borderId="170" applyProtection="0"/>
    <xf numFmtId="2" fontId="53" fillId="34"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14" fontId="54" fillId="36" borderId="170" applyProtection="0">
      <alignment horizontal="right"/>
    </xf>
    <xf numFmtId="14" fontId="54" fillId="36" borderId="170" applyProtection="0">
      <alignment horizontal="left"/>
    </xf>
    <xf numFmtId="0" fontId="55" fillId="33" borderId="170" applyNumberFormat="0" applyProtection="0">
      <alignment horizontal="left"/>
    </xf>
    <xf numFmtId="2" fontId="54" fillId="33" borderId="170" applyProtection="0"/>
    <xf numFmtId="0" fontId="55" fillId="33" borderId="170" applyNumberFormat="0" applyProtection="0">
      <alignment horizontal="left"/>
    </xf>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right"/>
    </xf>
    <xf numFmtId="2" fontId="53" fillId="35"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2" fontId="53" fillId="35" borderId="170" applyProtection="0">
      <alignment horizontal="right"/>
    </xf>
    <xf numFmtId="0" fontId="52" fillId="33" borderId="170" applyNumberFormat="0" applyAlignment="0" applyProtection="0"/>
    <xf numFmtId="2" fontId="52" fillId="34" borderId="170" applyProtection="0">
      <alignment horizontal="right"/>
    </xf>
    <xf numFmtId="2" fontId="53" fillId="35" borderId="170" applyProtection="0">
      <alignment horizontal="right"/>
    </xf>
    <xf numFmtId="2" fontId="52" fillId="34" borderId="170" applyProtection="0">
      <alignment horizontal="right"/>
    </xf>
    <xf numFmtId="2" fontId="52" fillId="34" borderId="170" applyProtection="0">
      <alignment horizontal="right"/>
    </xf>
    <xf numFmtId="0" fontId="52" fillId="33" borderId="170" applyNumberFormat="0" applyAlignment="0" applyProtection="0"/>
    <xf numFmtId="0" fontId="51" fillId="15" borderId="169" applyNumberFormat="0" applyAlignment="0" applyProtection="0">
      <alignment vertical="center"/>
    </xf>
    <xf numFmtId="0" fontId="52" fillId="33" borderId="170" applyNumberFormat="0" applyAlignment="0" applyProtection="0"/>
    <xf numFmtId="0" fontId="51" fillId="15" borderId="169" applyNumberFormat="0" applyAlignment="0" applyProtection="0">
      <alignment vertical="center"/>
    </xf>
    <xf numFmtId="0" fontId="51" fillId="15" borderId="169" applyNumberFormat="0" applyAlignment="0" applyProtection="0">
      <alignment vertical="center"/>
    </xf>
    <xf numFmtId="0" fontId="18" fillId="32" borderId="168" applyNumberFormat="0" applyAlignment="0" applyProtection="0"/>
    <xf numFmtId="0" fontId="18" fillId="32" borderId="168" applyNumberFormat="0" applyAlignment="0" applyProtection="0"/>
    <xf numFmtId="0" fontId="13" fillId="10" borderId="168" applyNumberFormat="0" applyFont="0" applyAlignment="0" applyProtection="0">
      <alignment vertical="center"/>
    </xf>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3" fillId="10" borderId="168" applyNumberFormat="0" applyFont="0" applyAlignment="0" applyProtection="0">
      <alignment vertical="center"/>
    </xf>
    <xf numFmtId="0" fontId="44" fillId="8" borderId="166" applyNumberFormat="0" applyAlignment="0" applyProtection="0">
      <alignment vertical="center"/>
    </xf>
    <xf numFmtId="0" fontId="44" fillId="8" borderId="166" applyNumberFormat="0" applyAlignment="0" applyProtection="0">
      <alignment vertical="center"/>
    </xf>
    <xf numFmtId="0" fontId="44" fillId="8" borderId="166" applyNumberFormat="0" applyAlignment="0" applyProtection="0">
      <alignment vertical="center"/>
    </xf>
    <xf numFmtId="10" fontId="38" fillId="29" borderId="167" applyNumberFormat="0" applyBorder="0" applyAlignment="0" applyProtection="0"/>
    <xf numFmtId="0" fontId="32" fillId="15" borderId="160" applyNumberFormat="0" applyAlignment="0" applyProtection="0">
      <alignment vertical="center"/>
    </xf>
    <xf numFmtId="0" fontId="32" fillId="15" borderId="160" applyNumberFormat="0" applyAlignment="0" applyProtection="0">
      <alignment vertical="center"/>
    </xf>
    <xf numFmtId="0" fontId="40" fillId="0" borderId="154">
      <alignment horizontal="left" vertical="center"/>
    </xf>
    <xf numFmtId="0" fontId="40" fillId="0" borderId="154">
      <alignment horizontal="left" vertical="center"/>
    </xf>
    <xf numFmtId="0" fontId="44" fillId="8" borderId="160" applyNumberFormat="0" applyAlignment="0" applyProtection="0">
      <alignment vertical="center"/>
    </xf>
    <xf numFmtId="10" fontId="38" fillId="29" borderId="152" applyNumberFormat="0" applyBorder="0" applyAlignment="0" applyProtection="0"/>
    <xf numFmtId="0" fontId="44" fillId="8" borderId="160" applyNumberFormat="0" applyAlignment="0" applyProtection="0">
      <alignment vertical="center"/>
    </xf>
    <xf numFmtId="0" fontId="44" fillId="8" borderId="160" applyNumberFormat="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5"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2" fontId="54" fillId="33" borderId="163" applyProtection="0"/>
    <xf numFmtId="0" fontId="13" fillId="10" borderId="161" applyNumberFormat="0" applyFont="0" applyAlignment="0" applyProtection="0">
      <alignment vertical="center"/>
    </xf>
    <xf numFmtId="0" fontId="51" fillId="15" borderId="162" applyNumberFormat="0" applyAlignment="0" applyProtection="0">
      <alignment vertical="center"/>
    </xf>
    <xf numFmtId="0" fontId="51" fillId="15" borderId="162" applyNumberFormat="0" applyAlignment="0" applyProtection="0">
      <alignment vertical="center"/>
    </xf>
    <xf numFmtId="0" fontId="51" fillId="15" borderId="162" applyNumberFormat="0" applyAlignment="0" applyProtection="0">
      <alignment vertical="center"/>
    </xf>
    <xf numFmtId="0" fontId="13" fillId="10" borderId="161" applyNumberFormat="0" applyFont="0" applyAlignment="0" applyProtection="0">
      <alignment vertical="center"/>
    </xf>
    <xf numFmtId="0" fontId="40" fillId="0" borderId="154">
      <alignment horizontal="left" vertical="center"/>
    </xf>
    <xf numFmtId="0" fontId="40" fillId="0" borderId="154">
      <alignment horizontal="left" vertical="center"/>
    </xf>
    <xf numFmtId="10" fontId="38" fillId="29" borderId="152" applyNumberFormat="0" applyBorder="0" applyAlignment="0" applyProtection="0"/>
    <xf numFmtId="0" fontId="67" fillId="9" borderId="160" applyNumberFormat="0" applyAlignment="0" applyProtection="0"/>
    <xf numFmtId="0" fontId="67" fillId="9" borderId="160" applyNumberFormat="0" applyAlignment="0" applyProtection="0"/>
    <xf numFmtId="0" fontId="67" fillId="9" borderId="160" applyNumberFormat="0" applyAlignment="0" applyProtection="0"/>
    <xf numFmtId="0" fontId="67" fillId="9" borderId="160" applyNumberFormat="0" applyAlignment="0" applyProtection="0"/>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3" fillId="0" borderId="165"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5" applyNumberFormat="0" applyFill="0" applyAlignment="0" applyProtection="0">
      <alignment vertical="center"/>
    </xf>
    <xf numFmtId="0" fontId="63" fillId="0" borderId="164" applyNumberFormat="0" applyFill="0" applyAlignment="0" applyProtection="0">
      <alignment vertical="center"/>
    </xf>
    <xf numFmtId="0" fontId="63" fillId="0" borderId="164" applyNumberFormat="0" applyFill="0" applyAlignment="0" applyProtection="0">
      <alignment vertical="center"/>
    </xf>
    <xf numFmtId="0" fontId="63" fillId="0" borderId="165" applyNumberFormat="0" applyFill="0" applyAlignment="0" applyProtection="0">
      <alignment vertical="center"/>
    </xf>
    <xf numFmtId="0" fontId="63" fillId="0" borderId="165" applyNumberFormat="0" applyFill="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79" fillId="8" borderId="160"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9" borderId="162" applyNumberFormat="0" applyAlignment="0" applyProtection="0">
      <alignment vertical="center"/>
    </xf>
    <xf numFmtId="0" fontId="80" fillId="9" borderId="162" applyNumberFormat="0" applyAlignment="0" applyProtection="0">
      <alignment vertical="center"/>
    </xf>
    <xf numFmtId="0" fontId="80" fillId="9" borderId="162" applyNumberFormat="0" applyAlignment="0" applyProtection="0">
      <alignment vertical="center"/>
    </xf>
    <xf numFmtId="0" fontId="80" fillId="9" borderId="162" applyNumberFormat="0" applyAlignment="0" applyProtection="0">
      <alignment vertical="center"/>
    </xf>
    <xf numFmtId="0" fontId="80" fillId="9" borderId="162" applyNumberFormat="0" applyAlignment="0" applyProtection="0">
      <alignment vertical="center"/>
    </xf>
    <xf numFmtId="0" fontId="80" fillId="9"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0" fillId="15" borderId="162" applyNumberFormat="0" applyAlignment="0" applyProtection="0">
      <alignment vertical="center"/>
    </xf>
    <xf numFmtId="0" fontId="85" fillId="0" borderId="165" applyNumberFormat="0" applyFill="0" applyAlignment="0" applyProtection="0"/>
    <xf numFmtId="0" fontId="85" fillId="0" borderId="165" applyNumberFormat="0" applyFill="0" applyAlignment="0" applyProtection="0"/>
    <xf numFmtId="0" fontId="85" fillId="0" borderId="165" applyNumberFormat="0" applyFill="0" applyAlignment="0" applyProtection="0"/>
    <xf numFmtId="0" fontId="85" fillId="0" borderId="165" applyNumberFormat="0" applyFill="0" applyAlignment="0" applyProtection="0"/>
    <xf numFmtId="0" fontId="85" fillId="0" borderId="165" applyNumberFormat="0" applyFill="0" applyAlignment="0" applyProtection="0"/>
    <xf numFmtId="0" fontId="85" fillId="0" borderId="165" applyNumberFormat="0" applyFill="0" applyAlignment="0" applyProtection="0"/>
    <xf numFmtId="0" fontId="32" fillId="15" borderId="160" applyNumberFormat="0" applyAlignment="0" applyProtection="0">
      <alignment vertical="center"/>
    </xf>
    <xf numFmtId="0" fontId="32" fillId="15" borderId="160" applyNumberFormat="0" applyAlignment="0" applyProtection="0">
      <alignment vertical="center"/>
    </xf>
    <xf numFmtId="0" fontId="32" fillId="15" borderId="160" applyNumberFormat="0" applyAlignment="0" applyProtection="0">
      <alignment vertical="center"/>
    </xf>
    <xf numFmtId="0" fontId="32" fillId="15" borderId="160" applyNumberFormat="0" applyAlignment="0" applyProtection="0">
      <alignment vertical="center"/>
    </xf>
    <xf numFmtId="0" fontId="44" fillId="8" borderId="160" applyNumberFormat="0" applyAlignment="0" applyProtection="0">
      <alignment vertical="center"/>
    </xf>
    <xf numFmtId="0" fontId="44" fillId="8" borderId="160" applyNumberFormat="0" applyAlignment="0" applyProtection="0">
      <alignment vertical="center"/>
    </xf>
    <xf numFmtId="0" fontId="44" fillId="8" borderId="160" applyNumberFormat="0" applyAlignment="0" applyProtection="0">
      <alignment vertical="center"/>
    </xf>
    <xf numFmtId="0" fontId="44" fillId="8" borderId="160" applyNumberFormat="0" applyAlignment="0" applyProtection="0">
      <alignment vertical="center"/>
    </xf>
    <xf numFmtId="0" fontId="44" fillId="8" borderId="160" applyNumberFormat="0" applyAlignment="0" applyProtection="0">
      <alignment vertical="center"/>
    </xf>
    <xf numFmtId="0" fontId="44" fillId="8" borderId="160" applyNumberFormat="0" applyAlignment="0" applyProtection="0">
      <alignment vertical="center"/>
    </xf>
    <xf numFmtId="0" fontId="51" fillId="15" borderId="162" applyNumberFormat="0" applyAlignment="0" applyProtection="0">
      <alignment vertical="center"/>
    </xf>
    <xf numFmtId="0" fontId="51" fillId="15" borderId="162" applyNumberFormat="0" applyAlignment="0" applyProtection="0">
      <alignment vertical="center"/>
    </xf>
    <xf numFmtId="0" fontId="51" fillId="15" borderId="162" applyNumberFormat="0" applyAlignment="0" applyProtection="0">
      <alignment vertical="center"/>
    </xf>
    <xf numFmtId="0" fontId="51" fillId="15" borderId="162" applyNumberFormat="0" applyAlignment="0" applyProtection="0">
      <alignment vertical="center"/>
    </xf>
    <xf numFmtId="0" fontId="51" fillId="15" borderId="162" applyNumberFormat="0" applyAlignment="0" applyProtection="0">
      <alignment vertical="center"/>
    </xf>
    <xf numFmtId="0" fontId="51" fillId="15" borderId="162" applyNumberFormat="0" applyAlignment="0" applyProtection="0">
      <alignment vertical="center"/>
    </xf>
    <xf numFmtId="0" fontId="63" fillId="0" borderId="165" applyNumberFormat="0" applyFill="0" applyAlignment="0" applyProtection="0">
      <alignment vertical="center"/>
    </xf>
    <xf numFmtId="0" fontId="63" fillId="0" borderId="165" applyNumberFormat="0" applyFill="0" applyAlignment="0" applyProtection="0">
      <alignment vertical="center"/>
    </xf>
    <xf numFmtId="0" fontId="63" fillId="0" borderId="165" applyNumberFormat="0" applyFill="0" applyAlignment="0" applyProtection="0">
      <alignment vertical="center"/>
    </xf>
    <xf numFmtId="0" fontId="63" fillId="0" borderId="165" applyNumberFormat="0" applyFill="0" applyAlignment="0" applyProtection="0">
      <alignment vertical="center"/>
    </xf>
    <xf numFmtId="0" fontId="63" fillId="0" borderId="165" applyNumberFormat="0" applyFill="0" applyAlignment="0" applyProtection="0">
      <alignment vertical="center"/>
    </xf>
    <xf numFmtId="0" fontId="63" fillId="0" borderId="165" applyNumberFormat="0" applyFill="0" applyAlignment="0" applyProtection="0">
      <alignment vertical="center"/>
    </xf>
    <xf numFmtId="0" fontId="67" fillId="9" borderId="160" applyNumberFormat="0" applyAlignment="0" applyProtection="0"/>
    <xf numFmtId="0" fontId="67" fillId="9" borderId="160" applyNumberFormat="0" applyAlignment="0" applyProtection="0"/>
    <xf numFmtId="0" fontId="67" fillId="9" borderId="160" applyNumberFormat="0" applyAlignment="0" applyProtection="0"/>
    <xf numFmtId="0" fontId="67" fillId="9" borderId="160" applyNumberFormat="0" applyAlignment="0" applyProtection="0"/>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9" borderId="160" applyNumberFormat="0" applyAlignment="0" applyProtection="0">
      <alignment vertical="center"/>
    </xf>
    <xf numFmtId="0" fontId="68" fillId="9" borderId="160" applyNumberFormat="0" applyAlignment="0" applyProtection="0">
      <alignment vertical="center"/>
    </xf>
    <xf numFmtId="0" fontId="68" fillId="9" borderId="160" applyNumberFormat="0" applyAlignment="0" applyProtection="0">
      <alignment vertical="center"/>
    </xf>
    <xf numFmtId="0" fontId="68" fillId="9"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3" fillId="0" borderId="164" applyNumberFormat="0" applyFill="0" applyAlignment="0" applyProtection="0">
      <alignment vertical="center"/>
    </xf>
    <xf numFmtId="0" fontId="18" fillId="32" borderId="161" applyNumberFormat="0" applyAlignment="0" applyProtection="0"/>
    <xf numFmtId="0" fontId="18" fillId="32" borderId="161" applyNumberFormat="0" applyAlignment="0" applyProtection="0"/>
    <xf numFmtId="0" fontId="13" fillId="10" borderId="161" applyNumberFormat="0" applyFont="0" applyAlignment="0" applyProtection="0">
      <alignment vertical="center"/>
    </xf>
    <xf numFmtId="0" fontId="18" fillId="32" borderId="161" applyNumberFormat="0" applyAlignment="0" applyProtection="0"/>
    <xf numFmtId="0" fontId="55" fillId="33" borderId="163" applyNumberFormat="0" applyProtection="0">
      <alignment horizontal="left"/>
    </xf>
    <xf numFmtId="14" fontId="54" fillId="36" borderId="163" applyProtection="0">
      <alignment horizontal="left"/>
    </xf>
    <xf numFmtId="14" fontId="54" fillId="36" borderId="163" applyProtection="0">
      <alignment horizontal="left"/>
    </xf>
    <xf numFmtId="14" fontId="54" fillId="36" borderId="163" applyProtection="0">
      <alignment horizontal="left"/>
    </xf>
    <xf numFmtId="14" fontId="54" fillId="36" borderId="163" applyProtection="0">
      <alignment horizontal="left"/>
    </xf>
    <xf numFmtId="14" fontId="54" fillId="36" borderId="163" applyProtection="0">
      <alignment horizontal="left"/>
    </xf>
    <xf numFmtId="2" fontId="53" fillId="37" borderId="163" applyProtection="0"/>
    <xf numFmtId="2" fontId="53" fillId="34" borderId="163" applyProtection="0"/>
    <xf numFmtId="2" fontId="53" fillId="34" borderId="163" applyProtection="0"/>
    <xf numFmtId="2" fontId="53" fillId="34" borderId="163" applyProtection="0"/>
    <xf numFmtId="2" fontId="53" fillId="37" borderId="163" applyProtection="0"/>
    <xf numFmtId="2" fontId="53" fillId="37" borderId="163" applyProtection="0"/>
    <xf numFmtId="0" fontId="13" fillId="10" borderId="161" applyNumberFormat="0" applyFont="0" applyAlignment="0" applyProtection="0"/>
    <xf numFmtId="0" fontId="13" fillId="10" borderId="161" applyNumberFormat="0" applyFont="0" applyAlignment="0" applyProtection="0"/>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13" fillId="10" borderId="161" applyNumberFormat="0" applyFont="0" applyAlignment="0" applyProtection="0">
      <alignment vertical="center"/>
    </xf>
    <xf numFmtId="0" fontId="68" fillId="15" borderId="160" applyNumberFormat="0" applyAlignment="0" applyProtection="0">
      <alignment vertical="center"/>
    </xf>
    <xf numFmtId="0" fontId="68" fillId="9" borderId="160" applyNumberFormat="0" applyAlignment="0" applyProtection="0">
      <alignment vertical="center"/>
    </xf>
    <xf numFmtId="0" fontId="68" fillId="9" borderId="160" applyNumberFormat="0" applyAlignment="0" applyProtection="0">
      <alignment vertical="center"/>
    </xf>
    <xf numFmtId="0" fontId="68" fillId="9" borderId="160" applyNumberFormat="0" applyAlignment="0" applyProtection="0">
      <alignment vertical="center"/>
    </xf>
    <xf numFmtId="0" fontId="68" fillId="9" borderId="160" applyNumberFormat="0" applyAlignment="0" applyProtection="0">
      <alignment vertical="center"/>
    </xf>
    <xf numFmtId="0" fontId="68" fillId="15" borderId="160" applyNumberFormat="0" applyAlignment="0" applyProtection="0">
      <alignment vertical="center"/>
    </xf>
    <xf numFmtId="0" fontId="44" fillId="8" borderId="160" applyNumberFormat="0" applyAlignment="0" applyProtection="0">
      <alignment vertical="center"/>
    </xf>
    <xf numFmtId="0" fontId="44" fillId="8" borderId="160" applyNumberFormat="0" applyAlignment="0" applyProtection="0">
      <alignment vertical="center"/>
    </xf>
    <xf numFmtId="10" fontId="38" fillId="29" borderId="152" applyNumberFormat="0" applyBorder="0" applyAlignment="0" applyProtection="0"/>
    <xf numFmtId="0" fontId="44" fillId="8" borderId="160" applyNumberFormat="0" applyAlignment="0" applyProtection="0">
      <alignment vertical="center"/>
    </xf>
    <xf numFmtId="37" fontId="73" fillId="0" borderId="152">
      <alignment horizontal="justify" vertical="center" wrapText="1"/>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0" fontId="68" fillId="15" borderId="160" applyNumberFormat="0" applyAlignment="0" applyProtection="0">
      <alignment vertical="center"/>
    </xf>
    <xf numFmtId="37" fontId="73" fillId="0" borderId="167">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40" fillId="0" borderId="178">
      <alignment horizontal="left" vertical="center"/>
    </xf>
    <xf numFmtId="0" fontId="40" fillId="0" borderId="178">
      <alignment horizontal="left" vertical="center"/>
    </xf>
    <xf numFmtId="0" fontId="44" fillId="8" borderId="146" applyNumberFormat="0" applyAlignment="0" applyProtection="0">
      <alignment vertical="center"/>
    </xf>
    <xf numFmtId="0" fontId="13" fillId="10" borderId="179" applyNumberFormat="0" applyFont="0" applyAlignment="0" applyProtection="0">
      <alignment vertical="center"/>
    </xf>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2" fillId="33" borderId="181" applyNumberFormat="0" applyAlignment="0" applyProtection="0"/>
    <xf numFmtId="0" fontId="52" fillId="33" borderId="181" applyNumberFormat="0" applyAlignment="0" applyProtection="0"/>
    <xf numFmtId="0" fontId="52" fillId="33" borderId="181" applyNumberFormat="0" applyAlignment="0" applyProtection="0"/>
    <xf numFmtId="0" fontId="52" fillId="33" borderId="181" applyNumberFormat="0" applyAlignment="0" applyProtection="0"/>
    <xf numFmtId="0" fontId="52" fillId="33" borderId="181" applyNumberFormat="0" applyAlignment="0" applyProtection="0"/>
    <xf numFmtId="0" fontId="52" fillId="33" borderId="181" applyNumberFormat="0" applyAlignment="0" applyProtection="0"/>
    <xf numFmtId="2" fontId="52" fillId="34" borderId="181" applyProtection="0">
      <alignment horizontal="right"/>
    </xf>
    <xf numFmtId="2" fontId="52" fillId="34" borderId="181" applyProtection="0">
      <alignment horizontal="right"/>
    </xf>
    <xf numFmtId="2" fontId="52" fillId="34" borderId="181" applyProtection="0">
      <alignment horizontal="right"/>
    </xf>
    <xf numFmtId="2" fontId="52" fillId="34" borderId="181" applyProtection="0">
      <alignment horizontal="right"/>
    </xf>
    <xf numFmtId="2" fontId="52" fillId="34" borderId="181" applyProtection="0">
      <alignment horizontal="right"/>
    </xf>
    <xf numFmtId="2" fontId="52" fillId="34" borderId="181" applyProtection="0">
      <alignment horizontal="right"/>
    </xf>
    <xf numFmtId="2" fontId="53" fillId="35" borderId="181" applyProtection="0">
      <alignment horizontal="right"/>
    </xf>
    <xf numFmtId="2" fontId="53" fillId="35" borderId="181" applyProtection="0">
      <alignment horizontal="right"/>
    </xf>
    <xf numFmtId="2" fontId="53" fillId="35" borderId="181" applyProtection="0">
      <alignment horizontal="right"/>
    </xf>
    <xf numFmtId="2" fontId="53" fillId="35" borderId="181" applyProtection="0">
      <alignment horizontal="right"/>
    </xf>
    <xf numFmtId="2" fontId="53" fillId="35" borderId="181" applyProtection="0">
      <alignment horizontal="right"/>
    </xf>
    <xf numFmtId="2" fontId="53" fillId="35" borderId="181" applyProtection="0">
      <alignment horizontal="right"/>
    </xf>
    <xf numFmtId="14" fontId="54" fillId="36" borderId="181" applyProtection="0">
      <alignment horizontal="right"/>
    </xf>
    <xf numFmtId="14" fontId="54" fillId="36" borderId="181" applyProtection="0">
      <alignment horizontal="right"/>
    </xf>
    <xf numFmtId="14" fontId="54" fillId="36" borderId="181" applyProtection="0">
      <alignment horizontal="right"/>
    </xf>
    <xf numFmtId="14" fontId="54" fillId="36" borderId="181" applyProtection="0">
      <alignment horizontal="right"/>
    </xf>
    <xf numFmtId="14" fontId="54" fillId="36" borderId="181" applyProtection="0">
      <alignment horizontal="right"/>
    </xf>
    <xf numFmtId="14" fontId="54" fillId="36" borderId="181" applyProtection="0">
      <alignment horizontal="right"/>
    </xf>
    <xf numFmtId="14" fontId="54" fillId="36" borderId="181" applyProtection="0">
      <alignment horizontal="right"/>
    </xf>
    <xf numFmtId="14" fontId="54" fillId="36" borderId="181" applyProtection="0">
      <alignment horizontal="right"/>
    </xf>
    <xf numFmtId="14" fontId="54" fillId="36" borderId="181" applyProtection="0">
      <alignment horizontal="right"/>
    </xf>
    <xf numFmtId="14" fontId="54" fillId="36" borderId="181" applyProtection="0">
      <alignment horizontal="right"/>
    </xf>
    <xf numFmtId="14" fontId="54" fillId="36" borderId="181" applyProtection="0">
      <alignment horizontal="right"/>
    </xf>
    <xf numFmtId="14" fontId="54" fillId="36" borderId="181" applyProtection="0">
      <alignment horizontal="right"/>
    </xf>
    <xf numFmtId="14" fontId="54" fillId="36" borderId="181" applyProtection="0">
      <alignment horizontal="left"/>
    </xf>
    <xf numFmtId="14" fontId="54" fillId="36" borderId="181" applyProtection="0">
      <alignment horizontal="left"/>
    </xf>
    <xf numFmtId="14" fontId="54" fillId="36" borderId="181" applyProtection="0">
      <alignment horizontal="left"/>
    </xf>
    <xf numFmtId="14" fontId="54" fillId="36" borderId="181" applyProtection="0">
      <alignment horizontal="left"/>
    </xf>
    <xf numFmtId="14" fontId="54" fillId="36" borderId="181" applyProtection="0">
      <alignment horizontal="left"/>
    </xf>
    <xf numFmtId="14" fontId="54" fillId="36" borderId="181" applyProtection="0">
      <alignment horizontal="left"/>
    </xf>
    <xf numFmtId="14" fontId="54" fillId="36" borderId="181" applyProtection="0">
      <alignment horizontal="left"/>
    </xf>
    <xf numFmtId="14" fontId="54" fillId="36" borderId="181" applyProtection="0">
      <alignment horizontal="left"/>
    </xf>
    <xf numFmtId="14" fontId="54" fillId="36" borderId="181" applyProtection="0">
      <alignment horizontal="left"/>
    </xf>
    <xf numFmtId="14" fontId="54" fillId="36" borderId="181" applyProtection="0">
      <alignment horizontal="left"/>
    </xf>
    <xf numFmtId="14" fontId="54" fillId="36" borderId="181" applyProtection="0">
      <alignment horizontal="left"/>
    </xf>
    <xf numFmtId="14" fontId="54" fillId="36" borderId="181" applyProtection="0">
      <alignment horizontal="left"/>
    </xf>
    <xf numFmtId="0" fontId="55" fillId="33" borderId="181" applyNumberFormat="0" applyProtection="0">
      <alignment horizontal="left"/>
    </xf>
    <xf numFmtId="0" fontId="55" fillId="33" borderId="181" applyNumberFormat="0" applyProtection="0">
      <alignment horizontal="left"/>
    </xf>
    <xf numFmtId="0" fontId="55" fillId="33" borderId="181" applyNumberFormat="0" applyProtection="0">
      <alignment horizontal="left"/>
    </xf>
    <xf numFmtId="0" fontId="55" fillId="33" borderId="181" applyNumberFormat="0" applyProtection="0">
      <alignment horizontal="left"/>
    </xf>
    <xf numFmtId="0" fontId="55" fillId="33" borderId="181" applyNumberFormat="0" applyProtection="0">
      <alignment horizontal="left"/>
    </xf>
    <xf numFmtId="0" fontId="55" fillId="33" borderId="181" applyNumberFormat="0" applyProtection="0">
      <alignment horizontal="left"/>
    </xf>
    <xf numFmtId="2" fontId="54" fillId="33" borderId="181" applyProtection="0"/>
    <xf numFmtId="2" fontId="54" fillId="33" borderId="181" applyProtection="0"/>
    <xf numFmtId="2" fontId="54" fillId="33" borderId="181" applyProtection="0"/>
    <xf numFmtId="2" fontId="54" fillId="33" borderId="181" applyProtection="0"/>
    <xf numFmtId="2" fontId="54" fillId="33" borderId="181" applyProtection="0"/>
    <xf numFmtId="2" fontId="54" fillId="33" borderId="181" applyProtection="0"/>
    <xf numFmtId="2" fontId="54" fillId="33" borderId="181" applyProtection="0"/>
    <xf numFmtId="2" fontId="54" fillId="33" borderId="181" applyProtection="0"/>
    <xf numFmtId="2" fontId="54" fillId="33" borderId="181" applyProtection="0"/>
    <xf numFmtId="2" fontId="54" fillId="33" borderId="181" applyProtection="0"/>
    <xf numFmtId="2" fontId="54" fillId="33" borderId="181" applyProtection="0"/>
    <xf numFmtId="2" fontId="54" fillId="33" borderId="181" applyProtection="0"/>
    <xf numFmtId="2" fontId="53" fillId="34" borderId="181" applyProtection="0"/>
    <xf numFmtId="2" fontId="53" fillId="34" borderId="181" applyProtection="0"/>
    <xf numFmtId="2" fontId="53" fillId="34" borderId="181" applyProtection="0"/>
    <xf numFmtId="2" fontId="53" fillId="34" borderId="181" applyProtection="0"/>
    <xf numFmtId="2" fontId="53" fillId="34" borderId="181" applyProtection="0"/>
    <xf numFmtId="2" fontId="53" fillId="34" borderId="181" applyProtection="0"/>
    <xf numFmtId="2" fontId="53" fillId="37" borderId="181" applyProtection="0"/>
    <xf numFmtId="2" fontId="53" fillId="37" borderId="181" applyProtection="0"/>
    <xf numFmtId="2" fontId="53" fillId="37" borderId="181" applyProtection="0"/>
    <xf numFmtId="2" fontId="53" fillId="37" borderId="181" applyProtection="0"/>
    <xf numFmtId="2" fontId="53" fillId="37" borderId="181" applyProtection="0"/>
    <xf numFmtId="2" fontId="53" fillId="37" borderId="181" applyProtection="0"/>
    <xf numFmtId="2" fontId="57" fillId="35" borderId="181" applyProtection="0"/>
    <xf numFmtId="2" fontId="57" fillId="35" borderId="181" applyProtection="0"/>
    <xf numFmtId="2" fontId="57" fillId="35" borderId="181" applyProtection="0"/>
    <xf numFmtId="2" fontId="57" fillId="35" borderId="181" applyProtection="0"/>
    <xf numFmtId="2" fontId="57" fillId="35" borderId="181" applyProtection="0"/>
    <xf numFmtId="2" fontId="57" fillId="35" borderId="181" applyProtection="0"/>
    <xf numFmtId="2" fontId="57" fillId="35" borderId="181" applyProtection="0">
      <alignment horizontal="center"/>
    </xf>
    <xf numFmtId="2" fontId="57" fillId="35" borderId="181" applyProtection="0">
      <alignment horizontal="center"/>
    </xf>
    <xf numFmtId="2" fontId="57" fillId="35" borderId="181" applyProtection="0">
      <alignment horizontal="center"/>
    </xf>
    <xf numFmtId="2" fontId="57" fillId="35" borderId="181" applyProtection="0">
      <alignment horizontal="center"/>
    </xf>
    <xf numFmtId="2" fontId="57" fillId="35" borderId="181" applyProtection="0">
      <alignment horizontal="center"/>
    </xf>
    <xf numFmtId="2" fontId="57" fillId="35" borderId="181" applyProtection="0">
      <alignment horizontal="center"/>
    </xf>
    <xf numFmtId="2" fontId="53" fillId="37" borderId="181" applyProtection="0">
      <alignment horizontal="center"/>
    </xf>
    <xf numFmtId="2" fontId="53" fillId="37" borderId="181" applyProtection="0">
      <alignment horizontal="center"/>
    </xf>
    <xf numFmtId="2" fontId="53" fillId="37" borderId="181" applyProtection="0">
      <alignment horizontal="center"/>
    </xf>
    <xf numFmtId="2" fontId="53" fillId="37" borderId="181" applyProtection="0">
      <alignment horizontal="center"/>
    </xf>
    <xf numFmtId="2" fontId="53" fillId="37" borderId="181" applyProtection="0">
      <alignment horizontal="center"/>
    </xf>
    <xf numFmtId="2" fontId="53" fillId="37" borderId="181" applyProtection="0">
      <alignment horizont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5" fillId="0" borderId="183" applyNumberFormat="0" applyFill="0" applyAlignment="0" applyProtection="0"/>
    <xf numFmtId="0" fontId="85" fillId="0" borderId="183" applyNumberFormat="0" applyFill="0" applyAlignment="0" applyProtection="0"/>
    <xf numFmtId="0" fontId="85" fillId="0" borderId="183" applyNumberFormat="0" applyFill="0" applyAlignment="0" applyProtection="0"/>
    <xf numFmtId="0" fontId="85" fillId="0" borderId="183" applyNumberFormat="0" applyFill="0" applyAlignment="0" applyProtection="0"/>
    <xf numFmtId="0" fontId="85" fillId="0" borderId="183" applyNumberFormat="0" applyFill="0" applyAlignment="0" applyProtection="0"/>
    <xf numFmtId="0" fontId="85" fillId="0" borderId="183" applyNumberFormat="0" applyFill="0" applyAlignment="0" applyProtection="0"/>
    <xf numFmtId="43" fontId="1" fillId="0" borderId="0" applyFont="0" applyFill="0" applyBorder="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37" fontId="73" fillId="0" borderId="145">
      <alignment horizontal="justify" vertical="center" wrapText="1"/>
    </xf>
    <xf numFmtId="10" fontId="38" fillId="29" borderId="145" applyNumberFormat="0" applyBorder="0" applyAlignment="0" applyProtection="0"/>
    <xf numFmtId="10" fontId="38" fillId="29" borderId="145" applyNumberFormat="0" applyBorder="0" applyAlignment="0" applyProtection="0"/>
    <xf numFmtId="0" fontId="40" fillId="0" borderId="133">
      <alignment horizontal="left" vertical="center"/>
    </xf>
    <xf numFmtId="0" fontId="40" fillId="0" borderId="133">
      <alignment horizontal="left" vertical="center"/>
    </xf>
    <xf numFmtId="0" fontId="40" fillId="0" borderId="133">
      <alignment horizontal="left" vertical="center"/>
    </xf>
    <xf numFmtId="0" fontId="40" fillId="0" borderId="133">
      <alignment horizontal="left" vertical="center"/>
    </xf>
    <xf numFmtId="0" fontId="40" fillId="0" borderId="133">
      <alignment horizontal="left" vertical="center"/>
    </xf>
    <xf numFmtId="0" fontId="40" fillId="0" borderId="133">
      <alignment horizontal="left" vertical="center"/>
    </xf>
    <xf numFmtId="0" fontId="40" fillId="0" borderId="133">
      <alignment horizontal="left" vertical="center"/>
    </xf>
    <xf numFmtId="0" fontId="40" fillId="0" borderId="133">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2" fontId="57" fillId="35"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8" fillId="9"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xf numFmtId="2" fontId="57" fillId="35" borderId="203" applyProtection="0"/>
    <xf numFmtId="2" fontId="57" fillId="35" borderId="203" applyProtection="0"/>
    <xf numFmtId="2" fontId="57" fillId="35" borderId="203" applyProtection="0"/>
    <xf numFmtId="2" fontId="53" fillId="37" borderId="203" applyProtection="0"/>
    <xf numFmtId="2" fontId="53" fillId="37"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37" fontId="73" fillId="0" borderId="214">
      <alignment horizontal="justify" vertical="center" wrapText="1"/>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40" fillId="0" borderId="185">
      <alignment horizontal="left" vertical="center"/>
    </xf>
    <xf numFmtId="0" fontId="40" fillId="0" borderId="185">
      <alignment horizontal="lef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13" fillId="10" borderId="186" applyNumberFormat="0" applyFont="0" applyAlignment="0" applyProtection="0">
      <alignment vertical="center"/>
    </xf>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51" fillId="15" borderId="187" applyNumberFormat="0" applyAlignment="0" applyProtection="0">
      <alignment vertical="center"/>
    </xf>
    <xf numFmtId="0" fontId="51" fillId="15" borderId="187" applyNumberFormat="0" applyAlignment="0" applyProtection="0">
      <alignment vertical="center"/>
    </xf>
    <xf numFmtId="0" fontId="51" fillId="15" borderId="187" applyNumberFormat="0" applyAlignment="0" applyProtection="0">
      <alignment vertical="center"/>
    </xf>
    <xf numFmtId="0" fontId="51" fillId="15" borderId="187" applyNumberFormat="0" applyAlignment="0" applyProtection="0">
      <alignment vertical="center"/>
    </xf>
    <xf numFmtId="0" fontId="51" fillId="15" borderId="187" applyNumberFormat="0" applyAlignment="0" applyProtection="0">
      <alignment vertical="center"/>
    </xf>
    <xf numFmtId="0" fontId="51" fillId="15" borderId="187" applyNumberFormat="0" applyAlignment="0" applyProtection="0">
      <alignment vertical="center"/>
    </xf>
    <xf numFmtId="0" fontId="52" fillId="33" borderId="188" applyNumberFormat="0" applyAlignment="0" applyProtection="0"/>
    <xf numFmtId="0" fontId="52" fillId="33" borderId="188" applyNumberFormat="0" applyAlignment="0" applyProtection="0"/>
    <xf numFmtId="0" fontId="52" fillId="33" borderId="188" applyNumberFormat="0" applyAlignment="0" applyProtection="0"/>
    <xf numFmtId="0" fontId="52" fillId="33" borderId="188" applyNumberFormat="0" applyAlignment="0" applyProtection="0"/>
    <xf numFmtId="0" fontId="52" fillId="33" borderId="188" applyNumberFormat="0" applyAlignment="0" applyProtection="0"/>
    <xf numFmtId="0" fontId="52" fillId="33" borderId="188" applyNumberFormat="0" applyAlignment="0" applyProtection="0"/>
    <xf numFmtId="2" fontId="52" fillId="34" borderId="188" applyProtection="0">
      <alignment horizontal="right"/>
    </xf>
    <xf numFmtId="2" fontId="52" fillId="34" borderId="188" applyProtection="0">
      <alignment horizontal="right"/>
    </xf>
    <xf numFmtId="2" fontId="52" fillId="34" borderId="188" applyProtection="0">
      <alignment horizontal="right"/>
    </xf>
    <xf numFmtId="2" fontId="52" fillId="34" borderId="188" applyProtection="0">
      <alignment horizontal="right"/>
    </xf>
    <xf numFmtId="2" fontId="52" fillId="34" borderId="188" applyProtection="0">
      <alignment horizontal="right"/>
    </xf>
    <xf numFmtId="2" fontId="52" fillId="34" borderId="188" applyProtection="0">
      <alignment horizontal="right"/>
    </xf>
    <xf numFmtId="2" fontId="53" fillId="35" borderId="188" applyProtection="0">
      <alignment horizontal="right"/>
    </xf>
    <xf numFmtId="2" fontId="53" fillId="35" borderId="188" applyProtection="0">
      <alignment horizontal="right"/>
    </xf>
    <xf numFmtId="2" fontId="53" fillId="35" borderId="188" applyProtection="0">
      <alignment horizontal="right"/>
    </xf>
    <xf numFmtId="2" fontId="53" fillId="35" borderId="188" applyProtection="0">
      <alignment horizontal="right"/>
    </xf>
    <xf numFmtId="2" fontId="53" fillId="35" borderId="188" applyProtection="0">
      <alignment horizontal="right"/>
    </xf>
    <xf numFmtId="2" fontId="53" fillId="35" borderId="188" applyProtection="0">
      <alignment horizontal="right"/>
    </xf>
    <xf numFmtId="14" fontId="54" fillId="36" borderId="188" applyProtection="0">
      <alignment horizontal="right"/>
    </xf>
    <xf numFmtId="14" fontId="54" fillId="36" borderId="188" applyProtection="0">
      <alignment horizontal="right"/>
    </xf>
    <xf numFmtId="14" fontId="54" fillId="36" borderId="188" applyProtection="0">
      <alignment horizontal="right"/>
    </xf>
    <xf numFmtId="14" fontId="54" fillId="36" borderId="188" applyProtection="0">
      <alignment horizontal="right"/>
    </xf>
    <xf numFmtId="14" fontId="54" fillId="36" borderId="188" applyProtection="0">
      <alignment horizontal="right"/>
    </xf>
    <xf numFmtId="14" fontId="54" fillId="36" borderId="188" applyProtection="0">
      <alignment horizontal="right"/>
    </xf>
    <xf numFmtId="14" fontId="54" fillId="36" borderId="188" applyProtection="0">
      <alignment horizontal="right"/>
    </xf>
    <xf numFmtId="14" fontId="54" fillId="36" borderId="188" applyProtection="0">
      <alignment horizontal="right"/>
    </xf>
    <xf numFmtId="14" fontId="54" fillId="36" borderId="188" applyProtection="0">
      <alignment horizontal="right"/>
    </xf>
    <xf numFmtId="14" fontId="54" fillId="36" borderId="188" applyProtection="0">
      <alignment horizontal="right"/>
    </xf>
    <xf numFmtId="14" fontId="54" fillId="36" borderId="188" applyProtection="0">
      <alignment horizontal="right"/>
    </xf>
    <xf numFmtId="14" fontId="54" fillId="36" borderId="188" applyProtection="0">
      <alignment horizontal="right"/>
    </xf>
    <xf numFmtId="14" fontId="54" fillId="36" borderId="188" applyProtection="0">
      <alignment horizontal="left"/>
    </xf>
    <xf numFmtId="14" fontId="54" fillId="36" borderId="188" applyProtection="0">
      <alignment horizontal="left"/>
    </xf>
    <xf numFmtId="14" fontId="54" fillId="36" borderId="188" applyProtection="0">
      <alignment horizontal="left"/>
    </xf>
    <xf numFmtId="14" fontId="54" fillId="36" borderId="188" applyProtection="0">
      <alignment horizontal="left"/>
    </xf>
    <xf numFmtId="14" fontId="54" fillId="36" borderId="188" applyProtection="0">
      <alignment horizontal="left"/>
    </xf>
    <xf numFmtId="14" fontId="54" fillId="36" borderId="188" applyProtection="0">
      <alignment horizontal="left"/>
    </xf>
    <xf numFmtId="14" fontId="54" fillId="36" borderId="188" applyProtection="0">
      <alignment horizontal="left"/>
    </xf>
    <xf numFmtId="14" fontId="54" fillId="36" borderId="188" applyProtection="0">
      <alignment horizontal="left"/>
    </xf>
    <xf numFmtId="14" fontId="54" fillId="36" borderId="188" applyProtection="0">
      <alignment horizontal="left"/>
    </xf>
    <xf numFmtId="14" fontId="54" fillId="36" borderId="188" applyProtection="0">
      <alignment horizontal="left"/>
    </xf>
    <xf numFmtId="14" fontId="54" fillId="36" borderId="188" applyProtection="0">
      <alignment horizontal="left"/>
    </xf>
    <xf numFmtId="14" fontId="54" fillId="36" borderId="188" applyProtection="0">
      <alignment horizontal="left"/>
    </xf>
    <xf numFmtId="0" fontId="55" fillId="33" borderId="188" applyNumberFormat="0" applyProtection="0">
      <alignment horizontal="left"/>
    </xf>
    <xf numFmtId="0" fontId="55" fillId="33" borderId="188" applyNumberFormat="0" applyProtection="0">
      <alignment horizontal="left"/>
    </xf>
    <xf numFmtId="0" fontId="55" fillId="33" borderId="188" applyNumberFormat="0" applyProtection="0">
      <alignment horizontal="left"/>
    </xf>
    <xf numFmtId="0" fontId="55" fillId="33" borderId="188" applyNumberFormat="0" applyProtection="0">
      <alignment horizontal="left"/>
    </xf>
    <xf numFmtId="0" fontId="55" fillId="33" borderId="188" applyNumberFormat="0" applyProtection="0">
      <alignment horizontal="left"/>
    </xf>
    <xf numFmtId="0" fontId="55" fillId="33" borderId="188" applyNumberFormat="0" applyProtection="0">
      <alignment horizontal="left"/>
    </xf>
    <xf numFmtId="2" fontId="54" fillId="33" borderId="188" applyProtection="0"/>
    <xf numFmtId="2" fontId="54" fillId="33" borderId="188" applyProtection="0"/>
    <xf numFmtId="2" fontId="54" fillId="33" borderId="188" applyProtection="0"/>
    <xf numFmtId="2" fontId="54" fillId="33" borderId="188" applyProtection="0"/>
    <xf numFmtId="2" fontId="54" fillId="33" borderId="188" applyProtection="0"/>
    <xf numFmtId="2" fontId="54" fillId="33" borderId="188" applyProtection="0"/>
    <xf numFmtId="2" fontId="54" fillId="33" borderId="188" applyProtection="0"/>
    <xf numFmtId="2" fontId="54" fillId="33" borderId="188" applyProtection="0"/>
    <xf numFmtId="2" fontId="54" fillId="33" borderId="188" applyProtection="0"/>
    <xf numFmtId="2" fontId="54" fillId="33" borderId="188" applyProtection="0"/>
    <xf numFmtId="2" fontId="54" fillId="33" borderId="188" applyProtection="0"/>
    <xf numFmtId="2" fontId="54" fillId="33" borderId="188" applyProtection="0"/>
    <xf numFmtId="2" fontId="53" fillId="34" borderId="188" applyProtection="0"/>
    <xf numFmtId="2" fontId="53" fillId="34" borderId="188" applyProtection="0"/>
    <xf numFmtId="2" fontId="53" fillId="34" borderId="188" applyProtection="0"/>
    <xf numFmtId="2" fontId="53" fillId="34" borderId="188" applyProtection="0"/>
    <xf numFmtId="2" fontId="53" fillId="34" borderId="188" applyProtection="0"/>
    <xf numFmtId="2" fontId="53" fillId="34" borderId="188" applyProtection="0"/>
    <xf numFmtId="2" fontId="53" fillId="37" borderId="188" applyProtection="0"/>
    <xf numFmtId="2" fontId="53" fillId="37" borderId="188" applyProtection="0"/>
    <xf numFmtId="2" fontId="53" fillId="37" borderId="188" applyProtection="0"/>
    <xf numFmtId="2" fontId="53" fillId="37" borderId="188" applyProtection="0"/>
    <xf numFmtId="2" fontId="53" fillId="37" borderId="188" applyProtection="0"/>
    <xf numFmtId="2" fontId="53" fillId="37" borderId="188" applyProtection="0"/>
    <xf numFmtId="2" fontId="57" fillId="35" borderId="188" applyProtection="0"/>
    <xf numFmtId="2" fontId="57" fillId="35" borderId="188" applyProtection="0"/>
    <xf numFmtId="2" fontId="57" fillId="35" borderId="188" applyProtection="0"/>
    <xf numFmtId="2" fontId="57" fillId="35" borderId="188" applyProtection="0"/>
    <xf numFmtId="2" fontId="57" fillId="35" borderId="188" applyProtection="0"/>
    <xf numFmtId="2" fontId="57" fillId="35" borderId="188" applyProtection="0"/>
    <xf numFmtId="2" fontId="57" fillId="35" borderId="188" applyProtection="0">
      <alignment horizontal="center"/>
    </xf>
    <xf numFmtId="2" fontId="57" fillId="35" borderId="188" applyProtection="0">
      <alignment horizontal="center"/>
    </xf>
    <xf numFmtId="2" fontId="57" fillId="35" borderId="188" applyProtection="0">
      <alignment horizontal="center"/>
    </xf>
    <xf numFmtId="2" fontId="57" fillId="35" borderId="188" applyProtection="0">
      <alignment horizontal="center"/>
    </xf>
    <xf numFmtId="2" fontId="57" fillId="35" borderId="188" applyProtection="0">
      <alignment horizontal="center"/>
    </xf>
    <xf numFmtId="2" fontId="57" fillId="35" borderId="188" applyProtection="0">
      <alignment horizontal="center"/>
    </xf>
    <xf numFmtId="2" fontId="53" fillId="37" borderId="188" applyProtection="0">
      <alignment horizontal="center"/>
    </xf>
    <xf numFmtId="2" fontId="53" fillId="37" borderId="188" applyProtection="0">
      <alignment horizontal="center"/>
    </xf>
    <xf numFmtId="2" fontId="53" fillId="37" borderId="188" applyProtection="0">
      <alignment horizontal="center"/>
    </xf>
    <xf numFmtId="2" fontId="53" fillId="37" borderId="188" applyProtection="0">
      <alignment horizontal="center"/>
    </xf>
    <xf numFmtId="2" fontId="53" fillId="37" borderId="188" applyProtection="0">
      <alignment horizontal="center"/>
    </xf>
    <xf numFmtId="2" fontId="53" fillId="37" borderId="188" applyProtection="0">
      <alignment horizontal="center"/>
    </xf>
    <xf numFmtId="0" fontId="59" fillId="0" borderId="189" applyNumberFormat="0" applyFill="0" applyAlignment="0" applyProtection="0">
      <alignment vertical="center"/>
    </xf>
    <xf numFmtId="0" fontId="59" fillId="0" borderId="189" applyNumberFormat="0" applyFill="0" applyAlignment="0" applyProtection="0">
      <alignment vertical="center"/>
    </xf>
    <xf numFmtId="0" fontId="59" fillId="0" borderId="189" applyNumberFormat="0" applyFill="0" applyAlignment="0" applyProtection="0">
      <alignment vertical="center"/>
    </xf>
    <xf numFmtId="0" fontId="59" fillId="0" borderId="189" applyNumberFormat="0" applyFill="0" applyAlignment="0" applyProtection="0">
      <alignment vertical="center"/>
    </xf>
    <xf numFmtId="0" fontId="59" fillId="0" borderId="189" applyNumberFormat="0" applyFill="0" applyAlignment="0" applyProtection="0">
      <alignment vertical="center"/>
    </xf>
    <xf numFmtId="0" fontId="59" fillId="0" borderId="189" applyNumberFormat="0" applyFill="0" applyAlignment="0" applyProtection="0">
      <alignment vertical="center"/>
    </xf>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90" applyNumberFormat="0" applyFill="0" applyAlignment="0" applyProtection="0">
      <alignment vertical="center"/>
    </xf>
    <xf numFmtId="0" fontId="63" fillId="0" borderId="190" applyNumberFormat="0" applyFill="0" applyAlignment="0" applyProtection="0">
      <alignment vertical="center"/>
    </xf>
    <xf numFmtId="0" fontId="63" fillId="0" borderId="190" applyNumberFormat="0" applyFill="0" applyAlignment="0" applyProtection="0">
      <alignment vertical="center"/>
    </xf>
    <xf numFmtId="0" fontId="63" fillId="0" borderId="190" applyNumberFormat="0" applyFill="0" applyAlignment="0" applyProtection="0">
      <alignment vertical="center"/>
    </xf>
    <xf numFmtId="0" fontId="63" fillId="0" borderId="190" applyNumberFormat="0" applyFill="0" applyAlignment="0" applyProtection="0">
      <alignment vertical="center"/>
    </xf>
    <xf numFmtId="0" fontId="63" fillId="0" borderId="190"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63" fillId="0" borderId="189" applyNumberFormat="0" applyFill="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9" borderId="219" applyNumberFormat="0" applyAlignment="0" applyProtection="0">
      <alignment vertical="center"/>
    </xf>
    <xf numFmtId="0" fontId="80" fillId="9" borderId="219" applyNumberFormat="0" applyAlignment="0" applyProtection="0">
      <alignment vertical="center"/>
    </xf>
    <xf numFmtId="0" fontId="80" fillId="9"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13" fillId="10" borderId="186" applyNumberFormat="0" applyFont="0" applyAlignment="0" applyProtection="0"/>
    <xf numFmtId="0" fontId="13" fillId="10" borderId="186" applyNumberFormat="0" applyFont="0" applyAlignment="0" applyProtection="0"/>
    <xf numFmtId="0" fontId="13" fillId="10" borderId="186" applyNumberFormat="0" applyFont="0" applyAlignment="0" applyProtection="0"/>
    <xf numFmtId="0" fontId="13" fillId="10" borderId="186" applyNumberFormat="0" applyFont="0" applyAlignment="0" applyProtection="0"/>
    <xf numFmtId="0" fontId="13" fillId="10" borderId="186" applyNumberFormat="0" applyFont="0" applyAlignment="0" applyProtection="0"/>
    <xf numFmtId="0" fontId="13" fillId="10" borderId="186" applyNumberFormat="0" applyFon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59" fillId="0" borderId="221" applyNumberFormat="0" applyFill="0" applyAlignment="0" applyProtection="0">
      <alignment vertical="center"/>
    </xf>
    <xf numFmtId="2" fontId="53" fillId="37" borderId="220" applyProtection="0">
      <alignment horizontal="center"/>
    </xf>
    <xf numFmtId="2" fontId="53" fillId="37" borderId="220" applyProtection="0">
      <alignment horizontal="center"/>
    </xf>
    <xf numFmtId="2" fontId="53" fillId="37" borderId="220" applyProtection="0">
      <alignment horizontal="center"/>
    </xf>
    <xf numFmtId="2" fontId="57" fillId="35" borderId="220" applyProtection="0">
      <alignment horizontal="center"/>
    </xf>
    <xf numFmtId="2" fontId="57" fillId="35" borderId="220" applyProtection="0">
      <alignment horizontal="center"/>
    </xf>
    <xf numFmtId="2" fontId="57" fillId="35" borderId="220" applyProtection="0">
      <alignment horizontal="center"/>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 fontId="53" fillId="37" borderId="220" applyProtection="0"/>
    <xf numFmtId="2" fontId="53" fillId="37" borderId="220" applyProtection="0"/>
    <xf numFmtId="2" fontId="53" fillId="34" borderId="220" applyProtection="0"/>
    <xf numFmtId="2" fontId="53" fillId="34" borderId="220" applyProtection="0"/>
    <xf numFmtId="2" fontId="53" fillId="34" borderId="220" applyProtection="0"/>
    <xf numFmtId="2" fontId="54" fillId="33" borderId="220" applyProtection="0"/>
    <xf numFmtId="2" fontId="54" fillId="33" borderId="220" applyProtection="0"/>
    <xf numFmtId="2" fontId="54" fillId="33" borderId="220" applyProtection="0"/>
    <xf numFmtId="2" fontId="54" fillId="33" borderId="220" applyProtection="0"/>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13" fillId="10" borderId="186"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9" borderId="187" applyNumberFormat="0" applyAlignment="0" applyProtection="0">
      <alignment vertical="center"/>
    </xf>
    <xf numFmtId="0" fontId="80" fillId="9" borderId="187" applyNumberFormat="0" applyAlignment="0" applyProtection="0">
      <alignment vertical="center"/>
    </xf>
    <xf numFmtId="0" fontId="80" fillId="9" borderId="187" applyNumberFormat="0" applyAlignment="0" applyProtection="0">
      <alignment vertical="center"/>
    </xf>
    <xf numFmtId="0" fontId="80" fillId="9" borderId="187" applyNumberFormat="0" applyAlignment="0" applyProtection="0">
      <alignment vertical="center"/>
    </xf>
    <xf numFmtId="0" fontId="80" fillId="9" borderId="187" applyNumberFormat="0" applyAlignment="0" applyProtection="0">
      <alignment vertical="center"/>
    </xf>
    <xf numFmtId="0" fontId="80" fillId="9"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0" fillId="15" borderId="187" applyNumberFormat="0" applyAlignment="0" applyProtection="0">
      <alignment vertical="center"/>
    </xf>
    <xf numFmtId="0" fontId="85" fillId="0" borderId="190" applyNumberFormat="0" applyFill="0" applyAlignment="0" applyProtection="0"/>
    <xf numFmtId="0" fontId="85" fillId="0" borderId="190" applyNumberFormat="0" applyFill="0" applyAlignment="0" applyProtection="0"/>
    <xf numFmtId="0" fontId="85" fillId="0" borderId="190" applyNumberFormat="0" applyFill="0" applyAlignment="0" applyProtection="0"/>
    <xf numFmtId="0" fontId="85" fillId="0" borderId="190" applyNumberFormat="0" applyFill="0" applyAlignment="0" applyProtection="0"/>
    <xf numFmtId="0" fontId="85" fillId="0" borderId="190" applyNumberFormat="0" applyFill="0" applyAlignment="0" applyProtection="0"/>
    <xf numFmtId="0" fontId="85" fillId="0" borderId="190" applyNumberFormat="0" applyFill="0" applyAlignment="0" applyProtection="0"/>
    <xf numFmtId="43" fontId="1" fillId="0" borderId="0" applyFont="0" applyFill="0" applyBorder="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51" fillId="15" borderId="187" applyNumberFormat="0" applyAlignment="0" applyProtection="0">
      <alignment vertical="center"/>
    </xf>
    <xf numFmtId="0" fontId="51" fillId="15" borderId="187" applyNumberFormat="0" applyAlignment="0" applyProtection="0">
      <alignment vertical="center"/>
    </xf>
    <xf numFmtId="0" fontId="51" fillId="15" borderId="187" applyNumberFormat="0" applyAlignment="0" applyProtection="0">
      <alignment vertical="center"/>
    </xf>
    <xf numFmtId="0" fontId="51" fillId="15" borderId="187" applyNumberFormat="0" applyAlignment="0" applyProtection="0">
      <alignment vertical="center"/>
    </xf>
    <xf numFmtId="0" fontId="51" fillId="15" borderId="187" applyNumberFormat="0" applyAlignment="0" applyProtection="0">
      <alignment vertical="center"/>
    </xf>
    <xf numFmtId="0" fontId="51" fillId="15" borderId="187" applyNumberFormat="0" applyAlignment="0" applyProtection="0">
      <alignment vertical="center"/>
    </xf>
    <xf numFmtId="0" fontId="63" fillId="0" borderId="190" applyNumberFormat="0" applyFill="0" applyAlignment="0" applyProtection="0">
      <alignment vertical="center"/>
    </xf>
    <xf numFmtId="0" fontId="63" fillId="0" borderId="190" applyNumberFormat="0" applyFill="0" applyAlignment="0" applyProtection="0">
      <alignment vertical="center"/>
    </xf>
    <xf numFmtId="0" fontId="63" fillId="0" borderId="190" applyNumberFormat="0" applyFill="0" applyAlignment="0" applyProtection="0">
      <alignment vertical="center"/>
    </xf>
    <xf numFmtId="0" fontId="63" fillId="0" borderId="190" applyNumberFormat="0" applyFill="0" applyAlignment="0" applyProtection="0">
      <alignment vertical="center"/>
    </xf>
    <xf numFmtId="0" fontId="63" fillId="0" borderId="190" applyNumberFormat="0" applyFill="0" applyAlignment="0" applyProtection="0">
      <alignment vertical="center"/>
    </xf>
    <xf numFmtId="0" fontId="63" fillId="0" borderId="190" applyNumberFormat="0" applyFill="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37" fontId="73" fillId="0" borderId="167">
      <alignment horizontal="justify" vertical="center" wrapText="1"/>
    </xf>
    <xf numFmtId="0" fontId="13" fillId="10" borderId="179" applyNumberFormat="0" applyFon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9" borderId="191" applyNumberFormat="0" applyAlignment="0" applyProtection="0">
      <alignment vertical="center"/>
    </xf>
    <xf numFmtId="0" fontId="68" fillId="9" borderId="191" applyNumberFormat="0" applyAlignment="0" applyProtection="0">
      <alignment vertical="center"/>
    </xf>
    <xf numFmtId="0" fontId="68" fillId="9" borderId="191" applyNumberFormat="0" applyAlignment="0" applyProtection="0">
      <alignment vertical="center"/>
    </xf>
    <xf numFmtId="0" fontId="68" fillId="9"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7" fillId="9" borderId="191" applyNumberFormat="0" applyAlignment="0" applyProtection="0"/>
    <xf numFmtId="0" fontId="67" fillId="9" borderId="191" applyNumberFormat="0" applyAlignment="0" applyProtection="0"/>
    <xf numFmtId="0" fontId="67" fillId="9" borderId="191" applyNumberFormat="0" applyAlignment="0" applyProtection="0"/>
    <xf numFmtId="0" fontId="67" fillId="9" borderId="191" applyNumberFormat="0" applyAlignment="0" applyProtection="0"/>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32" fillId="15" borderId="191" applyNumberFormat="0" applyAlignment="0" applyProtection="0">
      <alignment vertical="center"/>
    </xf>
    <xf numFmtId="0" fontId="32" fillId="15" borderId="191" applyNumberFormat="0" applyAlignment="0" applyProtection="0">
      <alignment vertical="center"/>
    </xf>
    <xf numFmtId="0" fontId="32" fillId="15" borderId="191" applyNumberFormat="0" applyAlignment="0" applyProtection="0">
      <alignment vertical="center"/>
    </xf>
    <xf numFmtId="0" fontId="32" fillId="15" borderId="191" applyNumberFormat="0" applyAlignment="0" applyProtection="0">
      <alignment vertical="center"/>
    </xf>
    <xf numFmtId="0" fontId="63" fillId="0" borderId="182" applyNumberFormat="0" applyFill="0" applyAlignment="0" applyProtection="0">
      <alignment vertical="center"/>
    </xf>
    <xf numFmtId="0" fontId="32" fillId="15" borderId="216" applyNumberFormat="0" applyAlignment="0" applyProtection="0">
      <alignment vertical="center"/>
    </xf>
    <xf numFmtId="0" fontId="85" fillId="0" borderId="183" applyNumberFormat="0" applyFill="0" applyAlignment="0" applyProtection="0"/>
    <xf numFmtId="0" fontId="85" fillId="0" borderId="183" applyNumberFormat="0" applyFill="0" applyAlignment="0" applyProtection="0"/>
    <xf numFmtId="0" fontId="85" fillId="0" borderId="183" applyNumberFormat="0" applyFill="0" applyAlignment="0" applyProtection="0"/>
    <xf numFmtId="0" fontId="85" fillId="0" borderId="183" applyNumberFormat="0" applyFill="0" applyAlignment="0" applyProtection="0"/>
    <xf numFmtId="0" fontId="85" fillId="0" borderId="183" applyNumberFormat="0" applyFill="0" applyAlignment="0" applyProtection="0"/>
    <xf numFmtId="0" fontId="85" fillId="0" borderId="183" applyNumberFormat="0" applyFill="0" applyAlignment="0" applyProtection="0"/>
    <xf numFmtId="0" fontId="44" fillId="8" borderId="216"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18" fillId="32" borderId="218" applyNumberFormat="0" applyAlignment="0" applyProtection="0"/>
    <xf numFmtId="0" fontId="18" fillId="32" borderId="218" applyNumberFormat="0" applyAlignment="0" applyProtection="0"/>
    <xf numFmtId="0" fontId="13" fillId="10" borderId="218" applyNumberFormat="0" applyFont="0" applyAlignment="0" applyProtection="0">
      <alignment vertical="center"/>
    </xf>
    <xf numFmtId="0" fontId="18" fillId="32" borderId="218" applyNumberFormat="0" applyAlignment="0" applyProtection="0"/>
    <xf numFmtId="0" fontId="52" fillId="33" borderId="220" applyNumberFormat="0" applyAlignment="0" applyProtection="0"/>
    <xf numFmtId="0" fontId="52" fillId="33" borderId="220" applyNumberFormat="0" applyAlignment="0" applyProtection="0"/>
    <xf numFmtId="2" fontId="53" fillId="35" borderId="220" applyProtection="0">
      <alignment horizontal="right"/>
    </xf>
    <xf numFmtId="14" fontId="54" fillId="36" borderId="220" applyProtection="0">
      <alignment horizontal="right"/>
    </xf>
    <xf numFmtId="2" fontId="52" fillId="34" borderId="220" applyProtection="0">
      <alignment horizontal="right"/>
    </xf>
    <xf numFmtId="0" fontId="51" fillId="15" borderId="219" applyNumberFormat="0" applyAlignment="0" applyProtection="0">
      <alignment vertical="center"/>
    </xf>
    <xf numFmtId="14" fontId="54" fillId="36" borderId="220" applyProtection="0">
      <alignment horizontal="left"/>
    </xf>
    <xf numFmtId="14" fontId="54" fillId="36" borderId="220" applyProtection="0">
      <alignment horizontal="left"/>
    </xf>
    <xf numFmtId="14" fontId="54" fillId="36" borderId="220" applyProtection="0">
      <alignment horizontal="right"/>
    </xf>
    <xf numFmtId="0" fontId="55" fillId="33" borderId="220" applyNumberFormat="0" applyProtection="0">
      <alignment horizontal="left"/>
    </xf>
    <xf numFmtId="2" fontId="54" fillId="33" borderId="220" applyProtection="0"/>
    <xf numFmtId="14" fontId="54" fillId="36" borderId="220" applyProtection="0">
      <alignment horizontal="left"/>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9" borderId="191" applyNumberFormat="0" applyAlignment="0" applyProtection="0">
      <alignment vertical="center"/>
    </xf>
    <xf numFmtId="0" fontId="68" fillId="9" borderId="191" applyNumberFormat="0" applyAlignment="0" applyProtection="0">
      <alignment vertical="center"/>
    </xf>
    <xf numFmtId="0" fontId="68" fillId="9" borderId="191" applyNumberFormat="0" applyAlignment="0" applyProtection="0">
      <alignment vertical="center"/>
    </xf>
    <xf numFmtId="0" fontId="68" fillId="9"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7" fillId="9" borderId="191" applyNumberFormat="0" applyAlignment="0" applyProtection="0"/>
    <xf numFmtId="0" fontId="67" fillId="9" borderId="191" applyNumberFormat="0" applyAlignment="0" applyProtection="0"/>
    <xf numFmtId="0" fontId="67" fillId="9" borderId="191" applyNumberFormat="0" applyAlignment="0" applyProtection="0"/>
    <xf numFmtId="0" fontId="67" fillId="9" borderId="191" applyNumberFormat="0" applyAlignment="0" applyProtection="0"/>
    <xf numFmtId="0" fontId="68" fillId="15" borderId="191" applyNumberFormat="0" applyAlignment="0" applyProtection="0">
      <alignment vertical="center"/>
    </xf>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9" borderId="191" applyNumberFormat="0" applyAlignment="0" applyProtection="0">
      <alignment vertical="center"/>
    </xf>
    <xf numFmtId="0" fontId="68" fillId="9" borderId="191" applyNumberFormat="0" applyAlignment="0" applyProtection="0">
      <alignment vertical="center"/>
    </xf>
    <xf numFmtId="0" fontId="68" fillId="9" borderId="191" applyNumberFormat="0" applyAlignment="0" applyProtection="0">
      <alignment vertical="center"/>
    </xf>
    <xf numFmtId="0" fontId="68" fillId="9"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7" fillId="9" borderId="191" applyNumberFormat="0" applyAlignment="0" applyProtection="0"/>
    <xf numFmtId="0" fontId="67" fillId="9" borderId="191" applyNumberFormat="0" applyAlignment="0" applyProtection="0"/>
    <xf numFmtId="0" fontId="67" fillId="9" borderId="191" applyNumberFormat="0" applyAlignment="0" applyProtection="0"/>
    <xf numFmtId="0" fontId="67" fillId="9" borderId="191" applyNumberForma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3"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3" fillId="10" borderId="179" applyNumberFormat="0" applyFon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10" fontId="38" fillId="29" borderId="167" applyNumberFormat="0" applyBorder="0" applyAlignment="0" applyProtection="0"/>
    <xf numFmtId="10" fontId="38" fillId="29" borderId="167" applyNumberFormat="0" applyBorder="0" applyAlignment="0" applyProtection="0"/>
    <xf numFmtId="0" fontId="44" fillId="8" borderId="191" applyNumberFormat="0" applyAlignment="0" applyProtection="0">
      <alignment vertical="center"/>
    </xf>
    <xf numFmtId="0" fontId="40" fillId="0" borderId="178">
      <alignment horizontal="left" vertical="center"/>
    </xf>
    <xf numFmtId="0" fontId="40" fillId="0" borderId="178">
      <alignment horizontal="lef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0" fontId="59" fillId="0" borderId="182" applyNumberFormat="0" applyFill="0" applyAlignment="0" applyProtection="0">
      <alignment vertical="center"/>
    </xf>
    <xf numFmtId="2" fontId="53" fillId="37" borderId="170" applyProtection="0">
      <alignment horizontal="center"/>
    </xf>
    <xf numFmtId="2" fontId="53" fillId="37" borderId="170" applyProtection="0">
      <alignment horizontal="center"/>
    </xf>
    <xf numFmtId="0" fontId="32" fillId="15" borderId="191" applyNumberFormat="0" applyAlignment="0" applyProtection="0">
      <alignment vertical="center"/>
    </xf>
    <xf numFmtId="0" fontId="32" fillId="15" borderId="191" applyNumberFormat="0" applyAlignment="0" applyProtection="0">
      <alignment vertical="center"/>
    </xf>
    <xf numFmtId="0" fontId="32" fillId="15" borderId="191" applyNumberFormat="0" applyAlignment="0" applyProtection="0">
      <alignment vertical="center"/>
    </xf>
    <xf numFmtId="0" fontId="32" fillId="15" borderId="191" applyNumberFormat="0" applyAlignment="0" applyProtection="0">
      <alignment vertic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3" fillId="37" borderId="170" applyProtection="0"/>
    <xf numFmtId="2" fontId="53" fillId="37" borderId="170" applyProtection="0"/>
    <xf numFmtId="2" fontId="53" fillId="37" borderId="170" applyProtection="0"/>
    <xf numFmtId="2" fontId="53" fillId="34" borderId="170" applyProtection="0"/>
    <xf numFmtId="2" fontId="53" fillId="34" borderId="170" applyProtection="0"/>
    <xf numFmtId="2" fontId="53" fillId="34"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18" fillId="32" borderId="179" applyNumberFormat="0" applyAlignment="0" applyProtection="0"/>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0" fillId="0" borderId="178">
      <alignment horizontal="left" vertical="center"/>
    </xf>
    <xf numFmtId="0" fontId="32" fillId="15" borderId="191" applyNumberFormat="0" applyAlignment="0" applyProtection="0">
      <alignment vertical="center"/>
    </xf>
    <xf numFmtId="0" fontId="32" fillId="15" borderId="191" applyNumberFormat="0" applyAlignment="0" applyProtection="0">
      <alignment vertical="center"/>
    </xf>
    <xf numFmtId="0" fontId="32" fillId="15" borderId="191" applyNumberFormat="0" applyAlignment="0" applyProtection="0">
      <alignment vertical="center"/>
    </xf>
    <xf numFmtId="0" fontId="32" fillId="15" borderId="191" applyNumberFormat="0" applyAlignment="0" applyProtection="0">
      <alignment vertical="center"/>
    </xf>
    <xf numFmtId="0" fontId="44" fillId="8" borderId="191" applyNumberFormat="0" applyAlignment="0" applyProtection="0">
      <alignment vertical="center"/>
    </xf>
    <xf numFmtId="0" fontId="40" fillId="0" borderId="178">
      <alignment horizontal="left" vertical="center"/>
    </xf>
    <xf numFmtId="10" fontId="38" fillId="29" borderId="118" applyNumberFormat="0" applyBorder="0" applyAlignment="0" applyProtection="0"/>
    <xf numFmtId="10" fontId="38" fillId="29" borderId="214" applyNumberFormat="0" applyBorder="0" applyAlignment="0" applyProtection="0"/>
    <xf numFmtId="10" fontId="38" fillId="29" borderId="214" applyNumberFormat="0" applyBorder="0" applyAlignment="0" applyProtection="0"/>
    <xf numFmtId="10" fontId="38" fillId="29" borderId="214" applyNumberFormat="0" applyBorder="0" applyAlignment="0" applyProtection="0"/>
    <xf numFmtId="0" fontId="40" fillId="0" borderId="192">
      <alignment horizontal="left" vertical="center"/>
    </xf>
    <xf numFmtId="0" fontId="40" fillId="0" borderId="192">
      <alignment horizontal="left" vertical="center"/>
    </xf>
    <xf numFmtId="10" fontId="38" fillId="29" borderId="118" applyNumberFormat="0" applyBorder="0" applyAlignment="0" applyProtection="0"/>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9" borderId="216" applyNumberFormat="0" applyAlignment="0" applyProtection="0">
      <alignment vertical="center"/>
    </xf>
    <xf numFmtId="0" fontId="51" fillId="15" borderId="219" applyNumberFormat="0" applyAlignment="0" applyProtection="0">
      <alignment vertical="center"/>
    </xf>
    <xf numFmtId="0" fontId="63" fillId="0" borderId="222" applyNumberFormat="0" applyFill="0" applyAlignment="0" applyProtection="0">
      <alignment vertical="center"/>
    </xf>
    <xf numFmtId="0" fontId="63" fillId="0" borderId="222" applyNumberFormat="0" applyFill="0" applyAlignment="0" applyProtection="0">
      <alignment vertical="center"/>
    </xf>
    <xf numFmtId="0" fontId="44" fillId="8" borderId="216" applyNumberFormat="0" applyAlignment="0" applyProtection="0">
      <alignment vertical="center"/>
    </xf>
    <xf numFmtId="0" fontId="32" fillId="15" borderId="216" applyNumberFormat="0" applyAlignment="0" applyProtection="0">
      <alignment vertical="center"/>
    </xf>
    <xf numFmtId="0" fontId="85" fillId="0" borderId="222" applyNumberFormat="0" applyFill="0" applyAlignment="0" applyProtection="0"/>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3"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2" fontId="54" fillId="33" borderId="170" applyProtection="0"/>
    <xf numFmtId="0" fontId="13" fillId="10" borderId="179" applyNumberFormat="0" applyFon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13" fillId="10" borderId="179" applyNumberFormat="0" applyFont="0" applyAlignment="0" applyProtection="0">
      <alignment vertical="center"/>
    </xf>
    <xf numFmtId="0" fontId="40" fillId="0" borderId="178">
      <alignment horizontal="left" vertical="center"/>
    </xf>
    <xf numFmtId="0" fontId="40" fillId="0" borderId="178">
      <alignment horizontal="left" vertical="center"/>
    </xf>
    <xf numFmtId="10" fontId="38" fillId="29" borderId="118" applyNumberFormat="0" applyBorder="0" applyAlignment="0" applyProtection="0"/>
    <xf numFmtId="0" fontId="44" fillId="8" borderId="19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3" fillId="0" borderId="183"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3" applyNumberFormat="0" applyFill="0" applyAlignment="0" applyProtection="0">
      <alignment vertical="center"/>
    </xf>
    <xf numFmtId="0" fontId="63" fillId="0" borderId="182" applyNumberFormat="0" applyFill="0" applyAlignment="0" applyProtection="0">
      <alignment vertical="center"/>
    </xf>
    <xf numFmtId="0" fontId="63" fillId="0" borderId="182"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7" fillId="9" borderId="216" applyNumberFormat="0" applyAlignment="0" applyProtection="0"/>
    <xf numFmtId="0" fontId="68" fillId="9" borderId="216" applyNumberFormat="0" applyAlignment="0" applyProtection="0">
      <alignment vertical="center"/>
    </xf>
    <xf numFmtId="0" fontId="63" fillId="0" borderId="221" applyNumberFormat="0" applyFill="0" applyAlignment="0" applyProtection="0">
      <alignment vertical="center"/>
    </xf>
    <xf numFmtId="0" fontId="63" fillId="0" borderId="222"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79" fillId="8" borderId="191"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9"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0" fillId="15" borderId="180" applyNumberFormat="0" applyAlignment="0" applyProtection="0">
      <alignment vertical="center"/>
    </xf>
    <xf numFmtId="0" fontId="85" fillId="0" borderId="183" applyNumberFormat="0" applyFill="0" applyAlignment="0" applyProtection="0"/>
    <xf numFmtId="0" fontId="85" fillId="0" borderId="183" applyNumberFormat="0" applyFill="0" applyAlignment="0" applyProtection="0"/>
    <xf numFmtId="0" fontId="85" fillId="0" borderId="183" applyNumberFormat="0" applyFill="0" applyAlignment="0" applyProtection="0"/>
    <xf numFmtId="0" fontId="85" fillId="0" borderId="183" applyNumberFormat="0" applyFill="0" applyAlignment="0" applyProtection="0"/>
    <xf numFmtId="0" fontId="85" fillId="0" borderId="183" applyNumberFormat="0" applyFill="0" applyAlignment="0" applyProtection="0"/>
    <xf numFmtId="0" fontId="85" fillId="0" borderId="183" applyNumberFormat="0" applyFill="0" applyAlignment="0" applyProtection="0"/>
    <xf numFmtId="0" fontId="32" fillId="15" borderId="191" applyNumberFormat="0" applyAlignment="0" applyProtection="0">
      <alignment vertical="center"/>
    </xf>
    <xf numFmtId="0" fontId="32" fillId="15" borderId="191" applyNumberFormat="0" applyAlignment="0" applyProtection="0">
      <alignment vertical="center"/>
    </xf>
    <xf numFmtId="0" fontId="32" fillId="15" borderId="191" applyNumberFormat="0" applyAlignment="0" applyProtection="0">
      <alignment vertical="center"/>
    </xf>
    <xf numFmtId="0" fontId="32" fillId="15"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44" fillId="8" borderId="191"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51" fillId="15" borderId="180" applyNumberFormat="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3" fillId="0" borderId="183" applyNumberFormat="0" applyFill="0" applyAlignment="0" applyProtection="0">
      <alignment vertical="center"/>
    </xf>
    <xf numFmtId="0" fontId="67" fillId="9" borderId="191" applyNumberFormat="0" applyAlignment="0" applyProtection="0"/>
    <xf numFmtId="0" fontId="67" fillId="9" borderId="191" applyNumberFormat="0" applyAlignment="0" applyProtection="0"/>
    <xf numFmtId="0" fontId="67" fillId="9" borderId="191" applyNumberFormat="0" applyAlignment="0" applyProtection="0"/>
    <xf numFmtId="0" fontId="67" fillId="9" borderId="191" applyNumberFormat="0" applyAlignment="0" applyProtection="0"/>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9" borderId="191" applyNumberFormat="0" applyAlignment="0" applyProtection="0">
      <alignment vertical="center"/>
    </xf>
    <xf numFmtId="0" fontId="68" fillId="9" borderId="191" applyNumberFormat="0" applyAlignment="0" applyProtection="0">
      <alignment vertical="center"/>
    </xf>
    <xf numFmtId="0" fontId="68" fillId="9" borderId="191" applyNumberFormat="0" applyAlignment="0" applyProtection="0">
      <alignment vertical="center"/>
    </xf>
    <xf numFmtId="0" fontId="68" fillId="9"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8" fillId="15" borderId="191" applyNumberFormat="0" applyAlignment="0" applyProtection="0">
      <alignment vertical="center"/>
    </xf>
    <xf numFmtId="0" fontId="63" fillId="0" borderId="182" applyNumberFormat="0" applyFill="0" applyAlignment="0" applyProtection="0">
      <alignment vertical="center"/>
    </xf>
    <xf numFmtId="0" fontId="18" fillId="32" borderId="179" applyNumberFormat="0" applyAlignment="0" applyProtection="0"/>
    <xf numFmtId="0" fontId="18" fillId="32" borderId="179" applyNumberFormat="0" applyAlignment="0" applyProtection="0"/>
    <xf numFmtId="0" fontId="13" fillId="10" borderId="179" applyNumberFormat="0" applyFont="0" applyAlignment="0" applyProtection="0">
      <alignment vertical="center"/>
    </xf>
    <xf numFmtId="0" fontId="18" fillId="32" borderId="179" applyNumberFormat="0" applyAlignment="0" applyProtection="0"/>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2" fontId="53" fillId="37" borderId="170" applyProtection="0"/>
    <xf numFmtId="2" fontId="53" fillId="34" borderId="170" applyProtection="0"/>
    <xf numFmtId="2" fontId="53" fillId="34" borderId="170" applyProtection="0"/>
    <xf numFmtId="2" fontId="53" fillId="34" borderId="170" applyProtection="0"/>
    <xf numFmtId="2" fontId="53" fillId="37" borderId="170" applyProtection="0"/>
    <xf numFmtId="2" fontId="53" fillId="37" borderId="170" applyProtection="0"/>
    <xf numFmtId="0" fontId="13" fillId="10" borderId="179" applyNumberFormat="0" applyFont="0" applyAlignment="0" applyProtection="0"/>
    <xf numFmtId="0" fontId="13" fillId="10" borderId="179" applyNumberFormat="0" applyFont="0" applyAlignment="0" applyProtection="0"/>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179"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10" fontId="38" fillId="29" borderId="118" applyNumberFormat="0" applyBorder="0" applyAlignment="0" applyProtection="0"/>
    <xf numFmtId="37" fontId="73" fillId="0" borderId="118">
      <alignment horizontal="justify" vertical="center" wrapText="1"/>
    </xf>
    <xf numFmtId="0" fontId="68" fillId="15" borderId="216"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xf numFmtId="0" fontId="68" fillId="15" borderId="216" applyNumberFormat="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59" fillId="0" borderId="221" applyNumberFormat="0" applyFill="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10" borderId="119"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10" borderId="119" applyNumberFormat="0" applyFon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44" fillId="8" borderId="117" applyNumberFormat="0" applyAlignment="0" applyProtection="0">
      <alignment vertical="center"/>
    </xf>
    <xf numFmtId="0" fontId="13" fillId="10" borderId="201" applyNumberFormat="0" applyFont="0" applyAlignment="0" applyProtection="0">
      <alignment vertic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3" fillId="34" borderId="203" applyProtection="0"/>
    <xf numFmtId="2" fontId="57" fillId="35" borderId="203" applyProtection="0"/>
    <xf numFmtId="2" fontId="53" fillId="37" borderId="203" applyProtection="0"/>
    <xf numFmtId="2" fontId="53" fillId="37" borderId="203" applyProtection="0"/>
    <xf numFmtId="2" fontId="53" fillId="37" borderId="203" applyProtection="0"/>
    <xf numFmtId="2" fontId="54" fillId="33" borderId="203" applyProtection="0"/>
    <xf numFmtId="2" fontId="53" fillId="34" borderId="203" applyProtection="0"/>
    <xf numFmtId="0" fontId="55" fillId="33" borderId="203" applyNumberFormat="0" applyProtection="0">
      <alignment horizontal="left"/>
    </xf>
    <xf numFmtId="2" fontId="54" fillId="33" borderId="203" applyProtection="0"/>
    <xf numFmtId="2" fontId="54" fillId="33" borderId="203" applyProtection="0"/>
    <xf numFmtId="2" fontId="54" fillId="33" borderId="203" applyProtection="0"/>
    <xf numFmtId="0" fontId="55" fillId="33" borderId="203" applyNumberFormat="0"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right"/>
    </xf>
    <xf numFmtId="2" fontId="52" fillId="34" borderId="203" applyProtection="0">
      <alignment horizontal="right"/>
    </xf>
    <xf numFmtId="0" fontId="51" fillId="15" borderId="193"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10" fontId="38" fillId="29" borderId="214" applyNumberFormat="0" applyBorder="0" applyAlignment="0" applyProtection="0"/>
    <xf numFmtId="0" fontId="13" fillId="10" borderId="201" applyNumberFormat="0" applyFon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44" fillId="8" borderId="184"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3" fillId="37" borderId="203" applyProtection="0">
      <alignment horizont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10" borderId="119" applyNumberFormat="0" applyFont="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8" fillId="9"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7" fillId="35" borderId="170" applyProtection="0">
      <alignment horizont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4" fillId="33"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3" fillId="37" borderId="203" applyProtection="0"/>
    <xf numFmtId="14" fontId="54" fillId="36" borderId="203" applyProtection="0">
      <alignment horizontal="left"/>
    </xf>
    <xf numFmtId="43" fontId="1" fillId="0" borderId="0" applyFont="0" applyFill="0" applyBorder="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63" fillId="0" borderId="115" applyNumberFormat="0" applyFill="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2" fontId="53" fillId="37" borderId="114" applyProtection="0">
      <alignment horizontal="center"/>
    </xf>
    <xf numFmtId="2" fontId="53" fillId="37" borderId="114" applyProtection="0">
      <alignment horizontal="center"/>
    </xf>
    <xf numFmtId="2" fontId="53" fillId="37" borderId="114" applyProtection="0">
      <alignment horizontal="center"/>
    </xf>
    <xf numFmtId="2" fontId="53" fillId="37" borderId="114" applyProtection="0">
      <alignment horizontal="center"/>
    </xf>
    <xf numFmtId="2" fontId="53" fillId="37" borderId="114" applyProtection="0">
      <alignment horizontal="center"/>
    </xf>
    <xf numFmtId="2" fontId="53" fillId="37"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xf numFmtId="2" fontId="57" fillId="35" borderId="114" applyProtection="0"/>
    <xf numFmtId="2" fontId="57" fillId="35" borderId="114" applyProtection="0"/>
    <xf numFmtId="2" fontId="57" fillId="35" borderId="114" applyProtection="0"/>
    <xf numFmtId="2" fontId="57" fillId="35" borderId="114" applyProtection="0"/>
    <xf numFmtId="2" fontId="57" fillId="35" borderId="114" applyProtection="0"/>
    <xf numFmtId="2" fontId="53" fillId="37" borderId="114" applyProtection="0"/>
    <xf numFmtId="2" fontId="53" fillId="37" borderId="114" applyProtection="0"/>
    <xf numFmtId="2" fontId="53" fillId="37" borderId="114" applyProtection="0"/>
    <xf numFmtId="2" fontId="53" fillId="37" borderId="114" applyProtection="0"/>
    <xf numFmtId="2" fontId="53" fillId="37" borderId="114" applyProtection="0"/>
    <xf numFmtId="2" fontId="53" fillId="37" borderId="114" applyProtection="0"/>
    <xf numFmtId="2" fontId="53" fillId="34" borderId="114" applyProtection="0"/>
    <xf numFmtId="2" fontId="53" fillId="34" borderId="114" applyProtection="0"/>
    <xf numFmtId="2" fontId="53" fillId="34" borderId="114" applyProtection="0"/>
    <xf numFmtId="2" fontId="53" fillId="34" borderId="114" applyProtection="0"/>
    <xf numFmtId="2" fontId="53" fillId="34" borderId="114" applyProtection="0"/>
    <xf numFmtId="2" fontId="53" fillId="34"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2" fontId="53" fillId="35" borderId="114" applyProtection="0">
      <alignment horizontal="right"/>
    </xf>
    <xf numFmtId="2" fontId="53" fillId="35" borderId="114" applyProtection="0">
      <alignment horizontal="right"/>
    </xf>
    <xf numFmtId="2" fontId="53" fillId="35" borderId="114" applyProtection="0">
      <alignment horizontal="right"/>
    </xf>
    <xf numFmtId="2" fontId="53" fillId="35" borderId="114" applyProtection="0">
      <alignment horizontal="right"/>
    </xf>
    <xf numFmtId="2" fontId="53" fillId="35" borderId="114" applyProtection="0">
      <alignment horizontal="right"/>
    </xf>
    <xf numFmtId="2" fontId="53" fillId="35" borderId="114" applyProtection="0">
      <alignment horizontal="right"/>
    </xf>
    <xf numFmtId="2" fontId="52" fillId="34" borderId="114" applyProtection="0">
      <alignment horizontal="right"/>
    </xf>
    <xf numFmtId="2" fontId="52" fillId="34" borderId="114" applyProtection="0">
      <alignment horizontal="right"/>
    </xf>
    <xf numFmtId="2" fontId="52" fillId="34" borderId="114" applyProtection="0">
      <alignment horizontal="right"/>
    </xf>
    <xf numFmtId="2" fontId="52" fillId="34" borderId="114" applyProtection="0">
      <alignment horizontal="right"/>
    </xf>
    <xf numFmtId="2" fontId="52" fillId="34" borderId="114" applyProtection="0">
      <alignment horizontal="right"/>
    </xf>
    <xf numFmtId="2" fontId="52" fillId="34" borderId="114" applyProtection="0">
      <alignment horizontal="right"/>
    </xf>
    <xf numFmtId="0" fontId="52" fillId="33" borderId="114" applyNumberFormat="0" applyAlignment="0" applyProtection="0"/>
    <xf numFmtId="0" fontId="52" fillId="33" borderId="114" applyNumberFormat="0" applyAlignment="0" applyProtection="0"/>
    <xf numFmtId="0" fontId="52" fillId="33" borderId="114" applyNumberFormat="0" applyAlignment="0" applyProtection="0"/>
    <xf numFmtId="0" fontId="52" fillId="33" borderId="114" applyNumberFormat="0" applyAlignment="0" applyProtection="0"/>
    <xf numFmtId="0" fontId="52" fillId="33" borderId="114" applyNumberFormat="0" applyAlignment="0" applyProtection="0"/>
    <xf numFmtId="0" fontId="52" fillId="33" borderId="114" applyNumberFormat="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0" fillId="0" borderId="192">
      <alignment horizontal="left" vertical="center"/>
    </xf>
    <xf numFmtId="0" fontId="40" fillId="0" borderId="192">
      <alignment horizontal="lef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2" fontId="53" fillId="37" borderId="114" applyProtection="0">
      <alignment horizontal="center"/>
    </xf>
    <xf numFmtId="2" fontId="53" fillId="37" borderId="114" applyProtection="0">
      <alignment horizont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2" fontId="53" fillId="37" borderId="114" applyProtection="0">
      <alignment horizontal="center"/>
    </xf>
    <xf numFmtId="2" fontId="53" fillId="37" borderId="114" applyProtection="0">
      <alignment horizontal="center"/>
    </xf>
    <xf numFmtId="2" fontId="53" fillId="37" borderId="114" applyProtection="0">
      <alignment horizontal="center"/>
    </xf>
    <xf numFmtId="2" fontId="53" fillId="37"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alignment horizontal="center"/>
    </xf>
    <xf numFmtId="2" fontId="57" fillId="35" borderId="114" applyProtection="0"/>
    <xf numFmtId="2" fontId="57" fillId="35" borderId="114" applyProtection="0"/>
    <xf numFmtId="2" fontId="57" fillId="35" borderId="114" applyProtection="0"/>
    <xf numFmtId="2" fontId="57" fillId="35" borderId="114" applyProtection="0"/>
    <xf numFmtId="2" fontId="57" fillId="35" borderId="114" applyProtection="0"/>
    <xf numFmtId="2" fontId="57" fillId="35" borderId="114" applyProtection="0"/>
    <xf numFmtId="2" fontId="53" fillId="37" borderId="114" applyProtection="0"/>
    <xf numFmtId="2" fontId="53" fillId="37" borderId="114" applyProtection="0"/>
    <xf numFmtId="2" fontId="53" fillId="37" borderId="114" applyProtection="0"/>
    <xf numFmtId="2" fontId="53" fillId="34" borderId="114" applyProtection="0"/>
    <xf numFmtId="2" fontId="53" fillId="34" borderId="114" applyProtection="0"/>
    <xf numFmtId="2" fontId="53" fillId="34" borderId="114"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2" fontId="54" fillId="33" borderId="114" applyProtection="0"/>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0" fontId="55" fillId="33" borderId="114" applyNumberFormat="0"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0" fontId="44" fillId="8" borderId="117" applyNumberFormat="0" applyAlignment="0" applyProtection="0">
      <alignment vertical="center"/>
    </xf>
    <xf numFmtId="14" fontId="54" fillId="36" borderId="114" applyProtection="0">
      <alignment horizontal="left"/>
    </xf>
    <xf numFmtId="14" fontId="54" fillId="36" borderId="114" applyProtection="0">
      <alignment horizontal="lef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14" fontId="54" fillId="36" borderId="114" applyProtection="0">
      <alignment horizontal="right"/>
    </xf>
    <xf numFmtId="2" fontId="53" fillId="35" borderId="114" applyProtection="0">
      <alignment horizontal="right"/>
    </xf>
    <xf numFmtId="2" fontId="53" fillId="35" borderId="114" applyProtection="0">
      <alignment horizontal="right"/>
    </xf>
    <xf numFmtId="2" fontId="53" fillId="35" borderId="114" applyProtection="0">
      <alignment horizontal="right"/>
    </xf>
    <xf numFmtId="2" fontId="53" fillId="35" borderId="114" applyProtection="0">
      <alignment horizontal="right"/>
    </xf>
    <xf numFmtId="2" fontId="53" fillId="35" borderId="114" applyProtection="0">
      <alignment horizontal="right"/>
    </xf>
    <xf numFmtId="2" fontId="53" fillId="35" borderId="114" applyProtection="0">
      <alignment horizontal="right"/>
    </xf>
    <xf numFmtId="2" fontId="52" fillId="34" borderId="114" applyProtection="0">
      <alignment horizontal="right"/>
    </xf>
    <xf numFmtId="2" fontId="52" fillId="34" borderId="114" applyProtection="0">
      <alignment horizontal="right"/>
    </xf>
    <xf numFmtId="2" fontId="52" fillId="34" borderId="114" applyProtection="0">
      <alignment horizontal="right"/>
    </xf>
    <xf numFmtId="2" fontId="52" fillId="34" borderId="114" applyProtection="0">
      <alignment horizontal="right"/>
    </xf>
    <xf numFmtId="2" fontId="52" fillId="34" borderId="114" applyProtection="0">
      <alignment horizontal="right"/>
    </xf>
    <xf numFmtId="2" fontId="52" fillId="34" borderId="114" applyProtection="0">
      <alignment horizontal="right"/>
    </xf>
    <xf numFmtId="0" fontId="52" fillId="33" borderId="114" applyNumberFormat="0" applyAlignment="0" applyProtection="0"/>
    <xf numFmtId="0" fontId="52" fillId="33" borderId="114" applyNumberFormat="0" applyAlignment="0" applyProtection="0"/>
    <xf numFmtId="0" fontId="52" fillId="33" borderId="114" applyNumberFormat="0" applyAlignment="0" applyProtection="0"/>
    <xf numFmtId="0" fontId="52" fillId="33" borderId="114" applyNumberFormat="0" applyAlignment="0" applyProtection="0"/>
    <xf numFmtId="0" fontId="52" fillId="33" borderId="114" applyNumberFormat="0" applyAlignment="0" applyProtection="0"/>
    <xf numFmtId="0" fontId="52" fillId="33" borderId="114" applyNumberFormat="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0" fillId="0" borderId="192">
      <alignment horizontal="lef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0" fillId="0" borderId="192">
      <alignment horizontal="lef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0" fillId="0" borderId="192">
      <alignment horizontal="left" vertical="center"/>
    </xf>
    <xf numFmtId="0" fontId="40" fillId="0" borderId="192">
      <alignment horizontal="lef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4" fillId="33" borderId="114"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40" fillId="0" borderId="192">
      <alignment horizontal="left" vertical="center"/>
    </xf>
    <xf numFmtId="0" fontId="40" fillId="0" borderId="192">
      <alignment horizontal="left" vertical="center"/>
    </xf>
    <xf numFmtId="0" fontId="44" fillId="8" borderId="117" applyNumberFormat="0" applyAlignment="0" applyProtection="0">
      <alignment vertical="center"/>
    </xf>
    <xf numFmtId="2" fontId="57" fillId="35" borderId="170" applyProtection="0"/>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0" fontId="55" fillId="33" borderId="114" applyNumberFormat="0"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14" fontId="54" fillId="36" borderId="114" applyProtection="0">
      <alignment horizontal="left"/>
    </xf>
    <xf numFmtId="2" fontId="53" fillId="37" borderId="114" applyProtection="0"/>
    <xf numFmtId="2" fontId="53" fillId="34" borderId="114" applyProtection="0"/>
    <xf numFmtId="2" fontId="53" fillId="34" borderId="114" applyProtection="0"/>
    <xf numFmtId="2" fontId="53" fillId="34" borderId="114" applyProtection="0"/>
    <xf numFmtId="2" fontId="53" fillId="37" borderId="114" applyProtection="0"/>
    <xf numFmtId="2" fontId="53" fillId="37" borderId="114"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2" fontId="53" fillId="37" borderId="203" applyProtection="0">
      <alignment horizont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2" fontId="53" fillId="35" borderId="203" applyProtection="0">
      <alignment horizontal="right"/>
    </xf>
    <xf numFmtId="0" fontId="52" fillId="33" borderId="203"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44" fillId="8"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17" applyNumberFormat="0" applyAlignment="0" applyProtection="0">
      <alignment vertical="center"/>
    </xf>
    <xf numFmtId="0" fontId="68" fillId="15" borderId="184"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32"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13"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13" fillId="10" borderId="119" applyNumberFormat="0" applyFont="0" applyAlignment="0" applyProtection="0">
      <alignment vertical="center"/>
    </xf>
    <xf numFmtId="0" fontId="85" fillId="0" borderId="116"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84"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51" fillId="15" borderId="193"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3" fillId="37" borderId="203" applyProtection="0">
      <alignment horizontal="center"/>
    </xf>
    <xf numFmtId="0" fontId="13" fillId="10" borderId="201" applyNumberFormat="0" applyFont="0" applyAlignment="0" applyProtection="0">
      <alignment vertical="center"/>
    </xf>
    <xf numFmtId="2" fontId="53" fillId="37" borderId="203" applyProtection="0">
      <alignment horizont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10" fontId="38" fillId="29" borderId="102" applyNumberFormat="0" applyBorder="0" applyAlignment="0" applyProtection="0"/>
    <xf numFmtId="10" fontId="38" fillId="29" borderId="102" applyNumberFormat="0" applyBorder="0" applyAlignment="0" applyProtection="0"/>
    <xf numFmtId="0" fontId="44" fillId="8" borderId="117" applyNumberFormat="0" applyAlignment="0" applyProtection="0">
      <alignment vertical="center"/>
    </xf>
    <xf numFmtId="0" fontId="40" fillId="0" borderId="192">
      <alignment horizontal="left" vertical="center"/>
    </xf>
    <xf numFmtId="0" fontId="40" fillId="0" borderId="192">
      <alignment horizontal="left" vertical="center"/>
    </xf>
    <xf numFmtId="14" fontId="54" fillId="36" borderId="203" applyProtection="0">
      <alignment horizontal="right"/>
    </xf>
    <xf numFmtId="2" fontId="53" fillId="35" borderId="203" applyProtection="0">
      <alignment horizontal="right"/>
    </xf>
    <xf numFmtId="0" fontId="18" fillId="32" borderId="201" applyNumberFormat="0" applyAlignment="0" applyProtection="0"/>
    <xf numFmtId="0" fontId="18" fillId="32" borderId="201" applyNumberFormat="0" applyAlignment="0" applyProtection="0"/>
    <xf numFmtId="0" fontId="51" fillId="15" borderId="193" applyNumberFormat="0" applyAlignment="0" applyProtection="0">
      <alignment vertical="center"/>
    </xf>
    <xf numFmtId="14" fontId="54" fillId="36" borderId="203" applyProtection="0">
      <alignment horizontal="right"/>
    </xf>
    <xf numFmtId="0" fontId="44" fillId="8" borderId="184"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13" fillId="10" borderId="201" applyNumberFormat="0" applyFont="0" applyAlignment="0" applyProtection="0"/>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10" fontId="38" fillId="29" borderId="102" applyNumberFormat="0" applyBorder="0" applyAlignment="0" applyProtection="0"/>
    <xf numFmtId="10" fontId="38" fillId="29" borderId="102" applyNumberFormat="0" applyBorder="0" applyAlignment="0" applyProtection="0"/>
    <xf numFmtId="0" fontId="44" fillId="8" borderId="117" applyNumberFormat="0" applyAlignment="0" applyProtection="0">
      <alignment vertical="center"/>
    </xf>
    <xf numFmtId="10" fontId="38" fillId="29" borderId="102" applyNumberFormat="0" applyBorder="0" applyAlignment="0" applyProtection="0"/>
    <xf numFmtId="10" fontId="38" fillId="29" borderId="102" applyNumberFormat="0" applyBorder="0" applyAlignment="0" applyProtection="0"/>
    <xf numFmtId="0" fontId="40" fillId="0" borderId="192">
      <alignment horizontal="left" vertical="center"/>
    </xf>
    <xf numFmtId="0" fontId="44" fillId="8" borderId="117" applyNumberFormat="0" applyAlignment="0" applyProtection="0">
      <alignment vertical="center"/>
    </xf>
    <xf numFmtId="0" fontId="40" fillId="0" borderId="192">
      <alignment horizontal="left" vertical="center"/>
    </xf>
    <xf numFmtId="10" fontId="38" fillId="29" borderId="102" applyNumberFormat="0" applyBorder="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40" fillId="0" borderId="192">
      <alignment horizontal="left" vertical="center"/>
    </xf>
    <xf numFmtId="0" fontId="40" fillId="0" borderId="192">
      <alignment horizontal="left" vertical="center"/>
    </xf>
    <xf numFmtId="10" fontId="38" fillId="29" borderId="102" applyNumberFormat="0" applyBorder="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0" fillId="0" borderId="192">
      <alignment horizontal="left" vertical="center"/>
    </xf>
    <xf numFmtId="0" fontId="40" fillId="0" borderId="192">
      <alignment horizontal="left" vertical="center"/>
    </xf>
    <xf numFmtId="10" fontId="38" fillId="29" borderId="102" applyNumberFormat="0" applyBorder="0" applyAlignment="0" applyProtection="0"/>
    <xf numFmtId="0" fontId="44" fillId="8" borderId="117" applyNumberFormat="0" applyAlignment="0" applyProtection="0">
      <alignment vertical="center"/>
    </xf>
    <xf numFmtId="2" fontId="57" fillId="35" borderId="170" applyProtection="0"/>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0" fillId="15" borderId="193"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3" fillId="0" borderId="115" applyNumberFormat="0" applyFill="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13" fillId="10" borderId="119" applyNumberFormat="0" applyFont="0" applyAlignment="0" applyProtection="0"/>
    <xf numFmtId="0" fontId="13" fillId="10" borderId="119" applyNumberFormat="0" applyFon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52" fillId="33" borderId="203" applyNumberFormat="0" applyAlignment="0" applyProtection="0"/>
    <xf numFmtId="0" fontId="68" fillId="9"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68" fillId="15" borderId="117" applyNumberFormat="0" applyAlignment="0" applyProtection="0">
      <alignment vertical="center"/>
    </xf>
    <xf numFmtId="0" fontId="13" fillId="10" borderId="119" applyNumberFormat="0" applyFont="0" applyAlignment="0" applyProtection="0">
      <alignment vertical="center"/>
    </xf>
    <xf numFmtId="0" fontId="68" fillId="9" borderId="184"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13" fillId="10" borderId="119" applyNumberFormat="0" applyFon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79" fillId="8" borderId="117" applyNumberFormat="0" applyAlignment="0" applyProtection="0">
      <alignment vertical="center"/>
    </xf>
    <xf numFmtId="37" fontId="73" fillId="0" borderId="102">
      <alignment horizontal="justify" vertical="center" wrapText="1"/>
    </xf>
    <xf numFmtId="10" fontId="38" fillId="29" borderId="102" applyNumberFormat="0" applyBorder="0" applyAlignment="0" applyProtection="0"/>
    <xf numFmtId="37" fontId="73" fillId="0" borderId="102">
      <alignment horizontal="justify" vertical="center" wrapText="1"/>
    </xf>
    <xf numFmtId="0" fontId="13" fillId="10" borderId="201" applyNumberFormat="0" applyFont="0" applyAlignment="0" applyProtection="0">
      <alignment vertical="center"/>
    </xf>
    <xf numFmtId="2" fontId="52" fillId="34" borderId="203" applyProtection="0">
      <alignment horizontal="right"/>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84" applyNumberFormat="0" applyAlignment="0" applyProtection="0"/>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xf numFmtId="0" fontId="13" fillId="10" borderId="201" applyNumberFormat="0" applyFont="0" applyAlignment="0" applyProtection="0">
      <alignment vertical="center"/>
    </xf>
    <xf numFmtId="2" fontId="54" fillId="33"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10" fontId="38" fillId="29" borderId="102" applyNumberFormat="0" applyBorder="0" applyAlignment="0" applyProtection="0"/>
    <xf numFmtId="10" fontId="38" fillId="29" borderId="102" applyNumberFormat="0" applyBorder="0" applyAlignment="0" applyProtection="0"/>
    <xf numFmtId="0" fontId="44" fillId="8" borderId="117" applyNumberFormat="0" applyAlignment="0" applyProtection="0">
      <alignment vertical="center"/>
    </xf>
    <xf numFmtId="0" fontId="40" fillId="0" borderId="192">
      <alignment horizontal="left" vertical="center"/>
    </xf>
    <xf numFmtId="0" fontId="40" fillId="0" borderId="192">
      <alignment horizontal="lef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10" fontId="38" fillId="29" borderId="102" applyNumberFormat="0" applyBorder="0" applyAlignment="0" applyProtection="0"/>
    <xf numFmtId="10" fontId="38" fillId="29" borderId="102" applyNumberFormat="0" applyBorder="0" applyAlignment="0" applyProtection="0"/>
    <xf numFmtId="0" fontId="44" fillId="8" borderId="117"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51" fillId="15" borderId="193" applyNumberFormat="0" applyAlignment="0" applyProtection="0">
      <alignment vertical="center"/>
    </xf>
    <xf numFmtId="0" fontId="32" fillId="15" borderId="184" applyNumberFormat="0" applyAlignment="0" applyProtection="0">
      <alignment vertical="center"/>
    </xf>
    <xf numFmtId="0" fontId="68" fillId="15"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2" fontId="52" fillId="34" borderId="203" applyProtection="0">
      <alignment horizontal="right"/>
    </xf>
    <xf numFmtId="2" fontId="53" fillId="35" borderId="203" applyProtection="0">
      <alignment horizontal="right"/>
    </xf>
    <xf numFmtId="0" fontId="52" fillId="33" borderId="203" applyNumberFormat="0" applyAlignment="0" applyProtection="0"/>
    <xf numFmtId="14" fontId="54" fillId="36" borderId="203" applyProtection="0">
      <alignment horizontal="right"/>
    </xf>
    <xf numFmtId="14" fontId="54" fillId="36" borderId="203" applyProtection="0">
      <alignment horizontal="right"/>
    </xf>
    <xf numFmtId="14" fontId="54" fillId="36" borderId="203" applyProtection="0">
      <alignment horizontal="left"/>
    </xf>
    <xf numFmtId="14" fontId="54" fillId="36" borderId="203" applyProtection="0">
      <alignment horizontal="right"/>
    </xf>
    <xf numFmtId="2" fontId="53" fillId="37" borderId="203" applyProtection="0">
      <alignment horizontal="center"/>
    </xf>
    <xf numFmtId="0" fontId="13" fillId="10" borderId="201" applyNumberFormat="0" applyFont="0" applyAlignment="0" applyProtection="0">
      <alignment vertical="center"/>
    </xf>
    <xf numFmtId="10" fontId="38" fillId="29" borderId="102" applyNumberFormat="0" applyBorder="0" applyAlignment="0" applyProtection="0"/>
    <xf numFmtId="10" fontId="38" fillId="29" borderId="102" applyNumberFormat="0" applyBorder="0" applyAlignment="0" applyProtection="0"/>
    <xf numFmtId="0" fontId="40" fillId="0" borderId="192">
      <alignment horizontal="lef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44" fillId="8" borderId="117" applyNumberFormat="0" applyAlignment="0" applyProtection="0">
      <alignment vertical="center"/>
    </xf>
    <xf numFmtId="0" fontId="40" fillId="0" borderId="192">
      <alignment horizontal="left" vertical="center"/>
    </xf>
    <xf numFmtId="10" fontId="38" fillId="29" borderId="102" applyNumberFormat="0" applyBorder="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xf numFmtId="0" fontId="40" fillId="0" borderId="192">
      <alignment horizontal="left" vertical="center"/>
    </xf>
    <xf numFmtId="0" fontId="40" fillId="0" borderId="192">
      <alignment horizontal="left" vertical="center"/>
    </xf>
    <xf numFmtId="10" fontId="38" fillId="29" borderId="102" applyNumberFormat="0" applyBorder="0" applyAlignment="0" applyProtection="0"/>
    <xf numFmtId="2" fontId="57" fillId="35" borderId="203"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40" fillId="0" borderId="192">
      <alignment horizontal="left" vertical="center"/>
    </xf>
    <xf numFmtId="0" fontId="40" fillId="0" borderId="192">
      <alignment horizontal="left" vertical="center"/>
    </xf>
    <xf numFmtId="10" fontId="38" fillId="29" borderId="102" applyNumberFormat="0" applyBorder="0" applyAlignment="0" applyProtection="0"/>
    <xf numFmtId="0" fontId="44" fillId="8" borderId="117" applyNumberFormat="0" applyAlignment="0" applyProtection="0">
      <alignment vertical="center"/>
    </xf>
    <xf numFmtId="2" fontId="57" fillId="35" borderId="170" applyProtection="0"/>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7" fillId="35" borderId="203" applyProtection="0">
      <alignment horizont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0" fontId="38" fillId="29" borderId="214" applyNumberFormat="0" applyBorder="0" applyAlignment="0" applyProtection="0"/>
    <xf numFmtId="10" fontId="38" fillId="29" borderId="214" applyNumberFormat="0" applyBorder="0" applyAlignment="0" applyProtection="0"/>
    <xf numFmtId="14" fontId="54" fillId="36" borderId="203" applyProtection="0">
      <alignment horizontal="left"/>
    </xf>
    <xf numFmtId="0" fontId="13" fillId="10" borderId="201" applyNumberFormat="0" applyFont="0" applyAlignment="0" applyProtection="0">
      <alignment vertical="center"/>
    </xf>
    <xf numFmtId="14" fontId="54" fillId="36" borderId="203" applyProtection="0">
      <alignment horizontal="left"/>
    </xf>
    <xf numFmtId="0" fontId="68" fillId="15" borderId="184" applyNumberFormat="0" applyAlignment="0" applyProtection="0">
      <alignment vertical="center"/>
    </xf>
    <xf numFmtId="37" fontId="73" fillId="0" borderId="102">
      <alignment horizontal="justify" vertical="center" wrapText="1"/>
    </xf>
    <xf numFmtId="0" fontId="13" fillId="10" borderId="201" applyNumberFormat="0" applyFont="0" applyAlignment="0" applyProtection="0">
      <alignment vertical="center"/>
    </xf>
    <xf numFmtId="10" fontId="38" fillId="29" borderId="102" applyNumberFormat="0" applyBorder="0" applyAlignment="0" applyProtection="0"/>
    <xf numFmtId="0" fontId="13" fillId="10" borderId="201" applyNumberFormat="0" applyFont="0" applyAlignment="0" applyProtection="0">
      <alignment vertical="center"/>
    </xf>
    <xf numFmtId="37" fontId="73" fillId="0" borderId="102">
      <alignment horizontal="justify" vertical="center" wrapText="1"/>
    </xf>
    <xf numFmtId="2" fontId="57" fillId="35" borderId="170" applyProtection="0">
      <alignment horizontal="center"/>
    </xf>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10" fontId="38" fillId="29" borderId="102" applyNumberFormat="0" applyBorder="0" applyAlignment="0" applyProtection="0"/>
    <xf numFmtId="10" fontId="38" fillId="29" borderId="102" applyNumberFormat="0" applyBorder="0" applyAlignment="0" applyProtection="0"/>
    <xf numFmtId="0" fontId="44" fillId="8" borderId="117" applyNumberFormat="0" applyAlignment="0" applyProtection="0">
      <alignment vertical="center"/>
    </xf>
    <xf numFmtId="0" fontId="40" fillId="0" borderId="192">
      <alignment horizontal="left" vertical="center"/>
    </xf>
    <xf numFmtId="0" fontId="40" fillId="0" borderId="192">
      <alignment horizontal="lef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2" fontId="53" fillId="37" borderId="170" applyProtection="0">
      <alignment horizontal="center"/>
    </xf>
    <xf numFmtId="2" fontId="53" fillId="37" borderId="170" applyProtection="0">
      <alignment horizont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3" fillId="37" borderId="170" applyProtection="0"/>
    <xf numFmtId="2" fontId="53" fillId="37" borderId="170" applyProtection="0"/>
    <xf numFmtId="2" fontId="53" fillId="37" borderId="170" applyProtection="0"/>
    <xf numFmtId="2" fontId="53" fillId="34" borderId="170" applyProtection="0"/>
    <xf numFmtId="2" fontId="53" fillId="34" borderId="170" applyProtection="0"/>
    <xf numFmtId="2" fontId="53" fillId="34"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0" fontId="38" fillId="29" borderId="102" applyNumberFormat="0" applyBorder="0" applyAlignment="0" applyProtection="0"/>
    <xf numFmtId="10" fontId="38" fillId="29" borderId="102" applyNumberFormat="0" applyBorder="0" applyAlignment="0" applyProtection="0"/>
    <xf numFmtId="0" fontId="44" fillId="8" borderId="117" applyNumberFormat="0" applyAlignment="0" applyProtection="0">
      <alignment vertical="center"/>
    </xf>
    <xf numFmtId="14" fontId="54" fillId="36" borderId="170" applyProtection="0">
      <alignment horizontal="left"/>
    </xf>
    <xf numFmtId="14" fontId="54" fillId="36" borderId="170" applyProtection="0">
      <alignment horizontal="lef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10" fontId="38" fillId="29" borderId="102" applyNumberFormat="0" applyBorder="0" applyAlignment="0" applyProtection="0"/>
    <xf numFmtId="10" fontId="38" fillId="29" borderId="102" applyNumberFormat="0" applyBorder="0" applyAlignment="0" applyProtection="0"/>
    <xf numFmtId="0" fontId="44" fillId="8" borderId="117" applyNumberFormat="0" applyAlignment="0" applyProtection="0">
      <alignment vertical="center"/>
    </xf>
    <xf numFmtId="0" fontId="40" fillId="0" borderId="192">
      <alignment horizontal="lef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0" fillId="0" borderId="192">
      <alignment horizontal="left" vertical="center"/>
    </xf>
    <xf numFmtId="10" fontId="38" fillId="29" borderId="102" applyNumberFormat="0" applyBorder="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0" fillId="0" borderId="192">
      <alignment horizontal="left" vertical="center"/>
    </xf>
    <xf numFmtId="0" fontId="40" fillId="0" borderId="192">
      <alignment horizontal="lef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4" fillId="33" borderId="17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40" fillId="0" borderId="192">
      <alignment horizontal="left" vertical="center"/>
    </xf>
    <xf numFmtId="0" fontId="40" fillId="0" borderId="192">
      <alignment horizontal="left" vertical="center"/>
    </xf>
    <xf numFmtId="10" fontId="38" fillId="29" borderId="102" applyNumberFormat="0" applyBorder="0" applyAlignment="0" applyProtection="0"/>
    <xf numFmtId="0" fontId="44" fillId="8" borderId="117" applyNumberFormat="0" applyAlignment="0" applyProtection="0">
      <alignment vertical="center"/>
    </xf>
    <xf numFmtId="2" fontId="57" fillId="35" borderId="170" applyProtection="0"/>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2" fontId="53" fillId="37" borderId="170" applyProtection="0"/>
    <xf numFmtId="2" fontId="53" fillId="34" borderId="170" applyProtection="0"/>
    <xf numFmtId="2" fontId="53" fillId="34" borderId="170" applyProtection="0"/>
    <xf numFmtId="2" fontId="53" fillId="34" borderId="170" applyProtection="0"/>
    <xf numFmtId="2" fontId="53" fillId="37" borderId="170" applyProtection="0"/>
    <xf numFmtId="2" fontId="53" fillId="37" borderId="17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37" fontId="73" fillId="0" borderId="102">
      <alignment horizontal="justify" vertical="center" wrapText="1"/>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37" fontId="73" fillId="0" borderId="214">
      <alignment horizontal="justify" vertical="center" wrapText="1"/>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7" fillId="9" borderId="216" applyNumberFormat="0" applyAlignment="0" applyProtection="0"/>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9"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9" borderId="216" applyNumberFormat="0" applyAlignment="0" applyProtection="0">
      <alignment vertical="center"/>
    </xf>
    <xf numFmtId="0" fontId="68" fillId="9"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7" fillId="9" borderId="216" applyNumberFormat="0" applyAlignment="0" applyProtection="0"/>
    <xf numFmtId="0" fontId="67" fillId="9" borderId="216" applyNumberFormat="0" applyAlignment="0" applyProtection="0"/>
    <xf numFmtId="0" fontId="44" fillId="8" borderId="216" applyNumberFormat="0" applyAlignment="0" applyProtection="0">
      <alignment vertical="center"/>
    </xf>
    <xf numFmtId="0" fontId="63" fillId="0" borderId="222" applyNumberFormat="0" applyFill="0" applyAlignment="0" applyProtection="0">
      <alignment vertical="center"/>
    </xf>
    <xf numFmtId="0" fontId="67" fillId="9" borderId="216" applyNumberFormat="0" applyAlignment="0" applyProtection="0"/>
    <xf numFmtId="0" fontId="63" fillId="0" borderId="222" applyNumberFormat="0" applyFill="0" applyAlignment="0" applyProtection="0">
      <alignment vertical="center"/>
    </xf>
    <xf numFmtId="0" fontId="63" fillId="0" borderId="222" applyNumberFormat="0" applyFill="0" applyAlignment="0" applyProtection="0">
      <alignment vertical="center"/>
    </xf>
    <xf numFmtId="0" fontId="51" fillId="15" borderId="219" applyNumberFormat="0" applyAlignment="0" applyProtection="0">
      <alignment vertical="center"/>
    </xf>
    <xf numFmtId="0" fontId="63" fillId="0" borderId="222" applyNumberFormat="0" applyFill="0" applyAlignment="0" applyProtection="0">
      <alignment vertical="center"/>
    </xf>
    <xf numFmtId="0" fontId="51" fillId="15" borderId="219" applyNumberFormat="0" applyAlignment="0" applyProtection="0">
      <alignment vertical="center"/>
    </xf>
    <xf numFmtId="0" fontId="51" fillId="15" borderId="219" applyNumberFormat="0" applyAlignment="0" applyProtection="0">
      <alignment vertical="center"/>
    </xf>
    <xf numFmtId="0" fontId="51" fillId="15" borderId="219" applyNumberFormat="0" applyAlignment="0" applyProtection="0">
      <alignment vertical="center"/>
    </xf>
    <xf numFmtId="0" fontId="51" fillId="15" borderId="219" applyNumberFormat="0" applyAlignment="0" applyProtection="0">
      <alignment vertical="center"/>
    </xf>
    <xf numFmtId="0" fontId="44" fillId="8" borderId="216" applyNumberFormat="0" applyAlignment="0" applyProtection="0">
      <alignment vertical="center"/>
    </xf>
    <xf numFmtId="0" fontId="32" fillId="15" borderId="216" applyNumberFormat="0" applyAlignment="0" applyProtection="0">
      <alignment vertical="center"/>
    </xf>
    <xf numFmtId="0" fontId="44" fillId="8" borderId="216" applyNumberFormat="0" applyAlignment="0" applyProtection="0">
      <alignment vertical="center"/>
    </xf>
    <xf numFmtId="0" fontId="44" fillId="8" borderId="216" applyNumberFormat="0" applyAlignment="0" applyProtection="0">
      <alignment vertical="center"/>
    </xf>
    <xf numFmtId="0" fontId="44" fillId="8" borderId="216" applyNumberFormat="0" applyAlignment="0" applyProtection="0">
      <alignment vertical="center"/>
    </xf>
    <xf numFmtId="0" fontId="32" fillId="15" borderId="216" applyNumberFormat="0" applyAlignment="0" applyProtection="0">
      <alignment vertical="center"/>
    </xf>
    <xf numFmtId="0" fontId="32" fillId="15" borderId="216" applyNumberFormat="0" applyAlignment="0" applyProtection="0">
      <alignment vertical="center"/>
    </xf>
    <xf numFmtId="0" fontId="85" fillId="0" borderId="222" applyNumberFormat="0" applyFill="0" applyAlignment="0" applyProtection="0"/>
    <xf numFmtId="0" fontId="85" fillId="0" borderId="222" applyNumberFormat="0" applyFill="0" applyAlignment="0" applyProtection="0"/>
    <xf numFmtId="0" fontId="85" fillId="0" borderId="222" applyNumberFormat="0" applyFill="0" applyAlignment="0" applyProtection="0"/>
    <xf numFmtId="0" fontId="85" fillId="0" borderId="222" applyNumberFormat="0" applyFill="0" applyAlignment="0" applyProtection="0"/>
    <xf numFmtId="0" fontId="85" fillId="0" borderId="222" applyNumberFormat="0" applyFill="0" applyAlignment="0" applyProtection="0"/>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9" borderId="219" applyNumberFormat="0" applyAlignment="0" applyProtection="0">
      <alignment vertical="center"/>
    </xf>
    <xf numFmtId="0" fontId="80" fillId="9" borderId="219" applyNumberFormat="0" applyAlignment="0" applyProtection="0">
      <alignment vertical="center"/>
    </xf>
    <xf numFmtId="0" fontId="80" fillId="9"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80" fillId="15" borderId="219"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xf numFmtId="0" fontId="67" fillId="9" borderId="216" applyNumberFormat="0" applyAlignment="0" applyProtection="0"/>
    <xf numFmtId="0" fontId="68" fillId="9" borderId="216" applyNumberFormat="0" applyAlignment="0" applyProtection="0">
      <alignment vertical="center"/>
    </xf>
    <xf numFmtId="0" fontId="68" fillId="15" borderId="216" applyNumberFormat="0" applyAlignment="0" applyProtection="0">
      <alignment vertical="center"/>
    </xf>
    <xf numFmtId="0" fontId="68" fillId="9" borderId="216" applyNumberFormat="0" applyAlignment="0" applyProtection="0">
      <alignment vertical="center"/>
    </xf>
    <xf numFmtId="0" fontId="68" fillId="9"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xf numFmtId="0" fontId="67" fillId="9" borderId="216" applyNumberFormat="0" applyAlignment="0" applyProtection="0"/>
    <xf numFmtId="0" fontId="67" fillId="9" borderId="216" applyNumberFormat="0" applyAlignment="0" applyProtection="0"/>
    <xf numFmtId="0" fontId="13" fillId="10" borderId="218" applyNumberFormat="0" applyFont="0" applyAlignment="0" applyProtection="0"/>
    <xf numFmtId="0" fontId="13" fillId="10" borderId="218" applyNumberFormat="0" applyFont="0" applyAlignment="0" applyProtection="0"/>
    <xf numFmtId="0" fontId="13" fillId="10" borderId="218" applyNumberFormat="0" applyFont="0" applyAlignment="0" applyProtection="0"/>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2" applyNumberFormat="0" applyFill="0" applyAlignment="0" applyProtection="0">
      <alignment vertical="center"/>
    </xf>
    <xf numFmtId="0" fontId="63" fillId="0" borderId="221" applyNumberFormat="0" applyFill="0" applyAlignment="0" applyProtection="0">
      <alignment vertical="center"/>
    </xf>
    <xf numFmtId="0" fontId="63" fillId="0" borderId="222" applyNumberFormat="0" applyFill="0" applyAlignment="0" applyProtection="0">
      <alignment vertical="center"/>
    </xf>
    <xf numFmtId="0" fontId="63" fillId="0" borderId="222" applyNumberFormat="0" applyFill="0" applyAlignment="0" applyProtection="0">
      <alignment vertical="center"/>
    </xf>
    <xf numFmtId="0" fontId="63" fillId="0" borderId="222" applyNumberFormat="0" applyFill="0" applyAlignment="0" applyProtection="0">
      <alignment vertical="center"/>
    </xf>
    <xf numFmtId="0" fontId="63" fillId="0" borderId="222"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63" fillId="0" borderId="221" applyNumberFormat="0" applyFill="0" applyAlignment="0" applyProtection="0">
      <alignment vertical="center"/>
    </xf>
    <xf numFmtId="0" fontId="59" fillId="0" borderId="221" applyNumberFormat="0" applyFill="0" applyAlignment="0" applyProtection="0">
      <alignment vertical="center"/>
    </xf>
    <xf numFmtId="0" fontId="59" fillId="0" borderId="221" applyNumberFormat="0" applyFill="0" applyAlignment="0" applyProtection="0">
      <alignment vertical="center"/>
    </xf>
    <xf numFmtId="0" fontId="59" fillId="0" borderId="221" applyNumberFormat="0" applyFill="0" applyAlignment="0" applyProtection="0">
      <alignment vertical="center"/>
    </xf>
    <xf numFmtId="0" fontId="59" fillId="0" borderId="221" applyNumberFormat="0" applyFill="0" applyAlignment="0" applyProtection="0">
      <alignment vertical="center"/>
    </xf>
    <xf numFmtId="2" fontId="53" fillId="37" borderId="220" applyProtection="0">
      <alignment horizontal="center"/>
    </xf>
    <xf numFmtId="2" fontId="53" fillId="37" borderId="220" applyProtection="0">
      <alignment horizontal="center"/>
    </xf>
    <xf numFmtId="2" fontId="53" fillId="37" borderId="220" applyProtection="0">
      <alignment horizontal="center"/>
    </xf>
    <xf numFmtId="2" fontId="57" fillId="35" borderId="220" applyProtection="0">
      <alignment horizontal="center"/>
    </xf>
    <xf numFmtId="2" fontId="57" fillId="35" borderId="220" applyProtection="0">
      <alignment horizontal="center"/>
    </xf>
    <xf numFmtId="2" fontId="57" fillId="35" borderId="220" applyProtection="0">
      <alignment horizontal="center"/>
    </xf>
    <xf numFmtId="2" fontId="53" fillId="37" borderId="220" applyProtection="0"/>
    <xf numFmtId="2" fontId="57" fillId="35" borderId="220" applyProtection="0"/>
    <xf numFmtId="2" fontId="57" fillId="35" borderId="220" applyProtection="0"/>
    <xf numFmtId="2" fontId="57" fillId="35" borderId="220" applyProtection="0"/>
    <xf numFmtId="2" fontId="57" fillId="35" borderId="220" applyProtection="0"/>
    <xf numFmtId="2" fontId="57" fillId="35" borderId="220" applyProtection="0"/>
    <xf numFmtId="2" fontId="57" fillId="35" borderId="220" applyProtection="0"/>
    <xf numFmtId="2" fontId="53" fillId="37" borderId="220" applyProtection="0"/>
    <xf numFmtId="2" fontId="53" fillId="37" borderId="220" applyProtection="0"/>
    <xf numFmtId="2" fontId="53" fillId="37" borderId="220" applyProtection="0"/>
    <xf numFmtId="2" fontId="53" fillId="34" borderId="220" applyProtection="0"/>
    <xf numFmtId="2" fontId="53" fillId="34" borderId="220" applyProtection="0"/>
    <xf numFmtId="2" fontId="53" fillId="34" borderId="220" applyProtection="0"/>
    <xf numFmtId="2" fontId="54" fillId="33" borderId="220" applyProtection="0"/>
    <xf numFmtId="2" fontId="54" fillId="33" borderId="220" applyProtection="0"/>
    <xf numFmtId="2" fontId="54" fillId="33" borderId="220" applyProtection="0"/>
    <xf numFmtId="2" fontId="54" fillId="33" borderId="220" applyProtection="0"/>
    <xf numFmtId="14" fontId="54" fillId="36" borderId="220" applyProtection="0">
      <alignment horizontal="left"/>
    </xf>
    <xf numFmtId="0" fontId="55" fillId="33" borderId="220" applyNumberFormat="0" applyProtection="0">
      <alignment horizontal="left"/>
    </xf>
    <xf numFmtId="2" fontId="54" fillId="33" borderId="220" applyProtection="0"/>
    <xf numFmtId="2" fontId="54" fillId="33" borderId="220" applyProtection="0"/>
    <xf numFmtId="2" fontId="54" fillId="33" borderId="220" applyProtection="0"/>
    <xf numFmtId="0" fontId="55" fillId="33" borderId="220" applyNumberFormat="0" applyProtection="0">
      <alignment horizontal="left"/>
    </xf>
    <xf numFmtId="0" fontId="55" fillId="33" borderId="220" applyNumberFormat="0" applyProtection="0">
      <alignment horizontal="left"/>
    </xf>
    <xf numFmtId="0" fontId="55" fillId="33" borderId="220" applyNumberFormat="0" applyProtection="0">
      <alignment horizontal="left"/>
    </xf>
    <xf numFmtId="0" fontId="55" fillId="33" borderId="220" applyNumberFormat="0" applyProtection="0">
      <alignment horizontal="left"/>
    </xf>
    <xf numFmtId="14" fontId="54" fillId="36" borderId="220" applyProtection="0">
      <alignment horizontal="left"/>
    </xf>
    <xf numFmtId="14" fontId="54" fillId="36" borderId="220" applyProtection="0">
      <alignment horizontal="left"/>
    </xf>
    <xf numFmtId="14" fontId="54" fillId="36" borderId="220" applyProtection="0">
      <alignment horizontal="left"/>
    </xf>
    <xf numFmtId="14" fontId="54" fillId="36" borderId="220" applyProtection="0">
      <alignment horizontal="right"/>
    </xf>
    <xf numFmtId="14" fontId="54" fillId="36" borderId="220" applyProtection="0">
      <alignment horizontal="left"/>
    </xf>
    <xf numFmtId="14" fontId="54" fillId="36" borderId="220" applyProtection="0">
      <alignment horizontal="left"/>
    </xf>
    <xf numFmtId="14" fontId="54" fillId="36" borderId="220" applyProtection="0">
      <alignment horizontal="left"/>
    </xf>
    <xf numFmtId="14" fontId="54" fillId="36" borderId="220" applyProtection="0">
      <alignment horizontal="left"/>
    </xf>
    <xf numFmtId="14" fontId="54" fillId="36" borderId="220" applyProtection="0">
      <alignment horizontal="right"/>
    </xf>
    <xf numFmtId="14" fontId="54" fillId="36" borderId="220" applyProtection="0">
      <alignment horizontal="left"/>
    </xf>
    <xf numFmtId="14" fontId="54" fillId="36" borderId="220" applyProtection="0">
      <alignment horizontal="right"/>
    </xf>
    <xf numFmtId="14" fontId="54" fillId="36" borderId="220" applyProtection="0">
      <alignment horizontal="right"/>
    </xf>
    <xf numFmtId="14" fontId="54" fillId="36" borderId="220" applyProtection="0">
      <alignment horizontal="right"/>
    </xf>
    <xf numFmtId="14" fontId="54" fillId="36" borderId="220" applyProtection="0">
      <alignment horizontal="right"/>
    </xf>
    <xf numFmtId="14" fontId="54" fillId="36" borderId="220" applyProtection="0">
      <alignment horizontal="right"/>
    </xf>
    <xf numFmtId="0" fontId="51" fillId="15" borderId="219" applyNumberFormat="0" applyAlignment="0" applyProtection="0">
      <alignment vertical="center"/>
    </xf>
    <xf numFmtId="2" fontId="52" fillId="34" borderId="220" applyProtection="0">
      <alignment horizontal="right"/>
    </xf>
    <xf numFmtId="2" fontId="53" fillId="35" borderId="220" applyProtection="0">
      <alignment horizontal="right"/>
    </xf>
    <xf numFmtId="14" fontId="54" fillId="36" borderId="220" applyProtection="0">
      <alignment horizontal="right"/>
    </xf>
    <xf numFmtId="14" fontId="54" fillId="36" borderId="220" applyProtection="0">
      <alignment horizontal="right"/>
    </xf>
    <xf numFmtId="14" fontId="54" fillId="36" borderId="220" applyProtection="0">
      <alignment horizontal="right"/>
    </xf>
    <xf numFmtId="2" fontId="53" fillId="35" borderId="220" applyProtection="0">
      <alignment horizontal="right"/>
    </xf>
    <xf numFmtId="2" fontId="53" fillId="35" borderId="220" applyProtection="0">
      <alignment horizontal="right"/>
    </xf>
    <xf numFmtId="2" fontId="53" fillId="35" borderId="220" applyProtection="0">
      <alignment horizontal="right"/>
    </xf>
    <xf numFmtId="2" fontId="53" fillId="35" borderId="220" applyProtection="0">
      <alignment horizontal="right"/>
    </xf>
    <xf numFmtId="2" fontId="52" fillId="34" borderId="220" applyProtection="0">
      <alignment horizontal="right"/>
    </xf>
    <xf numFmtId="2" fontId="52" fillId="34" borderId="220" applyProtection="0">
      <alignment horizontal="right"/>
    </xf>
    <xf numFmtId="2" fontId="52" fillId="34" borderId="220" applyProtection="0">
      <alignment horizontal="right"/>
    </xf>
    <xf numFmtId="0" fontId="52" fillId="33" borderId="220" applyNumberFormat="0" applyAlignment="0" applyProtection="0"/>
    <xf numFmtId="2" fontId="52" fillId="34" borderId="220" applyProtection="0">
      <alignment horizontal="right"/>
    </xf>
    <xf numFmtId="0" fontId="52" fillId="33" borderId="220" applyNumberFormat="0" applyAlignment="0" applyProtection="0"/>
    <xf numFmtId="0" fontId="52" fillId="33" borderId="220" applyNumberFormat="0" applyAlignment="0" applyProtection="0"/>
    <xf numFmtId="0" fontId="52" fillId="33" borderId="220" applyNumberFormat="0" applyAlignment="0" applyProtection="0"/>
    <xf numFmtId="0" fontId="51" fillId="15" borderId="219" applyNumberFormat="0" applyAlignment="0" applyProtection="0">
      <alignment vertical="center"/>
    </xf>
    <xf numFmtId="0" fontId="51" fillId="15" borderId="219" applyNumberFormat="0" applyAlignment="0" applyProtection="0">
      <alignment vertical="center"/>
    </xf>
    <xf numFmtId="0" fontId="51" fillId="15" borderId="219" applyNumberFormat="0" applyAlignment="0" applyProtection="0">
      <alignment vertical="center"/>
    </xf>
    <xf numFmtId="0" fontId="18" fillId="32" borderId="218" applyNumberFormat="0" applyAlignment="0" applyProtection="0"/>
    <xf numFmtId="0" fontId="13" fillId="10" borderId="218" applyNumberFormat="0" applyFont="0" applyAlignment="0" applyProtection="0">
      <alignment vertical="center"/>
    </xf>
    <xf numFmtId="0" fontId="51" fillId="15" borderId="219"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8" fillId="32" borderId="218" applyNumberFormat="0" applyAlignment="0" applyProtection="0"/>
    <xf numFmtId="0" fontId="13" fillId="10" borderId="218" applyNumberFormat="0" applyFont="0" applyAlignment="0" applyProtection="0">
      <alignment vertical="center"/>
    </xf>
    <xf numFmtId="0" fontId="18" fillId="32" borderId="218" applyNumberFormat="0" applyAlignment="0" applyProtection="0"/>
    <xf numFmtId="0" fontId="18" fillId="32" borderId="218" applyNumberFormat="0" applyAlignment="0" applyProtection="0"/>
    <xf numFmtId="0" fontId="18" fillId="32" borderId="218" applyNumberFormat="0" applyAlignment="0" applyProtection="0"/>
    <xf numFmtId="0" fontId="18" fillId="32" borderId="218" applyNumberFormat="0" applyAlignment="0" applyProtection="0"/>
    <xf numFmtId="0" fontId="18" fillId="32" borderId="218" applyNumberFormat="0" applyAlignment="0" applyProtection="0"/>
    <xf numFmtId="0" fontId="18" fillId="32" borderId="218" applyNumberFormat="0" applyAlignment="0" applyProtection="0"/>
    <xf numFmtId="0" fontId="18" fillId="32" borderId="218" applyNumberFormat="0" applyAlignment="0" applyProtection="0"/>
    <xf numFmtId="0" fontId="13" fillId="10" borderId="218" applyNumberFormat="0" applyFont="0" applyAlignment="0" applyProtection="0">
      <alignment vertical="center"/>
    </xf>
    <xf numFmtId="0" fontId="44" fillId="8" borderId="216" applyNumberFormat="0" applyAlignment="0" applyProtection="0">
      <alignment vertical="center"/>
    </xf>
    <xf numFmtId="0" fontId="44" fillId="8" borderId="216" applyNumberFormat="0" applyAlignment="0" applyProtection="0">
      <alignment vertical="center"/>
    </xf>
    <xf numFmtId="0" fontId="44" fillId="8" borderId="216" applyNumberFormat="0" applyAlignment="0" applyProtection="0">
      <alignment vertical="center"/>
    </xf>
    <xf numFmtId="0" fontId="44" fillId="8" borderId="216" applyNumberFormat="0" applyAlignment="0" applyProtection="0">
      <alignment vertical="center"/>
    </xf>
    <xf numFmtId="0" fontId="44" fillId="8" borderId="216" applyNumberFormat="0" applyAlignment="0" applyProtection="0">
      <alignment vertical="center"/>
    </xf>
    <xf numFmtId="0" fontId="40" fillId="0" borderId="217">
      <alignment horizontal="left" vertical="center"/>
    </xf>
    <xf numFmtId="0" fontId="40" fillId="0" borderId="217">
      <alignment horizontal="left" vertical="center"/>
    </xf>
    <xf numFmtId="0" fontId="32" fillId="15" borderId="216" applyNumberFormat="0" applyAlignment="0" applyProtection="0">
      <alignment vertical="center"/>
    </xf>
    <xf numFmtId="0" fontId="32" fillId="15" borderId="216" applyNumberFormat="0" applyAlignment="0" applyProtection="0">
      <alignment vertical="center"/>
    </xf>
    <xf numFmtId="0" fontId="32" fillId="15" borderId="216" applyNumberFormat="0" applyAlignment="0" applyProtection="0">
      <alignment vertical="center"/>
    </xf>
    <xf numFmtId="0" fontId="79" fillId="8" borderId="197" applyNumberFormat="0" applyAlignment="0" applyProtection="0">
      <alignment vertical="center"/>
    </xf>
    <xf numFmtId="2" fontId="57" fillId="35" borderId="203" applyProtection="0"/>
    <xf numFmtId="0" fontId="63" fillId="0" borderId="115" applyNumberFormat="0" applyFill="0" applyAlignment="0" applyProtection="0">
      <alignment vertical="center"/>
    </xf>
    <xf numFmtId="2" fontId="53" fillId="34" borderId="170" applyProtection="0"/>
    <xf numFmtId="0" fontId="79" fillId="8" borderId="117" applyNumberFormat="0" applyAlignment="0" applyProtection="0">
      <alignment vertical="center"/>
    </xf>
    <xf numFmtId="2" fontId="54" fillId="33" borderId="170" applyProtection="0"/>
    <xf numFmtId="0" fontId="59" fillId="0" borderId="204" applyNumberFormat="0" applyFill="0" applyAlignment="0" applyProtection="0">
      <alignment vertical="center"/>
    </xf>
    <xf numFmtId="0" fontId="79" fillId="8" borderId="117" applyNumberFormat="0" applyAlignment="0" applyProtection="0">
      <alignment vertical="center"/>
    </xf>
    <xf numFmtId="0" fontId="52" fillId="33" borderId="170" applyNumberFormat="0" applyAlignment="0" applyProtection="0"/>
    <xf numFmtId="0" fontId="68" fillId="15" borderId="117" applyNumberFormat="0" applyAlignment="0" applyProtection="0">
      <alignment vertical="center"/>
    </xf>
    <xf numFmtId="14" fontId="54" fillId="36" borderId="170"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8" fillId="15" borderId="117" applyNumberFormat="0" applyAlignment="0" applyProtection="0">
      <alignment vertical="center"/>
    </xf>
    <xf numFmtId="0" fontId="13" fillId="10" borderId="201"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51" fillId="15" borderId="113" applyNumberFormat="0" applyAlignment="0" applyProtection="0">
      <alignment vertical="center"/>
    </xf>
    <xf numFmtId="0" fontId="68" fillId="15" borderId="117" applyNumberFormat="0" applyAlignment="0" applyProtection="0">
      <alignment vertical="center"/>
    </xf>
    <xf numFmtId="0" fontId="79" fillId="8" borderId="197" applyNumberFormat="0" applyAlignment="0" applyProtection="0">
      <alignment vertical="center"/>
    </xf>
    <xf numFmtId="0" fontId="63" fillId="0" borderId="116" applyNumberFormat="0" applyFill="0" applyAlignment="0" applyProtection="0">
      <alignment vertical="center"/>
    </xf>
    <xf numFmtId="0" fontId="51" fillId="15" borderId="113" applyNumberFormat="0" applyAlignment="0" applyProtection="0">
      <alignment vertical="center"/>
    </xf>
    <xf numFmtId="0" fontId="85" fillId="0" borderId="116" applyNumberFormat="0" applyFill="0" applyAlignment="0" applyProtection="0"/>
    <xf numFmtId="0" fontId="79" fillId="8" borderId="197" applyNumberFormat="0" applyAlignment="0" applyProtection="0">
      <alignment vertical="center"/>
    </xf>
    <xf numFmtId="0" fontId="79" fillId="8" borderId="197"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52" fillId="33" borderId="170" applyNumberFormat="0" applyAlignment="0" applyProtection="0"/>
    <xf numFmtId="0" fontId="68" fillId="15" borderId="197" applyNumberFormat="0" applyAlignment="0" applyProtection="0">
      <alignment vertical="center"/>
    </xf>
    <xf numFmtId="0" fontId="67" fillId="9" borderId="197" applyNumberFormat="0" applyAlignment="0" applyProtection="0"/>
    <xf numFmtId="0" fontId="68" fillId="15" borderId="197" applyNumberFormat="0" applyAlignment="0" applyProtection="0">
      <alignment vertical="center"/>
    </xf>
    <xf numFmtId="2" fontId="54" fillId="33" borderId="170" applyProtection="0"/>
    <xf numFmtId="0" fontId="63" fillId="0" borderId="213" applyNumberFormat="0" applyFill="0" applyAlignment="0" applyProtection="0">
      <alignment vertical="center"/>
    </xf>
    <xf numFmtId="0" fontId="68" fillId="15" borderId="207" applyNumberFormat="0" applyAlignment="0" applyProtection="0">
      <alignment vertical="center"/>
    </xf>
    <xf numFmtId="2" fontId="57" fillId="35" borderId="170" applyProtection="0">
      <alignment horizontal="center"/>
    </xf>
    <xf numFmtId="2" fontId="53" fillId="37" borderId="170" applyProtection="0"/>
    <xf numFmtId="0" fontId="68" fillId="15" borderId="117" applyNumberFormat="0" applyAlignment="0" applyProtection="0">
      <alignment vertical="center"/>
    </xf>
    <xf numFmtId="0" fontId="13" fillId="10" borderId="119" applyNumberFormat="0" applyFon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14" fontId="54" fillId="36" borderId="203" applyProtection="0">
      <alignment horizontal="right"/>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13" fillId="10" borderId="119" applyNumberFormat="0" applyFont="0" applyAlignment="0" applyProtection="0">
      <alignment vertical="center"/>
    </xf>
    <xf numFmtId="0" fontId="63" fillId="0" borderId="116" applyNumberFormat="0" applyFill="0" applyAlignment="0" applyProtection="0">
      <alignment vertical="center"/>
    </xf>
    <xf numFmtId="0" fontId="79" fillId="8" borderId="117" applyNumberFormat="0" applyAlignment="0" applyProtection="0">
      <alignment vertical="center"/>
    </xf>
    <xf numFmtId="2" fontId="54" fillId="33" borderId="170" applyProtection="0"/>
    <xf numFmtId="0" fontId="55" fillId="33" borderId="170" applyNumberFormat="0" applyProtection="0">
      <alignment horizontal="left"/>
    </xf>
    <xf numFmtId="0" fontId="79" fillId="8" borderId="117" applyNumberFormat="0" applyAlignment="0" applyProtection="0">
      <alignment vertical="center"/>
    </xf>
    <xf numFmtId="0" fontId="13" fillId="10" borderId="201" applyNumberFormat="0" applyFont="0" applyAlignment="0" applyProtection="0">
      <alignment vertical="center"/>
    </xf>
    <xf numFmtId="0" fontId="32" fillId="15" borderId="117" applyNumberFormat="0" applyAlignment="0" applyProtection="0">
      <alignment vertical="center"/>
    </xf>
    <xf numFmtId="0" fontId="18" fillId="32" borderId="201" applyNumberFormat="0" applyAlignment="0" applyProtection="0"/>
    <xf numFmtId="0" fontId="63" fillId="0" borderId="116" applyNumberFormat="0" applyFill="0" applyAlignment="0" applyProtection="0">
      <alignment vertical="center"/>
    </xf>
    <xf numFmtId="0" fontId="18" fillId="32" borderId="201" applyNumberFormat="0" applyAlignment="0" applyProtection="0"/>
    <xf numFmtId="14" fontId="54" fillId="36" borderId="170" applyProtection="0">
      <alignment horizontal="right"/>
    </xf>
    <xf numFmtId="0" fontId="18" fillId="32" borderId="119" applyNumberFormat="0" applyAlignment="0" applyProtection="0"/>
    <xf numFmtId="0" fontId="63" fillId="0" borderId="204" applyNumberFormat="0" applyFill="0" applyAlignment="0" applyProtection="0">
      <alignment vertical="center"/>
    </xf>
    <xf numFmtId="2" fontId="57" fillId="35" borderId="170" applyProtection="0"/>
    <xf numFmtId="2" fontId="53" fillId="37" borderId="170" applyProtection="0">
      <alignment horizontal="center"/>
    </xf>
    <xf numFmtId="0" fontId="63" fillId="0" borderId="205" applyNumberFormat="0" applyFill="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2" fontId="53" fillId="37" borderId="170" applyProtection="0"/>
    <xf numFmtId="2" fontId="57" fillId="35" borderId="170" applyProtection="0">
      <alignment horizontal="center"/>
    </xf>
    <xf numFmtId="0" fontId="13" fillId="10" borderId="119" applyNumberFormat="0" applyFont="0" applyAlignment="0" applyProtection="0">
      <alignment vertical="center"/>
    </xf>
    <xf numFmtId="14" fontId="54" fillId="36" borderId="170" applyProtection="0">
      <alignment horizontal="right"/>
    </xf>
    <xf numFmtId="2" fontId="53" fillId="37" borderId="170" applyProtection="0">
      <alignment horizontal="center"/>
    </xf>
    <xf numFmtId="14" fontId="54" fillId="36" borderId="170" applyProtection="0">
      <alignment horizontal="left"/>
    </xf>
    <xf numFmtId="2" fontId="57" fillId="35" borderId="170" applyProtection="0">
      <alignment horizontal="center"/>
    </xf>
    <xf numFmtId="0" fontId="68" fillId="15" borderId="117" applyNumberFormat="0" applyAlignment="0" applyProtection="0">
      <alignment vertical="center"/>
    </xf>
    <xf numFmtId="0" fontId="79" fillId="8" borderId="184" applyNumberFormat="0" applyAlignment="0" applyProtection="0">
      <alignment vertical="center"/>
    </xf>
    <xf numFmtId="2" fontId="54" fillId="33" borderId="170" applyProtection="0"/>
    <xf numFmtId="0" fontId="63" fillId="0" borderId="204" applyNumberFormat="0" applyFill="0" applyAlignment="0" applyProtection="0">
      <alignment vertical="center"/>
    </xf>
    <xf numFmtId="0" fontId="68" fillId="15" borderId="117" applyNumberFormat="0" applyAlignment="0" applyProtection="0">
      <alignment vertical="center"/>
    </xf>
    <xf numFmtId="0" fontId="44" fillId="8" borderId="117"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13" fillId="10" borderId="199" applyNumberFormat="0" applyFon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63" fillId="0" borderId="195" applyNumberFormat="0" applyFill="0" applyAlignment="0" applyProtection="0">
      <alignment vertical="center"/>
    </xf>
    <xf numFmtId="0" fontId="55" fillId="33" borderId="203" applyNumberFormat="0" applyProtection="0">
      <alignment horizontal="left"/>
    </xf>
    <xf numFmtId="0" fontId="68" fillId="15" borderId="184"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3" fillId="35" borderId="170" applyProtection="0">
      <alignment horizontal="right"/>
    </xf>
    <xf numFmtId="0" fontId="59" fillId="0" borderId="115" applyNumberFormat="0" applyFill="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3" fillId="35" borderId="170" applyProtection="0">
      <alignment horizontal="right"/>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2" fillId="34" borderId="170" applyProtection="0">
      <alignment horizontal="right"/>
    </xf>
    <xf numFmtId="14" fontId="54" fillId="36" borderId="170" applyProtection="0">
      <alignment horizontal="left"/>
    </xf>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2" fontId="54" fillId="33" borderId="170" applyProtection="0"/>
    <xf numFmtId="2" fontId="53" fillId="37" borderId="170" applyProtection="0"/>
    <xf numFmtId="2" fontId="53" fillId="34" borderId="170" applyProtection="0"/>
    <xf numFmtId="0" fontId="63" fillId="0" borderId="195"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14" fontId="54" fillId="36" borderId="170" applyProtection="0">
      <alignment horizontal="left"/>
    </xf>
    <xf numFmtId="2" fontId="54" fillId="33" borderId="170" applyProtection="0"/>
    <xf numFmtId="2" fontId="57" fillId="35" borderId="170" applyProtection="0">
      <alignment horizontal="center"/>
    </xf>
    <xf numFmtId="0" fontId="63" fillId="0" borderId="204" applyNumberFormat="0" applyFill="0" applyAlignment="0" applyProtection="0">
      <alignment vertical="center"/>
    </xf>
    <xf numFmtId="2" fontId="53" fillId="37" borderId="170" applyProtection="0">
      <alignment horizontal="center"/>
    </xf>
    <xf numFmtId="2" fontId="57" fillId="35" borderId="170" applyProtection="0">
      <alignment horizontal="center"/>
    </xf>
    <xf numFmtId="0" fontId="63" fillId="0" borderId="195" applyNumberFormat="0" applyFill="0" applyAlignment="0" applyProtection="0">
      <alignment vertical="center"/>
    </xf>
    <xf numFmtId="37" fontId="73" fillId="0" borderId="102">
      <alignment horizontal="justify" vertical="center" wrapText="1"/>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59" fillId="0" borderId="195" applyNumberFormat="0" applyFill="0" applyAlignment="0" applyProtection="0">
      <alignment vertical="center"/>
    </xf>
    <xf numFmtId="0" fontId="32" fillId="15" borderId="197" applyNumberFormat="0" applyAlignment="0" applyProtection="0">
      <alignment vertical="center"/>
    </xf>
    <xf numFmtId="0" fontId="63" fillId="0" borderId="195" applyNumberFormat="0" applyFill="0" applyAlignment="0" applyProtection="0">
      <alignment vertical="center"/>
    </xf>
    <xf numFmtId="2" fontId="57" fillId="35" borderId="194" applyProtection="0"/>
    <xf numFmtId="2" fontId="57" fillId="35" borderId="194" applyProtection="0">
      <alignment horizontal="center"/>
    </xf>
    <xf numFmtId="2" fontId="54" fillId="33" borderId="194" applyProtection="0"/>
    <xf numFmtId="2" fontId="53" fillId="37" borderId="194" applyProtection="0">
      <alignment horizontal="center"/>
    </xf>
    <xf numFmtId="2" fontId="54" fillId="33" borderId="194" applyProtection="0"/>
    <xf numFmtId="14" fontId="54" fillId="36" borderId="194" applyProtection="0">
      <alignment horizontal="left"/>
    </xf>
    <xf numFmtId="14" fontId="54" fillId="36" borderId="194" applyProtection="0">
      <alignment horizontal="left"/>
    </xf>
    <xf numFmtId="0" fontId="55" fillId="33" borderId="194" applyNumberFormat="0" applyProtection="0">
      <alignment horizontal="left"/>
    </xf>
    <xf numFmtId="0" fontId="67" fillId="9" borderId="197" applyNumberFormat="0" applyAlignment="0" applyProtection="0"/>
    <xf numFmtId="0" fontId="68" fillId="15" borderId="197" applyNumberFormat="0" applyAlignment="0" applyProtection="0">
      <alignment vertical="center"/>
    </xf>
    <xf numFmtId="14" fontId="54" fillId="36" borderId="170" applyProtection="0">
      <alignment horizontal="left"/>
    </xf>
    <xf numFmtId="2" fontId="53" fillId="34" borderId="203" applyProtection="0"/>
    <xf numFmtId="0" fontId="80" fillId="15" borderId="113" applyNumberFormat="0" applyAlignment="0" applyProtection="0">
      <alignment vertic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55" fillId="33" borderId="170" applyNumberFormat="0" applyProtection="0">
      <alignment horizontal="left"/>
    </xf>
    <xf numFmtId="14" fontId="54" fillId="36" borderId="170" applyProtection="0">
      <alignment horizontal="right"/>
    </xf>
    <xf numFmtId="0" fontId="59" fillId="0" borderId="115" applyNumberFormat="0" applyFill="0" applyAlignment="0" applyProtection="0">
      <alignment vertical="center"/>
    </xf>
    <xf numFmtId="0" fontId="13" fillId="10" borderId="199" applyNumberFormat="0" applyFont="0" applyAlignment="0" applyProtection="0">
      <alignment vertical="center"/>
    </xf>
    <xf numFmtId="0" fontId="18" fillId="32" borderId="199" applyNumberFormat="0" applyAlignment="0" applyProtection="0"/>
    <xf numFmtId="0" fontId="13" fillId="10" borderId="199" applyNumberFormat="0" applyFont="0" applyAlignment="0" applyProtection="0">
      <alignment vertical="center"/>
    </xf>
    <xf numFmtId="0" fontId="18" fillId="32" borderId="199" applyNumberFormat="0" applyAlignment="0" applyProtection="0"/>
    <xf numFmtId="2" fontId="54" fillId="33" borderId="194" applyProtection="0"/>
    <xf numFmtId="2" fontId="57" fillId="35" borderId="194" applyProtection="0"/>
    <xf numFmtId="2" fontId="53" fillId="37" borderId="194" applyProtection="0">
      <alignment horizontal="center"/>
    </xf>
    <xf numFmtId="2" fontId="57" fillId="35" borderId="194" applyProtection="0">
      <alignment horizontal="center"/>
    </xf>
    <xf numFmtId="2" fontId="53" fillId="37" borderId="194" applyProtection="0"/>
    <xf numFmtId="0" fontId="59" fillId="0" borderId="19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9" fillId="0" borderId="195" applyNumberFormat="0" applyFill="0" applyAlignment="0" applyProtection="0">
      <alignment vertical="center"/>
    </xf>
    <xf numFmtId="0" fontId="13" fillId="10" borderId="119" applyNumberFormat="0" applyFont="0" applyAlignment="0" applyProtection="0">
      <alignment vertical="center"/>
    </xf>
    <xf numFmtId="0" fontId="52" fillId="33" borderId="170" applyNumberFormat="0" applyAlignment="0" applyProtection="0"/>
    <xf numFmtId="0" fontId="18" fillId="32" borderId="209" applyNumberFormat="0" applyAlignment="0" applyProtection="0"/>
    <xf numFmtId="0" fontId="18" fillId="32" borderId="119" applyNumberFormat="0" applyAlignment="0" applyProtection="0"/>
    <xf numFmtId="2" fontId="53" fillId="35" borderId="170" applyProtection="0">
      <alignment horizontal="right"/>
    </xf>
    <xf numFmtId="14" fontId="54" fillId="36" borderId="170" applyProtection="0">
      <alignment horizontal="right"/>
    </xf>
    <xf numFmtId="14" fontId="54" fillId="36" borderId="170" applyProtection="0">
      <alignment horizontal="right"/>
    </xf>
    <xf numFmtId="2" fontId="52" fillId="34" borderId="170" applyProtection="0">
      <alignment horizontal="right"/>
    </xf>
    <xf numFmtId="14" fontId="54" fillId="36" borderId="170" applyProtection="0">
      <alignment horizontal="left"/>
    </xf>
    <xf numFmtId="2" fontId="54" fillId="33" borderId="170" applyProtection="0"/>
    <xf numFmtId="0" fontId="55" fillId="33" borderId="170" applyNumberFormat="0" applyProtection="0">
      <alignment horizontal="left"/>
    </xf>
    <xf numFmtId="14" fontId="54" fillId="36" borderId="170" applyProtection="0">
      <alignment horizontal="left"/>
    </xf>
    <xf numFmtId="2" fontId="53" fillId="34" borderId="170" applyProtection="0"/>
    <xf numFmtId="2" fontId="57" fillId="35" borderId="170" applyProtection="0"/>
    <xf numFmtId="2" fontId="53" fillId="37" borderId="170" applyProtection="0"/>
    <xf numFmtId="2" fontId="54" fillId="33" borderId="170" applyProtection="0"/>
    <xf numFmtId="2" fontId="53" fillId="37" borderId="170" applyProtection="0">
      <alignment horizontal="center"/>
    </xf>
    <xf numFmtId="0" fontId="63" fillId="0" borderId="195" applyNumberFormat="0" applyFill="0" applyAlignment="0" applyProtection="0">
      <alignment vertical="center"/>
    </xf>
    <xf numFmtId="0" fontId="63" fillId="0" borderId="115" applyNumberFormat="0" applyFill="0" applyAlignment="0" applyProtection="0">
      <alignment vertical="center"/>
    </xf>
    <xf numFmtId="2" fontId="57" fillId="35" borderId="170" applyProtection="0">
      <alignment horizont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79" fillId="8" borderId="18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195" applyNumberFormat="0" applyFill="0" applyAlignment="0" applyProtection="0">
      <alignment vertical="center"/>
    </xf>
    <xf numFmtId="2" fontId="53" fillId="35" borderId="170" applyProtection="0">
      <alignment horizontal="right"/>
    </xf>
    <xf numFmtId="14" fontId="54" fillId="36" borderId="170" applyProtection="0">
      <alignment horizontal="left"/>
    </xf>
    <xf numFmtId="2" fontId="54" fillId="33" borderId="170" applyProtection="0"/>
    <xf numFmtId="0" fontId="18" fillId="32" borderId="119" applyNumberFormat="0" applyAlignment="0" applyProtection="0"/>
    <xf numFmtId="2" fontId="54" fillId="33" borderId="170" applyProtection="0"/>
    <xf numFmtId="0" fontId="44" fillId="8" borderId="117" applyNumberFormat="0" applyAlignment="0" applyProtection="0">
      <alignment vertical="center"/>
    </xf>
    <xf numFmtId="14" fontId="54" fillId="36" borderId="203"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7" borderId="170" applyProtection="0"/>
    <xf numFmtId="0" fontId="80" fillId="15" borderId="193" applyNumberFormat="0" applyAlignment="0" applyProtection="0">
      <alignment vertical="center"/>
    </xf>
    <xf numFmtId="0" fontId="13" fillId="10" borderId="199" applyNumberFormat="0" applyFont="0" applyAlignment="0" applyProtection="0">
      <alignment vertical="center"/>
    </xf>
    <xf numFmtId="0" fontId="79" fillId="8" borderId="117" applyNumberFormat="0" applyAlignment="0" applyProtection="0">
      <alignment vertical="center"/>
    </xf>
    <xf numFmtId="0" fontId="63" fillId="0" borderId="205" applyNumberFormat="0" applyFill="0" applyAlignment="0" applyProtection="0">
      <alignment vertical="center"/>
    </xf>
    <xf numFmtId="0" fontId="13" fillId="10" borderId="119" applyNumberFormat="0" applyFont="0" applyAlignment="0" applyProtection="0">
      <alignment vertical="center"/>
    </xf>
    <xf numFmtId="0" fontId="79" fillId="8" borderId="184" applyNumberFormat="0" applyAlignment="0" applyProtection="0">
      <alignment vertical="center"/>
    </xf>
    <xf numFmtId="0" fontId="52" fillId="33" borderId="170" applyNumberFormat="0" applyAlignment="0" applyProtection="0"/>
    <xf numFmtId="0" fontId="80" fillId="15" borderId="193"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3" fillId="34" borderId="194" applyProtection="0"/>
    <xf numFmtId="2" fontId="53" fillId="37" borderId="194" applyProtection="0"/>
    <xf numFmtId="14" fontId="54" fillId="36" borderId="194" applyProtection="0">
      <alignment horizontal="left"/>
    </xf>
    <xf numFmtId="0" fontId="13" fillId="10" borderId="199" applyNumberFormat="0" applyFont="0" applyAlignment="0" applyProtection="0">
      <alignment vertical="center"/>
    </xf>
    <xf numFmtId="14" fontId="54" fillId="36" borderId="194" applyProtection="0">
      <alignment horizontal="left"/>
    </xf>
    <xf numFmtId="2" fontId="53" fillId="37" borderId="194" applyProtection="0"/>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9"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7" fillId="9" borderId="197" applyNumberFormat="0" applyAlignment="0" applyProtection="0"/>
    <xf numFmtId="0" fontId="63" fillId="0" borderId="196" applyNumberFormat="0" applyFill="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51" fillId="15" borderId="193" applyNumberFormat="0" applyAlignment="0" applyProtection="0">
      <alignment vertical="center"/>
    </xf>
    <xf numFmtId="0" fontId="63" fillId="0" borderId="196" applyNumberFormat="0" applyFill="0" applyAlignment="0" applyProtection="0">
      <alignment vertical="center"/>
    </xf>
    <xf numFmtId="0" fontId="67" fillId="9" borderId="197" applyNumberFormat="0" applyAlignment="0" applyProtection="0"/>
    <xf numFmtId="0" fontId="44" fillId="8" borderId="197" applyNumberFormat="0" applyAlignment="0" applyProtection="0">
      <alignment vertical="center"/>
    </xf>
    <xf numFmtId="0" fontId="32" fillId="15" borderId="197" applyNumberFormat="0" applyAlignment="0" applyProtection="0">
      <alignment vertical="center"/>
    </xf>
    <xf numFmtId="0" fontId="85" fillId="0" borderId="196" applyNumberFormat="0" applyFill="0" applyAlignment="0" applyProtection="0"/>
    <xf numFmtId="0" fontId="80" fillId="15" borderId="193" applyNumberFormat="0" applyAlignment="0" applyProtection="0">
      <alignment vertical="center"/>
    </xf>
    <xf numFmtId="0" fontId="85" fillId="0" borderId="196" applyNumberFormat="0" applyFill="0" applyAlignment="0" applyProtection="0"/>
    <xf numFmtId="0" fontId="44" fillId="8" borderId="197" applyNumberFormat="0" applyAlignment="0" applyProtection="0">
      <alignment vertical="center"/>
    </xf>
    <xf numFmtId="0" fontId="68" fillId="15"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97" applyNumberFormat="0" applyAlignment="0" applyProtection="0">
      <alignment vertical="center"/>
    </xf>
    <xf numFmtId="0" fontId="80" fillId="15" borderId="193"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68" fillId="15"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9" borderId="197" applyNumberFormat="0" applyAlignment="0" applyProtection="0">
      <alignment vertical="center"/>
    </xf>
    <xf numFmtId="0" fontId="67" fillId="9" borderId="197" applyNumberFormat="0" applyAlignment="0" applyProtection="0"/>
    <xf numFmtId="0" fontId="68" fillId="15" borderId="197" applyNumberFormat="0" applyAlignment="0" applyProtection="0">
      <alignment vertical="center"/>
    </xf>
    <xf numFmtId="0" fontId="68" fillId="9" borderId="197" applyNumberFormat="0" applyAlignment="0" applyProtection="0">
      <alignment vertical="center"/>
    </xf>
    <xf numFmtId="0" fontId="63" fillId="0" borderId="196" applyNumberFormat="0" applyFill="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3" fillId="0" borderId="196" applyNumberFormat="0" applyFill="0" applyAlignment="0" applyProtection="0">
      <alignment vertical="center"/>
    </xf>
    <xf numFmtId="0" fontId="44" fillId="8" borderId="197" applyNumberFormat="0" applyAlignment="0" applyProtection="0">
      <alignment vertical="center"/>
    </xf>
    <xf numFmtId="0" fontId="32" fillId="15" borderId="197" applyNumberFormat="0" applyAlignment="0" applyProtection="0">
      <alignment vertical="center"/>
    </xf>
    <xf numFmtId="0" fontId="32" fillId="15" borderId="197" applyNumberFormat="0" applyAlignment="0" applyProtection="0">
      <alignment vertical="center"/>
    </xf>
    <xf numFmtId="0" fontId="44" fillId="8" borderId="197" applyNumberFormat="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7" fillId="9" borderId="197" applyNumberFormat="0" applyAlignment="0" applyProtection="0"/>
    <xf numFmtId="0" fontId="68" fillId="15" borderId="197" applyNumberFormat="0" applyAlignment="0" applyProtection="0">
      <alignment vertical="center"/>
    </xf>
    <xf numFmtId="0" fontId="18" fillId="32" borderId="199" applyNumberFormat="0" applyAlignment="0" applyProtection="0"/>
    <xf numFmtId="0" fontId="13" fillId="10" borderId="199" applyNumberFormat="0" applyFont="0" applyAlignment="0" applyProtection="0">
      <alignment vertical="center"/>
    </xf>
    <xf numFmtId="0" fontId="18" fillId="32" borderId="199" applyNumberFormat="0" applyAlignment="0" applyProtection="0"/>
    <xf numFmtId="2" fontId="54" fillId="33" borderId="194" applyProtection="0"/>
    <xf numFmtId="2" fontId="57" fillId="35" borderId="194" applyProtection="0"/>
    <xf numFmtId="2" fontId="53" fillId="37" borderId="194" applyProtection="0">
      <alignment horizontal="center"/>
    </xf>
    <xf numFmtId="2" fontId="57" fillId="35" borderId="194" applyProtection="0">
      <alignment horizontal="center"/>
    </xf>
    <xf numFmtId="2" fontId="53" fillId="37" borderId="194" applyProtection="0"/>
    <xf numFmtId="0" fontId="68" fillId="9" borderId="117" applyNumberForma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59" fillId="0" borderId="195" applyNumberFormat="0" applyFill="0" applyAlignment="0" applyProtection="0">
      <alignment vertical="center"/>
    </xf>
    <xf numFmtId="0" fontId="13" fillId="10" borderId="119" applyNumberFormat="0" applyFont="0" applyAlignment="0" applyProtection="0">
      <alignment vertical="center"/>
    </xf>
    <xf numFmtId="0" fontId="52" fillId="33" borderId="170"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2" fontId="53" fillId="35" borderId="170" applyProtection="0">
      <alignment horizontal="right"/>
    </xf>
    <xf numFmtId="14" fontId="54" fillId="36" borderId="170" applyProtection="0">
      <alignment horizontal="right"/>
    </xf>
    <xf numFmtId="14" fontId="54" fillId="36" borderId="170" applyProtection="0">
      <alignment horizontal="right"/>
    </xf>
    <xf numFmtId="2" fontId="52" fillId="34" borderId="170" applyProtection="0">
      <alignment horizontal="right"/>
    </xf>
    <xf numFmtId="14" fontId="54" fillId="36" borderId="170" applyProtection="0">
      <alignment horizontal="left"/>
    </xf>
    <xf numFmtId="2" fontId="54" fillId="33" borderId="170" applyProtection="0"/>
    <xf numFmtId="0" fontId="55" fillId="33" borderId="170" applyNumberFormat="0" applyProtection="0">
      <alignment horizontal="left"/>
    </xf>
    <xf numFmtId="14" fontId="54" fillId="36" borderId="170" applyProtection="0">
      <alignment horizontal="left"/>
    </xf>
    <xf numFmtId="2" fontId="53" fillId="34" borderId="170" applyProtection="0"/>
    <xf numFmtId="2" fontId="57" fillId="35" borderId="170" applyProtection="0"/>
    <xf numFmtId="2" fontId="53" fillId="37" borderId="170" applyProtection="0"/>
    <xf numFmtId="2" fontId="54" fillId="33" borderId="170" applyProtection="0"/>
    <xf numFmtId="2" fontId="53" fillId="37" borderId="170" applyProtection="0">
      <alignment horizontal="center"/>
    </xf>
    <xf numFmtId="0" fontId="63" fillId="0" borderId="195" applyNumberFormat="0" applyFill="0" applyAlignment="0" applyProtection="0">
      <alignment vertical="center"/>
    </xf>
    <xf numFmtId="0" fontId="80" fillId="15" borderId="193" applyNumberFormat="0" applyAlignment="0" applyProtection="0">
      <alignment vertical="center"/>
    </xf>
    <xf numFmtId="2" fontId="57" fillId="35" borderId="170" applyProtection="0">
      <alignment horizont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2" fontId="53" fillId="37" borderId="170" applyProtection="0"/>
    <xf numFmtId="0" fontId="13" fillId="10" borderId="119" applyNumberFormat="0" applyFont="0" applyAlignment="0" applyProtection="0">
      <alignment vertical="center"/>
    </xf>
    <xf numFmtId="0" fontId="51" fillId="15" borderId="193" applyNumberFormat="0" applyAlignment="0" applyProtection="0">
      <alignment vertical="center"/>
    </xf>
    <xf numFmtId="0" fontId="63" fillId="0" borderId="195" applyNumberFormat="0" applyFill="0" applyAlignment="0" applyProtection="0">
      <alignment vertical="center"/>
    </xf>
    <xf numFmtId="14" fontId="54" fillId="36" borderId="170" applyProtection="0">
      <alignment horizontal="right"/>
    </xf>
    <xf numFmtId="0" fontId="55" fillId="33" borderId="170" applyNumberFormat="0" applyProtection="0">
      <alignment horizontal="left"/>
    </xf>
    <xf numFmtId="0" fontId="18" fillId="32" borderId="119" applyNumberFormat="0" applyAlignment="0" applyProtection="0"/>
    <xf numFmtId="0" fontId="18" fillId="32" borderId="119" applyNumberFormat="0" applyAlignment="0" applyProtection="0"/>
    <xf numFmtId="2" fontId="54" fillId="33" borderId="170" applyProtection="0"/>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68" fillId="15" borderId="184" applyNumberForma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80" fillId="15" borderId="193" applyNumberFormat="0" applyAlignment="0" applyProtection="0">
      <alignment vertical="center"/>
    </xf>
    <xf numFmtId="0" fontId="44" fillId="8" borderId="117" applyNumberFormat="0" applyAlignment="0" applyProtection="0">
      <alignment vertical="center"/>
    </xf>
    <xf numFmtId="0" fontId="44" fillId="8" borderId="19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85" fillId="0" borderId="196" applyNumberFormat="0" applyFill="0" applyAlignment="0" applyProtection="0"/>
    <xf numFmtId="0" fontId="85" fillId="0" borderId="196" applyNumberFormat="0" applyFill="0" applyAlignment="0" applyProtection="0"/>
    <xf numFmtId="0" fontId="80" fillId="15" borderId="193" applyNumberFormat="0" applyAlignment="0" applyProtection="0">
      <alignment vertical="center"/>
    </xf>
    <xf numFmtId="2" fontId="54" fillId="33" borderId="170" applyProtection="0"/>
    <xf numFmtId="2" fontId="54" fillId="33" borderId="170" applyProtection="0"/>
    <xf numFmtId="2" fontId="53" fillId="37" borderId="170" applyProtection="0"/>
    <xf numFmtId="0" fontId="13" fillId="10" borderId="119" applyNumberFormat="0" applyFont="0" applyAlignment="0" applyProtection="0">
      <alignment vertical="center"/>
    </xf>
    <xf numFmtId="0" fontId="55" fillId="33" borderId="170" applyNumberFormat="0" applyProtection="0">
      <alignment horizontal="left"/>
    </xf>
    <xf numFmtId="0" fontId="18" fillId="32" borderId="119" applyNumberFormat="0" applyAlignment="0" applyProtection="0"/>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13" fillId="10" borderId="119" applyNumberFormat="0" applyFont="0" applyAlignment="0" applyProtection="0">
      <alignment vertical="center"/>
    </xf>
    <xf numFmtId="0" fontId="32" fillId="15" borderId="117" applyNumberFormat="0" applyAlignment="0" applyProtection="0">
      <alignment vertical="center"/>
    </xf>
    <xf numFmtId="0" fontId="63" fillId="0" borderId="195" applyNumberFormat="0" applyFill="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3" fillId="34" borderId="194" applyProtection="0"/>
    <xf numFmtId="14" fontId="54" fillId="36" borderId="194" applyProtection="0">
      <alignment horizontal="left"/>
    </xf>
    <xf numFmtId="0" fontId="55" fillId="33" borderId="194" applyNumberFormat="0" applyProtection="0">
      <alignment horizontal="left"/>
    </xf>
    <xf numFmtId="0" fontId="18" fillId="32" borderId="199" applyNumberFormat="0" applyAlignment="0" applyProtection="0"/>
    <xf numFmtId="14" fontId="54" fillId="36" borderId="194" applyProtection="0">
      <alignment horizontal="left"/>
    </xf>
    <xf numFmtId="2" fontId="53" fillId="37" borderId="194" applyProtection="0"/>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9" borderId="197" applyNumberFormat="0" applyAlignment="0" applyProtection="0">
      <alignment vertical="center"/>
    </xf>
    <xf numFmtId="0" fontId="68" fillId="15" borderId="197" applyNumberFormat="0" applyAlignment="0" applyProtection="0">
      <alignment vertical="center"/>
    </xf>
    <xf numFmtId="0" fontId="68" fillId="9" borderId="197" applyNumberFormat="0" applyAlignment="0" applyProtection="0">
      <alignment vertical="center"/>
    </xf>
    <xf numFmtId="0" fontId="68" fillId="15" borderId="197" applyNumberFormat="0" applyAlignment="0" applyProtection="0">
      <alignment vertical="center"/>
    </xf>
    <xf numFmtId="0" fontId="63" fillId="0" borderId="196" applyNumberFormat="0" applyFill="0" applyAlignment="0" applyProtection="0">
      <alignment vertical="center"/>
    </xf>
    <xf numFmtId="0" fontId="63" fillId="0" borderId="196" applyNumberFormat="0" applyFill="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7" fillId="9" borderId="197" applyNumberFormat="0" applyAlignment="0" applyProtection="0"/>
    <xf numFmtId="0" fontId="32" fillId="15" borderId="197" applyNumberFormat="0" applyAlignment="0" applyProtection="0">
      <alignment vertical="center"/>
    </xf>
    <xf numFmtId="0" fontId="32" fillId="15" borderId="197" applyNumberFormat="0" applyAlignment="0" applyProtection="0">
      <alignment vertical="center"/>
    </xf>
    <xf numFmtId="0" fontId="85" fillId="0" borderId="196" applyNumberFormat="0" applyFill="0" applyAlignment="0" applyProtection="0"/>
    <xf numFmtId="0" fontId="80" fillId="15" borderId="193" applyNumberFormat="0" applyAlignment="0" applyProtection="0">
      <alignment vertical="center"/>
    </xf>
    <xf numFmtId="0" fontId="85" fillId="0" borderId="196" applyNumberFormat="0" applyFill="0" applyAlignment="0" applyProtection="0"/>
    <xf numFmtId="0" fontId="44" fillId="8" borderId="197"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79" fillId="8" borderId="197" applyNumberFormat="0" applyAlignment="0" applyProtection="0">
      <alignment vertical="center"/>
    </xf>
    <xf numFmtId="0" fontId="80" fillId="15" borderId="193"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68" fillId="15"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7" fillId="9" borderId="197" applyNumberFormat="0" applyAlignment="0" applyProtection="0"/>
    <xf numFmtId="0" fontId="68" fillId="15" borderId="197" applyNumberFormat="0" applyAlignment="0" applyProtection="0">
      <alignment vertical="center"/>
    </xf>
    <xf numFmtId="0" fontId="68" fillId="9" borderId="197" applyNumberFormat="0" applyAlignment="0" applyProtection="0">
      <alignment vertical="center"/>
    </xf>
    <xf numFmtId="0" fontId="63" fillId="0" borderId="196" applyNumberFormat="0" applyFill="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3" fillId="0" borderId="196" applyNumberFormat="0" applyFill="0" applyAlignment="0" applyProtection="0">
      <alignment vertical="center"/>
    </xf>
    <xf numFmtId="0" fontId="44" fillId="8" borderId="197" applyNumberFormat="0" applyAlignment="0" applyProtection="0">
      <alignment vertical="center"/>
    </xf>
    <xf numFmtId="0" fontId="32" fillId="15" borderId="197" applyNumberFormat="0" applyAlignment="0" applyProtection="0">
      <alignment vertical="center"/>
    </xf>
    <xf numFmtId="0" fontId="32" fillId="15" borderId="197" applyNumberFormat="0" applyAlignment="0" applyProtection="0">
      <alignment vertical="center"/>
    </xf>
    <xf numFmtId="0" fontId="44" fillId="8" borderId="197" applyNumberFormat="0" applyAlignment="0" applyProtection="0">
      <alignment vertical="center"/>
    </xf>
    <xf numFmtId="0" fontId="63" fillId="0" borderId="195" applyNumberFormat="0" applyFill="0" applyAlignment="0" applyProtection="0">
      <alignment vertical="center"/>
    </xf>
    <xf numFmtId="0" fontId="63" fillId="0" borderId="196" applyNumberFormat="0" applyFill="0" applyAlignment="0" applyProtection="0">
      <alignment vertical="center"/>
    </xf>
    <xf numFmtId="0" fontId="67" fillId="9" borderId="197" applyNumberFormat="0" applyAlignment="0" applyProtection="0"/>
    <xf numFmtId="0" fontId="68" fillId="15" borderId="197" applyNumberFormat="0" applyAlignment="0" applyProtection="0">
      <alignment vertic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40" fillId="0" borderId="192">
      <alignment horizontal="left" vertical="center"/>
    </xf>
    <xf numFmtId="0" fontId="80" fillId="15" borderId="113" applyNumberFormat="0" applyAlignment="0" applyProtection="0">
      <alignment vertical="center"/>
    </xf>
    <xf numFmtId="0" fontId="13" fillId="10" borderId="119" applyNumberFormat="0" applyFont="0" applyAlignment="0" applyProtection="0"/>
    <xf numFmtId="2" fontId="52" fillId="34" borderId="170" applyProtection="0">
      <alignment horizontal="right"/>
    </xf>
    <xf numFmtId="0" fontId="52" fillId="33" borderId="170" applyNumberFormat="0" applyAlignment="0" applyProtection="0"/>
    <xf numFmtId="0" fontId="13" fillId="10" borderId="199" applyNumberFormat="0" applyFont="0" applyAlignment="0" applyProtection="0">
      <alignment vertical="center"/>
    </xf>
    <xf numFmtId="0" fontId="32" fillId="15" borderId="184" applyNumberForma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14" fontId="54" fillId="36" borderId="203" applyProtection="0">
      <alignment horizontal="left"/>
    </xf>
    <xf numFmtId="0" fontId="79" fillId="8" borderId="117" applyNumberFormat="0" applyAlignment="0" applyProtection="0">
      <alignment vertical="center"/>
    </xf>
    <xf numFmtId="0" fontId="63" fillId="0" borderId="115" applyNumberFormat="0" applyFill="0" applyAlignment="0" applyProtection="0">
      <alignment vertical="center"/>
    </xf>
    <xf numFmtId="2" fontId="53" fillId="34" borderId="170" applyProtection="0"/>
    <xf numFmtId="2" fontId="54" fillId="33" borderId="170" applyProtection="0"/>
    <xf numFmtId="2" fontId="52" fillId="34" borderId="170" applyProtection="0">
      <alignment horizontal="right"/>
    </xf>
    <xf numFmtId="2" fontId="54" fillId="33"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52" fillId="33" borderId="170" applyNumberFormat="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4" fillId="33" borderId="170" applyProtection="0"/>
    <xf numFmtId="2" fontId="53" fillId="34" borderId="170" applyProtection="0"/>
    <xf numFmtId="0" fontId="13" fillId="10" borderId="119" applyNumberFormat="0" applyFont="0" applyAlignment="0" applyProtection="0">
      <alignment vertical="center"/>
    </xf>
    <xf numFmtId="2" fontId="54" fillId="33" borderId="170" applyProtection="0"/>
    <xf numFmtId="2" fontId="53" fillId="37" borderId="170" applyProtection="0">
      <alignment horizontal="center"/>
    </xf>
    <xf numFmtId="14" fontId="54" fillId="36" borderId="170" applyProtection="0">
      <alignment horizontal="right"/>
    </xf>
    <xf numFmtId="0" fontId="13" fillId="10" borderId="199" applyNumberFormat="0" applyFont="0" applyAlignment="0" applyProtection="0">
      <alignment vertical="center"/>
    </xf>
    <xf numFmtId="0" fontId="32" fillId="15" borderId="197" applyNumberFormat="0" applyAlignment="0" applyProtection="0">
      <alignment vertical="center"/>
    </xf>
    <xf numFmtId="0" fontId="68" fillId="15" borderId="117" applyNumberFormat="0" applyAlignment="0" applyProtection="0">
      <alignment vertical="center"/>
    </xf>
    <xf numFmtId="0" fontId="51" fillId="15" borderId="202" applyNumberForma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44" fillId="8" borderId="117" applyNumberFormat="0" applyAlignment="0" applyProtection="0">
      <alignment vertical="center"/>
    </xf>
    <xf numFmtId="0" fontId="63" fillId="0" borderId="204"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14" fontId="54" fillId="36" borderId="170" applyProtection="0">
      <alignment horizontal="right"/>
    </xf>
    <xf numFmtId="0" fontId="13" fillId="10" borderId="119" applyNumberFormat="0" applyFont="0" applyAlignment="0" applyProtection="0">
      <alignment vertical="center"/>
    </xf>
    <xf numFmtId="0" fontId="55" fillId="33" borderId="170" applyNumberFormat="0" applyProtection="0">
      <alignment horizontal="left"/>
    </xf>
    <xf numFmtId="0" fontId="63" fillId="0" borderId="116" applyNumberFormat="0" applyFill="0" applyAlignment="0" applyProtection="0">
      <alignment vertical="center"/>
    </xf>
    <xf numFmtId="2" fontId="53" fillId="34" borderId="170" applyProtection="0"/>
    <xf numFmtId="14" fontId="54" fillId="36" borderId="170" applyProtection="0">
      <alignment horizontal="left"/>
    </xf>
    <xf numFmtId="2" fontId="53" fillId="37" borderId="170" applyProtection="0">
      <alignment horizontal="center"/>
    </xf>
    <xf numFmtId="0" fontId="79" fillId="8" borderId="117" applyNumberFormat="0" applyAlignment="0" applyProtection="0">
      <alignment vertical="center"/>
    </xf>
    <xf numFmtId="0" fontId="52" fillId="33" borderId="170" applyNumberFormat="0" applyAlignment="0" applyProtection="0"/>
    <xf numFmtId="14" fontId="54" fillId="36" borderId="170" applyProtection="0">
      <alignment horizontal="left"/>
    </xf>
    <xf numFmtId="2" fontId="54" fillId="33" borderId="170" applyProtection="0"/>
    <xf numFmtId="0" fontId="18" fillId="32" borderId="119" applyNumberFormat="0" applyAlignment="0" applyProtection="0"/>
    <xf numFmtId="2" fontId="54" fillId="33" borderId="170" applyProtection="0"/>
    <xf numFmtId="0" fontId="80" fillId="15" borderId="193" applyNumberFormat="0" applyAlignment="0" applyProtection="0">
      <alignment vertical="center"/>
    </xf>
    <xf numFmtId="0" fontId="13" fillId="10" borderId="119" applyNumberFormat="0" applyFont="0" applyAlignment="0" applyProtection="0">
      <alignment vertical="center"/>
    </xf>
    <xf numFmtId="2" fontId="53" fillId="34" borderId="170" applyProtection="0"/>
    <xf numFmtId="0" fontId="13" fillId="10" borderId="119" applyNumberFormat="0" applyFont="0" applyAlignment="0" applyProtection="0">
      <alignment vertical="center"/>
    </xf>
    <xf numFmtId="2" fontId="57" fillId="35" borderId="170" applyProtection="0"/>
    <xf numFmtId="2" fontId="57" fillId="35" borderId="170" applyProtection="0">
      <alignment horizontal="center"/>
    </xf>
    <xf numFmtId="2" fontId="57" fillId="35" borderId="170" applyProtection="0"/>
    <xf numFmtId="0" fontId="18" fillId="32" borderId="201" applyNumberFormat="0" applyAlignment="0" applyProtection="0"/>
    <xf numFmtId="0" fontId="55" fillId="33" borderId="170" applyNumberFormat="0" applyProtection="0">
      <alignment horizontal="lef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15" borderId="193" applyNumberFormat="0" applyAlignment="0" applyProtection="0">
      <alignment vertical="center"/>
    </xf>
    <xf numFmtId="0" fontId="63" fillId="0" borderId="116" applyNumberFormat="0" applyFill="0" applyAlignment="0" applyProtection="0">
      <alignment vertical="center"/>
    </xf>
    <xf numFmtId="14" fontId="54" fillId="36" borderId="170" applyProtection="0">
      <alignment horizontal="left"/>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14" fontId="54" fillId="36" borderId="203" applyProtection="0">
      <alignment horizontal="left"/>
    </xf>
    <xf numFmtId="0" fontId="44" fillId="8" borderId="117" applyNumberFormat="0" applyAlignment="0" applyProtection="0">
      <alignment vertical="center"/>
    </xf>
    <xf numFmtId="0" fontId="68" fillId="15" borderId="184" applyNumberFormat="0" applyAlignment="0" applyProtection="0">
      <alignment vertical="center"/>
    </xf>
    <xf numFmtId="0" fontId="13" fillId="10" borderId="119" applyNumberFormat="0" applyFont="0" applyAlignment="0" applyProtection="0">
      <alignment vertical="center"/>
    </xf>
    <xf numFmtId="0" fontId="67" fillId="9" borderId="207" applyNumberFormat="0" applyAlignment="0" applyProtection="0"/>
    <xf numFmtId="0" fontId="63" fillId="0" borderId="116" applyNumberFormat="0" applyFill="0" applyAlignment="0" applyProtection="0">
      <alignment vertical="center"/>
    </xf>
    <xf numFmtId="0" fontId="63" fillId="0" borderId="115" applyNumberFormat="0" applyFill="0" applyAlignment="0" applyProtection="0">
      <alignment vertical="center"/>
    </xf>
    <xf numFmtId="2" fontId="53" fillId="37" borderId="170" applyProtection="0">
      <alignment horizontal="center"/>
    </xf>
    <xf numFmtId="0" fontId="51" fillId="15" borderId="210" applyNumberFormat="0" applyAlignment="0" applyProtection="0">
      <alignment vertical="center"/>
    </xf>
    <xf numFmtId="0" fontId="68" fillId="15" borderId="117" applyNumberFormat="0" applyAlignment="0" applyProtection="0">
      <alignment vertical="center"/>
    </xf>
    <xf numFmtId="0" fontId="55" fillId="33" borderId="170" applyNumberFormat="0" applyProtection="0">
      <alignment horizontal="left"/>
    </xf>
    <xf numFmtId="2" fontId="53" fillId="35" borderId="170" applyProtection="0">
      <alignment horizontal="right"/>
    </xf>
    <xf numFmtId="2" fontId="54" fillId="33" borderId="170" applyProtection="0"/>
    <xf numFmtId="0" fontId="80" fillId="15" borderId="193" applyNumberFormat="0" applyAlignment="0" applyProtection="0">
      <alignment vertical="center"/>
    </xf>
    <xf numFmtId="0" fontId="79" fillId="8" borderId="117" applyNumberFormat="0" applyAlignment="0" applyProtection="0">
      <alignment vertical="center"/>
    </xf>
    <xf numFmtId="0" fontId="80" fillId="15" borderId="202" applyNumberFormat="0" applyAlignment="0" applyProtection="0">
      <alignment vertical="center"/>
    </xf>
    <xf numFmtId="0" fontId="68" fillId="9" borderId="184"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85" fillId="0" borderId="116" applyNumberFormat="0" applyFill="0" applyAlignment="0" applyProtection="0"/>
    <xf numFmtId="0" fontId="79" fillId="8" borderId="184"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2" fontId="57" fillId="35" borderId="170" applyProtection="0"/>
    <xf numFmtId="0" fontId="59" fillId="0" borderId="115" applyNumberFormat="0" applyFill="0" applyAlignment="0" applyProtection="0">
      <alignment vertical="center"/>
    </xf>
    <xf numFmtId="0" fontId="67" fillId="9" borderId="117" applyNumberFormat="0" applyAlignment="0" applyProtection="0"/>
    <xf numFmtId="2" fontId="57" fillId="35" borderId="170" applyProtection="0">
      <alignment horizontal="center"/>
    </xf>
    <xf numFmtId="0" fontId="80" fillId="15" borderId="113" applyNumberFormat="0" applyAlignment="0" applyProtection="0">
      <alignment vertical="center"/>
    </xf>
    <xf numFmtId="0" fontId="68" fillId="15" borderId="197" applyNumberFormat="0" applyAlignment="0" applyProtection="0">
      <alignment vertical="center"/>
    </xf>
    <xf numFmtId="0" fontId="68" fillId="9" borderId="197" applyNumberFormat="0" applyAlignment="0" applyProtection="0">
      <alignment vertical="center"/>
    </xf>
    <xf numFmtId="0" fontId="68" fillId="15" borderId="197"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32" fillId="15" borderId="117" applyNumberFormat="0" applyAlignment="0" applyProtection="0">
      <alignment vertical="center"/>
    </xf>
    <xf numFmtId="0" fontId="85" fillId="0" borderId="196" applyNumberFormat="0" applyFill="0" applyAlignment="0" applyProtection="0"/>
    <xf numFmtId="0" fontId="80" fillId="15" borderId="193" applyNumberFormat="0" applyAlignment="0" applyProtection="0">
      <alignment vertical="center"/>
    </xf>
    <xf numFmtId="0" fontId="80" fillId="15" borderId="193" applyNumberFormat="0" applyAlignment="0" applyProtection="0">
      <alignment vertical="center"/>
    </xf>
    <xf numFmtId="0" fontId="63" fillId="0" borderId="115" applyNumberFormat="0" applyFill="0" applyAlignment="0" applyProtection="0">
      <alignment vertical="center"/>
    </xf>
    <xf numFmtId="2" fontId="54" fillId="33" borderId="170" applyProtection="0"/>
    <xf numFmtId="0" fontId="79" fillId="8" borderId="197" applyNumberFormat="0" applyAlignment="0" applyProtection="0">
      <alignment vertical="center"/>
    </xf>
    <xf numFmtId="0" fontId="79" fillId="8" borderId="19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9" borderId="117"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85" fillId="0" borderId="116" applyNumberFormat="0" applyFill="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68" fillId="9" borderId="117" applyNumberFormat="0" applyAlignment="0" applyProtection="0">
      <alignment vertical="center"/>
    </xf>
    <xf numFmtId="0" fontId="13" fillId="10" borderId="199" applyNumberFormat="0" applyFont="0" applyAlignment="0" applyProtection="0">
      <alignment vertical="center"/>
    </xf>
    <xf numFmtId="2" fontId="53" fillId="34"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40" fillId="0" borderId="192">
      <alignment horizontal="left" vertical="center"/>
    </xf>
    <xf numFmtId="0" fontId="44" fillId="8" borderId="117" applyNumberFormat="0" applyAlignment="0" applyProtection="0">
      <alignment vertical="center"/>
    </xf>
    <xf numFmtId="0" fontId="79" fillId="8" borderId="197"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80" fillId="15" borderId="113" applyNumberFormat="0" applyAlignment="0" applyProtection="0">
      <alignment vertical="center"/>
    </xf>
    <xf numFmtId="0" fontId="13" fillId="10" borderId="119" applyNumberFormat="0" applyFont="0" applyAlignment="0" applyProtection="0"/>
    <xf numFmtId="10" fontId="38" fillId="29" borderId="102" applyNumberFormat="0" applyBorder="0" applyAlignment="0" applyProtection="0"/>
    <xf numFmtId="10" fontId="38" fillId="29" borderId="102" applyNumberFormat="0" applyBorder="0" applyAlignment="0" applyProtection="0"/>
    <xf numFmtId="2" fontId="52" fillId="34" borderId="170"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xf numFmtId="0" fontId="79" fillId="8" borderId="117" applyNumberFormat="0" applyAlignment="0" applyProtection="0">
      <alignment vertical="center"/>
    </xf>
    <xf numFmtId="2" fontId="53" fillId="35" borderId="170" applyProtection="0">
      <alignment horizontal="right"/>
    </xf>
    <xf numFmtId="2" fontId="54" fillId="33" borderId="203" applyProtection="0"/>
    <xf numFmtId="2" fontId="53" fillId="37" borderId="170" applyProtection="0">
      <alignment horizontal="center"/>
    </xf>
    <xf numFmtId="0" fontId="85" fillId="0" borderId="116" applyNumberFormat="0" applyFill="0" applyAlignment="0" applyProtection="0"/>
    <xf numFmtId="0" fontId="51" fillId="15" borderId="202" applyNumberFormat="0" applyAlignment="0" applyProtection="0">
      <alignment vertical="center"/>
    </xf>
    <xf numFmtId="0" fontId="79" fillId="8" borderId="117" applyNumberFormat="0" applyAlignment="0" applyProtection="0">
      <alignment vertical="center"/>
    </xf>
    <xf numFmtId="0" fontId="44" fillId="8" borderId="197" applyNumberFormat="0" applyAlignment="0" applyProtection="0">
      <alignment vertical="center"/>
    </xf>
    <xf numFmtId="2" fontId="54" fillId="33" borderId="170" applyProtection="0"/>
    <xf numFmtId="0" fontId="68" fillId="15" borderId="117" applyNumberFormat="0" applyAlignment="0" applyProtection="0">
      <alignment vertical="center"/>
    </xf>
    <xf numFmtId="0" fontId="63" fillId="0" borderId="115" applyNumberFormat="0" applyFill="0" applyAlignment="0" applyProtection="0">
      <alignment vertical="center"/>
    </xf>
    <xf numFmtId="0" fontId="13" fillId="10" borderId="199" applyNumberFormat="0" applyFon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51" fillId="15" borderId="113"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63" fillId="0" borderId="204" applyNumberFormat="0" applyFill="0" applyAlignment="0" applyProtection="0">
      <alignment vertical="center"/>
    </xf>
    <xf numFmtId="0" fontId="68" fillId="15" borderId="117" applyNumberFormat="0" applyAlignment="0" applyProtection="0">
      <alignment vertical="center"/>
    </xf>
    <xf numFmtId="0" fontId="80" fillId="9" borderId="193" applyNumberFormat="0" applyAlignment="0" applyProtection="0">
      <alignment vertical="center"/>
    </xf>
    <xf numFmtId="0" fontId="79" fillId="8" borderId="197" applyNumberFormat="0" applyAlignment="0" applyProtection="0">
      <alignment vertical="center"/>
    </xf>
    <xf numFmtId="0" fontId="32" fillId="15" borderId="117" applyNumberFormat="0" applyAlignment="0" applyProtection="0">
      <alignment vertical="center"/>
    </xf>
    <xf numFmtId="0" fontId="68" fillId="15" borderId="11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44" fillId="8" borderId="197"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32" fillId="15" borderId="117" applyNumberFormat="0" applyAlignment="0" applyProtection="0">
      <alignment vertical="center"/>
    </xf>
    <xf numFmtId="0" fontId="63" fillId="0" borderId="115" applyNumberFormat="0" applyFill="0" applyAlignment="0" applyProtection="0">
      <alignment vertical="center"/>
    </xf>
    <xf numFmtId="14" fontId="54" fillId="36" borderId="170" applyProtection="0">
      <alignment horizontal="left"/>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80" fillId="15" borderId="113" applyNumberFormat="0" applyAlignment="0" applyProtection="0">
      <alignment vertical="center"/>
    </xf>
    <xf numFmtId="0" fontId="13" fillId="10" borderId="119" applyNumberFormat="0" applyFont="0" applyAlignment="0" applyProtection="0"/>
    <xf numFmtId="14" fontId="54" fillId="36" borderId="170" applyProtection="0">
      <alignment horizontal="left"/>
    </xf>
    <xf numFmtId="0" fontId="68" fillId="15" borderId="117" applyNumberFormat="0" applyAlignment="0" applyProtection="0">
      <alignment vertical="center"/>
    </xf>
    <xf numFmtId="2" fontId="53" fillId="37" borderId="170" applyProtection="0"/>
    <xf numFmtId="0" fontId="59" fillId="0" borderId="115"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10" fontId="38" fillId="29" borderId="102" applyNumberFormat="0" applyBorder="0" applyAlignment="0" applyProtection="0"/>
    <xf numFmtId="10" fontId="38" fillId="29" borderId="102" applyNumberFormat="0" applyBorder="0" applyAlignment="0" applyProtection="0"/>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32" fillId="15" borderId="117" applyNumberFormat="0" applyAlignment="0" applyProtection="0">
      <alignment vertical="center"/>
    </xf>
    <xf numFmtId="0" fontId="18" fillId="32" borderId="119" applyNumberFormat="0" applyAlignment="0" applyProtection="0"/>
    <xf numFmtId="0" fontId="68" fillId="15" borderId="207" applyNumberFormat="0" applyAlignment="0" applyProtection="0">
      <alignment vertical="center"/>
    </xf>
    <xf numFmtId="2" fontId="57" fillId="35" borderId="170" applyProtection="0"/>
    <xf numFmtId="0" fontId="32" fillId="15" borderId="117" applyNumberFormat="0" applyAlignment="0" applyProtection="0">
      <alignment vertical="center"/>
    </xf>
    <xf numFmtId="0" fontId="68"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80" fillId="15" borderId="193" applyNumberFormat="0" applyAlignment="0" applyProtection="0">
      <alignment vertical="center"/>
    </xf>
    <xf numFmtId="0" fontId="63" fillId="0" borderId="115" applyNumberFormat="0" applyFill="0" applyAlignment="0" applyProtection="0">
      <alignment vertical="center"/>
    </xf>
    <xf numFmtId="2" fontId="52" fillId="34" borderId="170"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13" applyNumberFormat="0" applyAlignment="0" applyProtection="0">
      <alignment vertical="center"/>
    </xf>
    <xf numFmtId="0" fontId="68" fillId="15" borderId="117" applyNumberFormat="0" applyAlignment="0" applyProtection="0">
      <alignment vertical="center"/>
    </xf>
    <xf numFmtId="0" fontId="85" fillId="0" borderId="116" applyNumberFormat="0" applyFill="0" applyAlignment="0" applyProtection="0"/>
    <xf numFmtId="0" fontId="13" fillId="10" borderId="119" applyNumberFormat="0" applyFont="0" applyAlignment="0" applyProtection="0">
      <alignment vertical="center"/>
    </xf>
    <xf numFmtId="2" fontId="53" fillId="35" borderId="170" applyProtection="0">
      <alignment horizontal="right"/>
    </xf>
    <xf numFmtId="2" fontId="57" fillId="35" borderId="170" applyProtection="0"/>
    <xf numFmtId="0" fontId="68" fillId="15" borderId="117" applyNumberFormat="0" applyAlignment="0" applyProtection="0">
      <alignment vertical="center"/>
    </xf>
    <xf numFmtId="0" fontId="79" fillId="8" borderId="117" applyNumberFormat="0" applyAlignment="0" applyProtection="0">
      <alignment vertical="center"/>
    </xf>
    <xf numFmtId="2" fontId="57" fillId="35" borderId="203" applyProtection="0">
      <alignment horizontal="center"/>
    </xf>
    <xf numFmtId="0" fontId="80" fillId="15" borderId="202" applyNumberFormat="0" applyAlignment="0" applyProtection="0">
      <alignment vertical="center"/>
    </xf>
    <xf numFmtId="0" fontId="13" fillId="10" borderId="201" applyNumberFormat="0" applyFont="0" applyAlignment="0" applyProtection="0"/>
    <xf numFmtId="0" fontId="55" fillId="33" borderId="170" applyNumberFormat="0" applyProtection="0">
      <alignment horizontal="left"/>
    </xf>
    <xf numFmtId="0" fontId="68" fillId="15" borderId="117" applyNumberFormat="0" applyAlignment="0" applyProtection="0">
      <alignment vertical="center"/>
    </xf>
    <xf numFmtId="0" fontId="63" fillId="0" borderId="212" applyNumberFormat="0" applyFill="0" applyAlignment="0" applyProtection="0">
      <alignment vertical="center"/>
    </xf>
    <xf numFmtId="2" fontId="53" fillId="37" borderId="170" applyProtection="0">
      <alignment horizontal="center"/>
    </xf>
    <xf numFmtId="0" fontId="51" fillId="15" borderId="193" applyNumberFormat="0" applyAlignment="0" applyProtection="0">
      <alignment vertical="center"/>
    </xf>
    <xf numFmtId="0" fontId="68" fillId="15" borderId="117" applyNumberFormat="0" applyAlignment="0" applyProtection="0">
      <alignment vertical="center"/>
    </xf>
    <xf numFmtId="0" fontId="52" fillId="33" borderId="170" applyNumberFormat="0" applyAlignment="0" applyProtection="0"/>
    <xf numFmtId="0" fontId="63" fillId="0" borderId="204" applyNumberFormat="0" applyFill="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63" fillId="0" borderId="115" applyNumberFormat="0" applyFill="0" applyAlignment="0" applyProtection="0">
      <alignment vertical="center"/>
    </xf>
    <xf numFmtId="0" fontId="68" fillId="15" borderId="184"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2" fontId="53" fillId="37" borderId="170" applyProtection="0"/>
    <xf numFmtId="0" fontId="63" fillId="0" borderId="115" applyNumberFormat="0" applyFill="0" applyAlignment="0" applyProtection="0">
      <alignment vertical="center"/>
    </xf>
    <xf numFmtId="0" fontId="40" fillId="0" borderId="192">
      <alignment horizontal="left" vertical="center"/>
    </xf>
    <xf numFmtId="0" fontId="40" fillId="0" borderId="192">
      <alignment horizontal="lef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51" fillId="15" borderId="193"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67" fillId="9" borderId="197" applyNumberFormat="0" applyAlignment="0" applyProtection="0"/>
    <xf numFmtId="0" fontId="13" fillId="10" borderId="199" applyNumberFormat="0" applyFont="0" applyAlignment="0" applyProtection="0"/>
    <xf numFmtId="0" fontId="13" fillId="10" borderId="119" applyNumberFormat="0" applyFont="0" applyAlignment="0" applyProtection="0">
      <alignment vertical="center"/>
    </xf>
    <xf numFmtId="0" fontId="63" fillId="0" borderId="19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2" fontId="57" fillId="35" borderId="170" applyProtection="0">
      <alignment horizontal="center"/>
    </xf>
    <xf numFmtId="2" fontId="53" fillId="37" borderId="170" applyProtection="0"/>
    <xf numFmtId="2" fontId="53" fillId="37" borderId="170" applyProtection="0">
      <alignment horizontal="center"/>
    </xf>
    <xf numFmtId="2" fontId="54" fillId="33" borderId="170" applyProtection="0"/>
    <xf numFmtId="2" fontId="53" fillId="37" borderId="170" applyProtection="0"/>
    <xf numFmtId="2" fontId="53" fillId="37" borderId="170" applyProtection="0"/>
    <xf numFmtId="2" fontId="53" fillId="34" borderId="170" applyProtection="0"/>
    <xf numFmtId="14" fontId="54" fillId="36" borderId="170" applyProtection="0">
      <alignment horizontal="left"/>
    </xf>
    <xf numFmtId="0" fontId="55" fillId="33" borderId="170" applyNumberFormat="0" applyProtection="0">
      <alignment horizontal="left"/>
    </xf>
    <xf numFmtId="0" fontId="55" fillId="33" borderId="170" applyNumberFormat="0" applyProtection="0">
      <alignment horizontal="left"/>
    </xf>
    <xf numFmtId="14" fontId="54" fillId="36" borderId="170" applyProtection="0">
      <alignment horizontal="left"/>
    </xf>
    <xf numFmtId="2" fontId="52" fillId="34" borderId="170" applyProtection="0">
      <alignment horizontal="right"/>
    </xf>
    <xf numFmtId="14" fontId="54" fillId="36" borderId="170" applyProtection="0">
      <alignment horizontal="right"/>
    </xf>
    <xf numFmtId="14" fontId="54" fillId="36" borderId="170" applyProtection="0">
      <alignment horizontal="right"/>
    </xf>
    <xf numFmtId="2" fontId="53" fillId="35" borderId="170" applyProtection="0">
      <alignment horizontal="right"/>
    </xf>
    <xf numFmtId="0" fontId="18" fillId="32" borderId="119" applyNumberFormat="0" applyAlignment="0" applyProtection="0"/>
    <xf numFmtId="0" fontId="67" fillId="9" borderId="184" applyNumberFormat="0" applyAlignment="0" applyProtection="0"/>
    <xf numFmtId="0" fontId="18" fillId="32" borderId="119" applyNumberFormat="0" applyAlignment="0" applyProtection="0"/>
    <xf numFmtId="2" fontId="53" fillId="37" borderId="194" applyProtection="0">
      <alignment horizontal="center"/>
    </xf>
    <xf numFmtId="0" fontId="63" fillId="0" borderId="116" applyNumberFormat="0" applyFill="0" applyAlignment="0" applyProtection="0">
      <alignment vertical="center"/>
    </xf>
    <xf numFmtId="0" fontId="13" fillId="10" borderId="119" applyNumberFormat="0" applyFont="0" applyAlignment="0" applyProtection="0">
      <alignment vertical="center"/>
    </xf>
    <xf numFmtId="0" fontId="59" fillId="0" borderId="195" applyNumberFormat="0" applyFill="0" applyAlignment="0" applyProtection="0">
      <alignment vertical="center"/>
    </xf>
    <xf numFmtId="2" fontId="53" fillId="37" borderId="194" applyProtection="0"/>
    <xf numFmtId="2" fontId="57" fillId="35" borderId="194" applyProtection="0">
      <alignment horizontal="center"/>
    </xf>
    <xf numFmtId="2" fontId="53" fillId="37" borderId="194" applyProtection="0">
      <alignment horizontal="center"/>
    </xf>
    <xf numFmtId="2" fontId="57" fillId="35" borderId="194" applyProtection="0"/>
    <xf numFmtId="2" fontId="54" fillId="33" borderId="194" applyProtection="0"/>
    <xf numFmtId="0" fontId="13" fillId="10" borderId="119" applyNumberFormat="0" applyFont="0" applyAlignment="0" applyProtection="0">
      <alignment vertical="center"/>
    </xf>
    <xf numFmtId="0" fontId="67" fillId="9" borderId="197" applyNumberFormat="0" applyAlignment="0" applyProtection="0"/>
    <xf numFmtId="0" fontId="68" fillId="9" borderId="197" applyNumberFormat="0" applyAlignment="0" applyProtection="0">
      <alignment vertical="center"/>
    </xf>
    <xf numFmtId="0" fontId="68" fillId="15" borderId="197" applyNumberFormat="0" applyAlignment="0" applyProtection="0">
      <alignment vertical="center"/>
    </xf>
    <xf numFmtId="0" fontId="13" fillId="10" borderId="199" applyNumberFormat="0" applyFont="0" applyAlignment="0" applyProtection="0"/>
    <xf numFmtId="0" fontId="13" fillId="10" borderId="119" applyNumberFormat="0" applyFont="0" applyAlignment="0" applyProtection="0">
      <alignment vertical="center"/>
    </xf>
    <xf numFmtId="0" fontId="18" fillId="32" borderId="199"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99" applyNumberFormat="0" applyFont="0" applyAlignment="0" applyProtection="0">
      <alignment vertical="center"/>
    </xf>
    <xf numFmtId="2" fontId="54" fillId="33" borderId="194" applyProtection="0"/>
    <xf numFmtId="2" fontId="52" fillId="34" borderId="194" applyProtection="0">
      <alignment horizontal="right"/>
    </xf>
    <xf numFmtId="2" fontId="53" fillId="35" borderId="194" applyProtection="0">
      <alignment horizontal="right"/>
    </xf>
    <xf numFmtId="2" fontId="53" fillId="35" borderId="194" applyProtection="0">
      <alignment horizontal="right"/>
    </xf>
    <xf numFmtId="0" fontId="51" fillId="15" borderId="193" applyNumberFormat="0" applyAlignment="0" applyProtection="0">
      <alignment vertical="center"/>
    </xf>
    <xf numFmtId="0" fontId="52" fillId="33" borderId="194" applyNumberFormat="0" applyAlignment="0" applyProtection="0"/>
    <xf numFmtId="0" fontId="52" fillId="33" borderId="194" applyNumberFormat="0" applyAlignment="0" applyProtection="0"/>
    <xf numFmtId="0" fontId="32" fillId="15" borderId="197" applyNumberFormat="0" applyAlignment="0" applyProtection="0">
      <alignment vertical="center"/>
    </xf>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44" fillId="8" borderId="197" applyNumberFormat="0" applyAlignment="0" applyProtection="0">
      <alignment vertical="center"/>
    </xf>
    <xf numFmtId="0" fontId="44" fillId="8" borderId="197" applyNumberFormat="0" applyAlignment="0" applyProtection="0">
      <alignment vertical="center"/>
    </xf>
    <xf numFmtId="2" fontId="53" fillId="35" borderId="194" applyProtection="0">
      <alignment horizontal="right"/>
    </xf>
    <xf numFmtId="0" fontId="52" fillId="33" borderId="194"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0" fontId="52" fillId="33" borderId="194" applyNumberFormat="0" applyAlignment="0" applyProtection="0"/>
    <xf numFmtId="2" fontId="52" fillId="34" borderId="194" applyProtection="0">
      <alignment horizontal="right"/>
    </xf>
    <xf numFmtId="14" fontId="54" fillId="36" borderId="194" applyProtection="0">
      <alignment horizontal="lef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left"/>
    </xf>
    <xf numFmtId="2" fontId="53" fillId="34" borderId="194" applyProtection="0"/>
    <xf numFmtId="2" fontId="54" fillId="33" borderId="194" applyProtection="0"/>
    <xf numFmtId="0" fontId="55" fillId="33" borderId="194" applyNumberFormat="0" applyProtection="0">
      <alignment horizontal="left"/>
    </xf>
    <xf numFmtId="0" fontId="55" fillId="33" borderId="194" applyNumberFormat="0" applyProtection="0">
      <alignment horizontal="left"/>
    </xf>
    <xf numFmtId="2" fontId="54" fillId="33" borderId="194" applyProtection="0"/>
    <xf numFmtId="2" fontId="54" fillId="33" borderId="194" applyProtection="0"/>
    <xf numFmtId="2" fontId="53" fillId="37" borderId="194" applyProtection="0">
      <alignment horizontal="center"/>
    </xf>
    <xf numFmtId="2" fontId="57" fillId="35" borderId="194" applyProtection="0"/>
    <xf numFmtId="2" fontId="53" fillId="37" borderId="194" applyProtection="0"/>
    <xf numFmtId="2" fontId="53" fillId="37" borderId="194" applyProtection="0"/>
    <xf numFmtId="2" fontId="57" fillId="35" borderId="194" applyProtection="0">
      <alignment horizontal="center"/>
    </xf>
    <xf numFmtId="2" fontId="57" fillId="35" borderId="194" applyProtection="0">
      <alignment horizontal="center"/>
    </xf>
    <xf numFmtId="0" fontId="63" fillId="0" borderId="195" applyNumberFormat="0" applyFill="0" applyAlignment="0" applyProtection="0">
      <alignment vertical="center"/>
    </xf>
    <xf numFmtId="0" fontId="68" fillId="15" borderId="117" applyNumberFormat="0" applyAlignment="0" applyProtection="0">
      <alignment vertical="center"/>
    </xf>
    <xf numFmtId="0" fontId="59" fillId="0" borderId="195" applyNumberFormat="0" applyFill="0" applyAlignment="0" applyProtection="0">
      <alignment vertical="center"/>
    </xf>
    <xf numFmtId="0" fontId="59" fillId="0" borderId="195" applyNumberFormat="0" applyFill="0" applyAlignment="0" applyProtection="0">
      <alignment vertical="center"/>
    </xf>
    <xf numFmtId="0" fontId="44" fillId="8" borderId="197" applyNumberFormat="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6"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2" fontId="52" fillId="34" borderId="194" applyProtection="0">
      <alignment horizontal="right"/>
    </xf>
    <xf numFmtId="2" fontId="53" fillId="35" borderId="194" applyProtection="0">
      <alignment horizontal="right"/>
    </xf>
    <xf numFmtId="0" fontId="13" fillId="10" borderId="199" applyNumberFormat="0" applyFont="0" applyAlignment="0" applyProtection="0">
      <alignment vertical="center"/>
    </xf>
    <xf numFmtId="0" fontId="52" fillId="33" borderId="194" applyNumberFormat="0" applyAlignment="0" applyProtection="0"/>
    <xf numFmtId="0" fontId="51" fillId="15" borderId="193" applyNumberFormat="0" applyAlignment="0" applyProtection="0">
      <alignment vertical="center"/>
    </xf>
    <xf numFmtId="0" fontId="32" fillId="15" borderId="197" applyNumberFormat="0" applyAlignment="0" applyProtection="0">
      <alignment vertical="center"/>
    </xf>
    <xf numFmtId="0" fontId="44" fillId="8" borderId="197" applyNumberFormat="0" applyAlignment="0" applyProtection="0">
      <alignment vertical="center"/>
    </xf>
    <xf numFmtId="0" fontId="18" fillId="32" borderId="199" applyNumberFormat="0" applyAlignment="0" applyProtection="0"/>
    <xf numFmtId="0" fontId="18" fillId="32" borderId="199" applyNumberFormat="0" applyAlignment="0" applyProtection="0"/>
    <xf numFmtId="10" fontId="38" fillId="29" borderId="198" applyNumberFormat="0" applyBorder="0" applyAlignment="0" applyProtection="0"/>
    <xf numFmtId="0" fontId="32" fillId="15" borderId="197" applyNumberFormat="0" applyAlignment="0" applyProtection="0">
      <alignment vertical="center"/>
    </xf>
    <xf numFmtId="2" fontId="53" fillId="35" borderId="194" applyProtection="0">
      <alignment horizontal="right"/>
    </xf>
    <xf numFmtId="0" fontId="52" fillId="33" borderId="194" applyNumberFormat="0" applyAlignment="0" applyProtection="0"/>
    <xf numFmtId="0" fontId="51" fillId="15" borderId="193" applyNumberFormat="0" applyAlignment="0" applyProtection="0">
      <alignment vertical="center"/>
    </xf>
    <xf numFmtId="0" fontId="52" fillId="33" borderId="194" applyNumberFormat="0" applyAlignment="0" applyProtection="0"/>
    <xf numFmtId="2" fontId="52" fillId="34" borderId="194" applyProtection="0">
      <alignment horizontal="right"/>
    </xf>
    <xf numFmtId="2" fontId="52" fillId="34" borderId="194" applyProtection="0">
      <alignment horizontal="right"/>
    </xf>
    <xf numFmtId="0" fontId="13" fillId="10" borderId="119" applyNumberFormat="0" applyFont="0" applyAlignment="0" applyProtection="0">
      <alignment vertical="center"/>
    </xf>
    <xf numFmtId="0" fontId="67" fillId="9" borderId="197" applyNumberFormat="0" applyAlignment="0" applyProtection="0"/>
    <xf numFmtId="0" fontId="68" fillId="9" borderId="197" applyNumberFormat="0" applyAlignment="0" applyProtection="0">
      <alignment vertical="center"/>
    </xf>
    <xf numFmtId="0" fontId="68" fillId="15" borderId="197" applyNumberFormat="0" applyAlignment="0" applyProtection="0">
      <alignment vertical="center"/>
    </xf>
    <xf numFmtId="0" fontId="13" fillId="10" borderId="199" applyNumberFormat="0" applyFont="0" applyAlignment="0" applyProtection="0"/>
    <xf numFmtId="0" fontId="13" fillId="10" borderId="119" applyNumberFormat="0" applyFont="0" applyAlignment="0" applyProtection="0">
      <alignment vertical="center"/>
    </xf>
    <xf numFmtId="14" fontId="54" fillId="36" borderId="194" applyProtection="0">
      <alignment horizontal="lef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2" fontId="53" fillId="34" borderId="194" applyProtection="0"/>
    <xf numFmtId="2" fontId="54" fillId="33" borderId="194" applyProtection="0"/>
    <xf numFmtId="2" fontId="54" fillId="33" borderId="194" applyProtection="0"/>
    <xf numFmtId="2" fontId="57" fillId="35" borderId="194" applyProtection="0"/>
    <xf numFmtId="2" fontId="53" fillId="37" borderId="194" applyProtection="0"/>
    <xf numFmtId="2" fontId="53" fillId="37" borderId="194" applyProtection="0">
      <alignment horizontal="center"/>
    </xf>
    <xf numFmtId="0" fontId="63" fillId="0" borderId="196" applyNumberFormat="0" applyFill="0" applyAlignment="0" applyProtection="0">
      <alignment vertical="center"/>
    </xf>
    <xf numFmtId="0" fontId="44" fillId="8" borderId="197" applyNumberFormat="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2" fontId="52" fillId="34" borderId="194" applyProtection="0">
      <alignment horizontal="right"/>
    </xf>
    <xf numFmtId="2" fontId="53" fillId="35" borderId="194" applyProtection="0">
      <alignment horizontal="right"/>
    </xf>
    <xf numFmtId="2" fontId="53" fillId="35" borderId="194" applyProtection="0">
      <alignment horizontal="right"/>
    </xf>
    <xf numFmtId="0" fontId="51" fillId="15" borderId="193" applyNumberFormat="0" applyAlignment="0" applyProtection="0">
      <alignment vertical="center"/>
    </xf>
    <xf numFmtId="0" fontId="52" fillId="33" borderId="194" applyNumberFormat="0" applyAlignment="0" applyProtection="0"/>
    <xf numFmtId="0" fontId="52" fillId="33" borderId="194" applyNumberFormat="0" applyAlignment="0" applyProtection="0"/>
    <xf numFmtId="0" fontId="32" fillId="15" borderId="197" applyNumberFormat="0" applyAlignment="0" applyProtection="0">
      <alignment vertical="center"/>
    </xf>
    <xf numFmtId="0" fontId="44" fillId="8" borderId="197" applyNumberFormat="0" applyAlignment="0" applyProtection="0">
      <alignment vertical="center"/>
    </xf>
    <xf numFmtId="0" fontId="18" fillId="32" borderId="199" applyNumberFormat="0" applyAlignment="0" applyProtection="0"/>
    <xf numFmtId="0" fontId="18" fillId="32" borderId="199" applyNumberFormat="0" applyAlignment="0" applyProtection="0"/>
    <xf numFmtId="0" fontId="44" fillId="8" borderId="197" applyNumberFormat="0" applyAlignment="0" applyProtection="0">
      <alignment vertical="center"/>
    </xf>
    <xf numFmtId="0" fontId="67" fillId="9" borderId="117" applyNumberFormat="0" applyAlignment="0" applyProtection="0"/>
    <xf numFmtId="2" fontId="53" fillId="35" borderId="194" applyProtection="0">
      <alignment horizontal="right"/>
    </xf>
    <xf numFmtId="0" fontId="52" fillId="33" borderId="194"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2" fontId="52" fillId="34" borderId="194" applyProtection="0">
      <alignment horizontal="right"/>
    </xf>
    <xf numFmtId="2" fontId="52" fillId="34" borderId="194" applyProtection="0">
      <alignment horizontal="right"/>
    </xf>
    <xf numFmtId="14" fontId="54" fillId="36" borderId="194" applyProtection="0">
      <alignment horizontal="left"/>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left"/>
    </xf>
    <xf numFmtId="14" fontId="54" fillId="36" borderId="194" applyProtection="0">
      <alignment horizontal="left"/>
    </xf>
    <xf numFmtId="2" fontId="53" fillId="34" borderId="194" applyProtection="0"/>
    <xf numFmtId="2" fontId="54" fillId="33" borderId="194" applyProtection="0"/>
    <xf numFmtId="0" fontId="55" fillId="33" borderId="194" applyNumberFormat="0" applyProtection="0">
      <alignment horizontal="left"/>
    </xf>
    <xf numFmtId="0" fontId="55" fillId="33" borderId="194" applyNumberFormat="0" applyProtection="0">
      <alignment horizontal="left"/>
    </xf>
    <xf numFmtId="2" fontId="54" fillId="33" borderId="194" applyProtection="0"/>
    <xf numFmtId="2" fontId="54" fillId="33" borderId="194"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2" fontId="53" fillId="37" borderId="194" applyProtection="0">
      <alignment horizontal="center"/>
    </xf>
    <xf numFmtId="2" fontId="57" fillId="35" borderId="194" applyProtection="0"/>
    <xf numFmtId="2" fontId="53" fillId="37" borderId="194" applyProtection="0"/>
    <xf numFmtId="2" fontId="53" fillId="37" borderId="194" applyProtection="0"/>
    <xf numFmtId="2" fontId="57" fillId="35" borderId="194" applyProtection="0">
      <alignment horizontal="center"/>
    </xf>
    <xf numFmtId="2" fontId="57" fillId="35" borderId="194" applyProtection="0">
      <alignment horizontal="center"/>
    </xf>
    <xf numFmtId="0" fontId="63" fillId="0" borderId="196" applyNumberFormat="0" applyFill="0" applyAlignment="0" applyProtection="0">
      <alignment vertical="center"/>
    </xf>
    <xf numFmtId="0" fontId="67" fillId="9" borderId="117" applyNumberFormat="0" applyAlignment="0" applyProtection="0"/>
    <xf numFmtId="0" fontId="59" fillId="0" borderId="195" applyNumberFormat="0" applyFill="0" applyAlignment="0" applyProtection="0">
      <alignment vertical="center"/>
    </xf>
    <xf numFmtId="0" fontId="32" fillId="15" borderId="197" applyNumberFormat="0" applyAlignment="0" applyProtection="0">
      <alignment vertical="center"/>
    </xf>
    <xf numFmtId="0" fontId="44" fillId="8" borderId="197" applyNumberFormat="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2" fontId="52" fillId="34" borderId="194" applyProtection="0">
      <alignment horizontal="right"/>
    </xf>
    <xf numFmtId="0" fontId="63" fillId="0" borderId="195" applyNumberFormat="0" applyFill="0" applyAlignment="0" applyProtection="0">
      <alignment vertical="center"/>
    </xf>
    <xf numFmtId="0" fontId="18" fillId="32" borderId="199" applyNumberFormat="0" applyAlignment="0" applyProtection="0"/>
    <xf numFmtId="0" fontId="13" fillId="10" borderId="199" applyNumberFormat="0" applyFont="0" applyAlignment="0" applyProtection="0">
      <alignment vertical="center"/>
    </xf>
    <xf numFmtId="0" fontId="18" fillId="32" borderId="199" applyNumberFormat="0" applyAlignment="0" applyProtection="0"/>
    <xf numFmtId="2" fontId="54" fillId="33" borderId="194" applyProtection="0"/>
    <xf numFmtId="2" fontId="57" fillId="35" borderId="194" applyProtection="0"/>
    <xf numFmtId="0" fontId="51" fillId="15" borderId="113" applyNumberFormat="0" applyAlignment="0" applyProtection="0">
      <alignment vertical="center"/>
    </xf>
    <xf numFmtId="2" fontId="57" fillId="35" borderId="194" applyProtection="0">
      <alignment horizontal="center"/>
    </xf>
    <xf numFmtId="2" fontId="57" fillId="35" borderId="194" applyProtection="0"/>
    <xf numFmtId="0" fontId="13" fillId="10" borderId="119" applyNumberFormat="0" applyFon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59" fillId="0" borderId="195" applyNumberFormat="0" applyFill="0" applyAlignment="0" applyProtection="0">
      <alignment vertical="center"/>
    </xf>
    <xf numFmtId="0" fontId="13" fillId="10" borderId="119" applyNumberFormat="0" applyFont="0" applyAlignment="0" applyProtection="0">
      <alignment vertical="center"/>
    </xf>
    <xf numFmtId="0" fontId="52" fillId="33" borderId="170" applyNumberFormat="0" applyAlignment="0" applyProtection="0"/>
    <xf numFmtId="0" fontId="18" fillId="32" borderId="119" applyNumberFormat="0" applyAlignment="0" applyProtection="0"/>
    <xf numFmtId="2" fontId="53" fillId="35" borderId="170" applyProtection="0">
      <alignment horizontal="right"/>
    </xf>
    <xf numFmtId="14" fontId="54" fillId="36" borderId="170" applyProtection="0">
      <alignment horizontal="right"/>
    </xf>
    <xf numFmtId="14" fontId="54" fillId="36" borderId="170" applyProtection="0">
      <alignment horizontal="right"/>
    </xf>
    <xf numFmtId="2" fontId="52" fillId="34" borderId="170" applyProtection="0">
      <alignment horizontal="right"/>
    </xf>
    <xf numFmtId="14" fontId="54" fillId="36" borderId="170" applyProtection="0">
      <alignment horizontal="left"/>
    </xf>
    <xf numFmtId="2" fontId="54" fillId="33" borderId="170" applyProtection="0"/>
    <xf numFmtId="0" fontId="55" fillId="33" borderId="170" applyNumberFormat="0" applyProtection="0">
      <alignment horizontal="left"/>
    </xf>
    <xf numFmtId="14" fontId="54" fillId="36" borderId="170" applyProtection="0">
      <alignment horizontal="left"/>
    </xf>
    <xf numFmtId="2" fontId="53" fillId="34" borderId="170" applyProtection="0"/>
    <xf numFmtId="2" fontId="57" fillId="35" borderId="170" applyProtection="0"/>
    <xf numFmtId="2" fontId="53" fillId="37" borderId="170" applyProtection="0"/>
    <xf numFmtId="2" fontId="54" fillId="33" borderId="170" applyProtection="0"/>
    <xf numFmtId="2" fontId="53" fillId="37" borderId="170" applyProtection="0">
      <alignment horizontal="center"/>
    </xf>
    <xf numFmtId="0" fontId="63" fillId="0" borderId="195" applyNumberFormat="0" applyFill="0" applyAlignment="0" applyProtection="0">
      <alignment vertical="center"/>
    </xf>
    <xf numFmtId="2" fontId="53" fillId="35" borderId="170" applyProtection="0">
      <alignment horizontal="right"/>
    </xf>
    <xf numFmtId="2" fontId="57" fillId="35" borderId="170" applyProtection="0">
      <alignment horizont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2" fontId="53" fillId="37" borderId="170" applyProtection="0">
      <alignment horizontal="center"/>
    </xf>
    <xf numFmtId="0" fontId="63" fillId="0" borderId="195" applyNumberFormat="0" applyFill="0" applyAlignment="0" applyProtection="0">
      <alignment vertical="center"/>
    </xf>
    <xf numFmtId="14" fontId="54" fillId="36" borderId="170" applyProtection="0">
      <alignment horizontal="right"/>
    </xf>
    <xf numFmtId="0" fontId="55" fillId="33" borderId="170" applyNumberFormat="0" applyProtection="0">
      <alignment horizontal="left"/>
    </xf>
    <xf numFmtId="0" fontId="18" fillId="32" borderId="119" applyNumberFormat="0" applyAlignment="0" applyProtection="0"/>
    <xf numFmtId="0" fontId="18" fillId="32" borderId="119" applyNumberFormat="0" applyAlignment="0" applyProtection="0"/>
    <xf numFmtId="2" fontId="54" fillId="33" borderId="170" applyProtection="0"/>
    <xf numFmtId="10" fontId="38" fillId="29" borderId="167" applyNumberFormat="0" applyBorder="0" applyAlignment="0" applyProtection="0"/>
    <xf numFmtId="0" fontId="68" fillId="15" borderId="117" applyNumberFormat="0" applyAlignment="0" applyProtection="0">
      <alignment vertical="center"/>
    </xf>
    <xf numFmtId="2" fontId="54" fillId="33" borderId="170" applyProtection="0"/>
    <xf numFmtId="0" fontId="13" fillId="10" borderId="119" applyNumberFormat="0" applyFont="0" applyAlignment="0" applyProtection="0">
      <alignment vertical="center"/>
    </xf>
    <xf numFmtId="14" fontId="54" fillId="36" borderId="170" applyProtection="0">
      <alignment horizontal="left"/>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79" fillId="8" borderId="184" applyNumberFormat="0" applyAlignment="0" applyProtection="0">
      <alignment vertical="center"/>
    </xf>
    <xf numFmtId="0" fontId="32" fillId="15" borderId="117" applyNumberFormat="0" applyAlignment="0" applyProtection="0">
      <alignment vertical="center"/>
    </xf>
    <xf numFmtId="0" fontId="55" fillId="33" borderId="170" applyNumberFormat="0" applyProtection="0">
      <alignment horizontal="left"/>
    </xf>
    <xf numFmtId="0" fontId="79" fillId="8" borderId="117" applyNumberFormat="0" applyAlignment="0" applyProtection="0">
      <alignment vertical="center"/>
    </xf>
    <xf numFmtId="14" fontId="54" fillId="36" borderId="170" applyProtection="0">
      <alignment horizontal="left"/>
    </xf>
    <xf numFmtId="0" fontId="13" fillId="10" borderId="119" applyNumberFormat="0" applyFont="0" applyAlignment="0" applyProtection="0"/>
    <xf numFmtId="0" fontId="80" fillId="15" borderId="193" applyNumberFormat="0" applyAlignment="0" applyProtection="0">
      <alignment vertical="center"/>
    </xf>
    <xf numFmtId="0" fontId="13" fillId="10" borderId="119" applyNumberFormat="0" applyFont="0" applyAlignment="0" applyProtection="0">
      <alignment vertical="center"/>
    </xf>
    <xf numFmtId="0" fontId="68" fillId="9" borderId="117" applyNumberFormat="0" applyAlignment="0" applyProtection="0">
      <alignment vertical="center"/>
    </xf>
    <xf numFmtId="0" fontId="80" fillId="15" borderId="193" applyNumberFormat="0" applyAlignment="0" applyProtection="0">
      <alignment vertical="center"/>
    </xf>
    <xf numFmtId="14" fontId="54" fillId="36" borderId="170" applyProtection="0">
      <alignment horizontal="left"/>
    </xf>
    <xf numFmtId="0" fontId="55" fillId="33" borderId="170" applyNumberFormat="0" applyProtection="0">
      <alignment horizontal="left"/>
    </xf>
    <xf numFmtId="2" fontId="57" fillId="35" borderId="170" applyProtection="0">
      <alignment horizontal="center"/>
    </xf>
    <xf numFmtId="0" fontId="13" fillId="10" borderId="119" applyNumberFormat="0" applyFont="0" applyAlignment="0" applyProtection="0">
      <alignment vertical="center"/>
    </xf>
    <xf numFmtId="2" fontId="52" fillId="34" borderId="170" applyProtection="0">
      <alignment horizontal="right"/>
    </xf>
    <xf numFmtId="0" fontId="18" fillId="32" borderId="119" applyNumberFormat="0" applyAlignment="0" applyProtection="0"/>
    <xf numFmtId="0" fontId="63" fillId="0" borderId="204" applyNumberFormat="0" applyFill="0" applyAlignment="0" applyProtection="0">
      <alignment vertical="center"/>
    </xf>
    <xf numFmtId="2" fontId="54" fillId="33" borderId="170" applyProtection="0"/>
    <xf numFmtId="2" fontId="52" fillId="34" borderId="170" applyProtection="0">
      <alignment horizontal="right"/>
    </xf>
    <xf numFmtId="0" fontId="63" fillId="0" borderId="115" applyNumberFormat="0" applyFill="0" applyAlignment="0" applyProtection="0">
      <alignment vertical="center"/>
    </xf>
    <xf numFmtId="2" fontId="57" fillId="35" borderId="170" applyProtection="0">
      <alignment horizontal="center"/>
    </xf>
    <xf numFmtId="2" fontId="53" fillId="37" borderId="170" applyProtection="0">
      <alignment horizontal="center"/>
    </xf>
    <xf numFmtId="0" fontId="13" fillId="10" borderId="119" applyNumberFormat="0" applyFont="0" applyAlignment="0" applyProtection="0">
      <alignment vertical="center"/>
    </xf>
    <xf numFmtId="2" fontId="53" fillId="35" borderId="170" applyProtection="0">
      <alignment horizontal="right"/>
    </xf>
    <xf numFmtId="0" fontId="18" fillId="32" borderId="119" applyNumberFormat="0" applyAlignment="0" applyProtection="0"/>
    <xf numFmtId="0" fontId="63" fillId="0" borderId="115" applyNumberFormat="0" applyFill="0" applyAlignment="0" applyProtection="0">
      <alignment vertical="center"/>
    </xf>
    <xf numFmtId="2" fontId="52" fillId="34" borderId="170" applyProtection="0">
      <alignment horizontal="right"/>
    </xf>
    <xf numFmtId="0" fontId="13" fillId="10" borderId="119" applyNumberFormat="0" applyFont="0" applyAlignment="0" applyProtection="0">
      <alignment vertical="center"/>
    </xf>
    <xf numFmtId="2" fontId="53" fillId="37" borderId="170" applyProtection="0">
      <alignment horizontal="center"/>
    </xf>
    <xf numFmtId="2" fontId="57" fillId="35" borderId="170" applyProtection="0"/>
    <xf numFmtId="0" fontId="18" fillId="32" borderId="119" applyNumberFormat="0" applyAlignment="0" applyProtection="0"/>
    <xf numFmtId="0" fontId="63" fillId="0" borderId="204" applyNumberFormat="0" applyFill="0" applyAlignment="0" applyProtection="0">
      <alignment vertical="center"/>
    </xf>
    <xf numFmtId="0" fontId="80" fillId="15" borderId="193" applyNumberFormat="0" applyAlignment="0" applyProtection="0">
      <alignment vertical="center"/>
    </xf>
    <xf numFmtId="14" fontId="54" fillId="36" borderId="170" applyProtection="0">
      <alignment horizontal="right"/>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2" fontId="52" fillId="34" borderId="170" applyProtection="0">
      <alignment horizontal="right"/>
    </xf>
    <xf numFmtId="0" fontId="18" fillId="32" borderId="119" applyNumberFormat="0" applyAlignment="0" applyProtection="0"/>
    <xf numFmtId="2" fontId="53" fillId="37" borderId="170" applyProtection="0">
      <alignment horizontal="center"/>
    </xf>
    <xf numFmtId="0" fontId="13" fillId="10" borderId="119" applyNumberFormat="0" applyFon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63" fillId="0" borderId="116" applyNumberFormat="0" applyFill="0" applyAlignment="0" applyProtection="0">
      <alignment vertical="center"/>
    </xf>
    <xf numFmtId="0" fontId="63" fillId="0" borderId="204" applyNumberFormat="0" applyFill="0" applyAlignment="0" applyProtection="0">
      <alignment vertical="center"/>
    </xf>
    <xf numFmtId="0" fontId="13" fillId="10" borderId="119" applyNumberFormat="0" applyFont="0" applyAlignment="0" applyProtection="0">
      <alignment vertical="center"/>
    </xf>
    <xf numFmtId="2" fontId="53" fillId="34" borderId="170" applyProtection="0"/>
    <xf numFmtId="0" fontId="68" fillId="15" borderId="117" applyNumberFormat="0" applyAlignment="0" applyProtection="0">
      <alignment vertic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13" fillId="10" borderId="119" applyNumberFormat="0" applyFont="0" applyAlignment="0" applyProtection="0">
      <alignment vertical="center"/>
    </xf>
    <xf numFmtId="0" fontId="44" fillId="8" borderId="197" applyNumberFormat="0" applyAlignment="0" applyProtection="0">
      <alignment vertical="center"/>
    </xf>
    <xf numFmtId="0" fontId="79" fillId="8" borderId="117" applyNumberFormat="0" applyAlignment="0" applyProtection="0">
      <alignment vertical="center"/>
    </xf>
    <xf numFmtId="0" fontId="44" fillId="8" borderId="197" applyNumberFormat="0" applyAlignment="0" applyProtection="0">
      <alignment vertical="center"/>
    </xf>
    <xf numFmtId="0" fontId="44" fillId="8" borderId="197" applyNumberFormat="0" applyAlignment="0" applyProtection="0">
      <alignment vertical="center"/>
    </xf>
    <xf numFmtId="0" fontId="68" fillId="15" borderId="197" applyNumberFormat="0" applyAlignment="0" applyProtection="0">
      <alignment vertical="center"/>
    </xf>
    <xf numFmtId="0" fontId="68" fillId="9" borderId="197" applyNumberFormat="0" applyAlignment="0" applyProtection="0">
      <alignment vertical="center"/>
    </xf>
    <xf numFmtId="0" fontId="68" fillId="9" borderId="197" applyNumberFormat="0" applyAlignment="0" applyProtection="0">
      <alignment vertical="center"/>
    </xf>
    <xf numFmtId="0" fontId="68" fillId="9" borderId="197" applyNumberFormat="0" applyAlignment="0" applyProtection="0">
      <alignment vertical="center"/>
    </xf>
    <xf numFmtId="0" fontId="68" fillId="9" borderId="197" applyNumberFormat="0" applyAlignment="0" applyProtection="0">
      <alignment vertical="center"/>
    </xf>
    <xf numFmtId="0" fontId="68" fillId="15" borderId="197" applyNumberFormat="0" applyAlignment="0" applyProtection="0">
      <alignment vertical="center"/>
    </xf>
    <xf numFmtId="37" fontId="73" fillId="0" borderId="198">
      <alignment horizontal="justify" vertical="center" wrapText="1"/>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xf numFmtId="0" fontId="13" fillId="10" borderId="199" applyNumberFormat="0" applyFont="0" applyAlignment="0" applyProtection="0"/>
    <xf numFmtId="2" fontId="53" fillId="34" borderId="194" applyProtection="0"/>
    <xf numFmtId="14" fontId="54" fillId="36" borderId="194" applyProtection="0">
      <alignment horizontal="left"/>
    </xf>
    <xf numFmtId="0" fontId="18" fillId="32" borderId="199" applyNumberFormat="0" applyAlignment="0" applyProtection="0"/>
    <xf numFmtId="0" fontId="18" fillId="32" borderId="199" applyNumberFormat="0" applyAlignment="0" applyProtection="0"/>
    <xf numFmtId="0" fontId="63" fillId="0" borderId="195" applyNumberFormat="0" applyFill="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9"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7" fillId="9" borderId="197" applyNumberFormat="0" applyAlignment="0" applyProtection="0"/>
    <xf numFmtId="0" fontId="63" fillId="0" borderId="196" applyNumberFormat="0" applyFill="0" applyAlignment="0" applyProtection="0">
      <alignment vertical="center"/>
    </xf>
    <xf numFmtId="0" fontId="63" fillId="0" borderId="196" applyNumberFormat="0" applyFill="0" applyAlignment="0" applyProtection="0">
      <alignment vertical="center"/>
    </xf>
    <xf numFmtId="0" fontId="51" fillId="15" borderId="193" applyNumberFormat="0" applyAlignment="0" applyProtection="0">
      <alignment vertical="center"/>
    </xf>
    <xf numFmtId="0" fontId="44" fillId="8" borderId="197" applyNumberFormat="0" applyAlignment="0" applyProtection="0">
      <alignment vertical="center"/>
    </xf>
    <xf numFmtId="0" fontId="44" fillId="8" borderId="197" applyNumberFormat="0" applyAlignment="0" applyProtection="0">
      <alignment vertical="center"/>
    </xf>
    <xf numFmtId="0" fontId="44" fillId="8" borderId="197" applyNumberFormat="0" applyAlignment="0" applyProtection="0">
      <alignment vertical="center"/>
    </xf>
    <xf numFmtId="0" fontId="32" fillId="15" borderId="197" applyNumberFormat="0" applyAlignment="0" applyProtection="0">
      <alignment vertical="center"/>
    </xf>
    <xf numFmtId="0" fontId="85" fillId="0" borderId="196" applyNumberFormat="0" applyFill="0" applyAlignment="0" applyProtection="0"/>
    <xf numFmtId="0" fontId="85" fillId="0" borderId="196" applyNumberFormat="0" applyFill="0" applyAlignment="0" applyProtection="0"/>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9" borderId="197" applyNumberFormat="0" applyAlignment="0" applyProtection="0">
      <alignment vertical="center"/>
    </xf>
    <xf numFmtId="0" fontId="68" fillId="15" borderId="197" applyNumberFormat="0" applyAlignment="0" applyProtection="0">
      <alignment vertical="center"/>
    </xf>
    <xf numFmtId="0" fontId="67" fillId="9" borderId="197" applyNumberFormat="0" applyAlignment="0" applyProtection="0"/>
    <xf numFmtId="0" fontId="67" fillId="9" borderId="197" applyNumberFormat="0" applyAlignment="0" applyProtection="0"/>
    <xf numFmtId="0" fontId="63" fillId="0" borderId="196" applyNumberFormat="0" applyFill="0" applyAlignment="0" applyProtection="0">
      <alignment vertical="center"/>
    </xf>
    <xf numFmtId="0" fontId="63" fillId="0" borderId="196" applyNumberFormat="0" applyFill="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44" fillId="8" borderId="197" applyNumberFormat="0" applyAlignment="0" applyProtection="0">
      <alignment vertical="center"/>
    </xf>
    <xf numFmtId="0" fontId="44" fillId="8" borderId="197" applyNumberFormat="0" applyAlignment="0" applyProtection="0">
      <alignment vertical="center"/>
    </xf>
    <xf numFmtId="0" fontId="63" fillId="0" borderId="196" applyNumberFormat="0" applyFill="0" applyAlignment="0" applyProtection="0">
      <alignment vertical="center"/>
    </xf>
    <xf numFmtId="0" fontId="63" fillId="0" borderId="196" applyNumberFormat="0" applyFill="0" applyAlignment="0" applyProtection="0">
      <alignment vertical="center"/>
    </xf>
    <xf numFmtId="0" fontId="63" fillId="0" borderId="195" applyNumberFormat="0" applyFill="0" applyAlignment="0" applyProtection="0">
      <alignment vertical="center"/>
    </xf>
    <xf numFmtId="0" fontId="63" fillId="0" borderId="196" applyNumberFormat="0" applyFill="0" applyAlignment="0" applyProtection="0">
      <alignment vertical="center"/>
    </xf>
    <xf numFmtId="0" fontId="68" fillId="15" borderId="197" applyNumberFormat="0" applyAlignment="0" applyProtection="0">
      <alignment vertical="center"/>
    </xf>
    <xf numFmtId="0" fontId="67" fillId="9" borderId="197" applyNumberFormat="0" applyAlignment="0" applyProtection="0"/>
    <xf numFmtId="0" fontId="67" fillId="9" borderId="197" applyNumberFormat="0" applyAlignment="0" applyProtection="0"/>
    <xf numFmtId="0" fontId="85" fillId="0" borderId="196" applyNumberFormat="0" applyFill="0" applyAlignment="0" applyProtection="0"/>
    <xf numFmtId="0" fontId="85" fillId="0" borderId="196" applyNumberFormat="0" applyFill="0" applyAlignment="0" applyProtection="0"/>
    <xf numFmtId="0" fontId="85" fillId="0" borderId="196" applyNumberFormat="0" applyFill="0" applyAlignment="0" applyProtection="0"/>
    <xf numFmtId="0" fontId="85" fillId="0" borderId="196" applyNumberFormat="0" applyFill="0" applyAlignment="0" applyProtection="0"/>
    <xf numFmtId="0" fontId="85" fillId="0" borderId="196" applyNumberFormat="0" applyFill="0" applyAlignment="0" applyProtection="0"/>
    <xf numFmtId="0" fontId="85" fillId="0" borderId="196" applyNumberFormat="0" applyFill="0" applyAlignment="0" applyProtection="0"/>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2" fontId="57" fillId="35" borderId="194" applyProtection="0"/>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xf numFmtId="0" fontId="68" fillId="15" borderId="117" applyNumberFormat="0" applyAlignment="0" applyProtection="0">
      <alignment vertical="center"/>
    </xf>
    <xf numFmtId="0" fontId="13" fillId="10" borderId="199" applyNumberFormat="0" applyFon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8" fillId="32" borderId="199" applyNumberFormat="0" applyAlignment="0" applyProtection="0"/>
    <xf numFmtId="0" fontId="18" fillId="32" borderId="199" applyNumberFormat="0" applyAlignment="0" applyProtection="0"/>
    <xf numFmtId="2" fontId="54" fillId="33" borderId="194" applyProtection="0"/>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6"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6" applyNumberFormat="0" applyFill="0" applyAlignment="0" applyProtection="0">
      <alignment vertical="center"/>
    </xf>
    <xf numFmtId="0" fontId="63" fillId="0" borderId="196" applyNumberFormat="0" applyFill="0" applyAlignment="0" applyProtection="0">
      <alignment vertical="center"/>
    </xf>
    <xf numFmtId="0" fontId="63" fillId="0" borderId="196" applyNumberFormat="0" applyFill="0" applyAlignment="0" applyProtection="0">
      <alignment vertical="center"/>
    </xf>
    <xf numFmtId="0" fontId="63" fillId="0" borderId="195" applyNumberFormat="0" applyFill="0" applyAlignment="0" applyProtection="0">
      <alignment vertical="center"/>
    </xf>
    <xf numFmtId="14" fontId="54" fillId="36" borderId="170" applyProtection="0">
      <alignment horizontal="left"/>
    </xf>
    <xf numFmtId="0" fontId="59" fillId="0" borderId="195" applyNumberFormat="0" applyFill="0" applyAlignment="0" applyProtection="0">
      <alignment vertical="center"/>
    </xf>
    <xf numFmtId="0" fontId="59" fillId="0" borderId="195" applyNumberFormat="0" applyFill="0" applyAlignment="0" applyProtection="0">
      <alignment vertical="center"/>
    </xf>
    <xf numFmtId="2" fontId="53" fillId="37" borderId="194" applyProtection="0">
      <alignment horizontal="center"/>
    </xf>
    <xf numFmtId="2" fontId="53" fillId="37" borderId="194" applyProtection="0">
      <alignment horizontal="center"/>
    </xf>
    <xf numFmtId="2" fontId="57" fillId="35" borderId="194" applyProtection="0">
      <alignment horizontal="center"/>
    </xf>
    <xf numFmtId="2" fontId="57" fillId="35" borderId="194" applyProtection="0"/>
    <xf numFmtId="2" fontId="53" fillId="37" borderId="194" applyProtection="0"/>
    <xf numFmtId="2" fontId="53" fillId="34" borderId="194" applyProtection="0"/>
    <xf numFmtId="2" fontId="53" fillId="34" borderId="194" applyProtection="0"/>
    <xf numFmtId="2" fontId="53" fillId="34" borderId="194" applyProtection="0"/>
    <xf numFmtId="2" fontId="54" fillId="33" borderId="194" applyProtection="0"/>
    <xf numFmtId="2" fontId="54" fillId="33" borderId="194" applyProtection="0"/>
    <xf numFmtId="0" fontId="55" fillId="33" borderId="194" applyNumberFormat="0"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right"/>
    </xf>
    <xf numFmtId="14" fontId="54" fillId="36" borderId="194" applyProtection="0">
      <alignment horizontal="right"/>
    </xf>
    <xf numFmtId="2" fontId="53" fillId="35" borderId="194" applyProtection="0">
      <alignment horizontal="right"/>
    </xf>
    <xf numFmtId="2" fontId="53" fillId="35" borderId="194" applyProtection="0">
      <alignment horizontal="right"/>
    </xf>
    <xf numFmtId="2" fontId="53" fillId="35" borderId="194" applyProtection="0">
      <alignment horizontal="right"/>
    </xf>
    <xf numFmtId="2" fontId="52" fillId="34" borderId="194" applyProtection="0">
      <alignment horizontal="right"/>
    </xf>
    <xf numFmtId="0" fontId="52" fillId="33" borderId="194" applyNumberFormat="0" applyAlignment="0" applyProtection="0"/>
    <xf numFmtId="0" fontId="51" fillId="15" borderId="193" applyNumberFormat="0" applyAlignment="0" applyProtection="0">
      <alignment vertical="center"/>
    </xf>
    <xf numFmtId="2" fontId="53" fillId="37" borderId="170" applyProtection="0">
      <alignment horizontal="center"/>
    </xf>
    <xf numFmtId="0" fontId="68" fillId="9" borderId="117" applyNumberFormat="0" applyAlignment="0" applyProtection="0">
      <alignment vertical="center"/>
    </xf>
    <xf numFmtId="0" fontId="59" fillId="0" borderId="115" applyNumberFormat="0" applyFill="0" applyAlignment="0" applyProtection="0">
      <alignment vertical="center"/>
    </xf>
    <xf numFmtId="10" fontId="38" fillId="29" borderId="198" applyNumberFormat="0" applyBorder="0" applyAlignment="0" applyProtection="0"/>
    <xf numFmtId="0" fontId="44" fillId="8" borderId="197" applyNumberFormat="0" applyAlignment="0" applyProtection="0">
      <alignment vertical="center"/>
    </xf>
    <xf numFmtId="0" fontId="18" fillId="32" borderId="199" applyNumberFormat="0" applyAlignment="0" applyProtection="0"/>
    <xf numFmtId="0" fontId="18" fillId="32" borderId="199" applyNumberFormat="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52" fillId="33" borderId="194" applyNumberFormat="0" applyAlignment="0" applyProtection="0"/>
    <xf numFmtId="2" fontId="52" fillId="34" borderId="194" applyProtection="0">
      <alignment horizontal="right"/>
    </xf>
    <xf numFmtId="2" fontId="52" fillId="34" borderId="194" applyProtection="0">
      <alignment horizontal="right"/>
    </xf>
    <xf numFmtId="2" fontId="53" fillId="35"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left"/>
    </xf>
    <xf numFmtId="14" fontId="54" fillId="36" borderId="194" applyProtection="0">
      <alignment horizontal="left"/>
    </xf>
    <xf numFmtId="0" fontId="44" fillId="8" borderId="197" applyNumberFormat="0" applyAlignment="0" applyProtection="0">
      <alignment vertical="center"/>
    </xf>
    <xf numFmtId="10" fontId="38" fillId="29" borderId="198" applyNumberFormat="0" applyBorder="0" applyAlignment="0" applyProtection="0"/>
    <xf numFmtId="10" fontId="38" fillId="29" borderId="198" applyNumberFormat="0" applyBorder="0" applyAlignment="0" applyProtection="0"/>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0" fontId="55" fillId="33" borderId="194" applyNumberFormat="0" applyProtection="0">
      <alignment horizontal="left"/>
    </xf>
    <xf numFmtId="0" fontId="55" fillId="33" borderId="194" applyNumberFormat="0" applyProtection="0">
      <alignment horizontal="left"/>
    </xf>
    <xf numFmtId="0" fontId="55" fillId="33" borderId="194" applyNumberFormat="0" applyProtection="0">
      <alignment horizontal="left"/>
    </xf>
    <xf numFmtId="0" fontId="55" fillId="33" borderId="194" applyNumberFormat="0" applyProtection="0">
      <alignment horizontal="left"/>
    </xf>
    <xf numFmtId="0" fontId="55" fillId="33" borderId="194" applyNumberFormat="0" applyProtection="0">
      <alignment horizontal="left"/>
    </xf>
    <xf numFmtId="2" fontId="54" fillId="33" borderId="194" applyProtection="0"/>
    <xf numFmtId="2" fontId="54" fillId="33" borderId="194" applyProtection="0"/>
    <xf numFmtId="2" fontId="54" fillId="33" borderId="194" applyProtection="0"/>
    <xf numFmtId="2" fontId="54" fillId="33" borderId="194" applyProtection="0"/>
    <xf numFmtId="0" fontId="18" fillId="32" borderId="199" applyNumberFormat="0" applyAlignment="0" applyProtection="0"/>
    <xf numFmtId="0" fontId="13" fillId="10" borderId="199" applyNumberFormat="0" applyFont="0" applyAlignment="0" applyProtection="0">
      <alignment vertical="center"/>
    </xf>
    <xf numFmtId="2" fontId="53" fillId="34" borderId="194" applyProtection="0"/>
    <xf numFmtId="2" fontId="53" fillId="34" borderId="194" applyProtection="0"/>
    <xf numFmtId="2" fontId="57" fillId="35" borderId="194" applyProtection="0">
      <alignment horizontal="center"/>
    </xf>
    <xf numFmtId="0" fontId="52" fillId="33" borderId="170" applyNumberFormat="0" applyAlignment="0" applyProtection="0"/>
    <xf numFmtId="0" fontId="52" fillId="33" borderId="170" applyNumberFormat="0" applyAlignment="0" applyProtection="0"/>
    <xf numFmtId="0" fontId="51" fillId="15" borderId="113" applyNumberFormat="0" applyAlignment="0" applyProtection="0">
      <alignment vertical="center"/>
    </xf>
    <xf numFmtId="0" fontId="44" fillId="8" borderId="117"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2" fontId="53" fillId="35"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left"/>
    </xf>
    <xf numFmtId="2" fontId="54" fillId="33" borderId="170" applyProtection="0"/>
    <xf numFmtId="2" fontId="54" fillId="33" borderId="170" applyProtection="0"/>
    <xf numFmtId="2" fontId="54" fillId="33" borderId="170" applyProtection="0"/>
    <xf numFmtId="2" fontId="53" fillId="34" borderId="170" applyProtection="0"/>
    <xf numFmtId="2" fontId="57" fillId="35" borderId="170" applyProtection="0"/>
    <xf numFmtId="2" fontId="57" fillId="35" borderId="170" applyProtection="0"/>
    <xf numFmtId="2" fontId="57" fillId="35" borderId="170" applyProtection="0"/>
    <xf numFmtId="2" fontId="53" fillId="37" borderId="170" applyProtection="0">
      <alignment horizontal="center"/>
    </xf>
    <xf numFmtId="0" fontId="63" fillId="0" borderId="196"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2" fontId="54" fillId="33"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xf numFmtId="0" fontId="68" fillId="15" borderId="197" applyNumberFormat="0" applyAlignment="0" applyProtection="0">
      <alignment vertical="center"/>
    </xf>
    <xf numFmtId="0" fontId="68" fillId="9" borderId="197" applyNumberFormat="0" applyAlignment="0" applyProtection="0">
      <alignment vertical="center"/>
    </xf>
    <xf numFmtId="0" fontId="68" fillId="9"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51" fillId="15" borderId="193" applyNumberForma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2" fontId="57" fillId="35" borderId="170" applyProtection="0">
      <alignment horizontal="center"/>
    </xf>
    <xf numFmtId="0" fontId="80" fillId="15" borderId="193" applyNumberFormat="0" applyAlignment="0" applyProtection="0">
      <alignment vertical="center"/>
    </xf>
    <xf numFmtId="0" fontId="44" fillId="8" borderId="117" applyNumberFormat="0" applyAlignment="0" applyProtection="0">
      <alignment vertical="center"/>
    </xf>
    <xf numFmtId="0" fontId="13" fillId="10" borderId="119" applyNumberFormat="0" applyFont="0" applyAlignment="0" applyProtection="0"/>
    <xf numFmtId="2" fontId="57" fillId="35" borderId="170" applyProtection="0">
      <alignment horizontal="center"/>
    </xf>
    <xf numFmtId="0" fontId="68" fillId="15" borderId="18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19" applyNumberFormat="0" applyFont="0" applyAlignment="0" applyProtection="0">
      <alignment vertical="center"/>
    </xf>
    <xf numFmtId="2" fontId="57" fillId="35" borderId="170" applyProtection="0"/>
    <xf numFmtId="0" fontId="63" fillId="0" borderId="115" applyNumberFormat="0" applyFill="0" applyAlignment="0" applyProtection="0">
      <alignment vertical="center"/>
    </xf>
    <xf numFmtId="2" fontId="54" fillId="33" borderId="170" applyProtection="0"/>
    <xf numFmtId="2" fontId="57" fillId="35" borderId="17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3" fillId="37" borderId="170" applyProtection="0">
      <alignment horizontal="center"/>
    </xf>
    <xf numFmtId="0" fontId="13" fillId="10" borderId="199" applyNumberFormat="0" applyFont="0" applyAlignment="0" applyProtection="0">
      <alignment vertical="center"/>
    </xf>
    <xf numFmtId="0" fontId="32" fillId="15" borderId="197" applyNumberFormat="0" applyAlignment="0" applyProtection="0">
      <alignment vertical="center"/>
    </xf>
    <xf numFmtId="0" fontId="13" fillId="10" borderId="119" applyNumberFormat="0" applyFont="0" applyAlignment="0" applyProtection="0">
      <alignment vertical="center"/>
    </xf>
    <xf numFmtId="0" fontId="63" fillId="0" borderId="116" applyNumberFormat="0" applyFill="0" applyAlignment="0" applyProtection="0">
      <alignment vertical="center"/>
    </xf>
    <xf numFmtId="2" fontId="57" fillId="35" borderId="170" applyProtection="0">
      <alignment horizontal="center"/>
    </xf>
    <xf numFmtId="14" fontId="54" fillId="36" borderId="203" applyProtection="0">
      <alignment horizontal="right"/>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14" fontId="54" fillId="36" borderId="170" applyProtection="0">
      <alignment horizontal="right"/>
    </xf>
    <xf numFmtId="0" fontId="55" fillId="33" borderId="170" applyNumberFormat="0" applyProtection="0">
      <alignment horizontal="left"/>
    </xf>
    <xf numFmtId="14" fontId="54" fillId="36" borderId="170" applyProtection="0">
      <alignment horizontal="right"/>
    </xf>
    <xf numFmtId="0" fontId="13" fillId="10" borderId="119" applyNumberFormat="0" applyFont="0" applyAlignment="0" applyProtection="0"/>
    <xf numFmtId="14" fontId="54" fillId="36" borderId="170" applyProtection="0">
      <alignment horizontal="right"/>
    </xf>
    <xf numFmtId="2" fontId="54" fillId="33" borderId="170" applyProtection="0"/>
    <xf numFmtId="14" fontId="54" fillId="36" borderId="170" applyProtection="0">
      <alignment horizontal="left"/>
    </xf>
    <xf numFmtId="14" fontId="54" fillId="36" borderId="170" applyProtection="0">
      <alignment horizontal="right"/>
    </xf>
    <xf numFmtId="2" fontId="53" fillId="35" borderId="170" applyProtection="0">
      <alignment horizontal="right"/>
    </xf>
    <xf numFmtId="14" fontId="54" fillId="36" borderId="170" applyProtection="0">
      <alignment horizontal="right"/>
    </xf>
    <xf numFmtId="2" fontId="54" fillId="33" borderId="17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2" fontId="53" fillId="34" borderId="170" applyProtection="0"/>
    <xf numFmtId="2" fontId="53" fillId="37" borderId="170" applyProtection="0"/>
    <xf numFmtId="2" fontId="53" fillId="37" borderId="170" applyProtection="0"/>
    <xf numFmtId="2" fontId="57" fillId="35" borderId="170" applyProtection="0"/>
    <xf numFmtId="2" fontId="57" fillId="35" borderId="170" applyProtection="0">
      <alignment horizontal="center"/>
    </xf>
    <xf numFmtId="2" fontId="57" fillId="35" borderId="170" applyProtection="0">
      <alignment horizontal="center"/>
    </xf>
    <xf numFmtId="14" fontId="54" fillId="36" borderId="170" applyProtection="0">
      <alignment horizontal="right"/>
    </xf>
    <xf numFmtId="0" fontId="80" fillId="15" borderId="193" applyNumberFormat="0" applyAlignment="0" applyProtection="0">
      <alignment vertical="center"/>
    </xf>
    <xf numFmtId="0" fontId="13" fillId="10" borderId="209" applyNumberFormat="0" applyFont="0" applyAlignment="0" applyProtection="0">
      <alignment vertical="center"/>
    </xf>
    <xf numFmtId="0" fontId="63" fillId="0" borderId="115" applyNumberFormat="0" applyFill="0" applyAlignment="0" applyProtection="0">
      <alignment vertical="center"/>
    </xf>
    <xf numFmtId="0" fontId="80" fillId="15" borderId="193" applyNumberFormat="0" applyAlignment="0" applyProtection="0">
      <alignment vertical="center"/>
    </xf>
    <xf numFmtId="0" fontId="63" fillId="0" borderId="115" applyNumberFormat="0" applyFill="0" applyAlignment="0" applyProtection="0">
      <alignment vertical="center"/>
    </xf>
    <xf numFmtId="14" fontId="54" fillId="36" borderId="170" applyProtection="0">
      <alignment horizontal="left"/>
    </xf>
    <xf numFmtId="0" fontId="63" fillId="0" borderId="115" applyNumberFormat="0" applyFill="0" applyAlignment="0" applyProtection="0">
      <alignment vertical="center"/>
    </xf>
    <xf numFmtId="0" fontId="52" fillId="33" borderId="170"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4" borderId="170" applyProtection="0">
      <alignment horizontal="right"/>
    </xf>
    <xf numFmtId="0" fontId="63" fillId="0" borderId="115" applyNumberFormat="0" applyFill="0" applyAlignment="0" applyProtection="0">
      <alignment vertical="center"/>
    </xf>
    <xf numFmtId="2" fontId="52" fillId="34" borderId="170" applyProtection="0">
      <alignment horizontal="right"/>
    </xf>
    <xf numFmtId="0" fontId="80" fillId="9" borderId="193" applyNumberFormat="0" applyAlignment="0" applyProtection="0">
      <alignment vertical="center"/>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2" fontId="52" fillId="34" borderId="170" applyProtection="0">
      <alignment horizontal="right"/>
    </xf>
    <xf numFmtId="2" fontId="52" fillId="34"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0" fontId="55" fillId="33" borderId="170" applyNumberFormat="0" applyProtection="0">
      <alignment horizontal="left"/>
    </xf>
    <xf numFmtId="2" fontId="54" fillId="33" borderId="170" applyProtection="0"/>
    <xf numFmtId="0" fontId="55" fillId="33" borderId="170" applyNumberFormat="0" applyProtection="0">
      <alignment horizontal="left"/>
    </xf>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7" fillId="35" borderId="170" applyProtection="0"/>
    <xf numFmtId="2" fontId="57" fillId="35" borderId="170" applyProtection="0">
      <alignment horizontal="center"/>
    </xf>
    <xf numFmtId="0" fontId="63" fillId="0" borderId="115" applyNumberFormat="0" applyFill="0" applyAlignment="0" applyProtection="0">
      <alignment vertical="center"/>
    </xf>
    <xf numFmtId="2" fontId="53" fillId="37" borderId="170" applyProtection="0"/>
    <xf numFmtId="2" fontId="54" fillId="33" borderId="170" applyProtection="0"/>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51"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9" fillId="0" borderId="204" applyNumberFormat="0" applyFill="0" applyAlignment="0" applyProtection="0">
      <alignment vertical="center"/>
    </xf>
    <xf numFmtId="0" fontId="13" fillId="10" borderId="119" applyNumberFormat="0" applyFont="0" applyAlignment="0" applyProtection="0">
      <alignment vertical="center"/>
    </xf>
    <xf numFmtId="0" fontId="51" fillId="15" borderId="193" applyNumberForma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14" fontId="54" fillId="36" borderId="170" applyProtection="0">
      <alignment horizontal="right"/>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20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14" fontId="54" fillId="36" borderId="170" applyProtection="0">
      <alignment horizontal="left"/>
    </xf>
    <xf numFmtId="0" fontId="18" fillId="32" borderId="201" applyNumberFormat="0" applyAlignment="0" applyProtection="0"/>
    <xf numFmtId="0" fontId="13" fillId="10" borderId="119" applyNumberFormat="0" applyFon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51" fillId="15" borderId="193" applyNumberFormat="0" applyAlignment="0" applyProtection="0">
      <alignment vertical="center"/>
    </xf>
    <xf numFmtId="0" fontId="13" fillId="10" borderId="119" applyNumberFormat="0" applyFont="0" applyAlignment="0" applyProtection="0">
      <alignment vertical="center"/>
    </xf>
    <xf numFmtId="0" fontId="55" fillId="33" borderId="203" applyNumberFormat="0" applyProtection="0">
      <alignment horizontal="left"/>
    </xf>
    <xf numFmtId="0" fontId="13" fillId="10" borderId="119" applyNumberFormat="0" applyFon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3" fillId="0" borderId="115" applyNumberFormat="0" applyFill="0" applyAlignment="0" applyProtection="0">
      <alignment vertical="center"/>
    </xf>
    <xf numFmtId="0" fontId="85" fillId="0" borderId="116" applyNumberFormat="0" applyFill="0" applyAlignment="0" applyProtection="0"/>
    <xf numFmtId="0" fontId="68" fillId="9" borderId="207" applyNumberFormat="0" applyAlignment="0" applyProtection="0">
      <alignment vertical="center"/>
    </xf>
    <xf numFmtId="0" fontId="13" fillId="10" borderId="119" applyNumberFormat="0" applyFont="0" applyAlignment="0" applyProtection="0">
      <alignment vertical="center"/>
    </xf>
    <xf numFmtId="0" fontId="52" fillId="33" borderId="170" applyNumberFormat="0" applyAlignment="0" applyProtection="0"/>
    <xf numFmtId="0" fontId="55" fillId="33" borderId="170" applyNumberFormat="0" applyProtection="0">
      <alignment horizontal="left"/>
    </xf>
    <xf numFmtId="0" fontId="63" fillId="0" borderId="115" applyNumberFormat="0" applyFill="0" applyAlignment="0" applyProtection="0">
      <alignment vertical="center"/>
    </xf>
    <xf numFmtId="2" fontId="52" fillId="34" borderId="203" applyProtection="0">
      <alignment horizontal="right"/>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14" fontId="54" fillId="36" borderId="170" applyProtection="0">
      <alignment horizontal="left"/>
    </xf>
    <xf numFmtId="0" fontId="68" fillId="15" borderId="117" applyNumberFormat="0" applyAlignment="0" applyProtection="0">
      <alignment vertical="center"/>
    </xf>
    <xf numFmtId="0" fontId="79" fillId="8" borderId="117" applyNumberFormat="0" applyAlignment="0" applyProtection="0">
      <alignment vertical="center"/>
    </xf>
    <xf numFmtId="2" fontId="54" fillId="33" borderId="170" applyProtection="0"/>
    <xf numFmtId="0" fontId="80" fillId="15" borderId="193" applyNumberFormat="0" applyAlignment="0" applyProtection="0">
      <alignment vertical="center"/>
    </xf>
    <xf numFmtId="0" fontId="68" fillId="15" borderId="117" applyNumberFormat="0" applyAlignment="0" applyProtection="0">
      <alignment vertical="center"/>
    </xf>
    <xf numFmtId="2" fontId="53" fillId="34" borderId="203" applyProtection="0"/>
    <xf numFmtId="0" fontId="13" fillId="10" borderId="119" applyNumberFormat="0" applyFont="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80" fillId="15" borderId="113" applyNumberFormat="0" applyAlignment="0" applyProtection="0">
      <alignment vertical="center"/>
    </xf>
    <xf numFmtId="0" fontId="63" fillId="0" borderId="115" applyNumberFormat="0" applyFill="0" applyAlignment="0" applyProtection="0">
      <alignment vertical="center"/>
    </xf>
    <xf numFmtId="0" fontId="79" fillId="8" borderId="117" applyNumberFormat="0" applyAlignment="0" applyProtection="0">
      <alignment vertical="center"/>
    </xf>
    <xf numFmtId="0" fontId="51" fillId="15" borderId="113" applyNumberFormat="0" applyAlignment="0" applyProtection="0">
      <alignment vertical="center"/>
    </xf>
    <xf numFmtId="0" fontId="63" fillId="0" borderId="204" applyNumberFormat="0" applyFill="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3" fillId="37" borderId="170" applyProtection="0"/>
    <xf numFmtId="2" fontId="53" fillId="34" borderId="170" applyProtection="0"/>
    <xf numFmtId="0" fontId="68" fillId="9" borderId="117" applyNumberFormat="0" applyAlignment="0" applyProtection="0">
      <alignment vertical="center"/>
    </xf>
    <xf numFmtId="14" fontId="54" fillId="36" borderId="170" applyProtection="0">
      <alignment horizontal="left"/>
    </xf>
    <xf numFmtId="0" fontId="55" fillId="33" borderId="170" applyNumberFormat="0" applyProtection="0">
      <alignment horizontal="left"/>
    </xf>
    <xf numFmtId="0" fontId="80" fillId="9" borderId="113"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3" fillId="0" borderId="196" applyNumberFormat="0" applyFill="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3" fillId="0" borderId="116" applyNumberFormat="0" applyFill="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32" fillId="15" borderId="117" applyNumberFormat="0" applyAlignment="0" applyProtection="0">
      <alignment vertical="center"/>
    </xf>
    <xf numFmtId="0" fontId="51" fillId="15" borderId="113" applyNumberFormat="0" applyAlignment="0" applyProtection="0">
      <alignment vertical="center"/>
    </xf>
    <xf numFmtId="0" fontId="44" fillId="8" borderId="117" applyNumberFormat="0" applyAlignment="0" applyProtection="0">
      <alignment vertical="center"/>
    </xf>
    <xf numFmtId="0" fontId="67" fillId="9" borderId="117" applyNumberFormat="0" applyAlignment="0" applyProtection="0"/>
    <xf numFmtId="0" fontId="63" fillId="0" borderId="115" applyNumberFormat="0" applyFill="0" applyAlignment="0" applyProtection="0">
      <alignment vertical="center"/>
    </xf>
    <xf numFmtId="0" fontId="18" fillId="32" borderId="209" applyNumberFormat="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19" applyNumberFormat="0" applyFont="0" applyAlignment="0" applyProtection="0">
      <alignment vertical="center"/>
    </xf>
    <xf numFmtId="0" fontId="85" fillId="0" borderId="116" applyNumberFormat="0" applyFill="0" applyAlignment="0" applyProtection="0"/>
    <xf numFmtId="0" fontId="68" fillId="9" borderId="184" applyNumberFormat="0" applyAlignment="0" applyProtection="0">
      <alignment vertical="center"/>
    </xf>
    <xf numFmtId="0" fontId="63" fillId="0" borderId="115" applyNumberFormat="0" applyFill="0" applyAlignment="0" applyProtection="0">
      <alignment vertical="center"/>
    </xf>
    <xf numFmtId="0" fontId="67" fillId="9" borderId="117" applyNumberFormat="0" applyAlignment="0" applyProtection="0"/>
    <xf numFmtId="14" fontId="54" fillId="36" borderId="170" applyProtection="0">
      <alignment horizontal="left"/>
    </xf>
    <xf numFmtId="0" fontId="18" fillId="32" borderId="201" applyNumberFormat="0" applyAlignment="0" applyProtection="0"/>
    <xf numFmtId="0" fontId="13" fillId="10" borderId="119" applyNumberFormat="0" applyFont="0" applyAlignment="0" applyProtection="0">
      <alignment vertical="center"/>
    </xf>
    <xf numFmtId="2" fontId="53" fillId="35" borderId="170" applyProtection="0">
      <alignment horizontal="right"/>
    </xf>
    <xf numFmtId="0" fontId="80" fillId="15" borderId="202" applyNumberFormat="0" applyAlignment="0" applyProtection="0">
      <alignment vertical="center"/>
    </xf>
    <xf numFmtId="2" fontId="57" fillId="35" borderId="170" applyProtection="0"/>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2" fontId="52" fillId="34" borderId="170" applyProtection="0">
      <alignment horizontal="right"/>
    </xf>
    <xf numFmtId="0" fontId="44" fillId="8" borderId="184" applyNumberFormat="0" applyAlignment="0" applyProtection="0">
      <alignment vertical="center"/>
    </xf>
    <xf numFmtId="2" fontId="57" fillId="35" borderId="170" applyProtection="0">
      <alignment horizontal="center"/>
    </xf>
    <xf numFmtId="2" fontId="52" fillId="34" borderId="170" applyProtection="0">
      <alignment horizontal="right"/>
    </xf>
    <xf numFmtId="0" fontId="79" fillId="8" borderId="117" applyNumberFormat="0" applyAlignment="0" applyProtection="0">
      <alignment vertical="center"/>
    </xf>
    <xf numFmtId="0" fontId="13" fillId="10" borderId="119" applyNumberFormat="0" applyFont="0" applyAlignment="0" applyProtection="0">
      <alignment vertical="center"/>
    </xf>
    <xf numFmtId="0" fontId="80" fillId="15" borderId="202" applyNumberFormat="0" applyAlignment="0" applyProtection="0">
      <alignment vertical="center"/>
    </xf>
    <xf numFmtId="0" fontId="18" fillId="32" borderId="119" applyNumberFormat="0" applyAlignment="0" applyProtection="0"/>
    <xf numFmtId="14" fontId="54" fillId="36" borderId="170" applyProtection="0">
      <alignment horizontal="left"/>
    </xf>
    <xf numFmtId="0" fontId="52" fillId="33" borderId="170" applyNumberFormat="0" applyAlignment="0" applyProtection="0"/>
    <xf numFmtId="0" fontId="63" fillId="0" borderId="115" applyNumberFormat="0" applyFill="0" applyAlignment="0" applyProtection="0">
      <alignment vertical="center"/>
    </xf>
    <xf numFmtId="2" fontId="53" fillId="37" borderId="170" applyProtection="0"/>
    <xf numFmtId="2" fontId="53" fillId="37" borderId="170" applyProtection="0">
      <alignment horizontal="center"/>
    </xf>
    <xf numFmtId="2" fontId="57" fillId="35" borderId="170" applyProtection="0">
      <alignment horizontal="center"/>
    </xf>
    <xf numFmtId="2" fontId="53" fillId="34" borderId="170" applyProtection="0"/>
    <xf numFmtId="0" fontId="13" fillId="10" borderId="119" applyNumberFormat="0" applyFont="0" applyAlignment="0" applyProtection="0">
      <alignment vertical="center"/>
    </xf>
    <xf numFmtId="2" fontId="57" fillId="35" borderId="170" applyProtection="0">
      <alignment horizontal="center"/>
    </xf>
    <xf numFmtId="2" fontId="57" fillId="35" borderId="170" applyProtection="0"/>
    <xf numFmtId="0" fontId="63" fillId="0" borderId="115" applyNumberFormat="0" applyFill="0" applyAlignment="0" applyProtection="0">
      <alignment vertical="center"/>
    </xf>
    <xf numFmtId="14" fontId="54" fillId="36" borderId="170" applyProtection="0">
      <alignment horizontal="left"/>
    </xf>
    <xf numFmtId="0" fontId="13" fillId="10" borderId="119" applyNumberFormat="0" applyFont="0" applyAlignment="0" applyProtection="0">
      <alignment vertical="center"/>
    </xf>
    <xf numFmtId="2" fontId="52" fillId="34" borderId="170" applyProtection="0">
      <alignment horizontal="right"/>
    </xf>
    <xf numFmtId="2" fontId="54" fillId="33" borderId="170" applyProtection="0"/>
    <xf numFmtId="2" fontId="53" fillId="34" borderId="170" applyProtection="0"/>
    <xf numFmtId="2" fontId="57" fillId="35" borderId="170" applyProtection="0"/>
    <xf numFmtId="0" fontId="63" fillId="0" borderId="116" applyNumberFormat="0" applyFill="0" applyAlignment="0" applyProtection="0">
      <alignment vertical="center"/>
    </xf>
    <xf numFmtId="0" fontId="68" fillId="15" borderId="117" applyNumberFormat="0" applyAlignment="0" applyProtection="0">
      <alignment vertical="center"/>
    </xf>
    <xf numFmtId="0" fontId="44" fillId="8" borderId="117" applyNumberFormat="0" applyAlignment="0" applyProtection="0">
      <alignment vertical="center"/>
    </xf>
    <xf numFmtId="2" fontId="57" fillId="35" borderId="170" applyProtection="0">
      <alignment horizont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13" fillId="10" borderId="119" applyNumberFormat="0" applyFont="0" applyAlignment="0" applyProtection="0">
      <alignment vertical="center"/>
    </xf>
    <xf numFmtId="0" fontId="85" fillId="0" borderId="116" applyNumberFormat="0" applyFill="0" applyAlignment="0" applyProtection="0"/>
    <xf numFmtId="0" fontId="13" fillId="10" borderId="119" applyNumberFormat="0" applyFon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3" fillId="0" borderId="204" applyNumberFormat="0" applyFill="0" applyAlignment="0" applyProtection="0">
      <alignment vertical="center"/>
    </xf>
    <xf numFmtId="14" fontId="54" fillId="36" borderId="170" applyProtection="0">
      <alignment horizontal="right"/>
    </xf>
    <xf numFmtId="0" fontId="18" fillId="32" borderId="119" applyNumberFormat="0" applyAlignment="0" applyProtection="0"/>
    <xf numFmtId="0" fontId="80" fillId="15" borderId="193" applyNumberFormat="0" applyAlignment="0" applyProtection="0">
      <alignment vertical="center"/>
    </xf>
    <xf numFmtId="0" fontId="63" fillId="0" borderId="116" applyNumberFormat="0" applyFill="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3" fillId="0" borderId="204" applyNumberFormat="0" applyFill="0" applyAlignment="0" applyProtection="0">
      <alignment vertical="center"/>
    </xf>
    <xf numFmtId="14" fontId="54" fillId="36" borderId="170" applyProtection="0">
      <alignment horizontal="left"/>
    </xf>
    <xf numFmtId="0" fontId="68" fillId="15" borderId="117" applyNumberFormat="0" applyAlignment="0" applyProtection="0">
      <alignment vertical="center"/>
    </xf>
    <xf numFmtId="0" fontId="63" fillId="0" borderId="116" applyNumberFormat="0" applyFill="0" applyAlignment="0" applyProtection="0">
      <alignment vertical="center"/>
    </xf>
    <xf numFmtId="0" fontId="51" fillId="15" borderId="113" applyNumberFormat="0" applyAlignment="0" applyProtection="0">
      <alignment vertical="center"/>
    </xf>
    <xf numFmtId="0" fontId="63" fillId="0" borderId="115" applyNumberFormat="0" applyFill="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204" applyNumberFormat="0" applyFill="0" applyAlignment="0" applyProtection="0">
      <alignment vertical="center"/>
    </xf>
    <xf numFmtId="0" fontId="13" fillId="10" borderId="201" applyNumberFormat="0" applyFon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51" fillId="15" borderId="193" applyNumberFormat="0" applyAlignment="0" applyProtection="0">
      <alignment vertical="center"/>
    </xf>
    <xf numFmtId="0" fontId="44" fillId="8" borderId="197" applyNumberFormat="0" applyAlignment="0" applyProtection="0">
      <alignment vertical="center"/>
    </xf>
    <xf numFmtId="0" fontId="44" fillId="8" borderId="197" applyNumberFormat="0" applyAlignment="0" applyProtection="0">
      <alignment vertical="center"/>
    </xf>
    <xf numFmtId="0" fontId="32" fillId="15" borderId="197" applyNumberFormat="0" applyAlignment="0" applyProtection="0">
      <alignment vertical="center"/>
    </xf>
    <xf numFmtId="0" fontId="85" fillId="0" borderId="116" applyNumberFormat="0" applyFill="0" applyAlignment="0" applyProtection="0"/>
    <xf numFmtId="0" fontId="63" fillId="0" borderId="196" applyNumberFormat="0" applyFill="0" applyAlignment="0" applyProtection="0">
      <alignment vertical="center"/>
    </xf>
    <xf numFmtId="0" fontId="67" fillId="9" borderId="197" applyNumberFormat="0" applyAlignment="0" applyProtection="0"/>
    <xf numFmtId="0" fontId="68" fillId="15" borderId="197" applyNumberFormat="0" applyAlignment="0" applyProtection="0">
      <alignment vertical="center"/>
    </xf>
    <xf numFmtId="0" fontId="68" fillId="9" borderId="197" applyNumberFormat="0" applyAlignment="0" applyProtection="0">
      <alignment vertical="center"/>
    </xf>
    <xf numFmtId="0" fontId="68" fillId="15" borderId="197" applyNumberFormat="0" applyAlignment="0" applyProtection="0">
      <alignment vertical="center"/>
    </xf>
    <xf numFmtId="0" fontId="51" fillId="15" borderId="193"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63" fillId="0" borderId="212" applyNumberFormat="0" applyFill="0" applyAlignment="0" applyProtection="0">
      <alignment vertical="center"/>
    </xf>
    <xf numFmtId="0" fontId="80" fillId="15" borderId="113" applyNumberFormat="0" applyAlignment="0" applyProtection="0">
      <alignment vertical="center"/>
    </xf>
    <xf numFmtId="0" fontId="68" fillId="15" borderId="117" applyNumberFormat="0" applyAlignment="0" applyProtection="0">
      <alignment vertical="center"/>
    </xf>
    <xf numFmtId="14" fontId="54" fillId="36" borderId="170" applyProtection="0">
      <alignment horizontal="right"/>
    </xf>
    <xf numFmtId="0" fontId="13" fillId="10" borderId="209" applyNumberFormat="0" applyFont="0" applyAlignment="0" applyProtection="0">
      <alignment vertical="center"/>
    </xf>
    <xf numFmtId="0" fontId="13" fillId="10" borderId="119" applyNumberFormat="0" applyFont="0" applyAlignment="0" applyProtection="0">
      <alignment vertical="center"/>
    </xf>
    <xf numFmtId="2" fontId="54" fillId="33" borderId="203" applyProtection="0"/>
    <xf numFmtId="2" fontId="53" fillId="34" borderId="170" applyProtection="0"/>
    <xf numFmtId="0" fontId="59" fillId="0" borderId="115" applyNumberFormat="0" applyFill="0" applyAlignment="0" applyProtection="0">
      <alignment vertical="center"/>
    </xf>
    <xf numFmtId="2" fontId="57" fillId="35" borderId="170" applyProtection="0"/>
    <xf numFmtId="0" fontId="68" fillId="15" borderId="184" applyNumberFormat="0" applyAlignment="0" applyProtection="0">
      <alignment vertical="center"/>
    </xf>
    <xf numFmtId="2" fontId="53" fillId="37" borderId="170" applyProtection="0">
      <alignment horizontal="center"/>
    </xf>
    <xf numFmtId="0" fontId="59" fillId="0" borderId="115" applyNumberFormat="0" applyFill="0" applyAlignment="0" applyProtection="0">
      <alignment vertical="center"/>
    </xf>
    <xf numFmtId="2" fontId="57" fillId="35" borderId="170" applyProtection="0"/>
    <xf numFmtId="0" fontId="85" fillId="0" borderId="116" applyNumberFormat="0" applyFill="0" applyAlignment="0" applyProtection="0"/>
    <xf numFmtId="2" fontId="57" fillId="35" borderId="170" applyProtection="0"/>
    <xf numFmtId="0" fontId="59" fillId="0" borderId="115" applyNumberFormat="0" applyFill="0" applyAlignment="0" applyProtection="0">
      <alignment vertical="center"/>
    </xf>
    <xf numFmtId="2" fontId="57" fillId="35" borderId="170" applyProtection="0">
      <alignment horizontal="center"/>
    </xf>
    <xf numFmtId="2" fontId="57" fillId="35" borderId="17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85" fillId="0" borderId="213" applyNumberFormat="0" applyFill="0" applyAlignment="0" applyProtection="0"/>
    <xf numFmtId="14" fontId="54" fillId="36" borderId="170" applyProtection="0">
      <alignment horizontal="right"/>
    </xf>
    <xf numFmtId="2" fontId="54" fillId="33" borderId="170" applyProtection="0"/>
    <xf numFmtId="2" fontId="57" fillId="35" borderId="203" applyProtection="0"/>
    <xf numFmtId="0" fontId="18" fillId="32" borderId="119" applyNumberFormat="0" applyAlignment="0" applyProtection="0"/>
    <xf numFmtId="0" fontId="63" fillId="0" borderId="116" applyNumberFormat="0" applyFill="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80" fillId="15" borderId="113" applyNumberForma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2" fontId="54" fillId="33" borderId="170" applyProtection="0"/>
    <xf numFmtId="0" fontId="63" fillId="0" borderId="115" applyNumberFormat="0" applyFill="0" applyAlignment="0" applyProtection="0">
      <alignment vertical="center"/>
    </xf>
    <xf numFmtId="0" fontId="80" fillId="15" borderId="19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13" fillId="10" borderId="119" applyNumberFormat="0" applyFon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14" fontId="54" fillId="36" borderId="170" applyProtection="0">
      <alignment horizontal="right"/>
    </xf>
    <xf numFmtId="0" fontId="67" fillId="9" borderId="117" applyNumberFormat="0" applyAlignment="0" applyProtection="0"/>
    <xf numFmtId="2" fontId="53" fillId="37" borderId="170" applyProtection="0">
      <alignment horizontal="center"/>
    </xf>
    <xf numFmtId="0" fontId="52" fillId="33" borderId="170" applyNumberFormat="0" applyAlignment="0" applyProtection="0"/>
    <xf numFmtId="2" fontId="53" fillId="34" borderId="170" applyProtection="0"/>
    <xf numFmtId="0" fontId="13" fillId="10" borderId="201" applyNumberFormat="0" applyFon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13" fillId="10" borderId="209" applyNumberFormat="0" applyFont="0" applyAlignment="0" applyProtection="0">
      <alignment vertical="center"/>
    </xf>
    <xf numFmtId="0" fontId="63" fillId="0" borderId="204" applyNumberFormat="0" applyFill="0" applyAlignment="0" applyProtection="0">
      <alignment vertical="center"/>
    </xf>
    <xf numFmtId="0" fontId="79" fillId="8" borderId="117" applyNumberFormat="0" applyAlignment="0" applyProtection="0">
      <alignment vertical="center"/>
    </xf>
    <xf numFmtId="2" fontId="53" fillId="34" borderId="170" applyProtection="0"/>
    <xf numFmtId="0" fontId="68" fillId="15" borderId="207" applyNumberFormat="0" applyAlignment="0" applyProtection="0">
      <alignment vertical="center"/>
    </xf>
    <xf numFmtId="0" fontId="51" fillId="15" borderId="193" applyNumberFormat="0" applyAlignment="0" applyProtection="0">
      <alignment vertical="center"/>
    </xf>
    <xf numFmtId="0" fontId="80" fillId="15" borderId="193" applyNumberFormat="0" applyAlignment="0" applyProtection="0">
      <alignment vertical="center"/>
    </xf>
    <xf numFmtId="2" fontId="52" fillId="34" borderId="203" applyProtection="0">
      <alignment horizontal="right"/>
    </xf>
    <xf numFmtId="0" fontId="13" fillId="10" borderId="119" applyNumberFormat="0" applyFont="0" applyAlignment="0" applyProtection="0"/>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2" fontId="57" fillId="35" borderId="203" applyProtection="0"/>
    <xf numFmtId="0" fontId="68" fillId="15" borderId="117" applyNumberFormat="0" applyAlignment="0" applyProtection="0">
      <alignment vertical="center"/>
    </xf>
    <xf numFmtId="0" fontId="67" fillId="9" borderId="117" applyNumberFormat="0" applyAlignment="0" applyProtection="0"/>
    <xf numFmtId="0" fontId="63" fillId="0" borderId="116" applyNumberFormat="0" applyFill="0" applyAlignment="0" applyProtection="0">
      <alignment vertical="center"/>
    </xf>
    <xf numFmtId="0" fontId="13" fillId="10" borderId="201" applyNumberFormat="0" applyFont="0" applyAlignment="0" applyProtection="0">
      <alignment vertical="center"/>
    </xf>
    <xf numFmtId="0" fontId="68" fillId="15" borderId="117" applyNumberFormat="0" applyAlignment="0" applyProtection="0">
      <alignment vertical="center"/>
    </xf>
    <xf numFmtId="0" fontId="13" fillId="10" borderId="201"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13" fillId="10" borderId="201" applyNumberFormat="0" applyFont="0" applyAlignment="0" applyProtection="0">
      <alignment vertical="center"/>
    </xf>
    <xf numFmtId="0" fontId="80" fillId="9" borderId="193" applyNumberFormat="0" applyAlignment="0" applyProtection="0">
      <alignment vertical="center"/>
    </xf>
    <xf numFmtId="0" fontId="80" fillId="15" borderId="113"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15" borderId="193" applyNumberFormat="0" applyAlignment="0" applyProtection="0">
      <alignment vertical="center"/>
    </xf>
    <xf numFmtId="0" fontId="63" fillId="0" borderId="204" applyNumberFormat="0" applyFill="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59" fillId="0" borderId="115" applyNumberFormat="0" applyFill="0" applyAlignment="0" applyProtection="0">
      <alignment vertical="center"/>
    </xf>
    <xf numFmtId="14" fontId="54" fillId="36" borderId="170" applyProtection="0">
      <alignment horizontal="right"/>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79" fillId="8" borderId="117" applyNumberFormat="0" applyAlignment="0" applyProtection="0">
      <alignment vertical="center"/>
    </xf>
    <xf numFmtId="2" fontId="53" fillId="35" borderId="203" applyProtection="0">
      <alignment horizontal="right"/>
    </xf>
    <xf numFmtId="2" fontId="52" fillId="34" borderId="170" applyProtection="0">
      <alignment horizontal="right"/>
    </xf>
    <xf numFmtId="0" fontId="63" fillId="0" borderId="115" applyNumberFormat="0" applyFill="0" applyAlignment="0" applyProtection="0">
      <alignment vertical="center"/>
    </xf>
    <xf numFmtId="2" fontId="52" fillId="34" borderId="170" applyProtection="0">
      <alignment horizontal="right"/>
    </xf>
    <xf numFmtId="0" fontId="63" fillId="0" borderId="115" applyNumberFormat="0" applyFill="0" applyAlignment="0" applyProtection="0">
      <alignment vertical="center"/>
    </xf>
    <xf numFmtId="0" fontId="44" fillId="8" borderId="117" applyNumberFormat="0" applyAlignment="0" applyProtection="0">
      <alignment vertical="center"/>
    </xf>
    <xf numFmtId="2" fontId="53" fillId="37" borderId="170" applyProtection="0"/>
    <xf numFmtId="2" fontId="57" fillId="35" borderId="170" applyProtection="0">
      <alignment horizontal="center"/>
    </xf>
    <xf numFmtId="2" fontId="57" fillId="35" borderId="170" applyProtection="0"/>
    <xf numFmtId="0" fontId="13" fillId="10" borderId="119" applyNumberFormat="0" applyFont="0" applyAlignment="0" applyProtection="0">
      <alignment vertical="center"/>
    </xf>
    <xf numFmtId="0" fontId="68" fillId="15" borderId="117" applyNumberFormat="0" applyAlignment="0" applyProtection="0">
      <alignment vertical="center"/>
    </xf>
    <xf numFmtId="2" fontId="53" fillId="37" borderId="211" applyProtection="0">
      <alignment horizontal="center"/>
    </xf>
    <xf numFmtId="0" fontId="13" fillId="10" borderId="119" applyNumberFormat="0" applyFont="0" applyAlignment="0" applyProtection="0">
      <alignment vertical="center"/>
    </xf>
    <xf numFmtId="2" fontId="54" fillId="33" borderId="170" applyProtection="0"/>
    <xf numFmtId="0" fontId="51" fillId="15" borderId="113" applyNumberFormat="0" applyAlignment="0" applyProtection="0">
      <alignment vertical="center"/>
    </xf>
    <xf numFmtId="2" fontId="53" fillId="35" borderId="170" applyProtection="0">
      <alignment horizontal="right"/>
    </xf>
    <xf numFmtId="2" fontId="57" fillId="35" borderId="170" applyProtection="0">
      <alignment horizontal="center"/>
    </xf>
    <xf numFmtId="0" fontId="51" fillId="15" borderId="193" applyNumberFormat="0" applyAlignment="0" applyProtection="0">
      <alignment vertical="center"/>
    </xf>
    <xf numFmtId="2" fontId="52" fillId="34" borderId="203" applyProtection="0">
      <alignment horizontal="right"/>
    </xf>
    <xf numFmtId="0" fontId="13" fillId="10" borderId="119" applyNumberFormat="0" applyFont="0" applyAlignment="0" applyProtection="0">
      <alignment vertical="center"/>
    </xf>
    <xf numFmtId="0" fontId="52" fillId="33" borderId="203" applyNumberFormat="0" applyAlignment="0" applyProtection="0"/>
    <xf numFmtId="0" fontId="68" fillId="15" borderId="117" applyNumberFormat="0" applyAlignment="0" applyProtection="0">
      <alignment vertical="center"/>
    </xf>
    <xf numFmtId="0" fontId="80" fillId="15" borderId="193" applyNumberFormat="0" applyAlignment="0" applyProtection="0">
      <alignment vertical="center"/>
    </xf>
    <xf numFmtId="0" fontId="63" fillId="0" borderId="116" applyNumberFormat="0" applyFill="0" applyAlignment="0" applyProtection="0">
      <alignment vertical="center"/>
    </xf>
    <xf numFmtId="2" fontId="53" fillId="37" borderId="203" applyProtection="0">
      <alignment horizontal="center"/>
    </xf>
    <xf numFmtId="0" fontId="63" fillId="0" borderId="115" applyNumberFormat="0" applyFill="0" applyAlignment="0" applyProtection="0">
      <alignment vertical="center"/>
    </xf>
    <xf numFmtId="0" fontId="79" fillId="8" borderId="117" applyNumberFormat="0" applyAlignment="0" applyProtection="0">
      <alignment vertical="center"/>
    </xf>
    <xf numFmtId="2" fontId="54" fillId="33" borderId="203" applyProtection="0"/>
    <xf numFmtId="0" fontId="80" fillId="9" borderId="202"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44" fillId="8"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52" fillId="33" borderId="211" applyNumberFormat="0" applyAlignment="0" applyProtection="0"/>
    <xf numFmtId="0" fontId="63" fillId="0" borderId="115" applyNumberFormat="0" applyFill="0" applyAlignment="0" applyProtection="0">
      <alignment vertical="center"/>
    </xf>
    <xf numFmtId="2" fontId="52" fillId="34" borderId="170" applyProtection="0">
      <alignment horizontal="right"/>
    </xf>
    <xf numFmtId="0" fontId="63" fillId="0" borderId="115" applyNumberFormat="0" applyFill="0" applyAlignment="0" applyProtection="0">
      <alignment vertical="center"/>
    </xf>
    <xf numFmtId="0" fontId="80" fillId="9" borderId="193" applyNumberFormat="0" applyAlignment="0" applyProtection="0">
      <alignment vertical="center"/>
    </xf>
    <xf numFmtId="2" fontId="53" fillId="37" borderId="170" applyProtection="0"/>
    <xf numFmtId="2" fontId="57" fillId="35" borderId="170" applyProtection="0">
      <alignment horizontal="center"/>
    </xf>
    <xf numFmtId="2" fontId="57" fillId="35" borderId="170" applyProtection="0"/>
    <xf numFmtId="2" fontId="54" fillId="33" borderId="170" applyProtection="0"/>
    <xf numFmtId="0" fontId="63" fillId="0" borderId="115" applyNumberFormat="0" applyFill="0" applyAlignment="0" applyProtection="0">
      <alignment vertical="center"/>
    </xf>
    <xf numFmtId="14" fontId="54" fillId="36" borderId="170" applyProtection="0">
      <alignment horizontal="right"/>
    </xf>
    <xf numFmtId="2" fontId="54" fillId="33" borderId="211" applyProtection="0"/>
    <xf numFmtId="0" fontId="79" fillId="8" borderId="117" applyNumberFormat="0" applyAlignment="0" applyProtection="0">
      <alignment vertical="center"/>
    </xf>
    <xf numFmtId="2" fontId="54" fillId="33" borderId="170" applyProtection="0"/>
    <xf numFmtId="0" fontId="51" fillId="15" borderId="113" applyNumberFormat="0" applyAlignment="0" applyProtection="0">
      <alignment vertical="center"/>
    </xf>
    <xf numFmtId="2" fontId="53" fillId="35" borderId="170" applyProtection="0">
      <alignment horizontal="right"/>
    </xf>
    <xf numFmtId="2" fontId="57" fillId="35" borderId="170" applyProtection="0">
      <alignment horizontal="center"/>
    </xf>
    <xf numFmtId="0" fontId="68" fillId="15" borderId="207" applyNumberFormat="0" applyAlignment="0" applyProtection="0">
      <alignment vertical="center"/>
    </xf>
    <xf numFmtId="0" fontId="68" fillId="15" borderId="207" applyNumberFormat="0" applyAlignment="0" applyProtection="0">
      <alignment vertical="center"/>
    </xf>
    <xf numFmtId="0" fontId="63" fillId="0" borderId="115" applyNumberFormat="0" applyFill="0" applyAlignment="0" applyProtection="0">
      <alignment vertical="center"/>
    </xf>
    <xf numFmtId="0" fontId="13" fillId="10" borderId="201" applyNumberFormat="0" applyFon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63" fillId="0" borderId="116" applyNumberFormat="0" applyFill="0" applyAlignment="0" applyProtection="0">
      <alignment vertical="center"/>
    </xf>
    <xf numFmtId="0" fontId="79" fillId="8" borderId="117" applyNumberFormat="0" applyAlignment="0" applyProtection="0">
      <alignment vertical="center"/>
    </xf>
    <xf numFmtId="0" fontId="63" fillId="0" borderId="204" applyNumberFormat="0" applyFill="0" applyAlignment="0" applyProtection="0">
      <alignment vertical="center"/>
    </xf>
    <xf numFmtId="0" fontId="80" fillId="15" borderId="193" applyNumberFormat="0" applyAlignment="0" applyProtection="0">
      <alignment vertical="center"/>
    </xf>
    <xf numFmtId="14" fontId="54" fillId="36" borderId="211" applyProtection="0">
      <alignment horizontal="right"/>
    </xf>
    <xf numFmtId="0" fontId="63" fillId="0" borderId="115" applyNumberFormat="0" applyFill="0" applyAlignment="0" applyProtection="0">
      <alignment vertical="center"/>
    </xf>
    <xf numFmtId="0" fontId="32"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2" fillId="34" borderId="211" applyProtection="0">
      <alignment horizontal="right"/>
    </xf>
    <xf numFmtId="0" fontId="51" fillId="15" borderId="193" applyNumberFormat="0" applyAlignment="0" applyProtection="0">
      <alignment vertical="center"/>
    </xf>
    <xf numFmtId="0" fontId="85" fillId="0" borderId="116" applyNumberFormat="0" applyFill="0" applyAlignment="0" applyProtection="0"/>
    <xf numFmtId="0" fontId="13" fillId="10" borderId="119" applyNumberFormat="0" applyFont="0" applyAlignment="0" applyProtection="0">
      <alignment vertical="center"/>
    </xf>
    <xf numFmtId="2" fontId="54" fillId="33" borderId="170" applyProtection="0"/>
    <xf numFmtId="0" fontId="13" fillId="10" borderId="119" applyNumberFormat="0" applyFont="0" applyAlignment="0" applyProtection="0">
      <alignment vertical="center"/>
    </xf>
    <xf numFmtId="0" fontId="63" fillId="0" borderId="116" applyNumberFormat="0" applyFill="0" applyAlignment="0" applyProtection="0">
      <alignment vertical="center"/>
    </xf>
    <xf numFmtId="2" fontId="57" fillId="35" borderId="203" applyProtection="0">
      <alignment horizontal="center"/>
    </xf>
    <xf numFmtId="2" fontId="53" fillId="35" borderId="203" applyProtection="0">
      <alignment horizontal="right"/>
    </xf>
    <xf numFmtId="0" fontId="59" fillId="0" borderId="115" applyNumberFormat="0" applyFill="0" applyAlignment="0" applyProtection="0">
      <alignment vertical="center"/>
    </xf>
    <xf numFmtId="2" fontId="57" fillId="35" borderId="203" applyProtection="0">
      <alignment horizont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2" fontId="53" fillId="37" borderId="203" applyProtection="0">
      <alignment horizontal="center"/>
    </xf>
    <xf numFmtId="2" fontId="53" fillId="35" borderId="203" applyProtection="0">
      <alignment horizontal="right"/>
    </xf>
    <xf numFmtId="0" fontId="44" fillId="8" borderId="184" applyNumberFormat="0" applyAlignment="0" applyProtection="0">
      <alignment vertical="center"/>
    </xf>
    <xf numFmtId="0" fontId="13" fillId="10" borderId="119" applyNumberFormat="0" applyFon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44" fillId="8" borderId="197" applyNumberFormat="0" applyAlignment="0" applyProtection="0">
      <alignment vertical="center"/>
    </xf>
    <xf numFmtId="0" fontId="80" fillId="15" borderId="202" applyNumberFormat="0" applyAlignment="0" applyProtection="0">
      <alignment vertical="center"/>
    </xf>
    <xf numFmtId="0" fontId="79" fillId="8" borderId="184"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2" fontId="57" fillId="35" borderId="170" applyProtection="0">
      <alignment horizontal="center"/>
    </xf>
    <xf numFmtId="2" fontId="53" fillId="37" borderId="170" applyProtection="0">
      <alignment horizontal="center"/>
    </xf>
    <xf numFmtId="2" fontId="53" fillId="37" borderId="170" applyProtection="0"/>
    <xf numFmtId="2" fontId="53" fillId="37" borderId="170" applyProtection="0"/>
    <xf numFmtId="2" fontId="57" fillId="35"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32" fillId="15" borderId="117" applyNumberFormat="0" applyAlignment="0" applyProtection="0">
      <alignment vertical="center"/>
    </xf>
    <xf numFmtId="2" fontId="53" fillId="34" borderId="170" applyProtection="0"/>
    <xf numFmtId="0" fontId="68" fillId="15" borderId="117" applyNumberFormat="0" applyAlignment="0" applyProtection="0">
      <alignment vertical="center"/>
    </xf>
    <xf numFmtId="0" fontId="44" fillId="8" borderId="117" applyNumberFormat="0" applyAlignment="0" applyProtection="0">
      <alignment vertical="center"/>
    </xf>
    <xf numFmtId="0" fontId="13" fillId="10" borderId="119" applyNumberFormat="0" applyFont="0" applyAlignment="0" applyProtection="0">
      <alignment vertical="center"/>
    </xf>
    <xf numFmtId="2" fontId="54" fillId="33" borderId="170" applyProtection="0"/>
    <xf numFmtId="0" fontId="67" fillId="9" borderId="117" applyNumberFormat="0" applyAlignment="0" applyProtection="0"/>
    <xf numFmtId="0" fontId="51" fillId="15" borderId="202"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7" borderId="170" applyProtection="0">
      <alignment horizont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207" applyNumberFormat="0" applyAlignment="0" applyProtection="0">
      <alignment vertical="center"/>
    </xf>
    <xf numFmtId="0" fontId="63" fillId="0" borderId="204"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7" borderId="170" applyProtection="0"/>
    <xf numFmtId="2" fontId="57" fillId="35" borderId="170" applyProtection="0"/>
    <xf numFmtId="14" fontId="54" fillId="36" borderId="170" applyProtection="0">
      <alignment horizontal="left"/>
    </xf>
    <xf numFmtId="0" fontId="63" fillId="0" borderId="115" applyNumberFormat="0" applyFill="0" applyAlignment="0" applyProtection="0">
      <alignment vertical="center"/>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left"/>
    </xf>
    <xf numFmtId="0" fontId="52" fillId="33" borderId="170" applyNumberFormat="0" applyAlignment="0" applyProtection="0"/>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68" fillId="15" borderId="184" applyNumberFormat="0" applyAlignment="0" applyProtection="0">
      <alignment vertical="center"/>
    </xf>
    <xf numFmtId="0" fontId="18" fillId="32" borderId="119" applyNumberFormat="0" applyAlignment="0" applyProtection="0"/>
    <xf numFmtId="2" fontId="52" fillId="34" borderId="170" applyProtection="0">
      <alignment horizontal="right"/>
    </xf>
    <xf numFmtId="2" fontId="52" fillId="34" borderId="170" applyProtection="0">
      <alignment horizontal="right"/>
    </xf>
    <xf numFmtId="2" fontId="53" fillId="35" borderId="170" applyProtection="0">
      <alignment horizontal="right"/>
    </xf>
    <xf numFmtId="14" fontId="54" fillId="36" borderId="170" applyProtection="0">
      <alignment horizontal="right"/>
    </xf>
    <xf numFmtId="14" fontId="54" fillId="36" borderId="170" applyProtection="0">
      <alignment horizontal="left"/>
    </xf>
    <xf numFmtId="14" fontId="54" fillId="36" borderId="170" applyProtection="0">
      <alignment horizontal="right"/>
    </xf>
    <xf numFmtId="0" fontId="52" fillId="33" borderId="170" applyNumberFormat="0" applyAlignment="0" applyProtection="0"/>
    <xf numFmtId="2" fontId="54" fillId="33" borderId="170" applyProtection="0"/>
    <xf numFmtId="2" fontId="53" fillId="34" borderId="170" applyProtection="0"/>
    <xf numFmtId="2" fontId="57" fillId="35" borderId="170" applyProtection="0"/>
    <xf numFmtId="2" fontId="53" fillId="37" borderId="170" applyProtection="0">
      <alignment horizontal="center"/>
    </xf>
    <xf numFmtId="2" fontId="53" fillId="37" borderId="170" applyProtection="0"/>
    <xf numFmtId="2" fontId="54" fillId="33" borderId="170" applyProtection="0"/>
    <xf numFmtId="14" fontId="54" fillId="36" borderId="203" applyProtection="0">
      <alignment horizontal="left"/>
    </xf>
    <xf numFmtId="0" fontId="13" fillId="10" borderId="201" applyNumberFormat="0" applyFont="0" applyAlignment="0" applyProtection="0">
      <alignment vertical="center"/>
    </xf>
    <xf numFmtId="2" fontId="54" fillId="33" borderId="170" applyProtection="0"/>
    <xf numFmtId="0" fontId="51" fillId="15" borderId="193" applyNumberFormat="0" applyAlignment="0" applyProtection="0">
      <alignment vertical="center"/>
    </xf>
    <xf numFmtId="0" fontId="59" fillId="0" borderId="115" applyNumberFormat="0" applyFill="0" applyAlignment="0" applyProtection="0">
      <alignment vertical="center"/>
    </xf>
    <xf numFmtId="0" fontId="63" fillId="0" borderId="204" applyNumberFormat="0" applyFill="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14" fontId="54" fillId="36" borderId="170" applyProtection="0">
      <alignment horizontal="right"/>
    </xf>
    <xf numFmtId="2" fontId="52" fillId="34" borderId="170" applyProtection="0">
      <alignment horizontal="right"/>
    </xf>
    <xf numFmtId="0" fontId="80" fillId="15" borderId="193" applyNumberFormat="0" applyAlignment="0" applyProtection="0">
      <alignment vertical="center"/>
    </xf>
    <xf numFmtId="0" fontId="68" fillId="15" borderId="184" applyNumberFormat="0" applyAlignment="0" applyProtection="0">
      <alignment vertical="center"/>
    </xf>
    <xf numFmtId="0" fontId="55" fillId="33" borderId="170" applyNumberFormat="0" applyProtection="0">
      <alignment horizontal="left"/>
    </xf>
    <xf numFmtId="0" fontId="52" fillId="33" borderId="170" applyNumberFormat="0" applyAlignment="0" applyProtection="0"/>
    <xf numFmtId="0" fontId="63" fillId="0" borderId="115" applyNumberFormat="0" applyFill="0" applyAlignment="0" applyProtection="0">
      <alignment vertical="center"/>
    </xf>
    <xf numFmtId="0" fontId="80" fillId="15" borderId="193" applyNumberFormat="0" applyAlignment="0" applyProtection="0">
      <alignment vertical="center"/>
    </xf>
    <xf numFmtId="14" fontId="54" fillId="36" borderId="170" applyProtection="0">
      <alignment horizontal="left"/>
    </xf>
    <xf numFmtId="0" fontId="13" fillId="10" borderId="119" applyNumberFormat="0" applyFont="0" applyAlignment="0" applyProtection="0">
      <alignment vertical="center"/>
    </xf>
    <xf numFmtId="0" fontId="18" fillId="32" borderId="119" applyNumberFormat="0" applyAlignment="0" applyProtection="0"/>
    <xf numFmtId="2" fontId="57" fillId="35" borderId="170" applyProtection="0"/>
    <xf numFmtId="0" fontId="63" fillId="0" borderId="116" applyNumberFormat="0" applyFill="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xf numFmtId="0" fontId="80" fillId="15" borderId="193" applyNumberFormat="0" applyAlignment="0" applyProtection="0">
      <alignment vertical="center"/>
    </xf>
    <xf numFmtId="0" fontId="13" fillId="10" borderId="119" applyNumberFormat="0" applyFont="0" applyAlignment="0" applyProtection="0">
      <alignment vertical="center"/>
    </xf>
    <xf numFmtId="2" fontId="53" fillId="37" borderId="170" applyProtection="0">
      <alignment horizontal="center"/>
    </xf>
    <xf numFmtId="0" fontId="80" fillId="9" borderId="193" applyNumberFormat="0" applyAlignment="0" applyProtection="0">
      <alignment vertical="center"/>
    </xf>
    <xf numFmtId="0" fontId="18" fillId="32" borderId="119" applyNumberFormat="0" applyAlignment="0" applyProtection="0"/>
    <xf numFmtId="2" fontId="53" fillId="37" borderId="170" applyProtection="0">
      <alignment horizontal="center"/>
    </xf>
    <xf numFmtId="0" fontId="13" fillId="10" borderId="119" applyNumberFormat="0" applyFont="0" applyAlignment="0" applyProtection="0"/>
    <xf numFmtId="0" fontId="51" fillId="15" borderId="202" applyNumberFormat="0" applyAlignment="0" applyProtection="0">
      <alignment vertical="center"/>
    </xf>
    <xf numFmtId="2" fontId="53" fillId="37" borderId="203" applyProtection="0">
      <alignment horizontal="center"/>
    </xf>
    <xf numFmtId="0" fontId="63" fillId="0" borderId="115" applyNumberFormat="0" applyFill="0" applyAlignment="0" applyProtection="0">
      <alignment vertical="center"/>
    </xf>
    <xf numFmtId="0" fontId="13" fillId="10" borderId="119" applyNumberFormat="0" applyFont="0" applyAlignment="0" applyProtection="0"/>
    <xf numFmtId="0" fontId="44" fillId="8" borderId="117" applyNumberFormat="0" applyAlignment="0" applyProtection="0">
      <alignment vertical="center"/>
    </xf>
    <xf numFmtId="0" fontId="80" fillId="15" borderId="193" applyNumberFormat="0" applyAlignment="0" applyProtection="0">
      <alignment vertical="center"/>
    </xf>
    <xf numFmtId="0" fontId="80" fillId="15" borderId="202" applyNumberFormat="0" applyAlignment="0" applyProtection="0">
      <alignment vertical="center"/>
    </xf>
    <xf numFmtId="0" fontId="63" fillId="0" borderId="116" applyNumberFormat="0" applyFill="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67" fillId="9" borderId="117" applyNumberFormat="0" applyAlignment="0" applyProtection="0"/>
    <xf numFmtId="0" fontId="63" fillId="0" borderId="115" applyNumberFormat="0" applyFill="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63" fillId="0" borderId="115" applyNumberFormat="0" applyFill="0" applyAlignment="0" applyProtection="0">
      <alignment vertical="center"/>
    </xf>
    <xf numFmtId="0" fontId="79" fillId="8" borderId="117" applyNumberFormat="0" applyAlignment="0" applyProtection="0">
      <alignment vertical="center"/>
    </xf>
    <xf numFmtId="0" fontId="13" fillId="10" borderId="199" applyNumberFormat="0" applyFont="0" applyAlignment="0" applyProtection="0">
      <alignment vertical="center"/>
    </xf>
    <xf numFmtId="0" fontId="67" fillId="9" borderId="117" applyNumberFormat="0" applyAlignment="0" applyProtection="0"/>
    <xf numFmtId="0" fontId="63" fillId="0" borderId="204" applyNumberFormat="0" applyFill="0" applyAlignment="0" applyProtection="0">
      <alignment vertical="center"/>
    </xf>
    <xf numFmtId="2" fontId="53" fillId="34" borderId="211" applyProtection="0"/>
    <xf numFmtId="2" fontId="57" fillId="35" borderId="170" applyProtection="0"/>
    <xf numFmtId="2" fontId="53" fillId="37" borderId="170" applyProtection="0"/>
    <xf numFmtId="2" fontId="57" fillId="35" borderId="170" applyProtection="0">
      <alignment horizontal="center"/>
    </xf>
    <xf numFmtId="0" fontId="79" fillId="8" borderId="117" applyNumberFormat="0" applyAlignment="0" applyProtection="0">
      <alignment vertical="center"/>
    </xf>
    <xf numFmtId="14" fontId="54" fillId="36" borderId="170" applyProtection="0">
      <alignment horizontal="left"/>
    </xf>
    <xf numFmtId="2" fontId="53" fillId="35" borderId="170" applyProtection="0">
      <alignment horizontal="right"/>
    </xf>
    <xf numFmtId="0" fontId="18" fillId="32" borderId="119" applyNumberFormat="0" applyAlignment="0" applyProtection="0"/>
    <xf numFmtId="0" fontId="52" fillId="33" borderId="170" applyNumberFormat="0" applyAlignment="0" applyProtection="0"/>
    <xf numFmtId="0" fontId="55" fillId="33" borderId="170" applyNumberFormat="0" applyProtection="0">
      <alignment horizontal="left"/>
    </xf>
    <xf numFmtId="2" fontId="53" fillId="35" borderId="170" applyProtection="0">
      <alignment horizontal="right"/>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xf numFmtId="0" fontId="13" fillId="10" borderId="199" applyNumberFormat="0" applyFont="0" applyAlignment="0" applyProtection="0">
      <alignment vertical="center"/>
    </xf>
    <xf numFmtId="0" fontId="52" fillId="33" borderId="170"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4" fillId="33" borderId="203"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2" fillId="33" borderId="170" applyNumberFormat="0" applyAlignment="0" applyProtection="0"/>
    <xf numFmtId="0" fontId="13" fillId="10" borderId="119" applyNumberFormat="0" applyFont="0" applyAlignment="0" applyProtection="0">
      <alignment vertical="center"/>
    </xf>
    <xf numFmtId="0" fontId="68" fillId="15" borderId="197" applyNumberFormat="0" applyAlignment="0" applyProtection="0">
      <alignment vertical="center"/>
    </xf>
    <xf numFmtId="0" fontId="13" fillId="10" borderId="119" applyNumberFormat="0" applyFont="0" applyAlignment="0" applyProtection="0"/>
    <xf numFmtId="14" fontId="54" fillId="36" borderId="170" applyProtection="0">
      <alignment horizontal="left"/>
    </xf>
    <xf numFmtId="10" fontId="38" fillId="29" borderId="167" applyNumberFormat="0" applyBorder="0" applyAlignment="0" applyProtection="0"/>
    <xf numFmtId="14" fontId="54" fillId="36" borderId="170" applyProtection="0">
      <alignment horizontal="right"/>
    </xf>
    <xf numFmtId="14" fontId="54" fillId="36" borderId="170" applyProtection="0">
      <alignment horizontal="right"/>
    </xf>
    <xf numFmtId="14" fontId="54" fillId="36" borderId="170" applyProtection="0">
      <alignment horizontal="left"/>
    </xf>
    <xf numFmtId="0" fontId="55" fillId="33" borderId="170" applyNumberFormat="0" applyProtection="0">
      <alignment horizontal="left"/>
    </xf>
    <xf numFmtId="2" fontId="52" fillId="34" borderId="170" applyProtection="0">
      <alignment horizontal="right"/>
    </xf>
    <xf numFmtId="0" fontId="52" fillId="33" borderId="170"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10" fontId="38" fillId="29" borderId="167" applyNumberFormat="0" applyBorder="0" applyAlignment="0" applyProtection="0"/>
    <xf numFmtId="0" fontId="18" fillId="32" borderId="119" applyNumberFormat="0" applyAlignment="0" applyProtection="0"/>
    <xf numFmtId="2" fontId="53" fillId="35" borderId="170" applyProtection="0">
      <alignment horizontal="right"/>
    </xf>
    <xf numFmtId="0" fontId="52" fillId="33" borderId="170" applyNumberFormat="0" applyAlignment="0" applyProtection="0"/>
    <xf numFmtId="2" fontId="52" fillId="34" borderId="170" applyProtection="0">
      <alignment horizontal="right"/>
    </xf>
    <xf numFmtId="14" fontId="54" fillId="36" borderId="170" applyProtection="0">
      <alignment horizontal="right"/>
    </xf>
    <xf numFmtId="14" fontId="54" fillId="36" borderId="170" applyProtection="0">
      <alignment horizontal="left"/>
    </xf>
    <xf numFmtId="14" fontId="54" fillId="36" borderId="170" applyProtection="0">
      <alignment horizontal="right"/>
    </xf>
    <xf numFmtId="0" fontId="63" fillId="0" borderId="116" applyNumberFormat="0" applyFill="0" applyAlignment="0" applyProtection="0">
      <alignment vertical="center"/>
    </xf>
    <xf numFmtId="2" fontId="54" fillId="33" borderId="170" applyProtection="0"/>
    <xf numFmtId="2" fontId="54" fillId="33" borderId="170" applyProtection="0"/>
    <xf numFmtId="2" fontId="57" fillId="35" borderId="170" applyProtection="0"/>
    <xf numFmtId="2" fontId="57" fillId="35" borderId="170" applyProtection="0">
      <alignment horizontal="center"/>
    </xf>
    <xf numFmtId="2" fontId="53" fillId="34" borderId="170" applyProtection="0"/>
    <xf numFmtId="0" fontId="55" fillId="33" borderId="170" applyNumberFormat="0" applyProtection="0">
      <alignment horizontal="left"/>
    </xf>
    <xf numFmtId="2" fontId="53" fillId="37" borderId="170" applyProtection="0"/>
    <xf numFmtId="0" fontId="80" fillId="15" borderId="202" applyNumberFormat="0" applyAlignment="0" applyProtection="0">
      <alignment vertical="center"/>
    </xf>
    <xf numFmtId="2" fontId="52" fillId="34" borderId="203" applyProtection="0">
      <alignment horizontal="right"/>
    </xf>
    <xf numFmtId="2" fontId="57" fillId="35" borderId="170" applyProtection="0"/>
    <xf numFmtId="0" fontId="52" fillId="33" borderId="170" applyNumberFormat="0" applyAlignment="0" applyProtection="0"/>
    <xf numFmtId="2" fontId="53" fillId="35" borderId="170" applyProtection="0">
      <alignment horizontal="right"/>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14" fontId="54" fillId="36" borderId="170" applyProtection="0">
      <alignment horizontal="left"/>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79" fillId="8" borderId="184" applyNumberFormat="0" applyAlignment="0" applyProtection="0">
      <alignment vertical="center"/>
    </xf>
    <xf numFmtId="2" fontId="57" fillId="35" borderId="203" applyProtection="0">
      <alignment horizont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4" fillId="33" borderId="203" applyProtection="0"/>
    <xf numFmtId="0" fontId="80" fillId="15" borderId="193" applyNumberFormat="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79" fillId="8" borderId="184"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9" borderId="207" applyNumberFormat="0" applyAlignment="0" applyProtection="0">
      <alignment vertical="center"/>
    </xf>
    <xf numFmtId="0" fontId="63" fillId="0" borderId="204" applyNumberFormat="0" applyFill="0" applyAlignment="0" applyProtection="0">
      <alignment vertical="center"/>
    </xf>
    <xf numFmtId="0" fontId="13" fillId="10" borderId="119" applyNumberFormat="0" applyFont="0" applyAlignment="0" applyProtection="0"/>
    <xf numFmtId="2" fontId="54" fillId="33" borderId="170" applyProtection="0"/>
    <xf numFmtId="0" fontId="13" fillId="10" borderId="119" applyNumberFormat="0" applyFont="0" applyAlignment="0" applyProtection="0"/>
    <xf numFmtId="0" fontId="18" fillId="32" borderId="119" applyNumberFormat="0" applyAlignment="0" applyProtection="0"/>
    <xf numFmtId="0" fontId="80" fillId="15" borderId="202" applyNumberForma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52" fillId="33" borderId="170"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80" fillId="15" borderId="193"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201" applyNumberFormat="0" applyFont="0" applyAlignment="0" applyProtection="0">
      <alignment vertical="center"/>
    </xf>
    <xf numFmtId="0" fontId="13" fillId="10" borderId="199" applyNumberFormat="0" applyFont="0" applyAlignment="0" applyProtection="0">
      <alignment vertical="center"/>
    </xf>
    <xf numFmtId="14" fontId="54" fillId="36" borderId="170" applyProtection="0">
      <alignment horizontal="right"/>
    </xf>
    <xf numFmtId="0" fontId="80" fillId="15" borderId="193" applyNumberFormat="0" applyAlignment="0" applyProtection="0">
      <alignment vertical="center"/>
    </xf>
    <xf numFmtId="0" fontId="68" fillId="15" borderId="117" applyNumberFormat="0" applyAlignment="0" applyProtection="0">
      <alignment vertical="center"/>
    </xf>
    <xf numFmtId="2" fontId="57" fillId="35" borderId="170" applyProtection="0">
      <alignment horizontal="center"/>
    </xf>
    <xf numFmtId="2" fontId="53" fillId="37" borderId="170" applyProtection="0"/>
    <xf numFmtId="2" fontId="53" fillId="37" borderId="170" applyProtection="0">
      <alignment horizontal="center"/>
    </xf>
    <xf numFmtId="2" fontId="53" fillId="34" borderId="170" applyProtection="0"/>
    <xf numFmtId="14" fontId="54" fillId="36" borderId="170" applyProtection="0">
      <alignment horizontal="right"/>
    </xf>
    <xf numFmtId="0" fontId="13" fillId="10" borderId="119" applyNumberFormat="0" applyFont="0" applyAlignment="0" applyProtection="0"/>
    <xf numFmtId="2" fontId="53" fillId="34" borderId="17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7" fillId="35" borderId="170" applyProtection="0">
      <alignment horizont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210" applyNumberFormat="0" applyAlignment="0" applyProtection="0">
      <alignment vertical="center"/>
    </xf>
    <xf numFmtId="0" fontId="55" fillId="33" borderId="211" applyNumberFormat="0" applyProtection="0">
      <alignment horizontal="left"/>
    </xf>
    <xf numFmtId="0" fontId="68" fillId="15" borderId="117" applyNumberFormat="0" applyAlignment="0" applyProtection="0">
      <alignment vertical="center"/>
    </xf>
    <xf numFmtId="2" fontId="54" fillId="33" borderId="170" applyProtection="0"/>
    <xf numFmtId="0" fontId="52" fillId="33" borderId="170" applyNumberFormat="0" applyAlignment="0" applyProtection="0"/>
    <xf numFmtId="0" fontId="18" fillId="32" borderId="119" applyNumberFormat="0" applyAlignment="0" applyProtection="0"/>
    <xf numFmtId="0" fontId="51" fillId="15" borderId="193" applyNumberFormat="0" applyAlignment="0" applyProtection="0">
      <alignment vertical="center"/>
    </xf>
    <xf numFmtId="14" fontId="54" fillId="36" borderId="170" applyProtection="0">
      <alignment horizontal="right"/>
    </xf>
    <xf numFmtId="14" fontId="54" fillId="36" borderId="170" applyProtection="0">
      <alignment horizontal="left"/>
    </xf>
    <xf numFmtId="0" fontId="63" fillId="0" borderId="115" applyNumberFormat="0" applyFill="0" applyAlignment="0" applyProtection="0">
      <alignment vertical="center"/>
    </xf>
    <xf numFmtId="2" fontId="57" fillId="35" borderId="170" applyProtection="0">
      <alignment horizontal="center"/>
    </xf>
    <xf numFmtId="2" fontId="53" fillId="37" borderId="170" applyProtection="0"/>
    <xf numFmtId="2" fontId="53" fillId="37" borderId="170" applyProtection="0">
      <alignment horizontal="center"/>
    </xf>
    <xf numFmtId="2" fontId="54" fillId="33" borderId="17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199" applyNumberFormat="0" applyFont="0" applyAlignment="0" applyProtection="0">
      <alignment vertical="center"/>
    </xf>
    <xf numFmtId="0" fontId="32" fillId="15" borderId="184"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4" fillId="33" borderId="170" applyProtection="0"/>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19" applyNumberFormat="0" applyFont="0" applyAlignment="0" applyProtection="0">
      <alignment vertical="center"/>
    </xf>
    <xf numFmtId="0" fontId="52" fillId="33" borderId="170" applyNumberFormat="0" applyAlignment="0" applyProtection="0"/>
    <xf numFmtId="0" fontId="13" fillId="10" borderId="119" applyNumberFormat="0" applyFon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80" fillId="9" borderId="193" applyNumberFormat="0" applyAlignment="0" applyProtection="0">
      <alignment vertical="center"/>
    </xf>
    <xf numFmtId="0" fontId="18" fillId="32" borderId="119" applyNumberFormat="0" applyAlignment="0" applyProtection="0"/>
    <xf numFmtId="2" fontId="57" fillId="35" borderId="170" applyProtection="0">
      <alignment horizontal="center"/>
    </xf>
    <xf numFmtId="0" fontId="85" fillId="0" borderId="205" applyNumberFormat="0" applyFill="0" applyAlignment="0" applyProtection="0"/>
    <xf numFmtId="0" fontId="13" fillId="10" borderId="119" applyNumberFormat="0" applyFont="0" applyAlignment="0" applyProtection="0">
      <alignment vertical="center"/>
    </xf>
    <xf numFmtId="0" fontId="63" fillId="0" borderId="115" applyNumberFormat="0" applyFill="0" applyAlignment="0" applyProtection="0">
      <alignment vertical="center"/>
    </xf>
    <xf numFmtId="2" fontId="53" fillId="37" borderId="170" applyProtection="0">
      <alignment horizont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63" fillId="0" borderId="116" applyNumberFormat="0" applyFill="0" applyAlignment="0" applyProtection="0">
      <alignment vertical="center"/>
    </xf>
    <xf numFmtId="14" fontId="54" fillId="36" borderId="170" applyProtection="0">
      <alignment horizontal="left"/>
    </xf>
    <xf numFmtId="0" fontId="68" fillId="15" borderId="207"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80" fillId="15" borderId="193" applyNumberFormat="0" applyAlignment="0" applyProtection="0">
      <alignment vertical="center"/>
    </xf>
    <xf numFmtId="0" fontId="80" fillId="9" borderId="202" applyNumberFormat="0" applyAlignment="0" applyProtection="0">
      <alignment vertical="center"/>
    </xf>
    <xf numFmtId="0" fontId="13" fillId="10" borderId="119" applyNumberFormat="0" applyFont="0" applyAlignment="0" applyProtection="0">
      <alignment vertical="center"/>
    </xf>
    <xf numFmtId="0" fontId="52" fillId="33" borderId="170" applyNumberFormat="0" applyAlignment="0" applyProtection="0"/>
    <xf numFmtId="2" fontId="57" fillId="35" borderId="170" applyProtection="0"/>
    <xf numFmtId="2" fontId="53" fillId="35" borderId="170" applyProtection="0">
      <alignment horizontal="right"/>
    </xf>
    <xf numFmtId="0" fontId="80" fillId="15" borderId="193" applyNumberFormat="0" applyAlignment="0" applyProtection="0">
      <alignment vertical="center"/>
    </xf>
    <xf numFmtId="2" fontId="57" fillId="35" borderId="170" applyProtection="0"/>
    <xf numFmtId="2" fontId="54" fillId="33" borderId="203" applyProtection="0"/>
    <xf numFmtId="2" fontId="54" fillId="33" borderId="170" applyProtection="0"/>
    <xf numFmtId="2" fontId="53" fillId="37" borderId="170" applyProtection="0">
      <alignment horizontal="center"/>
    </xf>
    <xf numFmtId="2" fontId="57" fillId="35" borderId="170" applyProtection="0"/>
    <xf numFmtId="0" fontId="80" fillId="15" borderId="202" applyNumberFormat="0" applyAlignment="0" applyProtection="0">
      <alignment vertical="center"/>
    </xf>
    <xf numFmtId="0" fontId="13" fillId="10" borderId="201" applyNumberFormat="0" applyFont="0" applyAlignment="0" applyProtection="0">
      <alignment vertical="center"/>
    </xf>
    <xf numFmtId="14" fontId="54" fillId="36" borderId="170" applyProtection="0">
      <alignment horizontal="right"/>
    </xf>
    <xf numFmtId="2" fontId="57" fillId="35" borderId="203" applyProtection="0">
      <alignment horizontal="center"/>
    </xf>
    <xf numFmtId="0" fontId="80" fillId="15" borderId="202" applyNumberFormat="0" applyAlignment="0" applyProtection="0">
      <alignment vertical="center"/>
    </xf>
    <xf numFmtId="0" fontId="55" fillId="33" borderId="170" applyNumberFormat="0" applyProtection="0">
      <alignment horizontal="left"/>
    </xf>
    <xf numFmtId="2" fontId="53" fillId="37" borderId="170" applyProtection="0"/>
    <xf numFmtId="2" fontId="57" fillId="35" borderId="170" applyProtection="0"/>
    <xf numFmtId="2" fontId="53" fillId="34" borderId="170" applyProtection="0"/>
    <xf numFmtId="2" fontId="54" fillId="33" borderId="170" applyProtection="0"/>
    <xf numFmtId="2" fontId="53" fillId="37" borderId="170" applyProtection="0">
      <alignment horizontal="center"/>
    </xf>
    <xf numFmtId="14" fontId="54" fillId="36" borderId="170" applyProtection="0">
      <alignment horizontal="right"/>
    </xf>
    <xf numFmtId="14" fontId="54" fillId="36" borderId="170" applyProtection="0">
      <alignment horizontal="left"/>
    </xf>
    <xf numFmtId="14" fontId="54" fillId="36" borderId="170" applyProtection="0">
      <alignment horizontal="right"/>
    </xf>
    <xf numFmtId="2" fontId="53" fillId="35" borderId="170" applyProtection="0">
      <alignment horizontal="right"/>
    </xf>
    <xf numFmtId="0" fontId="52" fillId="33" borderId="170" applyNumberFormat="0" applyAlignment="0" applyProtection="0"/>
    <xf numFmtId="2" fontId="52" fillId="34" borderId="170" applyProtection="0">
      <alignment horizontal="right"/>
    </xf>
    <xf numFmtId="0" fontId="18" fillId="32" borderId="119" applyNumberFormat="0" applyAlignment="0" applyProtection="0"/>
    <xf numFmtId="0" fontId="63" fillId="0" borderId="115" applyNumberFormat="0" applyFill="0" applyAlignment="0" applyProtection="0">
      <alignment vertical="center"/>
    </xf>
    <xf numFmtId="0" fontId="18" fillId="32" borderId="119" applyNumberFormat="0" applyAlignment="0" applyProtection="0"/>
    <xf numFmtId="0" fontId="63" fillId="0" borderId="115" applyNumberFormat="0" applyFill="0" applyAlignment="0" applyProtection="0">
      <alignment vertical="center"/>
    </xf>
    <xf numFmtId="2" fontId="52" fillId="34" borderId="170" applyProtection="0">
      <alignment horizontal="right"/>
    </xf>
    <xf numFmtId="0" fontId="55" fillId="33" borderId="170" applyNumberFormat="0" applyProtection="0">
      <alignment horizontal="lef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0" fontId="38" fillId="29" borderId="167" applyNumberFormat="0" applyBorder="0" applyAlignment="0" applyProtection="0"/>
    <xf numFmtId="14" fontId="54" fillId="36" borderId="170" applyProtection="0">
      <alignment horizontal="lef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1" fillId="15" borderId="193" applyNumberFormat="0" applyAlignment="0" applyProtection="0">
      <alignment vertical="center"/>
    </xf>
    <xf numFmtId="0" fontId="79" fillId="8" borderId="117" applyNumberFormat="0" applyAlignment="0" applyProtection="0">
      <alignment vertical="center"/>
    </xf>
    <xf numFmtId="0" fontId="67" fillId="9" borderId="207" applyNumberFormat="0" applyAlignment="0" applyProtection="0"/>
    <xf numFmtId="2" fontId="53" fillId="37" borderId="170" applyProtection="0">
      <alignment horizontal="center"/>
    </xf>
    <xf numFmtId="0" fontId="13" fillId="10" borderId="119" applyNumberFormat="0" applyFont="0" applyAlignment="0" applyProtection="0">
      <alignment vertical="center"/>
    </xf>
    <xf numFmtId="2" fontId="57" fillId="35" borderId="170" applyProtection="0"/>
    <xf numFmtId="2" fontId="53" fillId="37" borderId="170" applyProtection="0"/>
    <xf numFmtId="2" fontId="57" fillId="35" borderId="170" applyProtection="0"/>
    <xf numFmtId="0" fontId="63" fillId="0" borderId="204" applyNumberFormat="0" applyFill="0" applyAlignment="0" applyProtection="0">
      <alignment vertical="center"/>
    </xf>
    <xf numFmtId="2" fontId="53" fillId="37" borderId="170" applyProtection="0">
      <alignment horizontal="center"/>
    </xf>
    <xf numFmtId="0" fontId="51" fillId="15" borderId="193"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xf numFmtId="0" fontId="63" fillId="0" borderId="115" applyNumberFormat="0" applyFill="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68" fillId="15" borderId="184" applyNumberFormat="0" applyAlignment="0" applyProtection="0">
      <alignment vertical="center"/>
    </xf>
    <xf numFmtId="2" fontId="57" fillId="35" borderId="203" applyProtection="0">
      <alignment horizont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14" fontId="54" fillId="36" borderId="170"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32" fillId="15" borderId="117" applyNumberFormat="0" applyAlignment="0" applyProtection="0">
      <alignment vertical="center"/>
    </xf>
    <xf numFmtId="0" fontId="51" fillId="15" borderId="193" applyNumberFormat="0" applyAlignment="0" applyProtection="0">
      <alignment vertical="center"/>
    </xf>
    <xf numFmtId="2" fontId="52" fillId="34" borderId="170" applyProtection="0">
      <alignment horizontal="right"/>
    </xf>
    <xf numFmtId="0" fontId="68" fillId="9" borderId="184" applyNumberFormat="0" applyAlignment="0" applyProtection="0">
      <alignment vertical="center"/>
    </xf>
    <xf numFmtId="0" fontId="13" fillId="10" borderId="119" applyNumberFormat="0" applyFont="0" applyAlignment="0" applyProtection="0">
      <alignment vertical="center"/>
    </xf>
    <xf numFmtId="2" fontId="54" fillId="33" borderId="203" applyProtection="0"/>
    <xf numFmtId="0" fontId="63" fillId="0" borderId="116" applyNumberFormat="0" applyFill="0" applyAlignment="0" applyProtection="0">
      <alignment vertical="center"/>
    </xf>
    <xf numFmtId="2" fontId="53" fillId="34" borderId="170" applyProtection="0"/>
    <xf numFmtId="0" fontId="79"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5" borderId="170"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80" fillId="15" borderId="202" applyNumberFormat="0" applyAlignment="0" applyProtection="0">
      <alignment vertical="center"/>
    </xf>
    <xf numFmtId="0" fontId="80" fillId="15" borderId="193" applyNumberFormat="0" applyAlignment="0" applyProtection="0">
      <alignment vertical="center"/>
    </xf>
    <xf numFmtId="2" fontId="57" fillId="35" borderId="170" applyProtection="0"/>
    <xf numFmtId="14" fontId="54" fillId="36" borderId="170" applyProtection="0">
      <alignment horizontal="right"/>
    </xf>
    <xf numFmtId="0" fontId="13" fillId="10" borderId="199" applyNumberFormat="0" applyFont="0" applyAlignment="0" applyProtection="0"/>
    <xf numFmtId="0" fontId="13" fillId="10" borderId="199" applyNumberFormat="0" applyFont="0" applyAlignment="0" applyProtection="0">
      <alignment vertical="center"/>
    </xf>
    <xf numFmtId="2" fontId="52" fillId="34" borderId="170" applyProtection="0">
      <alignment horizontal="right"/>
    </xf>
    <xf numFmtId="0" fontId="13" fillId="10" borderId="199" applyNumberFormat="0" applyFont="0" applyAlignment="0" applyProtection="0">
      <alignment vertical="center"/>
    </xf>
    <xf numFmtId="14" fontId="54" fillId="36" borderId="170" applyProtection="0">
      <alignment horizontal="left"/>
    </xf>
    <xf numFmtId="0" fontId="68" fillId="15" borderId="117" applyNumberFormat="0" applyAlignment="0" applyProtection="0">
      <alignment vertical="center"/>
    </xf>
    <xf numFmtId="0" fontId="52" fillId="33" borderId="170" applyNumberFormat="0" applyAlignment="0" applyProtection="0"/>
    <xf numFmtId="2" fontId="53" fillId="35" borderId="170" applyProtection="0">
      <alignment horizontal="right"/>
    </xf>
    <xf numFmtId="0" fontId="59" fillId="0" borderId="204" applyNumberFormat="0" applyFill="0" applyAlignment="0" applyProtection="0">
      <alignment vertical="center"/>
    </xf>
    <xf numFmtId="0" fontId="80" fillId="15" borderId="202" applyNumberFormat="0" applyAlignment="0" applyProtection="0">
      <alignment vertical="center"/>
    </xf>
    <xf numFmtId="0" fontId="44" fillId="8" borderId="207" applyNumberFormat="0" applyAlignment="0" applyProtection="0">
      <alignment vertical="center"/>
    </xf>
    <xf numFmtId="0" fontId="13" fillId="10" borderId="119" applyNumberFormat="0" applyFont="0" applyAlignment="0" applyProtection="0">
      <alignment vertical="center"/>
    </xf>
    <xf numFmtId="2" fontId="57" fillId="35" borderId="170" applyProtection="0">
      <alignment horizont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2" fontId="53" fillId="37" borderId="170" applyProtection="0"/>
    <xf numFmtId="2" fontId="57" fillId="35" borderId="170" applyProtection="0">
      <alignment horizontal="center"/>
    </xf>
    <xf numFmtId="0" fontId="59" fillId="0" borderId="115" applyNumberFormat="0" applyFill="0" applyAlignment="0" applyProtection="0">
      <alignment vertical="center"/>
    </xf>
    <xf numFmtId="2" fontId="57" fillId="35" borderId="170" applyProtection="0"/>
    <xf numFmtId="2" fontId="53" fillId="37" borderId="170" applyProtection="0"/>
    <xf numFmtId="0" fontId="55" fillId="33" borderId="170" applyNumberFormat="0" applyProtection="0">
      <alignment horizontal="left"/>
    </xf>
    <xf numFmtId="2" fontId="53" fillId="37" borderId="170" applyProtection="0"/>
    <xf numFmtId="2" fontId="53" fillId="34" borderId="170" applyProtection="0"/>
    <xf numFmtId="14" fontId="54" fillId="36" borderId="203" applyProtection="0">
      <alignment horizontal="right"/>
    </xf>
    <xf numFmtId="0" fontId="55" fillId="33" borderId="170" applyNumberFormat="0" applyProtection="0">
      <alignment horizontal="left"/>
    </xf>
    <xf numFmtId="2" fontId="53" fillId="37" borderId="170" applyProtection="0">
      <alignment horizontal="center"/>
    </xf>
    <xf numFmtId="0" fontId="55" fillId="33" borderId="170" applyNumberFormat="0" applyProtection="0">
      <alignment horizontal="left"/>
    </xf>
    <xf numFmtId="2" fontId="57" fillId="35" borderId="203" applyProtection="0"/>
    <xf numFmtId="0" fontId="68" fillId="15" borderId="184" applyNumberFormat="0" applyAlignment="0" applyProtection="0">
      <alignment vertical="center"/>
    </xf>
    <xf numFmtId="0" fontId="63" fillId="0" borderId="205" applyNumberFormat="0" applyFill="0" applyAlignment="0" applyProtection="0">
      <alignment vertical="center"/>
    </xf>
    <xf numFmtId="2" fontId="53" fillId="37" borderId="170" applyProtection="0">
      <alignment horizontal="center"/>
    </xf>
    <xf numFmtId="2" fontId="53" fillId="37" borderId="170" applyProtection="0">
      <alignment horizontal="center"/>
    </xf>
    <xf numFmtId="0" fontId="13" fillId="10" borderId="119" applyNumberFormat="0" applyFont="0" applyAlignment="0" applyProtection="0">
      <alignment vertical="center"/>
    </xf>
    <xf numFmtId="0" fontId="18" fillId="32" borderId="201" applyNumberFormat="0" applyAlignment="0" applyProtection="0"/>
    <xf numFmtId="14" fontId="54" fillId="36" borderId="170" applyProtection="0">
      <alignment horizontal="right"/>
    </xf>
    <xf numFmtId="0" fontId="51" fillId="15" borderId="202" applyNumberFormat="0" applyAlignment="0" applyProtection="0">
      <alignment vertical="center"/>
    </xf>
    <xf numFmtId="0" fontId="80" fillId="15" borderId="113" applyNumberFormat="0" applyAlignment="0" applyProtection="0">
      <alignment vertical="center"/>
    </xf>
    <xf numFmtId="14" fontId="54" fillId="36" borderId="170" applyProtection="0">
      <alignment horizontal="left"/>
    </xf>
    <xf numFmtId="0" fontId="13" fillId="10" borderId="119" applyNumberFormat="0" applyFont="0" applyAlignment="0" applyProtection="0">
      <alignment vertical="center"/>
    </xf>
    <xf numFmtId="0" fontId="79" fillId="8" borderId="117" applyNumberFormat="0" applyAlignment="0" applyProtection="0">
      <alignment vertical="center"/>
    </xf>
    <xf numFmtId="0" fontId="63" fillId="0" borderId="212" applyNumberFormat="0" applyFill="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51" fillId="15" borderId="193" applyNumberFormat="0" applyAlignment="0" applyProtection="0">
      <alignment vertical="center"/>
    </xf>
    <xf numFmtId="0" fontId="67" fillId="9" borderId="197" applyNumberFormat="0" applyAlignment="0" applyProtection="0"/>
    <xf numFmtId="0" fontId="68" fillId="9" borderId="197" applyNumberFormat="0" applyAlignment="0" applyProtection="0">
      <alignment vertical="center"/>
    </xf>
    <xf numFmtId="0" fontId="68" fillId="15" borderId="197" applyNumberFormat="0" applyAlignment="0" applyProtection="0">
      <alignment vertical="center"/>
    </xf>
    <xf numFmtId="0" fontId="63" fillId="0" borderId="196" applyNumberFormat="0" applyFill="0" applyAlignment="0" applyProtection="0">
      <alignment vertical="center"/>
    </xf>
    <xf numFmtId="0" fontId="63" fillId="0" borderId="196" applyNumberFormat="0" applyFill="0" applyAlignment="0" applyProtection="0">
      <alignment vertical="center"/>
    </xf>
    <xf numFmtId="0" fontId="13" fillId="10" borderId="119" applyNumberFormat="0" applyFont="0" applyAlignment="0" applyProtection="0">
      <alignment vertical="center"/>
    </xf>
    <xf numFmtId="0" fontId="32" fillId="15" borderId="197" applyNumberFormat="0" applyAlignment="0" applyProtection="0">
      <alignment vertical="center"/>
    </xf>
    <xf numFmtId="0" fontId="44" fillId="8" borderId="197" applyNumberFormat="0" applyAlignment="0" applyProtection="0">
      <alignment vertical="center"/>
    </xf>
    <xf numFmtId="0" fontId="44" fillId="8" borderId="19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44" fillId="8" borderId="117" applyNumberFormat="0" applyAlignment="0" applyProtection="0">
      <alignment vertical="center"/>
    </xf>
    <xf numFmtId="0" fontId="51" fillId="15" borderId="113" applyNumberFormat="0" applyAlignment="0" applyProtection="0">
      <alignment vertical="center"/>
    </xf>
    <xf numFmtId="0" fontId="67" fillId="9" borderId="117" applyNumberFormat="0" applyAlignment="0" applyProtection="0"/>
    <xf numFmtId="0" fontId="85" fillId="0" borderId="196" applyNumberFormat="0" applyFill="0" applyAlignment="0" applyProtection="0"/>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63" fillId="0" borderId="204" applyNumberFormat="0" applyFill="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97"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85" fillId="0" borderId="116" applyNumberFormat="0" applyFill="0" applyAlignment="0" applyProtection="0"/>
    <xf numFmtId="0" fontId="44" fillId="8" borderId="184" applyNumberFormat="0" applyAlignment="0" applyProtection="0">
      <alignment vertical="center"/>
    </xf>
    <xf numFmtId="0" fontId="63" fillId="0" borderId="204" applyNumberFormat="0" applyFill="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63" fillId="0" borderId="116" applyNumberFormat="0" applyFill="0" applyAlignment="0" applyProtection="0">
      <alignment vertical="center"/>
    </xf>
    <xf numFmtId="0" fontId="68" fillId="15" borderId="117" applyNumberFormat="0" applyAlignment="0" applyProtection="0">
      <alignment vertical="center"/>
    </xf>
    <xf numFmtId="2" fontId="52" fillId="34" borderId="170" applyProtection="0">
      <alignment horizontal="right"/>
    </xf>
    <xf numFmtId="0" fontId="79" fillId="8" borderId="207" applyNumberFormat="0" applyAlignment="0" applyProtection="0">
      <alignment vertical="center"/>
    </xf>
    <xf numFmtId="0" fontId="13" fillId="10" borderId="119" applyNumberFormat="0" applyFont="0" applyAlignment="0" applyProtection="0">
      <alignment vertical="center"/>
    </xf>
    <xf numFmtId="0" fontId="63" fillId="0" borderId="212" applyNumberFormat="0" applyFill="0" applyAlignment="0" applyProtection="0">
      <alignment vertical="center"/>
    </xf>
    <xf numFmtId="0" fontId="32" fillId="15" borderId="117" applyNumberFormat="0" applyAlignment="0" applyProtection="0">
      <alignment vertical="center"/>
    </xf>
    <xf numFmtId="2" fontId="52" fillId="34" borderId="203" applyProtection="0">
      <alignment horizontal="right"/>
    </xf>
    <xf numFmtId="0" fontId="63" fillId="0" borderId="116" applyNumberFormat="0" applyFill="0" applyAlignment="0" applyProtection="0">
      <alignment vertical="center"/>
    </xf>
    <xf numFmtId="0" fontId="80" fillId="15" borderId="202" applyNumberFormat="0" applyAlignment="0" applyProtection="0">
      <alignment vertical="center"/>
    </xf>
    <xf numFmtId="0" fontId="13" fillId="10" borderId="119" applyNumberFormat="0" applyFont="0" applyAlignment="0" applyProtection="0">
      <alignment vertical="center"/>
    </xf>
    <xf numFmtId="0" fontId="51" fillId="15" borderId="202" applyNumberFormat="0" applyAlignment="0" applyProtection="0">
      <alignment vertical="center"/>
    </xf>
    <xf numFmtId="0" fontId="63" fillId="0" borderId="116" applyNumberFormat="0" applyFill="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14" fontId="54" fillId="36" borderId="170" applyProtection="0">
      <alignment horizontal="right"/>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97" applyNumberFormat="0" applyAlignment="0" applyProtection="0">
      <alignment vertical="center"/>
    </xf>
    <xf numFmtId="0" fontId="67" fillId="9" borderId="117"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5" fillId="33" borderId="170" applyNumberFormat="0" applyProtection="0">
      <alignment horizontal="left"/>
    </xf>
    <xf numFmtId="0" fontId="63" fillId="0" borderId="213" applyNumberFormat="0" applyFill="0" applyAlignment="0" applyProtection="0">
      <alignment vertical="center"/>
    </xf>
    <xf numFmtId="0" fontId="18" fillId="32" borderId="119" applyNumberFormat="0" applyAlignment="0" applyProtection="0"/>
    <xf numFmtId="0" fontId="32" fillId="15" borderId="184" applyNumberFormat="0" applyAlignment="0" applyProtection="0">
      <alignment vertical="center"/>
    </xf>
    <xf numFmtId="2" fontId="53" fillId="35" borderId="170" applyProtection="0">
      <alignment horizontal="right"/>
    </xf>
    <xf numFmtId="14" fontId="54" fillId="36" borderId="170" applyProtection="0">
      <alignment horizontal="left"/>
    </xf>
    <xf numFmtId="14" fontId="54" fillId="36" borderId="203" applyProtection="0">
      <alignment horizontal="left"/>
    </xf>
    <xf numFmtId="0" fontId="13" fillId="10" borderId="201" applyNumberFormat="0" applyFont="0" applyAlignment="0" applyProtection="0">
      <alignment vertical="center"/>
    </xf>
    <xf numFmtId="2" fontId="57" fillId="35" borderId="170" applyProtection="0">
      <alignment horizontal="center"/>
    </xf>
    <xf numFmtId="0" fontId="63" fillId="0" borderId="115" applyNumberFormat="0" applyFill="0" applyAlignment="0" applyProtection="0">
      <alignment vertical="center"/>
    </xf>
    <xf numFmtId="0" fontId="67" fillId="9" borderId="117" applyNumberFormat="0" applyAlignment="0" applyProtection="0"/>
    <xf numFmtId="0" fontId="55" fillId="33" borderId="170" applyNumberFormat="0" applyProtection="0">
      <alignment horizontal="left"/>
    </xf>
    <xf numFmtId="0" fontId="13" fillId="10" borderId="119" applyNumberFormat="0" applyFont="0" applyAlignment="0" applyProtection="0">
      <alignment vertical="center"/>
    </xf>
    <xf numFmtId="2" fontId="53" fillId="37" borderId="170" applyProtection="0"/>
    <xf numFmtId="14" fontId="54" fillId="36" borderId="170" applyProtection="0">
      <alignment horizontal="left"/>
    </xf>
    <xf numFmtId="2" fontId="53" fillId="34" borderId="170" applyProtection="0"/>
    <xf numFmtId="0" fontId="13" fillId="10" borderId="119" applyNumberFormat="0" applyFon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2" fontId="54" fillId="33" borderId="170" applyProtection="0"/>
    <xf numFmtId="0" fontId="13" fillId="10" borderId="119" applyNumberFormat="0" applyFont="0" applyAlignment="0" applyProtection="0">
      <alignment vertical="center"/>
    </xf>
    <xf numFmtId="0" fontId="68" fillId="15" borderId="184" applyNumberFormat="0" applyAlignment="0" applyProtection="0">
      <alignment vertical="center"/>
    </xf>
    <xf numFmtId="0" fontId="55" fillId="33" borderId="170" applyNumberFormat="0" applyProtection="0">
      <alignment horizontal="left"/>
    </xf>
    <xf numFmtId="2" fontId="53" fillId="35" borderId="203" applyProtection="0">
      <alignment horizontal="right"/>
    </xf>
    <xf numFmtId="0" fontId="13" fillId="10" borderId="119" applyNumberFormat="0" applyFont="0" applyAlignment="0" applyProtection="0">
      <alignment vertical="center"/>
    </xf>
    <xf numFmtId="0" fontId="63" fillId="0" borderId="205" applyNumberFormat="0" applyFill="0" applyAlignment="0" applyProtection="0">
      <alignment vertical="center"/>
    </xf>
    <xf numFmtId="0" fontId="13" fillId="10" borderId="119" applyNumberFormat="0" applyFont="0" applyAlignment="0" applyProtection="0">
      <alignment vertical="center"/>
    </xf>
    <xf numFmtId="2" fontId="54" fillId="33" borderId="170" applyProtection="0"/>
    <xf numFmtId="37" fontId="73" fillId="0" borderId="167">
      <alignment horizontal="justify" vertical="center" wrapText="1"/>
    </xf>
    <xf numFmtId="0" fontId="13" fillId="10" borderId="119" applyNumberFormat="0" applyFont="0" applyAlignment="0" applyProtection="0">
      <alignment vertical="center"/>
    </xf>
    <xf numFmtId="2" fontId="54" fillId="33" borderId="170" applyProtection="0"/>
    <xf numFmtId="0" fontId="68" fillId="15" borderId="184" applyNumberFormat="0" applyAlignment="0" applyProtection="0">
      <alignment vertical="center"/>
    </xf>
    <xf numFmtId="2" fontId="53" fillId="37" borderId="203" applyProtection="0">
      <alignment horizontal="center"/>
    </xf>
    <xf numFmtId="0" fontId="63" fillId="0" borderId="204" applyNumberFormat="0" applyFill="0" applyAlignment="0" applyProtection="0">
      <alignment vertical="center"/>
    </xf>
    <xf numFmtId="0" fontId="68" fillId="9" borderId="117" applyNumberFormat="0" applyAlignment="0" applyProtection="0">
      <alignment vertical="center"/>
    </xf>
    <xf numFmtId="2" fontId="53" fillId="35" borderId="170" applyProtection="0">
      <alignment horizontal="right"/>
    </xf>
    <xf numFmtId="14" fontId="54" fillId="36" borderId="170" applyProtection="0">
      <alignment horizontal="right"/>
    </xf>
    <xf numFmtId="2" fontId="52" fillId="34" borderId="170" applyProtection="0">
      <alignment horizontal="right"/>
    </xf>
    <xf numFmtId="0" fontId="18" fillId="32" borderId="119" applyNumberFormat="0" applyAlignment="0" applyProtection="0"/>
    <xf numFmtId="0" fontId="13" fillId="10" borderId="119" applyNumberFormat="0" applyFont="0" applyAlignment="0" applyProtection="0">
      <alignment vertical="center"/>
    </xf>
    <xf numFmtId="2" fontId="54" fillId="33" borderId="170" applyProtection="0"/>
    <xf numFmtId="0" fontId="18" fillId="32" borderId="119" applyNumberFormat="0" applyAlignment="0" applyProtection="0"/>
    <xf numFmtId="2" fontId="53" fillId="37" borderId="194" applyProtection="0">
      <alignment horizont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59" fillId="0" borderId="195" applyNumberFormat="0" applyFill="0" applyAlignment="0" applyProtection="0">
      <alignment vertical="center"/>
    </xf>
    <xf numFmtId="2" fontId="53" fillId="34" borderId="194" applyProtection="0"/>
    <xf numFmtId="2" fontId="57" fillId="35" borderId="194" applyProtection="0">
      <alignment horizontal="center"/>
    </xf>
    <xf numFmtId="2" fontId="53" fillId="37" borderId="194" applyProtection="0">
      <alignment horizontal="center"/>
    </xf>
    <xf numFmtId="2" fontId="57" fillId="35" borderId="194" applyProtection="0"/>
    <xf numFmtId="2" fontId="54" fillId="33" borderId="194" applyProtection="0"/>
    <xf numFmtId="0" fontId="18" fillId="32" borderId="199" applyNumberFormat="0" applyAlignment="0" applyProtection="0"/>
    <xf numFmtId="0" fontId="18" fillId="32" borderId="199" applyNumberFormat="0" applyAlignment="0" applyProtection="0"/>
    <xf numFmtId="2" fontId="54" fillId="33" borderId="194" applyProtection="0"/>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14" fontId="54" fillId="36" borderId="170" applyProtection="0">
      <alignment horizontal="left"/>
    </xf>
    <xf numFmtId="2" fontId="53" fillId="34" borderId="170" applyProtection="0"/>
    <xf numFmtId="0" fontId="13" fillId="10" borderId="119" applyNumberFormat="0" applyFont="0" applyAlignment="0" applyProtection="0">
      <alignment vertical="center"/>
    </xf>
    <xf numFmtId="0" fontId="55" fillId="33" borderId="170" applyNumberFormat="0" applyProtection="0">
      <alignment horizontal="left"/>
    </xf>
    <xf numFmtId="2" fontId="54" fillId="33" borderId="170" applyProtection="0"/>
    <xf numFmtId="0" fontId="80"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4" borderId="203" applyProtection="0"/>
    <xf numFmtId="0" fontId="63" fillId="0" borderId="115" applyNumberFormat="0" applyFill="0" applyAlignment="0" applyProtection="0">
      <alignment vertical="center"/>
    </xf>
    <xf numFmtId="2" fontId="53" fillId="34" borderId="170" applyProtection="0"/>
    <xf numFmtId="14" fontId="54" fillId="36" borderId="170" applyProtection="0">
      <alignment horizontal="left"/>
    </xf>
    <xf numFmtId="0" fontId="55" fillId="33" borderId="170" applyNumberFormat="0" applyProtection="0">
      <alignment horizontal="left"/>
    </xf>
    <xf numFmtId="14" fontId="54" fillId="36" borderId="170" applyProtection="0">
      <alignment horizontal="left"/>
    </xf>
    <xf numFmtId="0" fontId="44" fillId="8" borderId="117" applyNumberFormat="0" applyAlignment="0" applyProtection="0">
      <alignment vertical="center"/>
    </xf>
    <xf numFmtId="0" fontId="18" fillId="32" borderId="119" applyNumberFormat="0" applyAlignment="0" applyProtection="0"/>
    <xf numFmtId="0" fontId="79" fillId="8" borderId="117"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79" fillId="8" borderId="117" applyNumberFormat="0" applyAlignment="0" applyProtection="0">
      <alignment vertical="center"/>
    </xf>
    <xf numFmtId="0" fontId="68" fillId="15" borderId="184" applyNumberForma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2" fontId="57" fillId="35" borderId="170" applyProtection="0">
      <alignment horizontal="center"/>
    </xf>
    <xf numFmtId="0" fontId="80" fillId="9" borderId="193" applyNumberFormat="0" applyAlignment="0" applyProtection="0">
      <alignment vertical="center"/>
    </xf>
    <xf numFmtId="0" fontId="63" fillId="0" borderId="204" applyNumberFormat="0" applyFill="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55" fillId="33" borderId="170" applyNumberFormat="0" applyProtection="0">
      <alignment horizontal="left"/>
    </xf>
    <xf numFmtId="2" fontId="54" fillId="33" borderId="170" applyProtection="0"/>
    <xf numFmtId="0" fontId="68" fillId="15" borderId="184" applyNumberFormat="0" applyAlignment="0" applyProtection="0">
      <alignment vertical="center"/>
    </xf>
    <xf numFmtId="0" fontId="13" fillId="10" borderId="209" applyNumberFormat="0" applyFont="0" applyAlignment="0" applyProtection="0">
      <alignment vertical="center"/>
    </xf>
    <xf numFmtId="0" fontId="55" fillId="33" borderId="170" applyNumberFormat="0" applyProtection="0">
      <alignment horizontal="left"/>
    </xf>
    <xf numFmtId="2" fontId="53" fillId="34" borderId="170" applyProtection="0"/>
    <xf numFmtId="2" fontId="57" fillId="35" borderId="170" applyProtection="0">
      <alignment horizontal="center"/>
    </xf>
    <xf numFmtId="2" fontId="53" fillId="37" borderId="170" applyProtection="0">
      <alignment horizontal="center"/>
    </xf>
    <xf numFmtId="2" fontId="53" fillId="37" borderId="170" applyProtection="0"/>
    <xf numFmtId="2" fontId="53" fillId="35" borderId="170" applyProtection="0">
      <alignment horizontal="right"/>
    </xf>
    <xf numFmtId="14" fontId="54" fillId="36" borderId="170" applyProtection="0">
      <alignment horizontal="right"/>
    </xf>
    <xf numFmtId="0" fontId="18" fillId="32" borderId="119" applyNumberFormat="0" applyAlignment="0" applyProtection="0"/>
    <xf numFmtId="0" fontId="80" fillId="9" borderId="193" applyNumberFormat="0" applyAlignment="0" applyProtection="0">
      <alignment vertical="center"/>
    </xf>
    <xf numFmtId="0" fontId="13" fillId="10" borderId="119" applyNumberFormat="0" applyFont="0" applyAlignment="0" applyProtection="0">
      <alignment vertical="center"/>
    </xf>
    <xf numFmtId="0" fontId="52" fillId="33" borderId="170" applyNumberFormat="0" applyAlignment="0" applyProtection="0"/>
    <xf numFmtId="2" fontId="54" fillId="33" borderId="17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3" fillId="37" borderId="170" applyProtection="0"/>
    <xf numFmtId="2" fontId="57" fillId="35" borderId="170" applyProtection="0"/>
    <xf numFmtId="2" fontId="53" fillId="37" borderId="170" applyProtection="0">
      <alignment horizontal="center"/>
    </xf>
    <xf numFmtId="2" fontId="57" fillId="35" borderId="170" applyProtection="0"/>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2" fontId="53" fillId="37" borderId="203" applyProtection="0"/>
    <xf numFmtId="0" fontId="51" fillId="15" borderId="202" applyNumberFormat="0" applyAlignment="0" applyProtection="0">
      <alignment vertical="center"/>
    </xf>
    <xf numFmtId="0" fontId="63" fillId="0" borderId="115" applyNumberFormat="0" applyFill="0" applyAlignment="0" applyProtection="0">
      <alignment vertical="center"/>
    </xf>
    <xf numFmtId="0" fontId="59" fillId="0" borderId="115" applyNumberFormat="0" applyFill="0" applyAlignment="0" applyProtection="0">
      <alignment vertical="center"/>
    </xf>
    <xf numFmtId="2" fontId="53" fillId="35" borderId="170" applyProtection="0">
      <alignment horizontal="right"/>
    </xf>
    <xf numFmtId="0" fontId="67" fillId="9" borderId="117" applyNumberFormat="0" applyAlignment="0" applyProtection="0"/>
    <xf numFmtId="2" fontId="57" fillId="35" borderId="170" applyProtection="0"/>
    <xf numFmtId="2" fontId="53" fillId="37" borderId="170" applyProtection="0"/>
    <xf numFmtId="0" fontId="63" fillId="0" borderId="115" applyNumberFormat="0" applyFill="0" applyAlignment="0" applyProtection="0">
      <alignment vertical="center"/>
    </xf>
    <xf numFmtId="0" fontId="80" fillId="15" borderId="193" applyNumberFormat="0" applyAlignment="0" applyProtection="0">
      <alignment vertical="center"/>
    </xf>
    <xf numFmtId="0" fontId="80" fillId="15" borderId="11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80" fillId="15" borderId="202" applyNumberFormat="0" applyAlignment="0" applyProtection="0">
      <alignment vertical="center"/>
    </xf>
    <xf numFmtId="0" fontId="68" fillId="15" borderId="197" applyNumberFormat="0" applyAlignment="0" applyProtection="0">
      <alignment vertical="center"/>
    </xf>
    <xf numFmtId="0" fontId="13" fillId="10" borderId="119" applyNumberFormat="0" applyFont="0" applyAlignment="0" applyProtection="0">
      <alignment vertical="center"/>
    </xf>
    <xf numFmtId="14" fontId="54" fillId="36" borderId="203" applyProtection="0">
      <alignment horizontal="left"/>
    </xf>
    <xf numFmtId="0" fontId="68" fillId="15" borderId="11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51" fillId="15" borderId="193" applyNumberFormat="0" applyAlignment="0" applyProtection="0">
      <alignment vertical="center"/>
    </xf>
    <xf numFmtId="0" fontId="67" fillId="9" borderId="197" applyNumberFormat="0" applyAlignment="0" applyProtection="0"/>
    <xf numFmtId="0" fontId="68" fillId="9" borderId="197" applyNumberFormat="0" applyAlignment="0" applyProtection="0">
      <alignment vertical="center"/>
    </xf>
    <xf numFmtId="0" fontId="68" fillId="15" borderId="197" applyNumberFormat="0" applyAlignment="0" applyProtection="0">
      <alignment vertical="center"/>
    </xf>
    <xf numFmtId="0" fontId="63" fillId="0" borderId="196" applyNumberFormat="0" applyFill="0" applyAlignment="0" applyProtection="0">
      <alignment vertical="center"/>
    </xf>
    <xf numFmtId="0" fontId="63" fillId="0" borderId="196" applyNumberFormat="0" applyFill="0" applyAlignment="0" applyProtection="0">
      <alignment vertical="center"/>
    </xf>
    <xf numFmtId="0" fontId="13" fillId="10" borderId="119" applyNumberFormat="0" applyFont="0" applyAlignment="0" applyProtection="0">
      <alignment vertical="center"/>
    </xf>
    <xf numFmtId="0" fontId="32" fillId="15" borderId="197" applyNumberFormat="0" applyAlignment="0" applyProtection="0">
      <alignment vertical="center"/>
    </xf>
    <xf numFmtId="0" fontId="44" fillId="8" borderId="197" applyNumberFormat="0" applyAlignment="0" applyProtection="0">
      <alignment vertical="center"/>
    </xf>
    <xf numFmtId="0" fontId="32" fillId="15" borderId="197" applyNumberFormat="0" applyAlignment="0" applyProtection="0">
      <alignment vertical="center"/>
    </xf>
    <xf numFmtId="0" fontId="85" fillId="0" borderId="116" applyNumberFormat="0" applyFill="0" applyAlignment="0" applyProtection="0"/>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51" fillId="15" borderId="113" applyNumberFormat="0" applyAlignment="0" applyProtection="0">
      <alignment vertical="center"/>
    </xf>
    <xf numFmtId="0" fontId="44" fillId="8" borderId="117" applyNumberFormat="0" applyAlignment="0" applyProtection="0">
      <alignment vertical="center"/>
    </xf>
    <xf numFmtId="0" fontId="85" fillId="0" borderId="196" applyNumberFormat="0" applyFill="0" applyAlignment="0" applyProtection="0"/>
    <xf numFmtId="0" fontId="85" fillId="0" borderId="196" applyNumberFormat="0" applyFill="0" applyAlignment="0" applyProtection="0"/>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97"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79" fillId="8" borderId="197" applyNumberFormat="0" applyAlignment="0" applyProtection="0">
      <alignment vertical="center"/>
    </xf>
    <xf numFmtId="0" fontId="13" fillId="10" borderId="119" applyNumberFormat="0" applyFont="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32" fillId="15" borderId="184" applyNumberFormat="0" applyAlignment="0" applyProtection="0">
      <alignment vertical="center"/>
    </xf>
    <xf numFmtId="0" fontId="79" fillId="8" borderId="184" applyNumberFormat="0" applyAlignment="0" applyProtection="0">
      <alignment vertical="center"/>
    </xf>
    <xf numFmtId="14" fontId="54" fillId="36" borderId="203" applyProtection="0">
      <alignment horizontal="left"/>
    </xf>
    <xf numFmtId="0" fontId="68" fillId="15" borderId="117" applyNumberFormat="0" applyAlignment="0" applyProtection="0">
      <alignment vertical="center"/>
    </xf>
    <xf numFmtId="2" fontId="57" fillId="35" borderId="203"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9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5" fillId="33" borderId="170" applyNumberFormat="0" applyProtection="0">
      <alignment horizontal="left"/>
    </xf>
    <xf numFmtId="2" fontId="52" fillId="34" borderId="170" applyProtection="0">
      <alignment horizontal="right"/>
    </xf>
    <xf numFmtId="0" fontId="18" fillId="32" borderId="119" applyNumberFormat="0" applyAlignment="0" applyProtection="0"/>
    <xf numFmtId="0" fontId="68" fillId="15" borderId="117" applyNumberFormat="0" applyAlignment="0" applyProtection="0">
      <alignment vertical="center"/>
    </xf>
    <xf numFmtId="14" fontId="54" fillId="36" borderId="170" applyProtection="0">
      <alignment horizontal="right"/>
    </xf>
    <xf numFmtId="14" fontId="54" fillId="36" borderId="170" applyProtection="0">
      <alignment horizontal="left"/>
    </xf>
    <xf numFmtId="0" fontId="80" fillId="15" borderId="193" applyNumberFormat="0" applyAlignment="0" applyProtection="0">
      <alignment vertical="center"/>
    </xf>
    <xf numFmtId="0" fontId="13" fillId="10" borderId="119" applyNumberFormat="0" applyFont="0" applyAlignment="0" applyProtection="0"/>
    <xf numFmtId="10" fontId="38" fillId="29" borderId="167" applyNumberFormat="0" applyBorder="0" applyAlignment="0" applyProtection="0"/>
    <xf numFmtId="0" fontId="80" fillId="15" borderId="202" applyNumberFormat="0" applyAlignment="0" applyProtection="0">
      <alignment vertical="center"/>
    </xf>
    <xf numFmtId="0" fontId="68" fillId="15" borderId="207" applyNumberFormat="0" applyAlignment="0" applyProtection="0">
      <alignment vertical="center"/>
    </xf>
    <xf numFmtId="0" fontId="80" fillId="15" borderId="193" applyNumberFormat="0" applyAlignment="0" applyProtection="0">
      <alignment vertical="center"/>
    </xf>
    <xf numFmtId="0" fontId="44" fillId="8" borderId="117" applyNumberFormat="0" applyAlignment="0" applyProtection="0">
      <alignment vertical="center"/>
    </xf>
    <xf numFmtId="0" fontId="68" fillId="15" borderId="117" applyNumberFormat="0" applyAlignment="0" applyProtection="0">
      <alignment vertical="center"/>
    </xf>
    <xf numFmtId="0" fontId="63" fillId="0" borderId="204" applyNumberFormat="0" applyFill="0" applyAlignment="0" applyProtection="0">
      <alignment vertical="center"/>
    </xf>
    <xf numFmtId="0" fontId="68" fillId="15" borderId="117" applyNumberFormat="0" applyAlignment="0" applyProtection="0">
      <alignment vertical="center"/>
    </xf>
    <xf numFmtId="0" fontId="13" fillId="10" borderId="201" applyNumberFormat="0" applyFont="0" applyAlignment="0" applyProtection="0">
      <alignment vertical="center"/>
    </xf>
    <xf numFmtId="0" fontId="79" fillId="8" borderId="117"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119" applyNumberFormat="0" applyFont="0" applyAlignment="0" applyProtection="0">
      <alignment vertical="center"/>
    </xf>
    <xf numFmtId="14" fontId="54" fillId="36" borderId="170" applyProtection="0">
      <alignment horizontal="right"/>
    </xf>
    <xf numFmtId="0" fontId="68" fillId="15" borderId="117" applyNumberFormat="0" applyAlignment="0" applyProtection="0">
      <alignment vertical="center"/>
    </xf>
    <xf numFmtId="0" fontId="44" fillId="8" borderId="184" applyNumberFormat="0" applyAlignment="0" applyProtection="0">
      <alignment vertical="center"/>
    </xf>
    <xf numFmtId="0" fontId="63" fillId="0" borderId="115" applyNumberFormat="0" applyFill="0" applyAlignment="0" applyProtection="0">
      <alignment vertical="center"/>
    </xf>
    <xf numFmtId="0" fontId="63" fillId="0" borderId="204" applyNumberFormat="0" applyFill="0" applyAlignment="0" applyProtection="0">
      <alignment vertical="center"/>
    </xf>
    <xf numFmtId="2" fontId="57" fillId="35" borderId="170" applyProtection="0"/>
    <xf numFmtId="2" fontId="52" fillId="34" borderId="170" applyProtection="0">
      <alignment horizontal="right"/>
    </xf>
    <xf numFmtId="2" fontId="53" fillId="34" borderId="170" applyProtection="0"/>
    <xf numFmtId="2" fontId="54" fillId="33" borderId="170" applyProtection="0"/>
    <xf numFmtId="0" fontId="44" fillId="8" borderId="117" applyNumberFormat="0" applyAlignment="0" applyProtection="0">
      <alignment vertical="center"/>
    </xf>
    <xf numFmtId="0" fontId="51" fillId="15" borderId="193" applyNumberFormat="0" applyAlignment="0" applyProtection="0">
      <alignment vertical="center"/>
    </xf>
    <xf numFmtId="0" fontId="18" fillId="32" borderId="119" applyNumberFormat="0" applyAlignment="0" applyProtection="0"/>
    <xf numFmtId="2" fontId="53" fillId="34" borderId="170" applyProtection="0"/>
    <xf numFmtId="2" fontId="57" fillId="35" borderId="170" applyProtection="0"/>
    <xf numFmtId="2" fontId="53" fillId="37" borderId="170" applyProtection="0">
      <alignment horizontal="center"/>
    </xf>
    <xf numFmtId="2" fontId="53" fillId="37" borderId="170" applyProtection="0"/>
    <xf numFmtId="0" fontId="44" fillId="8" borderId="117" applyNumberFormat="0" applyAlignment="0" applyProtection="0">
      <alignment vertical="center"/>
    </xf>
    <xf numFmtId="0" fontId="63" fillId="0" borderId="115" applyNumberFormat="0" applyFill="0" applyAlignment="0" applyProtection="0">
      <alignment vertical="center"/>
    </xf>
    <xf numFmtId="14" fontId="54" fillId="36" borderId="170" applyProtection="0">
      <alignment horizontal="right"/>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79" fillId="8" borderId="117" applyNumberFormat="0" applyAlignment="0" applyProtection="0">
      <alignment vertical="center"/>
    </xf>
    <xf numFmtId="0" fontId="68" fillId="15" borderId="184" applyNumberFormat="0" applyAlignment="0" applyProtection="0">
      <alignment vertical="center"/>
    </xf>
    <xf numFmtId="0" fontId="52" fillId="33" borderId="170" applyNumberFormat="0" applyAlignment="0" applyProtection="0"/>
    <xf numFmtId="0" fontId="68" fillId="15" borderId="117"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2" fontId="52" fillId="34" borderId="170" applyProtection="0">
      <alignment horizontal="right"/>
    </xf>
    <xf numFmtId="0" fontId="13" fillId="10" borderId="199" applyNumberFormat="0" applyFont="0" applyAlignment="0" applyProtection="0">
      <alignment vertical="center"/>
    </xf>
    <xf numFmtId="0" fontId="80" fillId="15" borderId="202" applyNumberFormat="0" applyAlignment="0" applyProtection="0">
      <alignment vertical="center"/>
    </xf>
    <xf numFmtId="2" fontId="53" fillId="37" borderId="170" applyProtection="0">
      <alignment horizont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63" fillId="0" borderId="212" applyNumberFormat="0" applyFill="0" applyAlignment="0" applyProtection="0">
      <alignment vertical="center"/>
    </xf>
    <xf numFmtId="0" fontId="80" fillId="15" borderId="193" applyNumberFormat="0" applyAlignment="0" applyProtection="0">
      <alignment vertical="center"/>
    </xf>
    <xf numFmtId="2" fontId="57" fillId="35" borderId="170" applyProtection="0"/>
    <xf numFmtId="2" fontId="53" fillId="34" borderId="170" applyProtection="0"/>
    <xf numFmtId="14" fontId="54" fillId="36" borderId="170" applyProtection="0">
      <alignment horizontal="left"/>
    </xf>
    <xf numFmtId="14" fontId="54" fillId="36" borderId="170" applyProtection="0">
      <alignment horizontal="right"/>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14" fontId="54" fillId="36" borderId="170" applyProtection="0">
      <alignment horizontal="left"/>
    </xf>
    <xf numFmtId="0" fontId="85" fillId="0" borderId="205" applyNumberFormat="0" applyFill="0" applyAlignment="0" applyProtection="0"/>
    <xf numFmtId="0" fontId="51" fillId="15" borderId="113"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85" fillId="0" borderId="116" applyNumberFormat="0" applyFill="0" applyAlignment="0" applyProtection="0"/>
    <xf numFmtId="0" fontId="13" fillId="10" borderId="119" applyNumberFormat="0" applyFon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18" fillId="32" borderId="119" applyNumberFormat="0" applyAlignment="0" applyProtection="0"/>
    <xf numFmtId="0" fontId="13" fillId="10" borderId="209" applyNumberFormat="0" applyFont="0" applyAlignment="0" applyProtection="0"/>
    <xf numFmtId="0" fontId="13" fillId="10" borderId="119" applyNumberFormat="0" applyFont="0" applyAlignment="0" applyProtection="0"/>
    <xf numFmtId="0" fontId="79" fillId="8" borderId="117" applyNumberFormat="0" applyAlignment="0" applyProtection="0">
      <alignment vertical="center"/>
    </xf>
    <xf numFmtId="0" fontId="13" fillId="10" borderId="201" applyNumberFormat="0" applyFont="0" applyAlignment="0" applyProtection="0">
      <alignment vertical="center"/>
    </xf>
    <xf numFmtId="0" fontId="68" fillId="15" borderId="20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7" fillId="35" borderId="203" applyProtection="0">
      <alignment horizont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44" fillId="8" borderId="184" applyNumberFormat="0" applyAlignment="0" applyProtection="0">
      <alignment vertical="center"/>
    </xf>
    <xf numFmtId="0" fontId="67" fillId="9" borderId="184" applyNumberFormat="0" applyAlignment="0" applyProtection="0"/>
    <xf numFmtId="2" fontId="57" fillId="35" borderId="170" applyProtection="0">
      <alignment horizontal="center"/>
    </xf>
    <xf numFmtId="2" fontId="53" fillId="35" borderId="170" applyProtection="0">
      <alignment horizontal="right"/>
    </xf>
    <xf numFmtId="14" fontId="54" fillId="36" borderId="203" applyProtection="0">
      <alignment horizontal="left"/>
    </xf>
    <xf numFmtId="2" fontId="54" fillId="33" borderId="170" applyProtection="0"/>
    <xf numFmtId="0" fontId="79" fillId="8" borderId="117" applyNumberFormat="0" applyAlignment="0" applyProtection="0">
      <alignment vertical="center"/>
    </xf>
    <xf numFmtId="2" fontId="53" fillId="37" borderId="170" applyProtection="0"/>
    <xf numFmtId="0" fontId="59" fillId="0" borderId="204" applyNumberFormat="0" applyFill="0" applyAlignment="0" applyProtection="0">
      <alignment vertical="center"/>
    </xf>
    <xf numFmtId="14" fontId="54" fillId="36" borderId="170" applyProtection="0">
      <alignment horizontal="right"/>
    </xf>
    <xf numFmtId="2" fontId="54" fillId="33" borderId="170" applyProtection="0"/>
    <xf numFmtId="2" fontId="57" fillId="35" borderId="170" applyProtection="0"/>
    <xf numFmtId="2" fontId="57" fillId="35" borderId="170" applyProtection="0">
      <alignment horizontal="center"/>
    </xf>
    <xf numFmtId="2" fontId="53" fillId="37" borderId="170" applyProtection="0"/>
    <xf numFmtId="0" fontId="59" fillId="0" borderId="115" applyNumberFormat="0" applyFill="0" applyAlignment="0" applyProtection="0">
      <alignment vertical="center"/>
    </xf>
    <xf numFmtId="0" fontId="13" fillId="10" borderId="119" applyNumberFormat="0" applyFont="0" applyAlignment="0" applyProtection="0">
      <alignment vertical="center"/>
    </xf>
    <xf numFmtId="2" fontId="52" fillId="34" borderId="170" applyProtection="0">
      <alignment horizontal="right"/>
    </xf>
    <xf numFmtId="0" fontId="63" fillId="0" borderId="115" applyNumberFormat="0" applyFill="0" applyAlignment="0" applyProtection="0">
      <alignment vertical="center"/>
    </xf>
    <xf numFmtId="2" fontId="57" fillId="35" borderId="170" applyProtection="0">
      <alignment horizontal="center"/>
    </xf>
    <xf numFmtId="0" fontId="32" fillId="15" borderId="117" applyNumberFormat="0" applyAlignment="0" applyProtection="0">
      <alignment vertical="center"/>
    </xf>
    <xf numFmtId="0" fontId="80" fillId="15" borderId="193" applyNumberFormat="0" applyAlignment="0" applyProtection="0">
      <alignment vertical="center"/>
    </xf>
    <xf numFmtId="14" fontId="54" fillId="36" borderId="170" applyProtection="0">
      <alignment horizontal="right"/>
    </xf>
    <xf numFmtId="2" fontId="57" fillId="35" borderId="170" applyProtection="0"/>
    <xf numFmtId="0" fontId="13" fillId="10" borderId="119" applyNumberFormat="0" applyFont="0" applyAlignment="0" applyProtection="0">
      <alignment vertical="center"/>
    </xf>
    <xf numFmtId="14" fontId="54" fillId="36" borderId="170" applyProtection="0">
      <alignment horizontal="right"/>
    </xf>
    <xf numFmtId="0" fontId="79" fillId="8" borderId="117" applyNumberFormat="0" applyAlignment="0" applyProtection="0">
      <alignment vertical="center"/>
    </xf>
    <xf numFmtId="0" fontId="18" fillId="32" borderId="119" applyNumberFormat="0" applyAlignment="0" applyProtection="0"/>
    <xf numFmtId="2" fontId="53" fillId="35" borderId="170" applyProtection="0">
      <alignment horizontal="right"/>
    </xf>
    <xf numFmtId="0" fontId="18" fillId="32" borderId="119" applyNumberFormat="0" applyAlignment="0" applyProtection="0"/>
    <xf numFmtId="2" fontId="53" fillId="37" borderId="170" applyProtection="0">
      <alignment horizontal="center"/>
    </xf>
    <xf numFmtId="2" fontId="57" fillId="35" borderId="170" applyProtection="0"/>
    <xf numFmtId="2" fontId="54" fillId="33" borderId="170" applyProtection="0"/>
    <xf numFmtId="2" fontId="57" fillId="35" borderId="170" applyProtection="0"/>
    <xf numFmtId="2" fontId="53" fillId="37" borderId="170" applyProtection="0">
      <alignment horizontal="center"/>
    </xf>
    <xf numFmtId="2" fontId="53" fillId="37" borderId="170" applyProtection="0">
      <alignment horizontal="center"/>
    </xf>
    <xf numFmtId="0" fontId="18" fillId="32" borderId="119" applyNumberFormat="0" applyAlignment="0" applyProtection="0"/>
    <xf numFmtId="0" fontId="18" fillId="32" borderId="119" applyNumberFormat="0" applyAlignment="0" applyProtection="0"/>
    <xf numFmtId="0" fontId="63" fillId="0" borderId="116" applyNumberFormat="0" applyFill="0" applyAlignment="0" applyProtection="0">
      <alignment vertical="center"/>
    </xf>
    <xf numFmtId="14" fontId="54" fillId="36" borderId="170" applyProtection="0">
      <alignment horizontal="right"/>
    </xf>
    <xf numFmtId="2" fontId="53" fillId="35" borderId="170" applyProtection="0">
      <alignment horizontal="right"/>
    </xf>
    <xf numFmtId="0" fontId="13" fillId="10" borderId="119" applyNumberFormat="0" applyFont="0" applyAlignment="0" applyProtection="0">
      <alignment vertical="center"/>
    </xf>
    <xf numFmtId="2" fontId="52" fillId="34" borderId="170" applyProtection="0">
      <alignment horizontal="right"/>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63" fillId="0" borderId="115" applyNumberFormat="0" applyFill="0" applyAlignment="0" applyProtection="0">
      <alignment vertical="center"/>
    </xf>
    <xf numFmtId="2" fontId="57" fillId="35" borderId="170" applyProtection="0">
      <alignment horizont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9" borderId="197" applyNumberFormat="0" applyAlignment="0" applyProtection="0">
      <alignment vertical="center"/>
    </xf>
    <xf numFmtId="0" fontId="68" fillId="9" borderId="197" applyNumberFormat="0" applyAlignment="0" applyProtection="0">
      <alignment vertical="center"/>
    </xf>
    <xf numFmtId="0" fontId="68" fillId="9" borderId="197" applyNumberFormat="0" applyAlignment="0" applyProtection="0">
      <alignment vertical="center"/>
    </xf>
    <xf numFmtId="0" fontId="68" fillId="9"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8" fillId="15" borderId="197" applyNumberFormat="0" applyAlignment="0" applyProtection="0">
      <alignment vertical="center"/>
    </xf>
    <xf numFmtId="0" fontId="67" fillId="9" borderId="197" applyNumberFormat="0" applyAlignment="0" applyProtection="0"/>
    <xf numFmtId="0" fontId="67" fillId="9" borderId="197" applyNumberFormat="0" applyAlignment="0" applyProtection="0"/>
    <xf numFmtId="0" fontId="67" fillId="9" borderId="197" applyNumberFormat="0" applyAlignment="0" applyProtection="0"/>
    <xf numFmtId="0" fontId="67" fillId="9" borderId="197" applyNumberFormat="0" applyAlignment="0" applyProtection="0"/>
    <xf numFmtId="0" fontId="52" fillId="33" borderId="170" applyNumberFormat="0" applyAlignment="0" applyProtection="0"/>
    <xf numFmtId="0" fontId="13" fillId="10" borderId="199" applyNumberFormat="0" applyFont="0" applyAlignment="0" applyProtection="0"/>
    <xf numFmtId="0" fontId="13" fillId="10" borderId="199" applyNumberFormat="0" applyFont="0" applyAlignment="0" applyProtection="0"/>
    <xf numFmtId="0" fontId="13" fillId="10" borderId="199" applyNumberFormat="0" applyFont="0" applyAlignment="0" applyProtection="0"/>
    <xf numFmtId="0" fontId="13" fillId="10" borderId="199" applyNumberFormat="0" applyFont="0" applyAlignment="0" applyProtection="0"/>
    <xf numFmtId="0" fontId="13" fillId="10" borderId="199" applyNumberFormat="0" applyFont="0" applyAlignment="0" applyProtection="0"/>
    <xf numFmtId="0" fontId="13" fillId="10" borderId="199" applyNumberFormat="0" applyFont="0" applyAlignment="0" applyProtection="0"/>
    <xf numFmtId="0" fontId="68" fillId="15"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79" fillId="8" borderId="117" applyNumberFormat="0" applyAlignment="0" applyProtection="0">
      <alignment vertical="center"/>
    </xf>
    <xf numFmtId="0" fontId="85" fillId="0" borderId="116" applyNumberFormat="0" applyFill="0" applyAlignment="0" applyProtection="0"/>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32" fillId="15" borderId="184" applyNumberFormat="0" applyAlignment="0" applyProtection="0">
      <alignment vertical="center"/>
    </xf>
    <xf numFmtId="0" fontId="13" fillId="10" borderId="119" applyNumberFormat="0" applyFont="0" applyAlignment="0" applyProtection="0">
      <alignment vertical="center"/>
    </xf>
    <xf numFmtId="14" fontId="54" fillId="36" borderId="170" applyProtection="0">
      <alignment horizontal="left"/>
    </xf>
    <xf numFmtId="0" fontId="63" fillId="0" borderId="115" applyNumberFormat="0" applyFill="0" applyAlignment="0" applyProtection="0">
      <alignment vertical="center"/>
    </xf>
    <xf numFmtId="0" fontId="68" fillId="15" borderId="117" applyNumberFormat="0" applyAlignment="0" applyProtection="0">
      <alignment vertical="center"/>
    </xf>
    <xf numFmtId="2" fontId="52" fillId="34" borderId="170"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14" fontId="54" fillId="36" borderId="170" applyProtection="0">
      <alignment horizontal="right"/>
    </xf>
    <xf numFmtId="0" fontId="80" fillId="15" borderId="193" applyNumberFormat="0" applyAlignment="0" applyProtection="0">
      <alignment vertical="center"/>
    </xf>
    <xf numFmtId="0" fontId="68" fillId="15" borderId="117" applyNumberFormat="0" applyAlignment="0" applyProtection="0">
      <alignment vertical="center"/>
    </xf>
    <xf numFmtId="0" fontId="13" fillId="10" borderId="20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4" borderId="170" applyProtection="0"/>
    <xf numFmtId="0" fontId="85" fillId="0" borderId="116" applyNumberFormat="0" applyFill="0" applyAlignment="0" applyProtection="0"/>
    <xf numFmtId="0" fontId="63" fillId="0" borderId="204" applyNumberFormat="0" applyFill="0" applyAlignment="0" applyProtection="0">
      <alignment vertical="center"/>
    </xf>
    <xf numFmtId="0" fontId="68" fillId="9" borderId="207" applyNumberFormat="0" applyAlignment="0" applyProtection="0">
      <alignment vertical="center"/>
    </xf>
    <xf numFmtId="2" fontId="53" fillId="37" borderId="211" applyProtection="0"/>
    <xf numFmtId="0" fontId="18" fillId="32" borderId="119" applyNumberFormat="0" applyAlignment="0" applyProtection="0"/>
    <xf numFmtId="0" fontId="13" fillId="10" borderId="119" applyNumberFormat="0" applyFont="0" applyAlignment="0" applyProtection="0">
      <alignment vertical="center"/>
    </xf>
    <xf numFmtId="0" fontId="80" fillId="15" borderId="193" applyNumberFormat="0" applyAlignment="0" applyProtection="0">
      <alignment vertical="center"/>
    </xf>
    <xf numFmtId="0" fontId="79" fillId="8" borderId="117" applyNumberFormat="0" applyAlignment="0" applyProtection="0">
      <alignment vertical="center"/>
    </xf>
    <xf numFmtId="0" fontId="68" fillId="15" borderId="207" applyNumberFormat="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6" applyNumberFormat="0" applyFill="0" applyAlignment="0" applyProtection="0">
      <alignment vertical="center"/>
    </xf>
    <xf numFmtId="0" fontId="63" fillId="0" borderId="196" applyNumberFormat="0" applyFill="0" applyAlignment="0" applyProtection="0">
      <alignment vertical="center"/>
    </xf>
    <xf numFmtId="0" fontId="63" fillId="0" borderId="196" applyNumberFormat="0" applyFill="0" applyAlignment="0" applyProtection="0">
      <alignment vertical="center"/>
    </xf>
    <xf numFmtId="0" fontId="63" fillId="0" borderId="196" applyNumberFormat="0" applyFill="0" applyAlignment="0" applyProtection="0">
      <alignment vertical="center"/>
    </xf>
    <xf numFmtId="0" fontId="63" fillId="0" borderId="196" applyNumberFormat="0" applyFill="0" applyAlignment="0" applyProtection="0">
      <alignment vertical="center"/>
    </xf>
    <xf numFmtId="0" fontId="63" fillId="0" borderId="196"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3" fillId="0" borderId="195" applyNumberFormat="0" applyFill="0" applyAlignment="0" applyProtection="0">
      <alignment vertical="center"/>
    </xf>
    <xf numFmtId="0" fontId="68" fillId="15" borderId="117" applyNumberFormat="0" applyAlignment="0" applyProtection="0">
      <alignment vertical="center"/>
    </xf>
    <xf numFmtId="0" fontId="32" fillId="15" borderId="117" applyNumberFormat="0" applyAlignment="0" applyProtection="0">
      <alignment vertical="center"/>
    </xf>
    <xf numFmtId="14" fontId="54" fillId="36" borderId="170" applyProtection="0">
      <alignment horizontal="right"/>
    </xf>
    <xf numFmtId="0" fontId="59" fillId="0" borderId="204" applyNumberFormat="0" applyFill="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67" fillId="9" borderId="184" applyNumberFormat="0" applyAlignment="0" applyProtection="0"/>
    <xf numFmtId="0" fontId="68" fillId="15" borderId="117" applyNumberFormat="0" applyAlignment="0" applyProtection="0">
      <alignment vertical="center"/>
    </xf>
    <xf numFmtId="0" fontId="80" fillId="15" borderId="193" applyNumberFormat="0" applyAlignment="0" applyProtection="0">
      <alignment vertical="center"/>
    </xf>
    <xf numFmtId="0" fontId="63" fillId="0" borderId="204" applyNumberFormat="0" applyFill="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52" fillId="33" borderId="170" applyNumberFormat="0" applyAlignment="0" applyProtection="0"/>
    <xf numFmtId="2" fontId="52" fillId="34" borderId="170" applyProtection="0">
      <alignment horizontal="right"/>
    </xf>
    <xf numFmtId="0" fontId="52" fillId="33" borderId="170" applyNumberFormat="0" applyAlignment="0" applyProtection="0"/>
    <xf numFmtId="0" fontId="63" fillId="0" borderId="115" applyNumberFormat="0" applyFill="0" applyAlignment="0" applyProtection="0">
      <alignment vertical="center"/>
    </xf>
    <xf numFmtId="14" fontId="54" fillId="36" borderId="170" applyProtection="0">
      <alignment horizontal="right"/>
    </xf>
    <xf numFmtId="2" fontId="54" fillId="33" borderId="170" applyProtection="0"/>
    <xf numFmtId="2" fontId="53" fillId="34" borderId="170" applyProtection="0"/>
    <xf numFmtId="2" fontId="54" fillId="33" borderId="170" applyProtection="0"/>
    <xf numFmtId="0" fontId="59" fillId="0" borderId="195" applyNumberFormat="0" applyFill="0" applyAlignment="0" applyProtection="0">
      <alignment vertical="center"/>
    </xf>
    <xf numFmtId="0" fontId="59" fillId="0" borderId="195" applyNumberFormat="0" applyFill="0" applyAlignment="0" applyProtection="0">
      <alignment vertical="center"/>
    </xf>
    <xf numFmtId="0" fontId="59" fillId="0" borderId="195" applyNumberFormat="0" applyFill="0" applyAlignment="0" applyProtection="0">
      <alignment vertical="center"/>
    </xf>
    <xf numFmtId="0" fontId="59" fillId="0" borderId="195" applyNumberFormat="0" applyFill="0" applyAlignment="0" applyProtection="0">
      <alignment vertical="center"/>
    </xf>
    <xf numFmtId="0" fontId="59" fillId="0" borderId="195" applyNumberFormat="0" applyFill="0" applyAlignment="0" applyProtection="0">
      <alignment vertical="center"/>
    </xf>
    <xf numFmtId="0" fontId="59" fillId="0" borderId="195" applyNumberFormat="0" applyFill="0" applyAlignment="0" applyProtection="0">
      <alignment vertical="center"/>
    </xf>
    <xf numFmtId="2" fontId="53" fillId="37" borderId="194" applyProtection="0">
      <alignment horizontal="center"/>
    </xf>
    <xf numFmtId="2" fontId="53" fillId="37" borderId="194" applyProtection="0">
      <alignment horizontal="center"/>
    </xf>
    <xf numFmtId="2" fontId="53" fillId="37" borderId="194" applyProtection="0">
      <alignment horizontal="center"/>
    </xf>
    <xf numFmtId="2" fontId="53" fillId="37" borderId="194" applyProtection="0">
      <alignment horizontal="center"/>
    </xf>
    <xf numFmtId="2" fontId="53" fillId="37" borderId="194" applyProtection="0">
      <alignment horizontal="center"/>
    </xf>
    <xf numFmtId="2" fontId="53" fillId="37" borderId="194" applyProtection="0">
      <alignment horizontal="center"/>
    </xf>
    <xf numFmtId="2" fontId="57" fillId="35" borderId="194" applyProtection="0">
      <alignment horizontal="center"/>
    </xf>
    <xf numFmtId="2" fontId="57" fillId="35" borderId="194" applyProtection="0">
      <alignment horizontal="center"/>
    </xf>
    <xf numFmtId="2" fontId="57" fillId="35" borderId="194" applyProtection="0">
      <alignment horizontal="center"/>
    </xf>
    <xf numFmtId="2" fontId="57" fillId="35" borderId="194" applyProtection="0">
      <alignment horizontal="center"/>
    </xf>
    <xf numFmtId="2" fontId="57" fillId="35" borderId="194" applyProtection="0">
      <alignment horizontal="center"/>
    </xf>
    <xf numFmtId="2" fontId="57" fillId="35" borderId="194" applyProtection="0">
      <alignment horizontal="center"/>
    </xf>
    <xf numFmtId="2" fontId="57" fillId="35" borderId="194" applyProtection="0"/>
    <xf numFmtId="2" fontId="57" fillId="35" borderId="194" applyProtection="0"/>
    <xf numFmtId="2" fontId="57" fillId="35" borderId="194" applyProtection="0"/>
    <xf numFmtId="2" fontId="57" fillId="35" borderId="194" applyProtection="0"/>
    <xf numFmtId="2" fontId="57" fillId="35" borderId="194" applyProtection="0"/>
    <xf numFmtId="2" fontId="57" fillId="35" borderId="194" applyProtection="0"/>
    <xf numFmtId="2" fontId="53" fillId="37" borderId="194" applyProtection="0"/>
    <xf numFmtId="2" fontId="53" fillId="37" borderId="194" applyProtection="0"/>
    <xf numFmtId="2" fontId="53" fillId="37" borderId="194" applyProtection="0"/>
    <xf numFmtId="2" fontId="53" fillId="37" borderId="194" applyProtection="0"/>
    <xf numFmtId="2" fontId="53" fillId="37" borderId="194" applyProtection="0"/>
    <xf numFmtId="2" fontId="53" fillId="37" borderId="194" applyProtection="0"/>
    <xf numFmtId="2" fontId="53" fillId="34" borderId="194" applyProtection="0"/>
    <xf numFmtId="2" fontId="53" fillId="34" borderId="194" applyProtection="0"/>
    <xf numFmtId="2" fontId="53" fillId="34" borderId="194" applyProtection="0"/>
    <xf numFmtId="2" fontId="53" fillId="34" borderId="194" applyProtection="0"/>
    <xf numFmtId="2" fontId="53" fillId="34" borderId="194" applyProtection="0"/>
    <xf numFmtId="2" fontId="53" fillId="34" borderId="194" applyProtection="0"/>
    <xf numFmtId="2" fontId="54" fillId="33" borderId="194" applyProtection="0"/>
    <xf numFmtId="2" fontId="54" fillId="33" borderId="194" applyProtection="0"/>
    <xf numFmtId="2" fontId="54" fillId="33" borderId="194" applyProtection="0"/>
    <xf numFmtId="2" fontId="54" fillId="33" borderId="194" applyProtection="0"/>
    <xf numFmtId="2" fontId="54" fillId="33" borderId="194" applyProtection="0"/>
    <xf numFmtId="2" fontId="54" fillId="33" borderId="194" applyProtection="0"/>
    <xf numFmtId="2" fontId="54" fillId="33" borderId="194" applyProtection="0"/>
    <xf numFmtId="2" fontId="54" fillId="33" borderId="194" applyProtection="0"/>
    <xf numFmtId="2" fontId="54" fillId="33" borderId="194" applyProtection="0"/>
    <xf numFmtId="2" fontId="54" fillId="33" borderId="194" applyProtection="0"/>
    <xf numFmtId="2" fontId="54" fillId="33" borderId="194" applyProtection="0"/>
    <xf numFmtId="2" fontId="54" fillId="33" borderId="194" applyProtection="0"/>
    <xf numFmtId="0" fontId="55" fillId="33" borderId="194" applyNumberFormat="0" applyProtection="0">
      <alignment horizontal="left"/>
    </xf>
    <xf numFmtId="0" fontId="55" fillId="33" borderId="194" applyNumberFormat="0" applyProtection="0">
      <alignment horizontal="left"/>
    </xf>
    <xf numFmtId="0" fontId="55" fillId="33" borderId="194" applyNumberFormat="0" applyProtection="0">
      <alignment horizontal="left"/>
    </xf>
    <xf numFmtId="0" fontId="55" fillId="33" borderId="194" applyNumberFormat="0" applyProtection="0">
      <alignment horizontal="left"/>
    </xf>
    <xf numFmtId="0" fontId="55" fillId="33" borderId="194" applyNumberFormat="0" applyProtection="0">
      <alignment horizontal="left"/>
    </xf>
    <xf numFmtId="0" fontId="55" fillId="33" borderId="194" applyNumberFormat="0"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lef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14" fontId="54" fillId="36" borderId="194" applyProtection="0">
      <alignment horizontal="right"/>
    </xf>
    <xf numFmtId="2" fontId="53" fillId="35" borderId="194" applyProtection="0">
      <alignment horizontal="right"/>
    </xf>
    <xf numFmtId="2" fontId="53" fillId="35" borderId="194" applyProtection="0">
      <alignment horizontal="right"/>
    </xf>
    <xf numFmtId="2" fontId="53" fillId="35" borderId="194" applyProtection="0">
      <alignment horizontal="right"/>
    </xf>
    <xf numFmtId="2" fontId="53" fillId="35" borderId="194" applyProtection="0">
      <alignment horizontal="right"/>
    </xf>
    <xf numFmtId="2" fontId="53" fillId="35" borderId="194" applyProtection="0">
      <alignment horizontal="right"/>
    </xf>
    <xf numFmtId="2" fontId="53" fillId="35" borderId="194" applyProtection="0">
      <alignment horizontal="right"/>
    </xf>
    <xf numFmtId="2" fontId="52" fillId="34" borderId="194" applyProtection="0">
      <alignment horizontal="right"/>
    </xf>
    <xf numFmtId="2" fontId="52" fillId="34" borderId="194" applyProtection="0">
      <alignment horizontal="right"/>
    </xf>
    <xf numFmtId="2" fontId="52" fillId="34" borderId="194" applyProtection="0">
      <alignment horizontal="right"/>
    </xf>
    <xf numFmtId="2" fontId="52" fillId="34" borderId="194" applyProtection="0">
      <alignment horizontal="right"/>
    </xf>
    <xf numFmtId="2" fontId="52" fillId="34" borderId="194" applyProtection="0">
      <alignment horizontal="right"/>
    </xf>
    <xf numFmtId="2" fontId="52" fillId="34" borderId="194" applyProtection="0">
      <alignment horizontal="right"/>
    </xf>
    <xf numFmtId="0" fontId="52" fillId="33" borderId="194" applyNumberFormat="0" applyAlignment="0" applyProtection="0"/>
    <xf numFmtId="0" fontId="52" fillId="33" borderId="194" applyNumberFormat="0" applyAlignment="0" applyProtection="0"/>
    <xf numFmtId="0" fontId="52" fillId="33" borderId="194" applyNumberFormat="0" applyAlignment="0" applyProtection="0"/>
    <xf numFmtId="0" fontId="52" fillId="33" borderId="194" applyNumberFormat="0" applyAlignment="0" applyProtection="0"/>
    <xf numFmtId="0" fontId="52" fillId="33" borderId="194" applyNumberFormat="0" applyAlignment="0" applyProtection="0"/>
    <xf numFmtId="0" fontId="52" fillId="33" borderId="194"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3" fillId="10" borderId="199" applyNumberFormat="0" applyFont="0" applyAlignment="0" applyProtection="0">
      <alignment vertical="center"/>
    </xf>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8" fillId="32" borderId="199" applyNumberFormat="0" applyAlignment="0" applyProtection="0"/>
    <xf numFmtId="0" fontId="13" fillId="10" borderId="199" applyNumberFormat="0" applyFont="0" applyAlignment="0" applyProtection="0">
      <alignment vertical="center"/>
    </xf>
    <xf numFmtId="0" fontId="44" fillId="8" borderId="197" applyNumberFormat="0" applyAlignment="0" applyProtection="0">
      <alignment vertical="center"/>
    </xf>
    <xf numFmtId="0" fontId="44" fillId="8" borderId="197" applyNumberFormat="0" applyAlignment="0" applyProtection="0">
      <alignment vertical="center"/>
    </xf>
    <xf numFmtId="0" fontId="44" fillId="8" borderId="197" applyNumberFormat="0" applyAlignment="0" applyProtection="0">
      <alignment vertical="center"/>
    </xf>
    <xf numFmtId="0" fontId="44" fillId="8" borderId="197" applyNumberFormat="0" applyAlignment="0" applyProtection="0">
      <alignment vertical="center"/>
    </xf>
    <xf numFmtId="0" fontId="44" fillId="8" borderId="197" applyNumberFormat="0" applyAlignment="0" applyProtection="0">
      <alignment vertical="center"/>
    </xf>
    <xf numFmtId="0" fontId="32" fillId="15" borderId="117" applyNumberFormat="0" applyAlignment="0" applyProtection="0">
      <alignment vertical="center"/>
    </xf>
    <xf numFmtId="0" fontId="68" fillId="15" borderId="184" applyNumberFormat="0" applyAlignment="0" applyProtection="0">
      <alignment vertical="center"/>
    </xf>
    <xf numFmtId="0" fontId="44" fillId="8" borderId="197" applyNumberFormat="0" applyAlignment="0" applyProtection="0">
      <alignment vertical="center"/>
    </xf>
    <xf numFmtId="0" fontId="63" fillId="0" borderId="212"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85" fillId="0" borderId="116" applyNumberFormat="0" applyFill="0" applyAlignment="0" applyProtection="0"/>
    <xf numFmtId="0" fontId="13" fillId="10" borderId="201" applyNumberFormat="0" applyFont="0" applyAlignment="0" applyProtection="0">
      <alignment vertical="center"/>
    </xf>
    <xf numFmtId="0" fontId="32" fillId="15" borderId="197" applyNumberFormat="0" applyAlignment="0" applyProtection="0">
      <alignment vertical="center"/>
    </xf>
    <xf numFmtId="0" fontId="32" fillId="15" borderId="197" applyNumberFormat="0" applyAlignment="0" applyProtection="0">
      <alignment vertical="center"/>
    </xf>
    <xf numFmtId="0" fontId="32" fillId="15" borderId="197" applyNumberFormat="0" applyAlignment="0" applyProtection="0">
      <alignment vertical="center"/>
    </xf>
    <xf numFmtId="0" fontId="32" fillId="15" borderId="197" applyNumberFormat="0" applyAlignment="0" applyProtection="0">
      <alignment vertical="center"/>
    </xf>
    <xf numFmtId="0" fontId="63" fillId="0" borderId="115" applyNumberFormat="0" applyFill="0" applyAlignment="0" applyProtection="0">
      <alignment vertical="center"/>
    </xf>
    <xf numFmtId="0" fontId="68" fillId="9" borderId="184" applyNumberFormat="0" applyAlignment="0" applyProtection="0">
      <alignment vertical="center"/>
    </xf>
    <xf numFmtId="2" fontId="54" fillId="33" borderId="170" applyProtection="0"/>
    <xf numFmtId="0" fontId="59" fillId="0" borderId="204" applyNumberFormat="0" applyFill="0" applyAlignment="0" applyProtection="0">
      <alignment vertical="center"/>
    </xf>
    <xf numFmtId="0" fontId="63" fillId="0" borderId="115" applyNumberFormat="0" applyFill="0" applyAlignment="0" applyProtection="0">
      <alignment vertical="center"/>
    </xf>
    <xf numFmtId="0" fontId="80" fillId="15" borderId="202" applyNumberFormat="0" applyAlignment="0" applyProtection="0">
      <alignment vertical="center"/>
    </xf>
    <xf numFmtId="0" fontId="63" fillId="0" borderId="205" applyNumberFormat="0" applyFill="0" applyAlignment="0" applyProtection="0">
      <alignment vertical="center"/>
    </xf>
    <xf numFmtId="2" fontId="53" fillId="37" borderId="203" applyProtection="0"/>
    <xf numFmtId="0" fontId="80" fillId="15" borderId="193" applyNumberFormat="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84" applyNumberFormat="0" applyAlignment="0" applyProtection="0">
      <alignment vertical="center"/>
    </xf>
    <xf numFmtId="0" fontId="44" fillId="8" borderId="117" applyNumberFormat="0" applyAlignment="0" applyProtection="0">
      <alignment vertical="center"/>
    </xf>
    <xf numFmtId="0" fontId="44" fillId="8" borderId="197" applyNumberFormat="0" applyAlignment="0" applyProtection="0">
      <alignment vertical="center"/>
    </xf>
    <xf numFmtId="0" fontId="13" fillId="10" borderId="209" applyNumberFormat="0" applyFont="0" applyAlignment="0" applyProtection="0">
      <alignment vertical="center"/>
    </xf>
    <xf numFmtId="0" fontId="13" fillId="10" borderId="119" applyNumberFormat="0" applyFont="0" applyAlignment="0" applyProtection="0"/>
    <xf numFmtId="0" fontId="68" fillId="9" borderId="117" applyNumberFormat="0" applyAlignment="0" applyProtection="0">
      <alignment vertical="center"/>
    </xf>
    <xf numFmtId="0" fontId="13" fillId="10" borderId="119" applyNumberFormat="0" applyFont="0" applyAlignment="0" applyProtection="0"/>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55" fillId="33" borderId="170" applyNumberFormat="0" applyProtection="0">
      <alignment horizontal="left"/>
    </xf>
    <xf numFmtId="0" fontId="79" fillId="8"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14" fontId="54" fillId="36" borderId="170" applyProtection="0">
      <alignment horizontal="right"/>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14" fontId="54" fillId="36" borderId="170" applyProtection="0">
      <alignment horizontal="right"/>
    </xf>
    <xf numFmtId="14" fontId="54" fillId="36" borderId="170" applyProtection="0">
      <alignment horizontal="left"/>
    </xf>
    <xf numFmtId="2" fontId="53" fillId="34"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9" fillId="0" borderId="115" applyNumberFormat="0" applyFill="0" applyAlignment="0" applyProtection="0">
      <alignment vertical="center"/>
    </xf>
    <xf numFmtId="0" fontId="44" fillId="8" borderId="117"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2" fontId="52" fillId="34" borderId="170" applyProtection="0">
      <alignment horizontal="right"/>
    </xf>
    <xf numFmtId="0" fontId="80" fillId="9" borderId="193" applyNumberFormat="0" applyAlignment="0" applyProtection="0">
      <alignment vertical="center"/>
    </xf>
    <xf numFmtId="0" fontId="63" fillId="0" borderId="115" applyNumberFormat="0" applyFill="0" applyAlignment="0" applyProtection="0">
      <alignment vertical="center"/>
    </xf>
    <xf numFmtId="2" fontId="53" fillId="37" borderId="170" applyProtection="0">
      <alignment horizont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51" fillId="15" borderId="193" applyNumberFormat="0" applyAlignment="0" applyProtection="0">
      <alignment vertical="center"/>
    </xf>
    <xf numFmtId="0" fontId="63" fillId="0" borderId="116" applyNumberFormat="0" applyFill="0" applyAlignment="0" applyProtection="0">
      <alignment vertical="center"/>
    </xf>
    <xf numFmtId="0" fontId="67" fillId="9" borderId="184" applyNumberFormat="0" applyAlignment="0" applyProtection="0"/>
    <xf numFmtId="0" fontId="68" fillId="15" borderId="117" applyNumberFormat="0" applyAlignment="0" applyProtection="0">
      <alignment vertical="center"/>
    </xf>
    <xf numFmtId="0" fontId="79" fillId="8" borderId="117" applyNumberFormat="0" applyAlignment="0" applyProtection="0">
      <alignment vertical="center"/>
    </xf>
    <xf numFmtId="14" fontId="54" fillId="36" borderId="170" applyProtection="0">
      <alignment horizontal="left"/>
    </xf>
    <xf numFmtId="0" fontId="63" fillId="0" borderId="212" applyNumberFormat="0" applyFill="0" applyAlignment="0" applyProtection="0">
      <alignment vertical="center"/>
    </xf>
    <xf numFmtId="0" fontId="13" fillId="10" borderId="119" applyNumberFormat="0" applyFont="0" applyAlignment="0" applyProtection="0">
      <alignment vertical="center"/>
    </xf>
    <xf numFmtId="0" fontId="63" fillId="0" borderId="212" applyNumberFormat="0" applyFill="0" applyAlignment="0" applyProtection="0">
      <alignment vertical="center"/>
    </xf>
    <xf numFmtId="0" fontId="18" fillId="32" borderId="119" applyNumberFormat="0" applyAlignment="0" applyProtection="0"/>
    <xf numFmtId="0" fontId="80" fillId="15" borderId="202" applyNumberFormat="0" applyAlignment="0" applyProtection="0">
      <alignment vertical="center"/>
    </xf>
    <xf numFmtId="0" fontId="13" fillId="10" borderId="209" applyNumberFormat="0" applyFont="0" applyAlignment="0" applyProtection="0"/>
    <xf numFmtId="0" fontId="63" fillId="0" borderId="115" applyNumberFormat="0" applyFill="0" applyAlignment="0" applyProtection="0">
      <alignment vertical="center"/>
    </xf>
    <xf numFmtId="0" fontId="32" fillId="15"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84" applyNumberFormat="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14" fontId="54" fillId="36" borderId="170" applyProtection="0">
      <alignment horizontal="left"/>
    </xf>
    <xf numFmtId="0" fontId="13" fillId="10" borderId="119" applyNumberFormat="0" applyFont="0" applyAlignment="0" applyProtection="0">
      <alignment vertical="center"/>
    </xf>
    <xf numFmtId="0" fontId="68" fillId="15" borderId="184" applyNumberFormat="0" applyAlignment="0" applyProtection="0">
      <alignment vertical="center"/>
    </xf>
    <xf numFmtId="0" fontId="18" fillId="32" borderId="119" applyNumberFormat="0" applyAlignment="0" applyProtection="0"/>
    <xf numFmtId="14" fontId="54" fillId="36" borderId="170" applyProtection="0">
      <alignment horizontal="left"/>
    </xf>
    <xf numFmtId="0" fontId="63" fillId="0" borderId="116" applyNumberFormat="0" applyFill="0" applyAlignment="0" applyProtection="0">
      <alignment vertical="center"/>
    </xf>
    <xf numFmtId="0" fontId="13" fillId="10" borderId="201" applyNumberFormat="0" applyFont="0" applyAlignment="0" applyProtection="0">
      <alignment vertical="center"/>
    </xf>
    <xf numFmtId="0" fontId="67" fillId="9" borderId="117" applyNumberFormat="0" applyAlignment="0" applyProtection="0"/>
    <xf numFmtId="0" fontId="68" fillId="9"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44" fillId="8" borderId="197" applyNumberFormat="0" applyAlignment="0" applyProtection="0">
      <alignment vertical="center"/>
    </xf>
    <xf numFmtId="0" fontId="13" fillId="10" borderId="119" applyNumberFormat="0" applyFont="0" applyAlignment="0" applyProtection="0">
      <alignment vertical="center"/>
    </xf>
    <xf numFmtId="2" fontId="57" fillId="35" borderId="170" applyProtection="0">
      <alignment horizontal="center"/>
    </xf>
    <xf numFmtId="0" fontId="68" fillId="15" borderId="184" applyNumberFormat="0" applyAlignment="0" applyProtection="0">
      <alignment vertical="center"/>
    </xf>
    <xf numFmtId="0" fontId="68" fillId="15" borderId="184" applyNumberFormat="0" applyAlignment="0" applyProtection="0">
      <alignment vertical="center"/>
    </xf>
    <xf numFmtId="0" fontId="63" fillId="0" borderId="115" applyNumberFormat="0" applyFill="0" applyAlignment="0" applyProtection="0">
      <alignment vertical="center"/>
    </xf>
    <xf numFmtId="0" fontId="68" fillId="9" borderId="184" applyNumberFormat="0" applyAlignment="0" applyProtection="0">
      <alignment vertical="center"/>
    </xf>
    <xf numFmtId="0" fontId="80" fillId="15" borderId="202" applyNumberFormat="0" applyAlignment="0" applyProtection="0">
      <alignment vertical="center"/>
    </xf>
    <xf numFmtId="0" fontId="13" fillId="10" borderId="119" applyNumberFormat="0" applyFont="0" applyAlignment="0" applyProtection="0">
      <alignment vertical="center"/>
    </xf>
    <xf numFmtId="14" fontId="54" fillId="36" borderId="203" applyProtection="0">
      <alignment horizontal="left"/>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8" fillId="15" borderId="184" applyNumberFormat="0" applyAlignment="0" applyProtection="0">
      <alignment vertical="center"/>
    </xf>
    <xf numFmtId="0" fontId="44" fillId="8" borderId="117" applyNumberFormat="0" applyAlignment="0" applyProtection="0">
      <alignment vertical="center"/>
    </xf>
    <xf numFmtId="0" fontId="13" fillId="10" borderId="119" applyNumberFormat="0" applyFont="0" applyAlignment="0" applyProtection="0">
      <alignment vertical="center"/>
    </xf>
    <xf numFmtId="0" fontId="18" fillId="32" borderId="209" applyNumberFormat="0" applyAlignment="0" applyProtection="0"/>
    <xf numFmtId="0" fontId="51" fillId="15" borderId="202" applyNumberFormat="0" applyAlignment="0" applyProtection="0">
      <alignment vertical="center"/>
    </xf>
    <xf numFmtId="0" fontId="44" fillId="8" borderId="117" applyNumberFormat="0" applyAlignment="0" applyProtection="0">
      <alignment vertical="center"/>
    </xf>
    <xf numFmtId="2" fontId="54" fillId="33" borderId="17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52" fillId="33" borderId="170" applyNumberFormat="0" applyAlignment="0" applyProtection="0"/>
    <xf numFmtId="0" fontId="51" fillId="15" borderId="193" applyNumberFormat="0" applyAlignment="0" applyProtection="0">
      <alignment vertical="center"/>
    </xf>
    <xf numFmtId="14" fontId="54" fillId="36" borderId="170" applyProtection="0">
      <alignment horizontal="left"/>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55" fillId="33" borderId="170" applyNumberFormat="0" applyProtection="0">
      <alignment horizontal="left"/>
    </xf>
    <xf numFmtId="0" fontId="79" fillId="8" borderId="117" applyNumberFormat="0" applyAlignment="0" applyProtection="0">
      <alignment vertical="center"/>
    </xf>
    <xf numFmtId="0" fontId="80" fillId="15" borderId="193" applyNumberFormat="0" applyAlignment="0" applyProtection="0">
      <alignment vertical="center"/>
    </xf>
    <xf numFmtId="0" fontId="13" fillId="10" borderId="209" applyNumberFormat="0" applyFon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44" fillId="8" borderId="117"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2" fontId="52" fillId="34" borderId="170" applyProtection="0">
      <alignment horizontal="right"/>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59" fillId="0" borderId="115" applyNumberFormat="0" applyFill="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3" fillId="0" borderId="115" applyNumberFormat="0" applyFill="0" applyAlignment="0" applyProtection="0">
      <alignment vertical="center"/>
    </xf>
    <xf numFmtId="0" fontId="68" fillId="15" borderId="117" applyNumberFormat="0" applyAlignment="0" applyProtection="0">
      <alignment vertical="center"/>
    </xf>
    <xf numFmtId="2" fontId="53" fillId="34" borderId="170" applyProtection="0"/>
    <xf numFmtId="0" fontId="68" fillId="15" borderId="207" applyNumberFormat="0" applyAlignment="0" applyProtection="0">
      <alignment vertical="center"/>
    </xf>
    <xf numFmtId="0" fontId="80" fillId="15" borderId="193" applyNumberFormat="0" applyAlignment="0" applyProtection="0">
      <alignment vertical="center"/>
    </xf>
    <xf numFmtId="0" fontId="63" fillId="0" borderId="115" applyNumberFormat="0" applyFill="0" applyAlignment="0" applyProtection="0">
      <alignment vertical="center"/>
    </xf>
    <xf numFmtId="0" fontId="44" fillId="8" borderId="184" applyNumberFormat="0" applyAlignment="0" applyProtection="0">
      <alignment vertical="center"/>
    </xf>
    <xf numFmtId="14" fontId="54" fillId="36" borderId="170" applyProtection="0">
      <alignment horizontal="right"/>
    </xf>
    <xf numFmtId="0" fontId="13" fillId="10" borderId="119" applyNumberFormat="0" applyFont="0" applyAlignment="0" applyProtection="0">
      <alignment vertical="center"/>
    </xf>
    <xf numFmtId="2" fontId="53" fillId="37" borderId="203" applyProtection="0">
      <alignment horizontal="center"/>
    </xf>
    <xf numFmtId="0" fontId="67" fillId="9" borderId="184" applyNumberFormat="0" applyAlignment="0" applyProtection="0"/>
    <xf numFmtId="0" fontId="32" fillId="15" borderId="184" applyNumberFormat="0" applyAlignment="0" applyProtection="0">
      <alignment vertical="center"/>
    </xf>
    <xf numFmtId="0" fontId="68" fillId="15" borderId="184" applyNumberFormat="0" applyAlignment="0" applyProtection="0">
      <alignment vertical="center"/>
    </xf>
    <xf numFmtId="14" fontId="54" fillId="36" borderId="170" applyProtection="0">
      <alignment horizontal="right"/>
    </xf>
    <xf numFmtId="0" fontId="68" fillId="15" borderId="117" applyNumberFormat="0" applyAlignment="0" applyProtection="0">
      <alignment vertical="center"/>
    </xf>
    <xf numFmtId="0" fontId="63" fillId="0" borderId="212" applyNumberFormat="0" applyFill="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80" fillId="15" borderId="202" applyNumberFormat="0" applyAlignment="0" applyProtection="0">
      <alignment vertic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63" fillId="0" borderId="204" applyNumberFormat="0" applyFill="0" applyAlignment="0" applyProtection="0">
      <alignment vertical="center"/>
    </xf>
    <xf numFmtId="0" fontId="51" fillId="15" borderId="193" applyNumberFormat="0" applyAlignment="0" applyProtection="0">
      <alignment vertical="center"/>
    </xf>
    <xf numFmtId="0" fontId="68" fillId="15" borderId="207" applyNumberFormat="0" applyAlignment="0" applyProtection="0">
      <alignment vertical="center"/>
    </xf>
    <xf numFmtId="0" fontId="18" fillId="32" borderId="119" applyNumberFormat="0" applyAlignment="0" applyProtection="0"/>
    <xf numFmtId="0" fontId="68" fillId="9" borderId="117" applyNumberFormat="0" applyAlignment="0" applyProtection="0">
      <alignment vertical="center"/>
    </xf>
    <xf numFmtId="0" fontId="67" fillId="9" borderId="117" applyNumberFormat="0" applyAlignment="0" applyProtection="0"/>
    <xf numFmtId="2" fontId="54" fillId="33" borderId="203" applyProtection="0"/>
    <xf numFmtId="0" fontId="79" fillId="8" borderId="184" applyNumberFormat="0" applyAlignment="0" applyProtection="0">
      <alignment vertical="center"/>
    </xf>
    <xf numFmtId="0" fontId="44" fillId="8" borderId="117" applyNumberFormat="0" applyAlignment="0" applyProtection="0">
      <alignment vertical="center"/>
    </xf>
    <xf numFmtId="0" fontId="68" fillId="15" borderId="184" applyNumberFormat="0" applyAlignment="0" applyProtection="0">
      <alignment vertical="center"/>
    </xf>
    <xf numFmtId="0" fontId="80" fillId="15" borderId="202" applyNumberFormat="0" applyAlignment="0" applyProtection="0">
      <alignment vertical="center"/>
    </xf>
    <xf numFmtId="2" fontId="54" fillId="33" borderId="170" applyProtection="0"/>
    <xf numFmtId="2" fontId="53" fillId="34" borderId="170" applyProtection="0"/>
    <xf numFmtId="0" fontId="13" fillId="10" borderId="119" applyNumberFormat="0" applyFont="0" applyAlignment="0" applyProtection="0">
      <alignment vertical="center"/>
    </xf>
    <xf numFmtId="2" fontId="54" fillId="33" borderId="170" applyProtection="0"/>
    <xf numFmtId="2" fontId="54" fillId="33" borderId="170" applyProtection="0"/>
    <xf numFmtId="2" fontId="54" fillId="33" borderId="170" applyProtection="0"/>
    <xf numFmtId="2" fontId="53" fillId="35" borderId="170" applyProtection="0">
      <alignment horizontal="righ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right"/>
    </xf>
    <xf numFmtId="14" fontId="54" fillId="36" borderId="170" applyProtection="0">
      <alignment horizontal="right"/>
    </xf>
    <xf numFmtId="0" fontId="44" fillId="8" borderId="117" applyNumberFormat="0" applyAlignment="0" applyProtection="0">
      <alignment vertical="center"/>
    </xf>
    <xf numFmtId="0" fontId="52" fillId="33" borderId="170" applyNumberFormat="0" applyAlignment="0" applyProtection="0"/>
    <xf numFmtId="2" fontId="52" fillId="34" borderId="170" applyProtection="0">
      <alignment horizontal="right"/>
    </xf>
    <xf numFmtId="0" fontId="52" fillId="33" borderId="170" applyNumberFormat="0" applyAlignment="0" applyProtection="0"/>
    <xf numFmtId="0" fontId="52" fillId="33" borderId="170"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63" fillId="0" borderId="212" applyNumberFormat="0" applyFill="0" applyAlignment="0" applyProtection="0">
      <alignment vertical="center"/>
    </xf>
    <xf numFmtId="0" fontId="80" fillId="15" borderId="202" applyNumberFormat="0" applyAlignment="0" applyProtection="0">
      <alignment vertical="center"/>
    </xf>
    <xf numFmtId="0" fontId="63" fillId="0" borderId="213" applyNumberFormat="0" applyFill="0" applyAlignment="0" applyProtection="0">
      <alignment vertical="center"/>
    </xf>
    <xf numFmtId="2" fontId="57" fillId="35" borderId="203" applyProtection="0">
      <alignment horizontal="center"/>
    </xf>
    <xf numFmtId="2" fontId="53" fillId="34" borderId="203" applyProtection="0"/>
    <xf numFmtId="0" fontId="52" fillId="33" borderId="203" applyNumberFormat="0" applyAlignment="0" applyProtection="0"/>
    <xf numFmtId="0" fontId="68" fillId="9"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2" fontId="57" fillId="35" borderId="170" applyProtection="0"/>
    <xf numFmtId="2" fontId="54" fillId="33" borderId="170" applyProtection="0"/>
    <xf numFmtId="0" fontId="13" fillId="10" borderId="119" applyNumberFormat="0" applyFont="0" applyAlignment="0" applyProtection="0">
      <alignment vertical="center"/>
    </xf>
    <xf numFmtId="0" fontId="63" fillId="0" borderId="204" applyNumberFormat="0" applyFill="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2" fontId="54" fillId="33" borderId="170" applyProtection="0"/>
    <xf numFmtId="0" fontId="18" fillId="32" borderId="119" applyNumberFormat="0" applyAlignment="0" applyProtection="0"/>
    <xf numFmtId="0" fontId="63" fillId="0" borderId="115" applyNumberFormat="0" applyFill="0" applyAlignment="0" applyProtection="0">
      <alignment vertical="center"/>
    </xf>
    <xf numFmtId="2" fontId="53" fillId="35" borderId="170" applyProtection="0">
      <alignment horizontal="right"/>
    </xf>
    <xf numFmtId="0" fontId="18" fillId="32" borderId="119" applyNumberFormat="0" applyAlignment="0" applyProtection="0"/>
    <xf numFmtId="2" fontId="53" fillId="37" borderId="170" applyProtection="0"/>
    <xf numFmtId="2" fontId="54" fillId="33" borderId="170" applyProtection="0"/>
    <xf numFmtId="2" fontId="54" fillId="33" borderId="170" applyProtection="0"/>
    <xf numFmtId="0" fontId="68" fillId="15" borderId="117" applyNumberFormat="0" applyAlignment="0" applyProtection="0">
      <alignment vertical="center"/>
    </xf>
    <xf numFmtId="0" fontId="79" fillId="8" borderId="117" applyNumberFormat="0" applyAlignment="0" applyProtection="0">
      <alignment vertical="center"/>
    </xf>
    <xf numFmtId="14" fontId="54" fillId="36" borderId="203" applyProtection="0">
      <alignment horizontal="left"/>
    </xf>
    <xf numFmtId="0" fontId="79" fillId="8" borderId="117" applyNumberForma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79" fillId="8" borderId="117" applyNumberFormat="0" applyAlignment="0" applyProtection="0">
      <alignment vertical="center"/>
    </xf>
    <xf numFmtId="0" fontId="44" fillId="8" borderId="197" applyNumberFormat="0" applyAlignment="0" applyProtection="0">
      <alignment vertical="center"/>
    </xf>
    <xf numFmtId="2" fontId="54" fillId="33" borderId="170" applyProtection="0"/>
    <xf numFmtId="0" fontId="44" fillId="8" borderId="19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8" fillId="9"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xf numFmtId="0" fontId="68" fillId="15" borderId="117" applyNumberFormat="0" applyAlignment="0" applyProtection="0">
      <alignment vertical="center"/>
    </xf>
    <xf numFmtId="0" fontId="67" fillId="9" borderId="117" applyNumberFormat="0" applyAlignment="0" applyProtection="0"/>
    <xf numFmtId="0" fontId="13" fillId="10" borderId="119" applyNumberFormat="0" applyFon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7" fillId="35" borderId="170" applyProtection="0">
      <alignment horizontal="center"/>
    </xf>
    <xf numFmtId="2" fontId="53" fillId="37" borderId="170" applyProtection="0">
      <alignment horizont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2" fontId="53" fillId="37" borderId="170" applyProtection="0">
      <alignment horizontal="center"/>
    </xf>
    <xf numFmtId="2" fontId="57" fillId="35" borderId="170" applyProtection="0">
      <alignment horizontal="center"/>
    </xf>
    <xf numFmtId="0" fontId="80" fillId="9" borderId="193" applyNumberFormat="0" applyAlignment="0" applyProtection="0">
      <alignment vertical="center"/>
    </xf>
    <xf numFmtId="0" fontId="63" fillId="0" borderId="115" applyNumberFormat="0" applyFill="0" applyAlignment="0" applyProtection="0">
      <alignment vertical="center"/>
    </xf>
    <xf numFmtId="0" fontId="18" fillId="32" borderId="119" applyNumberFormat="0" applyAlignment="0" applyProtection="0"/>
    <xf numFmtId="0" fontId="13" fillId="10" borderId="201" applyNumberFormat="0" applyFont="0" applyAlignment="0" applyProtection="0">
      <alignment vertical="center"/>
    </xf>
    <xf numFmtId="0" fontId="68" fillId="15" borderId="117" applyNumberFormat="0" applyAlignment="0" applyProtection="0">
      <alignment vertical="center"/>
    </xf>
    <xf numFmtId="14" fontId="54" fillId="36" borderId="170" applyProtection="0">
      <alignment horizontal="right"/>
    </xf>
    <xf numFmtId="0" fontId="68" fillId="15" borderId="117" applyNumberFormat="0" applyAlignment="0" applyProtection="0">
      <alignment vertical="center"/>
    </xf>
    <xf numFmtId="14" fontId="54" fillId="36" borderId="170" applyProtection="0">
      <alignment horizontal="left"/>
    </xf>
    <xf numFmtId="0" fontId="18" fillId="32" borderId="119" applyNumberFormat="0" applyAlignment="0" applyProtection="0"/>
    <xf numFmtId="2" fontId="57" fillId="35" borderId="203" applyProtection="0"/>
    <xf numFmtId="2" fontId="53" fillId="35" borderId="170" applyProtection="0">
      <alignment horizontal="right"/>
    </xf>
    <xf numFmtId="0" fontId="13" fillId="10" borderId="119" applyNumberFormat="0" applyFont="0" applyAlignment="0" applyProtection="0">
      <alignment vertical="center"/>
    </xf>
    <xf numFmtId="0" fontId="52" fillId="33" borderId="170" applyNumberFormat="0" applyAlignment="0" applyProtection="0"/>
    <xf numFmtId="14" fontId="54" fillId="36" borderId="170" applyProtection="0">
      <alignment horizontal="left"/>
    </xf>
    <xf numFmtId="14" fontId="54" fillId="36" borderId="170" applyProtection="0">
      <alignment horizontal="right"/>
    </xf>
    <xf numFmtId="0" fontId="68" fillId="9"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13" fillId="10" borderId="119" applyNumberFormat="0" applyFont="0" applyAlignment="0" applyProtection="0">
      <alignment vertical="center"/>
    </xf>
    <xf numFmtId="0" fontId="32" fillId="15" borderId="117" applyNumberFormat="0" applyAlignment="0" applyProtection="0">
      <alignment vertical="center"/>
    </xf>
    <xf numFmtId="2" fontId="54" fillId="33" borderId="170" applyProtection="0"/>
    <xf numFmtId="0" fontId="80" fillId="15" borderId="202" applyNumberFormat="0" applyAlignment="0" applyProtection="0">
      <alignment vertical="center"/>
    </xf>
    <xf numFmtId="0" fontId="68" fillId="15" borderId="117" applyNumberFormat="0" applyAlignment="0" applyProtection="0">
      <alignment vertical="center"/>
    </xf>
    <xf numFmtId="0" fontId="85" fillId="0" borderId="205" applyNumberFormat="0" applyFill="0" applyAlignment="0" applyProtection="0"/>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2" fontId="53" fillId="35" borderId="170" applyProtection="0">
      <alignment horizontal="right"/>
    </xf>
    <xf numFmtId="14" fontId="54" fillId="36" borderId="170" applyProtection="0">
      <alignment horizontal="left"/>
    </xf>
    <xf numFmtId="0" fontId="55" fillId="33" borderId="170" applyNumberFormat="0" applyProtection="0">
      <alignment horizontal="left"/>
    </xf>
    <xf numFmtId="14" fontId="54" fillId="36" borderId="170" applyProtection="0">
      <alignment horizontal="left"/>
    </xf>
    <xf numFmtId="14" fontId="54" fillId="36" borderId="170" applyProtection="0">
      <alignment horizontal="right"/>
    </xf>
    <xf numFmtId="14" fontId="54" fillId="36" borderId="170" applyProtection="0">
      <alignment horizontal="right"/>
    </xf>
    <xf numFmtId="0" fontId="80" fillId="15" borderId="193" applyNumberFormat="0" applyAlignment="0" applyProtection="0">
      <alignment vertical="center"/>
    </xf>
    <xf numFmtId="0" fontId="79" fillId="8" borderId="207" applyNumberFormat="0" applyAlignment="0" applyProtection="0">
      <alignment vertical="center"/>
    </xf>
    <xf numFmtId="2" fontId="57" fillId="35" borderId="170" applyProtection="0"/>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32" fillId="15" borderId="117" applyNumberFormat="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63" fillId="0" borderId="212" applyNumberFormat="0" applyFill="0" applyAlignment="0" applyProtection="0">
      <alignment vertical="center"/>
    </xf>
    <xf numFmtId="0" fontId="63" fillId="0" borderId="204" applyNumberFormat="0" applyFill="0" applyAlignment="0" applyProtection="0">
      <alignment vertical="center"/>
    </xf>
    <xf numFmtId="14" fontId="54" fillId="36" borderId="170" applyProtection="0">
      <alignment horizontal="left"/>
    </xf>
    <xf numFmtId="0" fontId="79" fillId="8" borderId="117" applyNumberFormat="0" applyAlignment="0" applyProtection="0">
      <alignment vertical="center"/>
    </xf>
    <xf numFmtId="0" fontId="68" fillId="9" borderId="207" applyNumberFormat="0" applyAlignment="0" applyProtection="0">
      <alignment vertical="center"/>
    </xf>
    <xf numFmtId="0" fontId="80" fillId="9" borderId="193" applyNumberFormat="0" applyAlignment="0" applyProtection="0">
      <alignment vertical="center"/>
    </xf>
    <xf numFmtId="0" fontId="63" fillId="0" borderId="204" applyNumberFormat="0" applyFill="0" applyAlignment="0" applyProtection="0">
      <alignment vertical="center"/>
    </xf>
    <xf numFmtId="0" fontId="13" fillId="10" borderId="119" applyNumberFormat="0" applyFont="0" applyAlignment="0" applyProtection="0">
      <alignment vertical="center"/>
    </xf>
    <xf numFmtId="0" fontId="51" fillId="15" borderId="193" applyNumberFormat="0" applyAlignment="0" applyProtection="0">
      <alignment vertic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51" fillId="15" borderId="193" applyNumberFormat="0" applyAlignment="0" applyProtection="0">
      <alignment vertical="center"/>
    </xf>
    <xf numFmtId="0" fontId="63" fillId="0" borderId="115" applyNumberFormat="0" applyFill="0" applyAlignment="0" applyProtection="0">
      <alignment vertical="center"/>
    </xf>
    <xf numFmtId="0" fontId="13" fillId="10" borderId="201" applyNumberFormat="0" applyFon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5" fillId="0" borderId="116" applyNumberFormat="0" applyFill="0" applyAlignment="0" applyProtection="0"/>
    <xf numFmtId="10" fontId="38" fillId="29" borderId="167" applyNumberFormat="0" applyBorder="0" applyAlignment="0" applyProtection="0"/>
    <xf numFmtId="0" fontId="80" fillId="15" borderId="113" applyNumberFormat="0" applyAlignment="0" applyProtection="0">
      <alignment vertical="center"/>
    </xf>
    <xf numFmtId="0" fontId="55" fillId="33" borderId="170" applyNumberFormat="0" applyProtection="0">
      <alignment horizontal="left"/>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63" fillId="0" borderId="204"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8" fillId="9"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xf numFmtId="0" fontId="67" fillId="9" borderId="117" applyNumberFormat="0" applyAlignment="0" applyProtection="0"/>
    <xf numFmtId="0" fontId="67" fillId="9" borderId="117" applyNumberForma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7" fillId="35" borderId="170" applyProtection="0">
      <alignment horizontal="center"/>
    </xf>
    <xf numFmtId="2" fontId="53" fillId="37" borderId="170" applyProtection="0">
      <alignment horizontal="center"/>
    </xf>
    <xf numFmtId="0" fontId="59" fillId="0" borderId="115" applyNumberFormat="0" applyFill="0" applyAlignment="0" applyProtection="0">
      <alignment vertical="center"/>
    </xf>
    <xf numFmtId="2" fontId="53" fillId="37" borderId="170" applyProtection="0">
      <alignment horizontal="center"/>
    </xf>
    <xf numFmtId="2" fontId="53" fillId="37" borderId="170" applyProtection="0">
      <alignment horizontal="center"/>
    </xf>
    <xf numFmtId="2" fontId="57" fillId="35" borderId="170" applyProtection="0">
      <alignment horizontal="center"/>
    </xf>
    <xf numFmtId="0" fontId="13" fillId="10" borderId="201"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3" fillId="0" borderId="116" applyNumberFormat="0" applyFill="0" applyAlignment="0" applyProtection="0">
      <alignment vertical="center"/>
    </xf>
    <xf numFmtId="0" fontId="55" fillId="33" borderId="170" applyNumberFormat="0" applyProtection="0">
      <alignment horizontal="left"/>
    </xf>
    <xf numFmtId="0" fontId="13" fillId="10" borderId="209" applyNumberFormat="0" applyFont="0" applyAlignment="0" applyProtection="0">
      <alignment vertical="center"/>
    </xf>
    <xf numFmtId="0" fontId="85" fillId="0" borderId="205" applyNumberFormat="0" applyFill="0" applyAlignment="0" applyProtection="0"/>
    <xf numFmtId="0" fontId="79" fillId="8" borderId="184" applyNumberFormat="0" applyAlignment="0" applyProtection="0">
      <alignment vertical="center"/>
    </xf>
    <xf numFmtId="0" fontId="63" fillId="0" borderId="204" applyNumberFormat="0" applyFill="0" applyAlignment="0" applyProtection="0">
      <alignment vertical="center"/>
    </xf>
    <xf numFmtId="0" fontId="80" fillId="15" borderId="202" applyNumberFormat="0" applyAlignment="0" applyProtection="0">
      <alignment vertical="center"/>
    </xf>
    <xf numFmtId="2" fontId="53" fillId="35" borderId="170" applyProtection="0">
      <alignment horizontal="right"/>
    </xf>
    <xf numFmtId="14" fontId="54" fillId="36" borderId="170" applyProtection="0">
      <alignment horizontal="left"/>
    </xf>
    <xf numFmtId="0" fontId="55" fillId="33" borderId="170" applyNumberFormat="0" applyProtection="0">
      <alignment horizontal="left"/>
    </xf>
    <xf numFmtId="14" fontId="54" fillId="36" borderId="170" applyProtection="0">
      <alignment horizontal="left"/>
    </xf>
    <xf numFmtId="14" fontId="54" fillId="36" borderId="170" applyProtection="0">
      <alignment horizontal="right"/>
    </xf>
    <xf numFmtId="14" fontId="54" fillId="36" borderId="170" applyProtection="0">
      <alignment horizontal="right"/>
    </xf>
    <xf numFmtId="0" fontId="79" fillId="8" borderId="117" applyNumberFormat="0" applyAlignment="0" applyProtection="0">
      <alignment vertical="center"/>
    </xf>
    <xf numFmtId="0" fontId="79" fillId="8" borderId="117" applyNumberFormat="0" applyAlignment="0" applyProtection="0">
      <alignment vertical="center"/>
    </xf>
    <xf numFmtId="0" fontId="68" fillId="15" borderId="207" applyNumberFormat="0" applyAlignment="0" applyProtection="0">
      <alignment vertical="center"/>
    </xf>
    <xf numFmtId="0" fontId="63" fillId="0" borderId="115" applyNumberFormat="0" applyFill="0" applyAlignment="0" applyProtection="0">
      <alignment vertical="center"/>
    </xf>
    <xf numFmtId="0" fontId="80" fillId="15" borderId="193" applyNumberFormat="0" applyAlignment="0" applyProtection="0">
      <alignment vertical="center"/>
    </xf>
    <xf numFmtId="2" fontId="53" fillId="37" borderId="170" applyProtection="0">
      <alignment horizont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80" fillId="9" borderId="193" applyNumberFormat="0" applyAlignment="0" applyProtection="0">
      <alignment vertical="center"/>
    </xf>
    <xf numFmtId="0" fontId="68" fillId="15" borderId="184" applyNumberFormat="0" applyAlignment="0" applyProtection="0">
      <alignment vertical="center"/>
    </xf>
    <xf numFmtId="0" fontId="55" fillId="33" borderId="211" applyNumberFormat="0" applyProtection="0">
      <alignment horizontal="left"/>
    </xf>
    <xf numFmtId="0" fontId="18" fillId="32" borderId="119" applyNumberFormat="0" applyAlignment="0" applyProtection="0"/>
    <xf numFmtId="0" fontId="13" fillId="10" borderId="119" applyNumberFormat="0" applyFont="0" applyAlignment="0" applyProtection="0">
      <alignment vertical="center"/>
    </xf>
    <xf numFmtId="0" fontId="85" fillId="0" borderId="116" applyNumberFormat="0" applyFill="0" applyAlignment="0" applyProtection="0"/>
    <xf numFmtId="0" fontId="63" fillId="0" borderId="116" applyNumberFormat="0" applyFill="0" applyAlignment="0" applyProtection="0">
      <alignment vertical="center"/>
    </xf>
    <xf numFmtId="2" fontId="57" fillId="35" borderId="170" applyProtection="0"/>
    <xf numFmtId="14" fontId="54" fillId="36" borderId="170" applyProtection="0">
      <alignment horizontal="left"/>
    </xf>
    <xf numFmtId="0" fontId="52" fillId="33" borderId="170" applyNumberFormat="0" applyAlignment="0" applyProtection="0"/>
    <xf numFmtId="0" fontId="13" fillId="10" borderId="119" applyNumberFormat="0" applyFont="0" applyAlignment="0" applyProtection="0">
      <alignment vertical="center"/>
    </xf>
    <xf numFmtId="2" fontId="57" fillId="35" borderId="170" applyProtection="0"/>
    <xf numFmtId="2" fontId="53" fillId="37" borderId="203" applyProtection="0">
      <alignment horizontal="center"/>
    </xf>
    <xf numFmtId="0" fontId="18" fillId="32" borderId="201" applyNumberFormat="0" applyAlignment="0" applyProtection="0"/>
    <xf numFmtId="0" fontId="80" fillId="15"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5" fillId="0" borderId="116" applyNumberFormat="0" applyFill="0" applyAlignment="0" applyProtection="0"/>
    <xf numFmtId="0" fontId="80" fillId="15" borderId="113" applyNumberFormat="0" applyAlignment="0" applyProtection="0">
      <alignment vertical="center"/>
    </xf>
    <xf numFmtId="14" fontId="54" fillId="36" borderId="170" applyProtection="0">
      <alignment horizontal="right"/>
    </xf>
    <xf numFmtId="0" fontId="68" fillId="15" borderId="184" applyNumberFormat="0" applyAlignment="0" applyProtection="0">
      <alignment vertical="center"/>
    </xf>
    <xf numFmtId="2" fontId="52" fillId="34" borderId="170" applyProtection="0">
      <alignment horizontal="right"/>
    </xf>
    <xf numFmtId="0" fontId="63" fillId="0" borderId="204" applyNumberFormat="0" applyFill="0" applyAlignment="0" applyProtection="0">
      <alignment vertical="center"/>
    </xf>
    <xf numFmtId="2" fontId="57" fillId="35" borderId="170" applyProtection="0"/>
    <xf numFmtId="0" fontId="68" fillId="15" borderId="207" applyNumberFormat="0" applyAlignment="0" applyProtection="0">
      <alignment vertical="center"/>
    </xf>
    <xf numFmtId="14" fontId="54" fillId="36" borderId="170" applyProtection="0">
      <alignment horizontal="right"/>
    </xf>
    <xf numFmtId="0" fontId="79" fillId="8" borderId="117"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14" fontId="54" fillId="36" borderId="170" applyProtection="0">
      <alignment horizontal="right"/>
    </xf>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14" fontId="54" fillId="36" borderId="203" applyProtection="0">
      <alignment horizontal="left"/>
    </xf>
    <xf numFmtId="0" fontId="68" fillId="15" borderId="117" applyNumberFormat="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13" fillId="10" borderId="119" applyNumberFormat="0" applyFont="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44"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68" fillId="9" borderId="117" applyNumberFormat="0" applyAlignment="0" applyProtection="0">
      <alignment vertical="center"/>
    </xf>
    <xf numFmtId="0" fontId="13" fillId="10" borderId="119" applyNumberFormat="0" applyFont="0" applyAlignment="0" applyProtection="0"/>
    <xf numFmtId="2" fontId="54" fillId="33" borderId="170" applyProtection="0"/>
    <xf numFmtId="0" fontId="44" fillId="8" borderId="207" applyNumberFormat="0" applyAlignment="0" applyProtection="0">
      <alignment vertical="center"/>
    </xf>
    <xf numFmtId="0" fontId="67" fillId="9" borderId="117" applyNumberFormat="0" applyAlignment="0" applyProtection="0"/>
    <xf numFmtId="0" fontId="32" fillId="15" borderId="117"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80" fillId="15" borderId="210" applyNumberForma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13" fillId="10" borderId="201" applyNumberFormat="0" applyFont="0" applyAlignment="0" applyProtection="0">
      <alignment vertical="center"/>
    </xf>
    <xf numFmtId="2" fontId="52" fillId="34" borderId="170" applyProtection="0">
      <alignment horizontal="right"/>
    </xf>
    <xf numFmtId="0" fontId="68" fillId="15" borderId="117"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5" fillId="0" borderId="116" applyNumberFormat="0" applyFill="0" applyAlignment="0" applyProtection="0"/>
    <xf numFmtId="0" fontId="80" fillId="15" borderId="113" applyNumberFormat="0" applyAlignment="0" applyProtection="0">
      <alignment vertical="center"/>
    </xf>
    <xf numFmtId="0" fontId="13" fillId="10" borderId="119" applyNumberFormat="0" applyFont="0" applyAlignment="0" applyProtection="0">
      <alignment vertical="center"/>
    </xf>
    <xf numFmtId="0" fontId="55" fillId="33" borderId="170" applyNumberFormat="0" applyProtection="0">
      <alignment horizontal="left"/>
    </xf>
    <xf numFmtId="0" fontId="68" fillId="15" borderId="117" applyNumberFormat="0" applyAlignment="0" applyProtection="0">
      <alignment vertical="center"/>
    </xf>
    <xf numFmtId="14" fontId="54" fillId="36" borderId="203" applyProtection="0">
      <alignment horizontal="left"/>
    </xf>
    <xf numFmtId="0" fontId="63" fillId="0" borderId="115" applyNumberFormat="0" applyFill="0" applyAlignment="0" applyProtection="0">
      <alignment vertical="center"/>
    </xf>
    <xf numFmtId="2" fontId="52" fillId="34" borderId="170" applyProtection="0">
      <alignment horizontal="right"/>
    </xf>
    <xf numFmtId="14" fontId="54" fillId="36" borderId="170" applyProtection="0">
      <alignment horizontal="left"/>
    </xf>
    <xf numFmtId="14" fontId="54" fillId="36" borderId="170" applyProtection="0">
      <alignment horizontal="right"/>
    </xf>
    <xf numFmtId="0" fontId="68" fillId="15" borderId="184" applyNumberFormat="0" applyAlignment="0" applyProtection="0">
      <alignment vertical="center"/>
    </xf>
    <xf numFmtId="0" fontId="44" fillId="8" borderId="117" applyNumberFormat="0" applyAlignment="0" applyProtection="0">
      <alignment vertical="center"/>
    </xf>
    <xf numFmtId="0" fontId="80" fillId="15" borderId="193" applyNumberFormat="0" applyAlignment="0" applyProtection="0">
      <alignment vertical="center"/>
    </xf>
    <xf numFmtId="2" fontId="53" fillId="34" borderId="170" applyProtection="0"/>
    <xf numFmtId="14" fontId="54" fillId="36" borderId="170" applyProtection="0">
      <alignment horizontal="right"/>
    </xf>
    <xf numFmtId="2" fontId="52" fillId="34" borderId="170" applyProtection="0">
      <alignment horizontal="right"/>
    </xf>
    <xf numFmtId="0" fontId="80" fillId="15" borderId="193" applyNumberFormat="0" applyAlignment="0" applyProtection="0">
      <alignment vertical="center"/>
    </xf>
    <xf numFmtId="14" fontId="54" fillId="36" borderId="170" applyProtection="0">
      <alignment horizontal="left"/>
    </xf>
    <xf numFmtId="14" fontId="54" fillId="36" borderId="170" applyProtection="0">
      <alignment horizontal="right"/>
    </xf>
    <xf numFmtId="14" fontId="54" fillId="36" borderId="170" applyProtection="0">
      <alignment horizontal="right"/>
    </xf>
    <xf numFmtId="0" fontId="55" fillId="33" borderId="170" applyNumberFormat="0" applyProtection="0">
      <alignment horizontal="left"/>
    </xf>
    <xf numFmtId="2" fontId="53" fillId="34" borderId="170" applyProtection="0"/>
    <xf numFmtId="0" fontId="80" fillId="15" borderId="202" applyNumberFormat="0" applyAlignment="0" applyProtection="0">
      <alignment vertical="center"/>
    </xf>
    <xf numFmtId="0" fontId="68" fillId="9" borderId="117" applyNumberFormat="0" applyAlignment="0" applyProtection="0">
      <alignment vertical="center"/>
    </xf>
    <xf numFmtId="2" fontId="54" fillId="33" borderId="170" applyProtection="0"/>
    <xf numFmtId="0" fontId="80" fillId="15" borderId="193" applyNumberFormat="0" applyAlignment="0" applyProtection="0">
      <alignment vertical="center"/>
    </xf>
    <xf numFmtId="0" fontId="63" fillId="0" borderId="115" applyNumberFormat="0" applyFill="0" applyAlignment="0" applyProtection="0">
      <alignment vertical="center"/>
    </xf>
    <xf numFmtId="0" fontId="52" fillId="33" borderId="203" applyNumberFormat="0" applyAlignment="0" applyProtection="0"/>
    <xf numFmtId="0" fontId="44" fillId="8" borderId="207" applyNumberFormat="0" applyAlignment="0" applyProtection="0">
      <alignment vertical="center"/>
    </xf>
    <xf numFmtId="0" fontId="63" fillId="0" borderId="212" applyNumberFormat="0" applyFill="0" applyAlignment="0" applyProtection="0">
      <alignment vertical="center"/>
    </xf>
    <xf numFmtId="14" fontId="54" fillId="36" borderId="170" applyProtection="0">
      <alignment horizontal="left"/>
    </xf>
    <xf numFmtId="0" fontId="51" fillId="15" borderId="193" applyNumberFormat="0" applyAlignment="0" applyProtection="0">
      <alignment vertical="center"/>
    </xf>
    <xf numFmtId="0" fontId="51" fillId="15" borderId="202" applyNumberFormat="0" applyAlignment="0" applyProtection="0">
      <alignment vertical="center"/>
    </xf>
    <xf numFmtId="0" fontId="63" fillId="0" borderId="115" applyNumberFormat="0" applyFill="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68" fillId="15" borderId="207" applyNumberFormat="0" applyAlignment="0" applyProtection="0">
      <alignment vertical="center"/>
    </xf>
    <xf numFmtId="0" fontId="18" fillId="32" borderId="119" applyNumberFormat="0" applyAlignment="0" applyProtection="0"/>
    <xf numFmtId="0" fontId="44" fillId="8" borderId="117" applyNumberFormat="0" applyAlignment="0" applyProtection="0">
      <alignment vertical="center"/>
    </xf>
    <xf numFmtId="0" fontId="63" fillId="0" borderId="204" applyNumberFormat="0" applyFill="0" applyAlignment="0" applyProtection="0">
      <alignment vertical="center"/>
    </xf>
    <xf numFmtId="0" fontId="80" fillId="9" borderId="193" applyNumberFormat="0" applyAlignment="0" applyProtection="0">
      <alignment vertical="center"/>
    </xf>
    <xf numFmtId="0" fontId="51" fillId="15" borderId="193" applyNumberFormat="0" applyAlignment="0" applyProtection="0">
      <alignment vertical="center"/>
    </xf>
    <xf numFmtId="2" fontId="54" fillId="33" borderId="17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84" applyNumberFormat="0" applyAlignment="0" applyProtection="0">
      <alignment vertical="center"/>
    </xf>
    <xf numFmtId="0" fontId="63" fillId="0" borderId="204" applyNumberFormat="0" applyFill="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63" fillId="0" borderId="115" applyNumberFormat="0" applyFill="0" applyAlignment="0" applyProtection="0">
      <alignment vertical="center"/>
    </xf>
    <xf numFmtId="2" fontId="57" fillId="35" borderId="170" applyProtection="0"/>
    <xf numFmtId="0" fontId="32" fillId="15" borderId="184" applyNumberFormat="0" applyAlignment="0" applyProtection="0">
      <alignment vertical="center"/>
    </xf>
    <xf numFmtId="0" fontId="63" fillId="0" borderId="212" applyNumberFormat="0" applyFill="0" applyAlignment="0" applyProtection="0">
      <alignment vertical="center"/>
    </xf>
    <xf numFmtId="2" fontId="54" fillId="33" borderId="211" applyProtection="0"/>
    <xf numFmtId="0" fontId="67" fillId="9" borderId="117" applyNumberFormat="0" applyAlignment="0" applyProtection="0"/>
    <xf numFmtId="0" fontId="13" fillId="10" borderId="119" applyNumberFormat="0" applyFont="0" applyAlignment="0" applyProtection="0">
      <alignment vertical="center"/>
    </xf>
    <xf numFmtId="0" fontId="63" fillId="0" borderId="205" applyNumberFormat="0" applyFill="0" applyAlignment="0" applyProtection="0">
      <alignment vertical="center"/>
    </xf>
    <xf numFmtId="0" fontId="68" fillId="15" borderId="117" applyNumberFormat="0" applyAlignment="0" applyProtection="0">
      <alignment vertical="center"/>
    </xf>
    <xf numFmtId="0" fontId="51" fillId="15" borderId="202" applyNumberFormat="0" applyAlignment="0" applyProtection="0">
      <alignment vertical="center"/>
    </xf>
    <xf numFmtId="0" fontId="59" fillId="0" borderId="115" applyNumberFormat="0" applyFill="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84" applyNumberFormat="0" applyAlignment="0" applyProtection="0">
      <alignment vertical="center"/>
    </xf>
    <xf numFmtId="0" fontId="13" fillId="10" borderId="119" applyNumberFormat="0" applyFont="0" applyAlignment="0" applyProtection="0">
      <alignment vertical="center"/>
    </xf>
    <xf numFmtId="2" fontId="57" fillId="35" borderId="170" applyProtection="0">
      <alignment horizontal="center"/>
    </xf>
    <xf numFmtId="0" fontId="68" fillId="15" borderId="184" applyNumberFormat="0" applyAlignment="0" applyProtection="0">
      <alignment vertical="center"/>
    </xf>
    <xf numFmtId="0" fontId="59" fillId="0" borderId="115" applyNumberFormat="0" applyFill="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2" fontId="54" fillId="33" borderId="170" applyProtection="0"/>
    <xf numFmtId="0" fontId="80" fillId="15" borderId="193"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2" fontId="57" fillId="35" borderId="203" applyProtection="0">
      <alignment horizontal="center"/>
    </xf>
    <xf numFmtId="0" fontId="13" fillId="10" borderId="201" applyNumberFormat="0" applyFont="0" applyAlignment="0" applyProtection="0">
      <alignment vertical="center"/>
    </xf>
    <xf numFmtId="14" fontId="54" fillId="36" borderId="203" applyProtection="0">
      <alignment horizontal="right"/>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80" fillId="15" borderId="193" applyNumberFormat="0" applyAlignment="0" applyProtection="0">
      <alignment vertical="center"/>
    </xf>
    <xf numFmtId="0" fontId="68" fillId="15" borderId="184" applyNumberFormat="0" applyAlignment="0" applyProtection="0">
      <alignment vertical="center"/>
    </xf>
    <xf numFmtId="2" fontId="54" fillId="33" borderId="170" applyProtection="0"/>
    <xf numFmtId="0" fontId="13" fillId="10" borderId="119" applyNumberFormat="0" applyFont="0" applyAlignment="0" applyProtection="0">
      <alignment vertical="center"/>
    </xf>
    <xf numFmtId="0" fontId="63" fillId="0" borderId="212" applyNumberFormat="0" applyFill="0" applyAlignment="0" applyProtection="0">
      <alignment vertical="center"/>
    </xf>
    <xf numFmtId="0" fontId="63" fillId="0" borderId="205"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0" fontId="68" fillId="9" borderId="117" applyNumberFormat="0" applyAlignment="0" applyProtection="0">
      <alignment vertical="center"/>
    </xf>
    <xf numFmtId="2" fontId="54" fillId="33" borderId="170" applyProtection="0"/>
    <xf numFmtId="0" fontId="80" fillId="15" borderId="193" applyNumberFormat="0" applyAlignment="0" applyProtection="0">
      <alignment vertical="center"/>
    </xf>
    <xf numFmtId="0" fontId="59" fillId="0" borderId="212" applyNumberFormat="0" applyFill="0" applyAlignment="0" applyProtection="0">
      <alignment vertical="center"/>
    </xf>
    <xf numFmtId="0" fontId="59" fillId="0" borderId="204" applyNumberFormat="0" applyFill="0" applyAlignment="0" applyProtection="0">
      <alignment vertical="center"/>
    </xf>
    <xf numFmtId="0" fontId="44" fillId="8" borderId="184" applyNumberFormat="0" applyAlignment="0" applyProtection="0">
      <alignment vertical="center"/>
    </xf>
    <xf numFmtId="0" fontId="13" fillId="10" borderId="119" applyNumberFormat="0" applyFont="0" applyAlignment="0" applyProtection="0">
      <alignment vertical="center"/>
    </xf>
    <xf numFmtId="0" fontId="68" fillId="15" borderId="207" applyNumberFormat="0" applyAlignment="0" applyProtection="0">
      <alignment vertical="center"/>
    </xf>
    <xf numFmtId="0" fontId="63" fillId="0" borderId="116" applyNumberFormat="0" applyFill="0" applyAlignment="0" applyProtection="0">
      <alignment vertical="center"/>
    </xf>
    <xf numFmtId="0" fontId="68" fillId="15" borderId="207" applyNumberFormat="0" applyAlignment="0" applyProtection="0">
      <alignment vertical="center"/>
    </xf>
    <xf numFmtId="0" fontId="13" fillId="10" borderId="119" applyNumberFormat="0" applyFont="0" applyAlignment="0" applyProtection="0">
      <alignment vertical="center"/>
    </xf>
    <xf numFmtId="0" fontId="85" fillId="0" borderId="116" applyNumberFormat="0" applyFill="0" applyAlignment="0" applyProtection="0"/>
    <xf numFmtId="0" fontId="55" fillId="33" borderId="170" applyNumberFormat="0" applyProtection="0">
      <alignment horizontal="left"/>
    </xf>
    <xf numFmtId="0" fontId="63" fillId="0" borderId="116" applyNumberFormat="0" applyFill="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67" fillId="9" borderId="117" applyNumberFormat="0" applyAlignment="0" applyProtection="0"/>
    <xf numFmtId="0" fontId="51" fillId="15" borderId="193" applyNumberFormat="0" applyAlignment="0" applyProtection="0">
      <alignment vertical="center"/>
    </xf>
    <xf numFmtId="0" fontId="63" fillId="0" borderId="204" applyNumberFormat="0" applyFill="0" applyAlignment="0" applyProtection="0">
      <alignment vertical="center"/>
    </xf>
    <xf numFmtId="0" fontId="18" fillId="32" borderId="119" applyNumberFormat="0" applyAlignment="0" applyProtection="0"/>
    <xf numFmtId="0" fontId="80" fillId="15" borderId="193" applyNumberFormat="0" applyAlignment="0" applyProtection="0">
      <alignment vertical="center"/>
    </xf>
    <xf numFmtId="0" fontId="85" fillId="0" borderId="116" applyNumberFormat="0" applyFill="0" applyAlignment="0" applyProtection="0"/>
    <xf numFmtId="2" fontId="53" fillId="37" borderId="170" applyProtection="0">
      <alignment horizontal="center"/>
    </xf>
    <xf numFmtId="0" fontId="79" fillId="8" borderId="117" applyNumberFormat="0" applyAlignment="0" applyProtection="0">
      <alignment vertical="center"/>
    </xf>
    <xf numFmtId="0" fontId="18" fillId="32" borderId="119" applyNumberFormat="0" applyAlignment="0" applyProtection="0"/>
    <xf numFmtId="2" fontId="57" fillId="35" borderId="170" applyProtection="0"/>
    <xf numFmtId="0" fontId="51" fillId="15" borderId="193" applyNumberFormat="0" applyAlignment="0" applyProtection="0">
      <alignment vertical="center"/>
    </xf>
    <xf numFmtId="0" fontId="63" fillId="0" borderId="115" applyNumberFormat="0" applyFill="0" applyAlignment="0" applyProtection="0">
      <alignment vertical="center"/>
    </xf>
    <xf numFmtId="0" fontId="80" fillId="15" borderId="193" applyNumberFormat="0" applyAlignment="0" applyProtection="0">
      <alignment vertical="center"/>
    </xf>
    <xf numFmtId="14" fontId="54" fillId="36" borderId="170" applyProtection="0">
      <alignment horizontal="right"/>
    </xf>
    <xf numFmtId="0" fontId="13" fillId="10" borderId="119" applyNumberFormat="0" applyFont="0" applyAlignment="0" applyProtection="0">
      <alignment vertical="center"/>
    </xf>
    <xf numFmtId="0" fontId="44" fillId="8" borderId="117" applyNumberFormat="0" applyAlignment="0" applyProtection="0">
      <alignment vertical="center"/>
    </xf>
    <xf numFmtId="0" fontId="18" fillId="32" borderId="119" applyNumberFormat="0" applyAlignment="0" applyProtection="0"/>
    <xf numFmtId="0" fontId="68" fillId="15" borderId="207" applyNumberFormat="0" applyAlignment="0" applyProtection="0">
      <alignment vertical="center"/>
    </xf>
    <xf numFmtId="0" fontId="44" fillId="8" borderId="117" applyNumberFormat="0" applyAlignment="0" applyProtection="0">
      <alignment vertical="center"/>
    </xf>
    <xf numFmtId="2" fontId="52" fillId="34" borderId="170" applyProtection="0">
      <alignment horizontal="right"/>
    </xf>
    <xf numFmtId="0" fontId="44" fillId="8" borderId="117" applyNumberFormat="0" applyAlignment="0" applyProtection="0">
      <alignment vertical="center"/>
    </xf>
    <xf numFmtId="14" fontId="54" fillId="36" borderId="170" applyProtection="0">
      <alignment horizontal="right"/>
    </xf>
    <xf numFmtId="2" fontId="53" fillId="37" borderId="170" applyProtection="0"/>
    <xf numFmtId="2" fontId="53" fillId="35" borderId="170" applyProtection="0">
      <alignment horizontal="right"/>
    </xf>
    <xf numFmtId="14" fontId="54" fillId="36" borderId="170" applyProtection="0">
      <alignment horizontal="right"/>
    </xf>
    <xf numFmtId="2" fontId="53" fillId="34" borderId="203" applyProtection="0"/>
    <xf numFmtId="2" fontId="53" fillId="37" borderId="203" applyProtection="0"/>
    <xf numFmtId="14" fontId="54" fillId="36" borderId="170" applyProtection="0">
      <alignment horizontal="left"/>
    </xf>
    <xf numFmtId="0" fontId="68" fillId="15" borderId="117"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5" fillId="0" borderId="116" applyNumberFormat="0" applyFill="0" applyAlignment="0" applyProtection="0"/>
    <xf numFmtId="0" fontId="63" fillId="0" borderId="115" applyNumberFormat="0" applyFill="0" applyAlignment="0" applyProtection="0">
      <alignment vertical="center"/>
    </xf>
    <xf numFmtId="14" fontId="54" fillId="36" borderId="170" applyProtection="0">
      <alignment horizontal="left"/>
    </xf>
    <xf numFmtId="0" fontId="63" fillId="0" borderId="115" applyNumberFormat="0" applyFill="0" applyAlignment="0" applyProtection="0">
      <alignment vertical="center"/>
    </xf>
    <xf numFmtId="0" fontId="80" fillId="15" borderId="193"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51" fillId="15" borderId="193" applyNumberFormat="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44" fillId="8" borderId="117" applyNumberFormat="0" applyAlignment="0" applyProtection="0">
      <alignment vertical="center"/>
    </xf>
    <xf numFmtId="0" fontId="63" fillId="0" borderId="115" applyNumberFormat="0" applyFill="0" applyAlignment="0" applyProtection="0">
      <alignment vertical="center"/>
    </xf>
    <xf numFmtId="2" fontId="52" fillId="34" borderId="203" applyProtection="0">
      <alignment horizontal="right"/>
    </xf>
    <xf numFmtId="0" fontId="80" fillId="9" borderId="202" applyNumberForma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3" fillId="34" borderId="170" applyProtection="0"/>
    <xf numFmtId="0" fontId="63" fillId="0" borderId="204"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13" fillId="10" borderId="201" applyNumberFormat="0" applyFont="0" applyAlignment="0" applyProtection="0">
      <alignment vertical="center"/>
    </xf>
    <xf numFmtId="0" fontId="68" fillId="15" borderId="117" applyNumberFormat="0" applyAlignment="0" applyProtection="0">
      <alignment vertical="center"/>
    </xf>
    <xf numFmtId="0" fontId="13" fillId="10" borderId="201" applyNumberFormat="0" applyFont="0" applyAlignment="0" applyProtection="0">
      <alignment vertical="center"/>
    </xf>
    <xf numFmtId="2" fontId="54" fillId="33" borderId="170" applyProtection="0"/>
    <xf numFmtId="2" fontId="53" fillId="34" borderId="170" applyProtection="0"/>
    <xf numFmtId="0" fontId="59" fillId="0" borderId="115" applyNumberFormat="0" applyFill="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17" applyNumberFormat="0" applyAlignment="0" applyProtection="0">
      <alignment vertical="center"/>
    </xf>
    <xf numFmtId="0" fontId="67" fillId="9" borderId="117" applyNumberFormat="0" applyAlignment="0" applyProtection="0"/>
    <xf numFmtId="0" fontId="63" fillId="0" borderId="116" applyNumberFormat="0" applyFill="0" applyAlignment="0" applyProtection="0">
      <alignment vertical="center"/>
    </xf>
    <xf numFmtId="0" fontId="68" fillId="15" borderId="184"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xf numFmtId="0" fontId="18" fillId="32" borderId="119" applyNumberFormat="0" applyAlignment="0" applyProtection="0"/>
    <xf numFmtId="0" fontId="63" fillId="0" borderId="115" applyNumberFormat="0" applyFill="0" applyAlignment="0" applyProtection="0">
      <alignment vertical="center"/>
    </xf>
    <xf numFmtId="0" fontId="44" fillId="8" borderId="117" applyNumberFormat="0" applyAlignment="0" applyProtection="0">
      <alignment vertical="center"/>
    </xf>
    <xf numFmtId="0" fontId="63" fillId="0" borderId="115" applyNumberFormat="0" applyFill="0" applyAlignment="0" applyProtection="0">
      <alignment vertical="center"/>
    </xf>
    <xf numFmtId="2" fontId="54" fillId="33" borderId="170" applyProtection="0"/>
    <xf numFmtId="14" fontId="54" fillId="36" borderId="170" applyProtection="0">
      <alignment horizontal="left"/>
    </xf>
    <xf numFmtId="14" fontId="54" fillId="36" borderId="170" applyProtection="0">
      <alignment horizontal="left"/>
    </xf>
    <xf numFmtId="0" fontId="67" fillId="9" borderId="117" applyNumberFormat="0" applyAlignment="0" applyProtection="0"/>
    <xf numFmtId="0" fontId="63" fillId="0" borderId="204" applyNumberFormat="0" applyFill="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80" fillId="9" borderId="193" applyNumberFormat="0" applyAlignment="0" applyProtection="0">
      <alignment vertical="center"/>
    </xf>
    <xf numFmtId="0" fontId="68" fillId="9" borderId="117" applyNumberFormat="0" applyAlignment="0" applyProtection="0">
      <alignment vertical="center"/>
    </xf>
    <xf numFmtId="0" fontId="32" fillId="15" borderId="117" applyNumberFormat="0" applyAlignment="0" applyProtection="0">
      <alignment vertical="center"/>
    </xf>
    <xf numFmtId="2" fontId="53" fillId="35" borderId="170" applyProtection="0">
      <alignment horizontal="right"/>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51" fillId="15" borderId="193" applyNumberFormat="0" applyAlignment="0" applyProtection="0">
      <alignment vertical="center"/>
    </xf>
    <xf numFmtId="0" fontId="59" fillId="0" borderId="115" applyNumberFormat="0" applyFill="0" applyAlignment="0" applyProtection="0">
      <alignment vertical="center"/>
    </xf>
    <xf numFmtId="0" fontId="63" fillId="0" borderId="115" applyNumberFormat="0" applyFill="0" applyAlignment="0" applyProtection="0">
      <alignment vertical="center"/>
    </xf>
    <xf numFmtId="0" fontId="80" fillId="15" borderId="202" applyNumberFormat="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18" fillId="32" borderId="119" applyNumberFormat="0" applyAlignment="0" applyProtection="0"/>
    <xf numFmtId="0" fontId="79" fillId="8" borderId="117" applyNumberFormat="0" applyAlignment="0" applyProtection="0">
      <alignment vertical="center"/>
    </xf>
    <xf numFmtId="14" fontId="54" fillId="36" borderId="170" applyProtection="0">
      <alignment horizontal="left"/>
    </xf>
    <xf numFmtId="0" fontId="44" fillId="8" borderId="184" applyNumberFormat="0" applyAlignment="0" applyProtection="0">
      <alignment vertical="center"/>
    </xf>
    <xf numFmtId="0" fontId="51" fillId="15" borderId="202" applyNumberFormat="0" applyAlignment="0" applyProtection="0">
      <alignment vertical="center"/>
    </xf>
    <xf numFmtId="14" fontId="54" fillId="36" borderId="170" applyProtection="0">
      <alignment horizontal="left"/>
    </xf>
    <xf numFmtId="14" fontId="54" fillId="36" borderId="170" applyProtection="0">
      <alignment horizontal="right"/>
    </xf>
    <xf numFmtId="0" fontId="68" fillId="15" borderId="184" applyNumberFormat="0" applyAlignment="0" applyProtection="0">
      <alignment vertical="center"/>
    </xf>
    <xf numFmtId="2" fontId="54" fillId="33" borderId="203" applyProtection="0"/>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204" applyNumberFormat="0" applyFill="0" applyAlignment="0" applyProtection="0">
      <alignment vertical="center"/>
    </xf>
    <xf numFmtId="0" fontId="18" fillId="32" borderId="119" applyNumberFormat="0" applyAlignment="0" applyProtection="0"/>
    <xf numFmtId="0" fontId="63" fillId="0" borderId="115" applyNumberFormat="0" applyFill="0" applyAlignment="0" applyProtection="0">
      <alignment vertical="center"/>
    </xf>
    <xf numFmtId="0" fontId="79" fillId="8" borderId="184" applyNumberFormat="0" applyAlignment="0" applyProtection="0">
      <alignment vertical="center"/>
    </xf>
    <xf numFmtId="0" fontId="13" fillId="10" borderId="119" applyNumberFormat="0" applyFont="0" applyAlignment="0" applyProtection="0">
      <alignment vertical="center"/>
    </xf>
    <xf numFmtId="0" fontId="59" fillId="0" borderId="204" applyNumberFormat="0" applyFill="0" applyAlignment="0" applyProtection="0">
      <alignment vertical="center"/>
    </xf>
    <xf numFmtId="2" fontId="57" fillId="35" borderId="170" applyProtection="0">
      <alignment horizontal="center"/>
    </xf>
    <xf numFmtId="0" fontId="63" fillId="0" borderId="116" applyNumberFormat="0" applyFill="0" applyAlignment="0" applyProtection="0">
      <alignment vertical="center"/>
    </xf>
    <xf numFmtId="2" fontId="53" fillId="37" borderId="203" applyProtection="0">
      <alignment horizontal="center"/>
    </xf>
    <xf numFmtId="0" fontId="18" fillId="32" borderId="201" applyNumberFormat="0" applyAlignment="0" applyProtection="0"/>
    <xf numFmtId="0" fontId="68" fillId="15" borderId="184" applyNumberFormat="0" applyAlignment="0" applyProtection="0">
      <alignment vertical="center"/>
    </xf>
    <xf numFmtId="2" fontId="57" fillId="35" borderId="203" applyProtection="0"/>
    <xf numFmtId="2" fontId="53" fillId="37" borderId="203" applyProtection="0">
      <alignment horizontal="center"/>
    </xf>
    <xf numFmtId="14" fontId="54" fillId="36" borderId="170" applyProtection="0">
      <alignment horizontal="left"/>
    </xf>
    <xf numFmtId="0" fontId="63" fillId="0" borderId="116" applyNumberFormat="0" applyFill="0" applyAlignment="0" applyProtection="0">
      <alignment vertical="center"/>
    </xf>
    <xf numFmtId="2" fontId="57" fillId="35" borderId="170" applyProtection="0">
      <alignment horizontal="center"/>
    </xf>
    <xf numFmtId="0" fontId="80" fillId="15" borderId="193" applyNumberFormat="0" applyAlignment="0" applyProtection="0">
      <alignment vertical="center"/>
    </xf>
    <xf numFmtId="0" fontId="68" fillId="15" borderId="184" applyNumberFormat="0" applyAlignment="0" applyProtection="0">
      <alignment vertical="center"/>
    </xf>
    <xf numFmtId="2" fontId="53" fillId="34" borderId="203" applyProtection="0"/>
    <xf numFmtId="0" fontId="80" fillId="15" borderId="193" applyNumberFormat="0" applyAlignment="0" applyProtection="0">
      <alignment vertical="center"/>
    </xf>
    <xf numFmtId="0" fontId="13" fillId="10" borderId="201" applyNumberFormat="0" applyFont="0" applyAlignment="0" applyProtection="0">
      <alignment vertical="center"/>
    </xf>
    <xf numFmtId="0" fontId="68" fillId="9" borderId="184" applyNumberFormat="0" applyAlignment="0" applyProtection="0">
      <alignment vertical="center"/>
    </xf>
    <xf numFmtId="0" fontId="18" fillId="32" borderId="119" applyNumberFormat="0" applyAlignment="0" applyProtection="0"/>
    <xf numFmtId="0" fontId="68" fillId="15" borderId="117" applyNumberFormat="0" applyAlignment="0" applyProtection="0">
      <alignment vertical="center"/>
    </xf>
    <xf numFmtId="0" fontId="55" fillId="33" borderId="203" applyNumberFormat="0" applyProtection="0">
      <alignment horizontal="left"/>
    </xf>
    <xf numFmtId="0" fontId="51" fillId="15" borderId="193"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68" fillId="15" borderId="184" applyNumberFormat="0" applyAlignment="0" applyProtection="0">
      <alignment vertical="center"/>
    </xf>
    <xf numFmtId="2" fontId="52" fillId="34" borderId="211" applyProtection="0">
      <alignment horizontal="right"/>
    </xf>
    <xf numFmtId="2" fontId="52" fillId="34" borderId="203" applyProtection="0">
      <alignment horizontal="right"/>
    </xf>
    <xf numFmtId="0" fontId="68" fillId="15" borderId="184" applyNumberFormat="0" applyAlignment="0" applyProtection="0">
      <alignment vertical="center"/>
    </xf>
    <xf numFmtId="0" fontId="63" fillId="0" borderId="115" applyNumberFormat="0" applyFill="0" applyAlignment="0" applyProtection="0">
      <alignment vertical="center"/>
    </xf>
    <xf numFmtId="2" fontId="52" fillId="34" borderId="170" applyProtection="0">
      <alignment horizontal="right"/>
    </xf>
    <xf numFmtId="0" fontId="63" fillId="0" borderId="115" applyNumberFormat="0" applyFill="0" applyAlignment="0" applyProtection="0">
      <alignment vertical="center"/>
    </xf>
    <xf numFmtId="0" fontId="68" fillId="9" borderId="117" applyNumberFormat="0" applyAlignment="0" applyProtection="0">
      <alignment vertical="center"/>
    </xf>
    <xf numFmtId="0" fontId="67" fillId="9" borderId="117" applyNumberFormat="0" applyAlignment="0" applyProtection="0"/>
    <xf numFmtId="0" fontId="63" fillId="0" borderId="212" applyNumberFormat="0" applyFill="0" applyAlignment="0" applyProtection="0">
      <alignment vertical="center"/>
    </xf>
    <xf numFmtId="0" fontId="63" fillId="0" borderId="212" applyNumberFormat="0" applyFill="0" applyAlignment="0" applyProtection="0">
      <alignment vertical="center"/>
    </xf>
    <xf numFmtId="2" fontId="52" fillId="34" borderId="203" applyProtection="0">
      <alignment horizontal="right"/>
    </xf>
    <xf numFmtId="0" fontId="80" fillId="15" borderId="193" applyNumberFormat="0" applyAlignment="0" applyProtection="0">
      <alignment vertical="center"/>
    </xf>
    <xf numFmtId="0" fontId="51" fillId="15" borderId="202" applyNumberFormat="0" applyAlignment="0" applyProtection="0">
      <alignment vertical="center"/>
    </xf>
    <xf numFmtId="0" fontId="67" fillId="9" borderId="117" applyNumberFormat="0" applyAlignment="0" applyProtection="0"/>
    <xf numFmtId="0" fontId="68" fillId="15" borderId="184" applyNumberFormat="0" applyAlignment="0" applyProtection="0">
      <alignment vertical="center"/>
    </xf>
    <xf numFmtId="0" fontId="80" fillId="15" borderId="193" applyNumberFormat="0" applyAlignment="0" applyProtection="0">
      <alignment vertical="center"/>
    </xf>
    <xf numFmtId="0" fontId="18" fillId="32" borderId="209" applyNumberFormat="0" applyAlignment="0" applyProtection="0"/>
    <xf numFmtId="0" fontId="13" fillId="10" borderId="201" applyNumberFormat="0" applyFont="0" applyAlignment="0" applyProtection="0">
      <alignment vertical="center"/>
    </xf>
    <xf numFmtId="0" fontId="13" fillId="10" borderId="119" applyNumberFormat="0" applyFont="0" applyAlignment="0" applyProtection="0"/>
    <xf numFmtId="0" fontId="18" fillId="32" borderId="119" applyNumberFormat="0" applyAlignment="0" applyProtection="0"/>
    <xf numFmtId="0" fontId="79" fillId="8" borderId="117" applyNumberFormat="0" applyAlignment="0" applyProtection="0">
      <alignment vertical="center"/>
    </xf>
    <xf numFmtId="0" fontId="63" fillId="0" borderId="212"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63" fillId="0" borderId="115" applyNumberFormat="0" applyFill="0" applyAlignment="0" applyProtection="0">
      <alignment vertical="center"/>
    </xf>
    <xf numFmtId="0" fontId="63" fillId="0" borderId="204" applyNumberFormat="0" applyFill="0" applyAlignment="0" applyProtection="0">
      <alignment vertical="center"/>
    </xf>
    <xf numFmtId="0" fontId="68" fillId="15" borderId="117" applyNumberFormat="0" applyAlignment="0" applyProtection="0">
      <alignment vertical="center"/>
    </xf>
    <xf numFmtId="0" fontId="80" fillId="9" borderId="193" applyNumberFormat="0" applyAlignment="0" applyProtection="0">
      <alignment vertical="center"/>
    </xf>
    <xf numFmtId="0" fontId="85" fillId="0" borderId="116" applyNumberFormat="0" applyFill="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14" fontId="54" fillId="36" borderId="170" applyProtection="0">
      <alignment horizontal="left"/>
    </xf>
    <xf numFmtId="0" fontId="63" fillId="0" borderId="115" applyNumberFormat="0" applyFill="0" applyAlignment="0" applyProtection="0">
      <alignment vertical="center"/>
    </xf>
    <xf numFmtId="2" fontId="53" fillId="37" borderId="211" applyProtection="0"/>
    <xf numFmtId="0" fontId="63" fillId="0" borderId="115" applyNumberFormat="0" applyFill="0" applyAlignment="0" applyProtection="0">
      <alignment vertical="center"/>
    </xf>
    <xf numFmtId="0" fontId="79" fillId="8" borderId="117" applyNumberFormat="0" applyAlignment="0" applyProtection="0">
      <alignment vertical="center"/>
    </xf>
    <xf numFmtId="2" fontId="52" fillId="34" borderId="170" applyProtection="0">
      <alignment horizontal="right"/>
    </xf>
    <xf numFmtId="0" fontId="13" fillId="10" borderId="119" applyNumberFormat="0" applyFont="0" applyAlignment="0" applyProtection="0">
      <alignment vertical="center"/>
    </xf>
    <xf numFmtId="0" fontId="51" fillId="15" borderId="193" applyNumberFormat="0" applyAlignment="0" applyProtection="0">
      <alignment vertical="center"/>
    </xf>
    <xf numFmtId="0" fontId="68" fillId="15" borderId="117" applyNumberFormat="0" applyAlignment="0" applyProtection="0">
      <alignment vertical="center"/>
    </xf>
    <xf numFmtId="0" fontId="68" fillId="15" borderId="184" applyNumberFormat="0" applyAlignment="0" applyProtection="0">
      <alignment vertical="center"/>
    </xf>
    <xf numFmtId="14" fontId="54" fillId="36" borderId="170" applyProtection="0">
      <alignment horizontal="left"/>
    </xf>
    <xf numFmtId="0" fontId="68" fillId="15" borderId="117" applyNumberFormat="0" applyAlignment="0" applyProtection="0">
      <alignment vertical="center"/>
    </xf>
    <xf numFmtId="0" fontId="63" fillId="0" borderId="115" applyNumberFormat="0" applyFill="0" applyAlignment="0" applyProtection="0">
      <alignment vertical="center"/>
    </xf>
    <xf numFmtId="2" fontId="52" fillId="34" borderId="170" applyProtection="0">
      <alignment horizontal="right"/>
    </xf>
    <xf numFmtId="0" fontId="13" fillId="10" borderId="119" applyNumberFormat="0" applyFont="0" applyAlignment="0" applyProtection="0">
      <alignment vertical="center"/>
    </xf>
    <xf numFmtId="0" fontId="68" fillId="9" borderId="117" applyNumberFormat="0" applyAlignment="0" applyProtection="0">
      <alignment vertical="center"/>
    </xf>
    <xf numFmtId="2" fontId="57" fillId="35" borderId="203" applyProtection="0">
      <alignment horizontal="center"/>
    </xf>
    <xf numFmtId="0" fontId="68" fillId="15" borderId="184"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63" fillId="0" borderId="204" applyNumberFormat="0" applyFill="0" applyAlignment="0" applyProtection="0">
      <alignment vertical="center"/>
    </xf>
    <xf numFmtId="0" fontId="67" fillId="9" borderId="184" applyNumberFormat="0" applyAlignment="0" applyProtection="0"/>
    <xf numFmtId="0" fontId="68" fillId="15" borderId="117" applyNumberFormat="0" applyAlignment="0" applyProtection="0">
      <alignment vertical="center"/>
    </xf>
    <xf numFmtId="0" fontId="80" fillId="9" borderId="193" applyNumberForma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68" fillId="15" borderId="207" applyNumberFormat="0" applyAlignment="0" applyProtection="0">
      <alignment vertical="center"/>
    </xf>
    <xf numFmtId="0" fontId="63" fillId="0" borderId="204"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68" fillId="9" borderId="117" applyNumberFormat="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14" fontId="54" fillId="36" borderId="170" applyProtection="0">
      <alignment horizontal="right"/>
    </xf>
    <xf numFmtId="2" fontId="53" fillId="37" borderId="170" applyProtection="0"/>
    <xf numFmtId="0" fontId="68" fillId="15" borderId="117" applyNumberFormat="0" applyAlignment="0" applyProtection="0">
      <alignment vertical="center"/>
    </xf>
    <xf numFmtId="0" fontId="59" fillId="0" borderId="115" applyNumberFormat="0" applyFill="0" applyAlignment="0" applyProtection="0">
      <alignment vertical="center"/>
    </xf>
    <xf numFmtId="0" fontId="79" fillId="8" borderId="184" applyNumberFormat="0" applyAlignment="0" applyProtection="0">
      <alignment vertical="center"/>
    </xf>
    <xf numFmtId="2" fontId="53" fillId="37" borderId="203" applyProtection="0">
      <alignment horizontal="center"/>
    </xf>
    <xf numFmtId="2" fontId="53" fillId="37" borderId="170" applyProtection="0">
      <alignment horizont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63" fillId="0" borderId="115" applyNumberFormat="0" applyFill="0" applyAlignment="0" applyProtection="0">
      <alignment vertical="center"/>
    </xf>
    <xf numFmtId="2" fontId="54" fillId="33" borderId="170" applyProtection="0"/>
    <xf numFmtId="0" fontId="67" fillId="9" borderId="184" applyNumberFormat="0" applyAlignment="0" applyProtection="0"/>
    <xf numFmtId="2" fontId="53" fillId="34" borderId="170" applyProtection="0"/>
    <xf numFmtId="2" fontId="53" fillId="34" borderId="170" applyProtection="0"/>
    <xf numFmtId="0" fontId="63" fillId="0" borderId="204" applyNumberFormat="0" applyFill="0" applyAlignment="0" applyProtection="0">
      <alignment vertical="center"/>
    </xf>
    <xf numFmtId="0" fontId="63" fillId="0" borderId="115" applyNumberFormat="0" applyFill="0" applyAlignment="0" applyProtection="0">
      <alignment vertical="center"/>
    </xf>
    <xf numFmtId="0" fontId="67" fillId="9" borderId="117" applyNumberForma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51" fillId="15" borderId="193" applyNumberFormat="0" applyAlignment="0" applyProtection="0">
      <alignment vertical="center"/>
    </xf>
    <xf numFmtId="0" fontId="68" fillId="15" borderId="117" applyNumberFormat="0" applyAlignment="0" applyProtection="0">
      <alignment vertical="center"/>
    </xf>
    <xf numFmtId="0" fontId="44" fillId="8" borderId="117" applyNumberFormat="0" applyAlignment="0" applyProtection="0">
      <alignment vertical="center"/>
    </xf>
    <xf numFmtId="0" fontId="68" fillId="15" borderId="117" applyNumberFormat="0" applyAlignment="0" applyProtection="0">
      <alignment vertical="center"/>
    </xf>
    <xf numFmtId="14" fontId="54" fillId="36" borderId="170" applyProtection="0">
      <alignment horizontal="right"/>
    </xf>
    <xf numFmtId="0" fontId="51" fillId="15" borderId="193" applyNumberFormat="0" applyAlignment="0" applyProtection="0">
      <alignment vertical="center"/>
    </xf>
    <xf numFmtId="0" fontId="44" fillId="8" borderId="184"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68" fillId="15" borderId="117" applyNumberFormat="0" applyAlignment="0" applyProtection="0">
      <alignment vertical="center"/>
    </xf>
    <xf numFmtId="0" fontId="13" fillId="10" borderId="201" applyNumberFormat="0" applyFon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44" fillId="8" borderId="184" applyNumberFormat="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13" fillId="10" borderId="201"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2" fontId="53" fillId="37" borderId="170" applyProtection="0"/>
    <xf numFmtId="2" fontId="53" fillId="34" borderId="170" applyProtection="0"/>
    <xf numFmtId="2" fontId="53" fillId="34" borderId="170" applyProtection="0"/>
    <xf numFmtId="2" fontId="53" fillId="34" borderId="170" applyProtection="0"/>
    <xf numFmtId="2" fontId="53" fillId="37" borderId="170" applyProtection="0"/>
    <xf numFmtId="2" fontId="53" fillId="37" borderId="17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37" fontId="73" fillId="0" borderId="167">
      <alignment horizontal="justify" vertical="center" wrapText="1"/>
    </xf>
    <xf numFmtId="0" fontId="44" fillId="8" borderId="117" applyNumberFormat="0" applyAlignment="0" applyProtection="0">
      <alignment vertical="center"/>
    </xf>
    <xf numFmtId="2" fontId="57" fillId="35" borderId="170" applyProtection="0">
      <alignment horizontal="center"/>
    </xf>
    <xf numFmtId="0" fontId="55" fillId="33" borderId="170" applyNumberFormat="0" applyProtection="0">
      <alignment horizontal="left"/>
    </xf>
    <xf numFmtId="0" fontId="13" fillId="10" borderId="119" applyNumberFormat="0" applyFont="0" applyAlignment="0" applyProtection="0">
      <alignment vertical="center"/>
    </xf>
    <xf numFmtId="0" fontId="68" fillId="15" borderId="117" applyNumberFormat="0" applyAlignment="0" applyProtection="0">
      <alignment vertical="center"/>
    </xf>
    <xf numFmtId="2" fontId="53" fillId="35" borderId="170" applyProtection="0">
      <alignment horizontal="right"/>
    </xf>
    <xf numFmtId="0" fontId="63" fillId="0" borderId="115" applyNumberFormat="0" applyFill="0" applyAlignment="0" applyProtection="0">
      <alignment vertical="center"/>
    </xf>
    <xf numFmtId="0" fontId="18" fillId="32" borderId="119" applyNumberFormat="0" applyAlignment="0" applyProtection="0"/>
    <xf numFmtId="0" fontId="80" fillId="15" borderId="193" applyNumberFormat="0" applyAlignment="0" applyProtection="0">
      <alignment vertical="center"/>
    </xf>
    <xf numFmtId="0" fontId="63" fillId="0" borderId="115" applyNumberFormat="0" applyFill="0" applyAlignment="0" applyProtection="0">
      <alignment vertical="center"/>
    </xf>
    <xf numFmtId="0" fontId="67" fillId="9" borderId="117" applyNumberFormat="0" applyAlignment="0" applyProtection="0"/>
    <xf numFmtId="2" fontId="53" fillId="37" borderId="170" applyProtection="0">
      <alignment horizontal="center"/>
    </xf>
    <xf numFmtId="0" fontId="13" fillId="10" borderId="119" applyNumberFormat="0" applyFont="0" applyAlignment="0" applyProtection="0">
      <alignment vertical="center"/>
    </xf>
    <xf numFmtId="0" fontId="68" fillId="15" borderId="184"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209" applyNumberFormat="0" applyFont="0" applyAlignment="0" applyProtection="0">
      <alignment vertical="center"/>
    </xf>
    <xf numFmtId="0" fontId="63" fillId="0" borderId="212" applyNumberFormat="0" applyFill="0" applyAlignment="0" applyProtection="0">
      <alignment vertical="center"/>
    </xf>
    <xf numFmtId="0" fontId="13" fillId="10" borderId="119" applyNumberFormat="0" applyFont="0" applyAlignment="0" applyProtection="0"/>
    <xf numFmtId="0" fontId="13" fillId="10" borderId="119" applyNumberFormat="0" applyFont="0" applyAlignment="0" applyProtection="0">
      <alignment vertical="center"/>
    </xf>
    <xf numFmtId="2" fontId="57" fillId="35" borderId="170" applyProtection="0">
      <alignment horizontal="center"/>
    </xf>
    <xf numFmtId="0" fontId="13" fillId="10" borderId="119" applyNumberFormat="0" applyFont="0" applyAlignment="0" applyProtection="0"/>
    <xf numFmtId="2" fontId="52" fillId="34" borderId="170" applyProtection="0">
      <alignment horizontal="right"/>
    </xf>
    <xf numFmtId="0" fontId="63" fillId="0" borderId="204" applyNumberFormat="0" applyFill="0" applyAlignment="0" applyProtection="0">
      <alignment vertical="center"/>
    </xf>
    <xf numFmtId="0" fontId="80" fillId="9" borderId="202"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13" fillId="10" borderId="201" applyNumberFormat="0" applyFont="0" applyAlignment="0" applyProtection="0">
      <alignment vertical="center"/>
    </xf>
    <xf numFmtId="0" fontId="44" fillId="8" borderId="117" applyNumberForma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2" fontId="54" fillId="33" borderId="203" applyProtection="0"/>
    <xf numFmtId="0" fontId="13" fillId="10" borderId="209" applyNumberFormat="0" applyFont="0" applyAlignment="0" applyProtection="0">
      <alignment vertical="center"/>
    </xf>
    <xf numFmtId="2" fontId="53" fillId="37" borderId="170" applyProtection="0">
      <alignment horizontal="center"/>
    </xf>
    <xf numFmtId="2" fontId="53" fillId="35" borderId="170" applyProtection="0">
      <alignment horizontal="right"/>
    </xf>
    <xf numFmtId="14" fontId="54" fillId="36" borderId="170" applyProtection="0">
      <alignment horizontal="left"/>
    </xf>
    <xf numFmtId="2" fontId="54" fillId="33" borderId="170" applyProtection="0"/>
    <xf numFmtId="2" fontId="53" fillId="37" borderId="170" applyProtection="0"/>
    <xf numFmtId="14" fontId="54" fillId="36" borderId="170" applyProtection="0">
      <alignment horizontal="left"/>
    </xf>
    <xf numFmtId="2" fontId="53" fillId="37" borderId="170" applyProtection="0"/>
    <xf numFmtId="0" fontId="59" fillId="0" borderId="115" applyNumberFormat="0" applyFill="0" applyAlignment="0" applyProtection="0">
      <alignment vertical="center"/>
    </xf>
    <xf numFmtId="2" fontId="54" fillId="33" borderId="203" applyProtection="0"/>
    <xf numFmtId="2" fontId="53" fillId="37" borderId="170" applyProtection="0">
      <alignment horizontal="center"/>
    </xf>
    <xf numFmtId="0" fontId="59" fillId="0" borderId="115" applyNumberFormat="0" applyFill="0" applyAlignment="0" applyProtection="0">
      <alignment vertical="center"/>
    </xf>
    <xf numFmtId="2" fontId="53" fillId="37" borderId="170" applyProtection="0">
      <alignment horizontal="center"/>
    </xf>
    <xf numFmtId="2" fontId="53" fillId="37" borderId="170" applyProtection="0"/>
    <xf numFmtId="2" fontId="53" fillId="37" borderId="170" applyProtection="0"/>
    <xf numFmtId="2" fontId="54" fillId="33" borderId="170" applyProtection="0"/>
    <xf numFmtId="14" fontId="54" fillId="36" borderId="170" applyProtection="0">
      <alignment horizontal="right"/>
    </xf>
    <xf numFmtId="14" fontId="54" fillId="36" borderId="170" applyProtection="0">
      <alignment horizontal="left"/>
    </xf>
    <xf numFmtId="2" fontId="53" fillId="37"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14" fontId="54" fillId="36" borderId="170" applyProtection="0">
      <alignment horizontal="right"/>
    </xf>
    <xf numFmtId="0" fontId="68" fillId="15" borderId="184" applyNumberFormat="0" applyAlignment="0" applyProtection="0">
      <alignment vertical="center"/>
    </xf>
    <xf numFmtId="0" fontId="44" fillId="8" borderId="117" applyNumberFormat="0" applyAlignment="0" applyProtection="0">
      <alignment vertical="center"/>
    </xf>
    <xf numFmtId="0" fontId="18" fillId="32" borderId="201" applyNumberFormat="0" applyAlignment="0" applyProtection="0"/>
    <xf numFmtId="0" fontId="79" fillId="8" borderId="117" applyNumberFormat="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2" fontId="53" fillId="37" borderId="170" applyProtection="0">
      <alignment horizontal="center"/>
    </xf>
    <xf numFmtId="2" fontId="53" fillId="37" borderId="170" applyProtection="0">
      <alignment horizont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3" fillId="37" borderId="170" applyProtection="0"/>
    <xf numFmtId="2" fontId="53" fillId="37" borderId="170" applyProtection="0"/>
    <xf numFmtId="2" fontId="53" fillId="37" borderId="170" applyProtection="0"/>
    <xf numFmtId="2" fontId="53" fillId="34" borderId="170" applyProtection="0"/>
    <xf numFmtId="2" fontId="53" fillId="34" borderId="170" applyProtection="0"/>
    <xf numFmtId="2" fontId="53" fillId="34" borderId="17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0" fontId="38" fillId="29" borderId="167" applyNumberFormat="0" applyBorder="0" applyAlignment="0" applyProtection="0"/>
    <xf numFmtId="10" fontId="38" fillId="29" borderId="167" applyNumberFormat="0" applyBorder="0" applyAlignment="0" applyProtection="0"/>
    <xf numFmtId="0" fontId="44" fillId="8" borderId="117" applyNumberFormat="0" applyAlignment="0" applyProtection="0">
      <alignment vertical="center"/>
    </xf>
    <xf numFmtId="14" fontId="54" fillId="36" borderId="170" applyProtection="0">
      <alignment horizontal="left"/>
    </xf>
    <xf numFmtId="14" fontId="54" fillId="36" borderId="170" applyProtection="0">
      <alignment horizontal="lef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10" fontId="38" fillId="29" borderId="167" applyNumberFormat="0" applyBorder="0" applyAlignment="0" applyProtection="0"/>
    <xf numFmtId="10" fontId="38" fillId="29" borderId="167" applyNumberFormat="0" applyBorder="0" applyAlignment="0" applyProtection="0"/>
    <xf numFmtId="0" fontId="44" fillId="8" borderId="117" applyNumberFormat="0" applyAlignment="0" applyProtection="0">
      <alignment vertical="center"/>
    </xf>
    <xf numFmtId="0" fontId="67" fillId="9" borderId="117" applyNumberFormat="0" applyAlignment="0" applyProtection="0"/>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79" fillId="8" borderId="117" applyNumberFormat="0" applyAlignment="0" applyProtection="0">
      <alignment vertical="center"/>
    </xf>
    <xf numFmtId="0" fontId="51" fillId="15" borderId="19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0" fontId="44" fillId="8" borderId="117" applyNumberFormat="0" applyAlignment="0" applyProtection="0">
      <alignment vertical="center"/>
    </xf>
    <xf numFmtId="0" fontId="51" fillId="15" borderId="193"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4" fillId="33" borderId="17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44" fillId="8" borderId="117" applyNumberFormat="0" applyAlignment="0" applyProtection="0">
      <alignment vertical="center"/>
    </xf>
    <xf numFmtId="2" fontId="57" fillId="35" borderId="170" applyProtection="0"/>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9"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0" fillId="15" borderId="113" applyNumberForma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51" fillId="15" borderId="113"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8" fillId="32" borderId="119" applyNumberFormat="0" applyAlignment="0" applyProtection="0"/>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2" fontId="53" fillId="37" borderId="170" applyProtection="0"/>
    <xf numFmtId="2" fontId="53" fillId="34" borderId="170" applyProtection="0"/>
    <xf numFmtId="2" fontId="53" fillId="34" borderId="170" applyProtection="0"/>
    <xf numFmtId="2" fontId="53" fillId="34" borderId="170" applyProtection="0"/>
    <xf numFmtId="2" fontId="53" fillId="37" borderId="170" applyProtection="0"/>
    <xf numFmtId="2" fontId="53" fillId="37" borderId="17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37" fontId="73" fillId="0" borderId="167">
      <alignment horizontal="justify" vertical="center" wrapText="1"/>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2" fontId="53" fillId="37" borderId="170" applyProtection="0">
      <alignment horizontal="center"/>
    </xf>
    <xf numFmtId="0" fontId="44" fillId="8" borderId="117" applyNumberFormat="0" applyAlignment="0" applyProtection="0">
      <alignment vertical="center"/>
    </xf>
    <xf numFmtId="0" fontId="79" fillId="8" borderId="20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205" applyNumberFormat="0" applyFill="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44" fillId="8" borderId="117" applyNumberFormat="0" applyAlignment="0" applyProtection="0">
      <alignment vertical="center"/>
    </xf>
    <xf numFmtId="14" fontId="54" fillId="36" borderId="203" applyProtection="0">
      <alignment horizontal="right"/>
    </xf>
    <xf numFmtId="0" fontId="63" fillId="0" borderId="115" applyNumberFormat="0" applyFill="0" applyAlignment="0" applyProtection="0">
      <alignment vertical="center"/>
    </xf>
    <xf numFmtId="0" fontId="68" fillId="15" borderId="184" applyNumberFormat="0" applyAlignment="0" applyProtection="0">
      <alignment vertical="center"/>
    </xf>
    <xf numFmtId="0" fontId="13" fillId="10" borderId="119" applyNumberFormat="0" applyFont="0" applyAlignment="0" applyProtection="0">
      <alignment vertical="center"/>
    </xf>
    <xf numFmtId="0" fontId="63" fillId="0" borderId="204" applyNumberFormat="0" applyFill="0" applyAlignment="0" applyProtection="0">
      <alignment vertical="center"/>
    </xf>
    <xf numFmtId="2" fontId="53" fillId="34" borderId="203" applyProtection="0"/>
    <xf numFmtId="0" fontId="13" fillId="10" borderId="209" applyNumberFormat="0" applyFont="0" applyAlignment="0" applyProtection="0">
      <alignment vertical="center"/>
    </xf>
    <xf numFmtId="0" fontId="80" fillId="15" borderId="202" applyNumberFormat="0" applyAlignment="0" applyProtection="0">
      <alignment vertical="center"/>
    </xf>
    <xf numFmtId="0" fontId="44" fillId="8" borderId="117" applyNumberFormat="0" applyAlignment="0" applyProtection="0">
      <alignment vertical="center"/>
    </xf>
    <xf numFmtId="0" fontId="68" fillId="15" borderId="184" applyNumberFormat="0" applyAlignment="0" applyProtection="0">
      <alignment vertical="center"/>
    </xf>
    <xf numFmtId="14" fontId="54" fillId="36" borderId="203" applyProtection="0">
      <alignment horizontal="left"/>
    </xf>
    <xf numFmtId="0" fontId="79" fillId="8" borderId="117" applyNumberFormat="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14" fontId="54" fillId="36" borderId="170" applyProtection="0">
      <alignment horizontal="right"/>
    </xf>
    <xf numFmtId="2" fontId="54" fillId="33" borderId="170" applyProtection="0"/>
    <xf numFmtId="0" fontId="13" fillId="10" borderId="119" applyNumberFormat="0" applyFont="0" applyAlignment="0" applyProtection="0">
      <alignment vertical="center"/>
    </xf>
    <xf numFmtId="0" fontId="68" fillId="9" borderId="117" applyNumberFormat="0" applyAlignment="0" applyProtection="0">
      <alignment vertical="center"/>
    </xf>
    <xf numFmtId="0" fontId="80" fillId="15" borderId="193" applyNumberFormat="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55" fillId="33" borderId="170" applyNumberFormat="0" applyProtection="0">
      <alignment horizontal="left"/>
    </xf>
    <xf numFmtId="0" fontId="13" fillId="10" borderId="119" applyNumberFormat="0" applyFont="0" applyAlignment="0" applyProtection="0"/>
    <xf numFmtId="0" fontId="68" fillId="15" borderId="117" applyNumberFormat="0" applyAlignment="0" applyProtection="0">
      <alignment vertical="center"/>
    </xf>
    <xf numFmtId="0" fontId="59" fillId="0" borderId="115" applyNumberFormat="0" applyFill="0" applyAlignment="0" applyProtection="0">
      <alignment vertical="center"/>
    </xf>
    <xf numFmtId="0" fontId="52" fillId="33" borderId="170" applyNumberFormat="0" applyAlignment="0" applyProtection="0"/>
    <xf numFmtId="0" fontId="18" fillId="32" borderId="119" applyNumberFormat="0" applyAlignment="0" applyProtection="0"/>
    <xf numFmtId="0" fontId="63" fillId="0" borderId="115" applyNumberFormat="0" applyFill="0" applyAlignment="0" applyProtection="0">
      <alignment vertical="center"/>
    </xf>
    <xf numFmtId="0" fontId="63" fillId="0" borderId="212" applyNumberFormat="0" applyFill="0" applyAlignment="0" applyProtection="0">
      <alignment vertical="center"/>
    </xf>
    <xf numFmtId="14" fontId="54" fillId="36" borderId="170" applyProtection="0">
      <alignment horizontal="right"/>
    </xf>
    <xf numFmtId="0" fontId="13" fillId="10" borderId="119" applyNumberFormat="0" applyFont="0" applyAlignment="0" applyProtection="0">
      <alignment vertical="center"/>
    </xf>
    <xf numFmtId="0" fontId="44" fillId="8" borderId="207" applyNumberFormat="0" applyAlignment="0" applyProtection="0">
      <alignment vertical="center"/>
    </xf>
    <xf numFmtId="0" fontId="63" fillId="0" borderId="204" applyNumberFormat="0" applyFill="0" applyAlignment="0" applyProtection="0">
      <alignment vertical="center"/>
    </xf>
    <xf numFmtId="0" fontId="80" fillId="15" borderId="193" applyNumberFormat="0" applyAlignment="0" applyProtection="0">
      <alignment vertical="center"/>
    </xf>
    <xf numFmtId="0" fontId="59" fillId="0" borderId="204" applyNumberFormat="0" applyFill="0" applyAlignment="0" applyProtection="0">
      <alignment vertical="center"/>
    </xf>
    <xf numFmtId="2" fontId="53" fillId="37" borderId="170" applyProtection="0">
      <alignment horizontal="center"/>
    </xf>
    <xf numFmtId="2" fontId="53" fillId="34" borderId="170" applyProtection="0"/>
    <xf numFmtId="0" fontId="63" fillId="0" borderId="115" applyNumberFormat="0" applyFill="0" applyAlignment="0" applyProtection="0">
      <alignment vertical="center"/>
    </xf>
    <xf numFmtId="14" fontId="54" fillId="36" borderId="170" applyProtection="0">
      <alignment horizontal="right"/>
    </xf>
    <xf numFmtId="0" fontId="68" fillId="9" borderId="117" applyNumberFormat="0" applyAlignment="0" applyProtection="0">
      <alignment vertical="center"/>
    </xf>
    <xf numFmtId="0" fontId="68" fillId="15" borderId="117" applyNumberFormat="0" applyAlignment="0" applyProtection="0">
      <alignment vertical="center"/>
    </xf>
    <xf numFmtId="0" fontId="63" fillId="0" borderId="212" applyNumberFormat="0" applyFill="0" applyAlignment="0" applyProtection="0">
      <alignment vertical="center"/>
    </xf>
    <xf numFmtId="14" fontId="54" fillId="36" borderId="203" applyProtection="0">
      <alignment horizontal="left"/>
    </xf>
    <xf numFmtId="0" fontId="44" fillId="8" borderId="117"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52" fillId="33" borderId="203" applyNumberFormat="0" applyAlignment="0" applyProtection="0"/>
    <xf numFmtId="0" fontId="79" fillId="8" borderId="184" applyNumberFormat="0" applyAlignment="0" applyProtection="0">
      <alignment vertical="center"/>
    </xf>
    <xf numFmtId="0" fontId="80" fillId="15" borderId="202" applyNumberFormat="0" applyAlignment="0" applyProtection="0">
      <alignment vertical="center"/>
    </xf>
    <xf numFmtId="0" fontId="63" fillId="0" borderId="212" applyNumberFormat="0" applyFill="0" applyAlignment="0" applyProtection="0">
      <alignment vertical="center"/>
    </xf>
    <xf numFmtId="0" fontId="55" fillId="33" borderId="170" applyNumberFormat="0" applyProtection="0">
      <alignment horizontal="left"/>
    </xf>
    <xf numFmtId="0" fontId="63" fillId="0" borderId="212" applyNumberFormat="0" applyFill="0" applyAlignment="0" applyProtection="0">
      <alignment vertical="center"/>
    </xf>
    <xf numFmtId="2" fontId="57" fillId="35" borderId="203" applyProtection="0"/>
    <xf numFmtId="0" fontId="52" fillId="33" borderId="170" applyNumberFormat="0" applyAlignment="0" applyProtection="0"/>
    <xf numFmtId="0" fontId="80" fillId="15" borderId="193" applyNumberFormat="0" applyAlignment="0" applyProtection="0">
      <alignment vertical="center"/>
    </xf>
    <xf numFmtId="0" fontId="80" fillId="15" borderId="193" applyNumberFormat="0" applyAlignment="0" applyProtection="0">
      <alignment vertical="center"/>
    </xf>
    <xf numFmtId="2" fontId="53" fillId="37" borderId="170" applyProtection="0">
      <alignment horizont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67" fillId="9" borderId="207" applyNumberFormat="0" applyAlignment="0" applyProtection="0"/>
    <xf numFmtId="0" fontId="68" fillId="15" borderId="184" applyNumberFormat="0" applyAlignment="0" applyProtection="0">
      <alignment vertical="center"/>
    </xf>
    <xf numFmtId="2" fontId="53" fillId="34" borderId="170" applyProtection="0"/>
    <xf numFmtId="0" fontId="63" fillId="0" borderId="205" applyNumberFormat="0" applyFill="0" applyAlignment="0" applyProtection="0">
      <alignment vertical="center"/>
    </xf>
    <xf numFmtId="0" fontId="80" fillId="15" borderId="202" applyNumberFormat="0" applyAlignment="0" applyProtection="0">
      <alignment vertical="center"/>
    </xf>
    <xf numFmtId="0" fontId="63" fillId="0" borderId="212" applyNumberFormat="0" applyFill="0" applyAlignment="0" applyProtection="0">
      <alignment vertical="center"/>
    </xf>
    <xf numFmtId="0" fontId="68" fillId="15" borderId="184" applyNumberFormat="0" applyAlignment="0" applyProtection="0">
      <alignment vertical="center"/>
    </xf>
    <xf numFmtId="0" fontId="68" fillId="15" borderId="117" applyNumberFormat="0" applyAlignment="0" applyProtection="0">
      <alignment vertical="center"/>
    </xf>
    <xf numFmtId="2" fontId="53" fillId="37" borderId="203" applyProtection="0">
      <alignment horizontal="center"/>
    </xf>
    <xf numFmtId="0" fontId="63" fillId="0" borderId="205" applyNumberFormat="0" applyFill="0" applyAlignment="0" applyProtection="0">
      <alignment vertical="center"/>
    </xf>
    <xf numFmtId="0" fontId="68" fillId="9" borderId="117" applyNumberForma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63" fillId="0" borderId="116" applyNumberFormat="0" applyFill="0" applyAlignment="0" applyProtection="0">
      <alignment vertical="center"/>
    </xf>
    <xf numFmtId="0" fontId="80" fillId="15" borderId="193" applyNumberFormat="0" applyAlignment="0" applyProtection="0">
      <alignment vertical="center"/>
    </xf>
    <xf numFmtId="14" fontId="54" fillId="36" borderId="170" applyProtection="0">
      <alignment horizontal="left"/>
    </xf>
    <xf numFmtId="0" fontId="18" fillId="32" borderId="201" applyNumberFormat="0" applyAlignment="0" applyProtection="0"/>
    <xf numFmtId="0" fontId="80" fillId="15" borderId="193" applyNumberFormat="0" applyAlignment="0" applyProtection="0">
      <alignment vertical="center"/>
    </xf>
    <xf numFmtId="0" fontId="13" fillId="10" borderId="201" applyNumberFormat="0" applyFont="0" applyAlignment="0" applyProtection="0">
      <alignment vertical="center"/>
    </xf>
    <xf numFmtId="2" fontId="53" fillId="37" borderId="203" applyProtection="0"/>
    <xf numFmtId="0" fontId="13" fillId="10" borderId="119" applyNumberFormat="0" applyFont="0" applyAlignment="0" applyProtection="0">
      <alignment vertical="center"/>
    </xf>
    <xf numFmtId="2" fontId="54" fillId="33" borderId="170" applyProtection="0"/>
    <xf numFmtId="0" fontId="79" fillId="8" borderId="117" applyNumberFormat="0" applyAlignment="0" applyProtection="0">
      <alignment vertical="center"/>
    </xf>
    <xf numFmtId="0" fontId="68" fillId="15" borderId="117" applyNumberFormat="0" applyAlignment="0" applyProtection="0">
      <alignment vertical="center"/>
    </xf>
    <xf numFmtId="0" fontId="68" fillId="15" borderId="184" applyNumberFormat="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44" fillId="8" borderId="184" applyNumberFormat="0" applyAlignment="0" applyProtection="0">
      <alignment vertical="center"/>
    </xf>
    <xf numFmtId="0" fontId="63" fillId="0" borderId="116" applyNumberFormat="0" applyFill="0" applyAlignment="0" applyProtection="0">
      <alignment vertical="center"/>
    </xf>
    <xf numFmtId="0" fontId="68" fillId="15" borderId="184" applyNumberFormat="0" applyAlignment="0" applyProtection="0">
      <alignment vertical="center"/>
    </xf>
    <xf numFmtId="2" fontId="54" fillId="33" borderId="203" applyProtection="0"/>
    <xf numFmtId="0" fontId="59" fillId="0" borderId="115" applyNumberFormat="0" applyFill="0" applyAlignment="0" applyProtection="0">
      <alignment vertical="center"/>
    </xf>
    <xf numFmtId="14" fontId="54" fillId="36" borderId="170" applyProtection="0">
      <alignment horizontal="left"/>
    </xf>
    <xf numFmtId="0" fontId="68" fillId="15" borderId="184" applyNumberFormat="0" applyAlignment="0" applyProtection="0">
      <alignment vertical="center"/>
    </xf>
    <xf numFmtId="0" fontId="80" fillId="15" borderId="193" applyNumberFormat="0" applyAlignment="0" applyProtection="0">
      <alignment vertical="center"/>
    </xf>
    <xf numFmtId="2" fontId="54" fillId="33" borderId="17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79" fillId="8" borderId="184" applyNumberFormat="0" applyAlignment="0" applyProtection="0">
      <alignment vertical="center"/>
    </xf>
    <xf numFmtId="0" fontId="13" fillId="10" borderId="119" applyNumberFormat="0" applyFont="0" applyAlignment="0" applyProtection="0">
      <alignment vertical="center"/>
    </xf>
    <xf numFmtId="0" fontId="63" fillId="0" borderId="204" applyNumberFormat="0" applyFill="0" applyAlignment="0" applyProtection="0">
      <alignment vertical="center"/>
    </xf>
    <xf numFmtId="0" fontId="63" fillId="0" borderId="115" applyNumberFormat="0" applyFill="0" applyAlignment="0" applyProtection="0">
      <alignment vertical="center"/>
    </xf>
    <xf numFmtId="0" fontId="44" fillId="8" borderId="117"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51" fillId="15" borderId="193" applyNumberFormat="0" applyAlignment="0" applyProtection="0">
      <alignment vertical="center"/>
    </xf>
    <xf numFmtId="0" fontId="13" fillId="10" borderId="119" applyNumberFormat="0" applyFont="0" applyAlignment="0" applyProtection="0">
      <alignment vertical="center"/>
    </xf>
    <xf numFmtId="0" fontId="67" fillId="9" borderId="117" applyNumberFormat="0" applyAlignment="0" applyProtection="0"/>
    <xf numFmtId="0" fontId="44" fillId="8" borderId="184" applyNumberFormat="0" applyAlignment="0" applyProtection="0">
      <alignment vertical="center"/>
    </xf>
    <xf numFmtId="0" fontId="13" fillId="10" borderId="119" applyNumberFormat="0" applyFont="0" applyAlignment="0" applyProtection="0">
      <alignment vertical="center"/>
    </xf>
    <xf numFmtId="0" fontId="63" fillId="0" borderId="204" applyNumberFormat="0" applyFill="0" applyAlignment="0" applyProtection="0">
      <alignment vertical="center"/>
    </xf>
    <xf numFmtId="0" fontId="32" fillId="15" borderId="117" applyNumberFormat="0" applyAlignment="0" applyProtection="0">
      <alignment vertical="center"/>
    </xf>
    <xf numFmtId="0" fontId="80" fillId="15" borderId="193" applyNumberFormat="0" applyAlignment="0" applyProtection="0">
      <alignment vertical="center"/>
    </xf>
    <xf numFmtId="0" fontId="18" fillId="32" borderId="119" applyNumberFormat="0" applyAlignment="0" applyProtection="0"/>
    <xf numFmtId="0" fontId="68" fillId="15" borderId="117" applyNumberFormat="0" applyAlignment="0" applyProtection="0">
      <alignment vertical="center"/>
    </xf>
    <xf numFmtId="0" fontId="80" fillId="15" borderId="193" applyNumberFormat="0" applyAlignment="0" applyProtection="0">
      <alignment vertical="center"/>
    </xf>
    <xf numFmtId="2" fontId="53" fillId="34" borderId="211" applyProtection="0"/>
    <xf numFmtId="0" fontId="18" fillId="32" borderId="209" applyNumberFormat="0" applyAlignment="0" applyProtection="0"/>
    <xf numFmtId="0" fontId="51"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84" applyNumberFormat="0" applyAlignment="0" applyProtection="0">
      <alignment vertical="center"/>
    </xf>
    <xf numFmtId="0" fontId="63" fillId="0" borderId="204" applyNumberFormat="0" applyFill="0" applyAlignment="0" applyProtection="0">
      <alignment vertical="center"/>
    </xf>
    <xf numFmtId="0" fontId="85" fillId="0" borderId="205" applyNumberFormat="0" applyFill="0" applyAlignment="0" applyProtection="0"/>
    <xf numFmtId="2" fontId="53" fillId="35" borderId="170" applyProtection="0">
      <alignment horizontal="right"/>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68" fillId="15" borderId="117" applyNumberFormat="0" applyAlignment="0" applyProtection="0">
      <alignment vertical="center"/>
    </xf>
    <xf numFmtId="0" fontId="32" fillId="15" borderId="117" applyNumberFormat="0" applyAlignment="0" applyProtection="0">
      <alignment vertical="center"/>
    </xf>
    <xf numFmtId="0" fontId="67" fillId="9" borderId="184" applyNumberFormat="0" applyAlignment="0" applyProtection="0"/>
    <xf numFmtId="2" fontId="53" fillId="35" borderId="203" applyProtection="0">
      <alignment horizontal="right"/>
    </xf>
    <xf numFmtId="0" fontId="68" fillId="15" borderId="207" applyNumberFormat="0" applyAlignment="0" applyProtection="0">
      <alignment vertical="center"/>
    </xf>
    <xf numFmtId="2" fontId="53" fillId="34" borderId="170" applyProtection="0"/>
    <xf numFmtId="2" fontId="53" fillId="37" borderId="211" applyProtection="0"/>
    <xf numFmtId="2" fontId="53" fillId="37" borderId="170" applyProtection="0"/>
    <xf numFmtId="0" fontId="13" fillId="10" borderId="209" applyNumberFormat="0" applyFont="0" applyAlignment="0" applyProtection="0">
      <alignment vertical="center"/>
    </xf>
    <xf numFmtId="0" fontId="63" fillId="0" borderId="204" applyNumberFormat="0" applyFill="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63" fillId="0" borderId="115" applyNumberFormat="0" applyFill="0" applyAlignment="0" applyProtection="0">
      <alignment vertical="center"/>
    </xf>
    <xf numFmtId="0" fontId="68" fillId="15" borderId="184" applyNumberFormat="0" applyAlignment="0" applyProtection="0">
      <alignment vertical="center"/>
    </xf>
    <xf numFmtId="0" fontId="13" fillId="10" borderId="119" applyNumberFormat="0" applyFont="0" applyAlignment="0" applyProtection="0">
      <alignment vertical="center"/>
    </xf>
    <xf numFmtId="0" fontId="63" fillId="0" borderId="116" applyNumberFormat="0" applyFill="0" applyAlignment="0" applyProtection="0">
      <alignment vertical="center"/>
    </xf>
    <xf numFmtId="0" fontId="32" fillId="15" borderId="207" applyNumberFormat="0" applyAlignment="0" applyProtection="0">
      <alignment vertical="center"/>
    </xf>
    <xf numFmtId="0" fontId="55" fillId="33" borderId="203" applyNumberFormat="0" applyProtection="0">
      <alignment horizontal="left"/>
    </xf>
    <xf numFmtId="2" fontId="57" fillId="35" borderId="203" applyProtection="0">
      <alignment horizontal="center"/>
    </xf>
    <xf numFmtId="2" fontId="53" fillId="37" borderId="170" applyProtection="0">
      <alignment horizontal="center"/>
    </xf>
    <xf numFmtId="0" fontId="63" fillId="0" borderId="115" applyNumberFormat="0" applyFill="0" applyAlignment="0" applyProtection="0">
      <alignment vertical="center"/>
    </xf>
    <xf numFmtId="2" fontId="52" fillId="34" borderId="170" applyProtection="0">
      <alignment horizontal="right"/>
    </xf>
    <xf numFmtId="0" fontId="68" fillId="15" borderId="117" applyNumberFormat="0" applyAlignment="0" applyProtection="0">
      <alignment vertical="center"/>
    </xf>
    <xf numFmtId="0" fontId="13" fillId="10" borderId="119" applyNumberFormat="0" applyFont="0" applyAlignment="0" applyProtection="0">
      <alignment vertical="center"/>
    </xf>
    <xf numFmtId="2" fontId="53" fillId="37" borderId="170" applyProtection="0">
      <alignment horizontal="center"/>
    </xf>
    <xf numFmtId="2" fontId="53" fillId="37" borderId="203" applyProtection="0"/>
    <xf numFmtId="2" fontId="54" fillId="33" borderId="170" applyProtection="0"/>
    <xf numFmtId="2" fontId="53" fillId="37" borderId="170" applyProtection="0"/>
    <xf numFmtId="0" fontId="68" fillId="15" borderId="184" applyNumberFormat="0" applyAlignment="0" applyProtection="0">
      <alignment vertical="center"/>
    </xf>
    <xf numFmtId="0" fontId="32" fillId="15" borderId="184" applyNumberFormat="0" applyAlignment="0" applyProtection="0">
      <alignment vertical="center"/>
    </xf>
    <xf numFmtId="0" fontId="63" fillId="0" borderId="205" applyNumberFormat="0" applyFill="0" applyAlignment="0" applyProtection="0">
      <alignment vertical="center"/>
    </xf>
    <xf numFmtId="0" fontId="79" fillId="8" borderId="117" applyNumberFormat="0" applyAlignment="0" applyProtection="0">
      <alignment vertical="center"/>
    </xf>
    <xf numFmtId="0" fontId="44" fillId="8" borderId="184" applyNumberFormat="0" applyAlignment="0" applyProtection="0">
      <alignment vertical="center"/>
    </xf>
    <xf numFmtId="0" fontId="80" fillId="15" borderId="193" applyNumberFormat="0" applyAlignment="0" applyProtection="0">
      <alignment vertical="center"/>
    </xf>
    <xf numFmtId="0" fontId="68" fillId="9" borderId="117" applyNumberFormat="0" applyAlignment="0" applyProtection="0">
      <alignment vertical="center"/>
    </xf>
    <xf numFmtId="0" fontId="18" fillId="32" borderId="201" applyNumberFormat="0" applyAlignment="0" applyProtection="0"/>
    <xf numFmtId="0" fontId="13" fillId="10" borderId="119" applyNumberFormat="0" applyFon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68" fillId="9" borderId="117" applyNumberFormat="0" applyAlignment="0" applyProtection="0">
      <alignment vertical="center"/>
    </xf>
    <xf numFmtId="0" fontId="80" fillId="15" borderId="193" applyNumberFormat="0" applyAlignment="0" applyProtection="0">
      <alignment vertical="center"/>
    </xf>
    <xf numFmtId="0" fontId="80" fillId="15" borderId="202" applyNumberFormat="0" applyAlignment="0" applyProtection="0">
      <alignment vertical="center"/>
    </xf>
    <xf numFmtId="0" fontId="52" fillId="33" borderId="170" applyNumberFormat="0" applyAlignment="0" applyProtection="0"/>
    <xf numFmtId="0" fontId="13" fillId="10" borderId="119" applyNumberFormat="0" applyFon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14" fontId="54" fillId="36" borderId="170" applyProtection="0">
      <alignment horizontal="right"/>
    </xf>
    <xf numFmtId="0" fontId="79" fillId="8" borderId="117"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2" fontId="52" fillId="34" borderId="170" applyProtection="0">
      <alignment horizontal="right"/>
    </xf>
    <xf numFmtId="0" fontId="63" fillId="0" borderId="115" applyNumberFormat="0" applyFill="0" applyAlignment="0" applyProtection="0">
      <alignment vertical="center"/>
    </xf>
    <xf numFmtId="0" fontId="59" fillId="0" borderId="115"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14" fontId="54" fillId="36" borderId="203" applyProtection="0">
      <alignment horizontal="right"/>
    </xf>
    <xf numFmtId="0" fontId="80" fillId="15" borderId="193" applyNumberForma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14" fontId="54" fillId="36" borderId="203" applyProtection="0">
      <alignment horizontal="left"/>
    </xf>
    <xf numFmtId="10" fontId="38" fillId="29" borderId="167" applyNumberFormat="0" applyBorder="0" applyAlignment="0" applyProtection="0"/>
    <xf numFmtId="0" fontId="13" fillId="10" borderId="119" applyNumberFormat="0" applyFont="0" applyAlignment="0" applyProtection="0">
      <alignment vertical="center"/>
    </xf>
    <xf numFmtId="0" fontId="63" fillId="0" borderId="115" applyNumberFormat="0" applyFill="0" applyAlignment="0" applyProtection="0">
      <alignment vertical="center"/>
    </xf>
    <xf numFmtId="2" fontId="53" fillId="37" borderId="170" applyProtection="0"/>
    <xf numFmtId="0" fontId="13" fillId="10" borderId="119" applyNumberFormat="0" applyFont="0" applyAlignment="0" applyProtection="0">
      <alignment vertical="center"/>
    </xf>
    <xf numFmtId="0" fontId="80" fillId="15" borderId="202" applyNumberFormat="0" applyAlignment="0" applyProtection="0">
      <alignment vertical="center"/>
    </xf>
    <xf numFmtId="0" fontId="59" fillId="0" borderId="115" applyNumberFormat="0" applyFill="0" applyAlignment="0" applyProtection="0">
      <alignment vertical="center"/>
    </xf>
    <xf numFmtId="0" fontId="63" fillId="0" borderId="205" applyNumberFormat="0" applyFill="0" applyAlignment="0" applyProtection="0">
      <alignment vertical="center"/>
    </xf>
    <xf numFmtId="14" fontId="54" fillId="36" borderId="203" applyProtection="0">
      <alignment horizontal="right"/>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63" fillId="0" borderId="204" applyNumberFormat="0" applyFill="0" applyAlignment="0" applyProtection="0">
      <alignment vertical="center"/>
    </xf>
    <xf numFmtId="0" fontId="13" fillId="10" borderId="119" applyNumberFormat="0" applyFont="0" applyAlignment="0" applyProtection="0">
      <alignment vertical="center"/>
    </xf>
    <xf numFmtId="14" fontId="54" fillId="36" borderId="203" applyProtection="0">
      <alignment horizontal="left"/>
    </xf>
    <xf numFmtId="0" fontId="79" fillId="8" borderId="184" applyNumberFormat="0" applyAlignment="0" applyProtection="0">
      <alignment vertical="center"/>
    </xf>
    <xf numFmtId="0" fontId="13" fillId="10" borderId="119" applyNumberFormat="0" applyFon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63" fillId="0" borderId="116" applyNumberFormat="0" applyFill="0" applyAlignment="0" applyProtection="0">
      <alignment vertical="center"/>
    </xf>
    <xf numFmtId="0" fontId="55" fillId="33" borderId="170" applyNumberFormat="0" applyProtection="0">
      <alignment horizontal="left"/>
    </xf>
    <xf numFmtId="0" fontId="79" fillId="8" borderId="117" applyNumberFormat="0" applyAlignment="0" applyProtection="0">
      <alignment vertical="center"/>
    </xf>
    <xf numFmtId="0" fontId="63" fillId="0" borderId="115" applyNumberFormat="0" applyFill="0" applyAlignment="0" applyProtection="0">
      <alignment vertical="center"/>
    </xf>
    <xf numFmtId="2" fontId="53" fillId="37" borderId="203" applyProtection="0"/>
    <xf numFmtId="0" fontId="68" fillId="15" borderId="117" applyNumberFormat="0" applyAlignment="0" applyProtection="0">
      <alignment vertical="center"/>
    </xf>
    <xf numFmtId="2" fontId="54" fillId="33" borderId="203" applyProtection="0"/>
    <xf numFmtId="0" fontId="79" fillId="8" borderId="184" applyNumberFormat="0" applyAlignment="0" applyProtection="0">
      <alignment vertical="center"/>
    </xf>
    <xf numFmtId="2" fontId="53" fillId="37" borderId="170" applyProtection="0">
      <alignment horizont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3" fillId="0" borderId="115" applyNumberFormat="0" applyFill="0" applyAlignment="0" applyProtection="0">
      <alignment vertical="center"/>
    </xf>
    <xf numFmtId="14" fontId="54" fillId="36" borderId="170" applyProtection="0">
      <alignment horizontal="right"/>
    </xf>
    <xf numFmtId="0" fontId="18" fillId="32" borderId="201" applyNumberFormat="0" applyAlignment="0" applyProtection="0"/>
    <xf numFmtId="0" fontId="63" fillId="0" borderId="213" applyNumberFormat="0" applyFill="0" applyAlignment="0" applyProtection="0">
      <alignment vertical="center"/>
    </xf>
    <xf numFmtId="2" fontId="53" fillId="34" borderId="203" applyProtection="0"/>
    <xf numFmtId="0" fontId="63" fillId="0" borderId="116" applyNumberFormat="0" applyFill="0" applyAlignment="0" applyProtection="0">
      <alignment vertical="center"/>
    </xf>
    <xf numFmtId="0" fontId="13" fillId="10" borderId="119" applyNumberFormat="0" applyFont="0" applyAlignment="0" applyProtection="0">
      <alignment vertical="center"/>
    </xf>
    <xf numFmtId="0" fontId="32" fillId="15" borderId="117" applyNumberFormat="0" applyAlignment="0" applyProtection="0">
      <alignment vertical="center"/>
    </xf>
    <xf numFmtId="2" fontId="53" fillId="37" borderId="170" applyProtection="0">
      <alignment horizont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51" fillId="15" borderId="193" applyNumberFormat="0" applyAlignment="0" applyProtection="0">
      <alignment vertical="center"/>
    </xf>
    <xf numFmtId="2" fontId="57" fillId="35" borderId="170" applyProtection="0"/>
    <xf numFmtId="0" fontId="80" fillId="15" borderId="210" applyNumberFormat="0" applyAlignment="0" applyProtection="0">
      <alignment vertical="center"/>
    </xf>
    <xf numFmtId="0" fontId="13" fillId="10" borderId="201" applyNumberFormat="0" applyFont="0" applyAlignment="0" applyProtection="0">
      <alignment vertical="center"/>
    </xf>
    <xf numFmtId="2" fontId="53" fillId="34" borderId="203" applyProtection="0"/>
    <xf numFmtId="0" fontId="63" fillId="0" borderId="212" applyNumberFormat="0" applyFill="0" applyAlignment="0" applyProtection="0">
      <alignment vertical="center"/>
    </xf>
    <xf numFmtId="0" fontId="55" fillId="33" borderId="170" applyNumberFormat="0" applyProtection="0">
      <alignment horizontal="left"/>
    </xf>
    <xf numFmtId="14" fontId="54" fillId="36" borderId="203" applyProtection="0">
      <alignment horizontal="left"/>
    </xf>
    <xf numFmtId="0" fontId="13" fillId="10" borderId="201" applyNumberFormat="0" applyFont="0" applyAlignment="0" applyProtection="0">
      <alignment vertical="center"/>
    </xf>
    <xf numFmtId="0" fontId="13" fillId="10" borderId="119" applyNumberFormat="0" applyFont="0" applyAlignment="0" applyProtection="0">
      <alignment vertical="center"/>
    </xf>
    <xf numFmtId="2" fontId="54" fillId="33" borderId="203" applyProtection="0"/>
    <xf numFmtId="0" fontId="80" fillId="15" borderId="193"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44" fillId="8" borderId="184" applyNumberFormat="0" applyAlignment="0" applyProtection="0">
      <alignment vertical="center"/>
    </xf>
    <xf numFmtId="2" fontId="53" fillId="37" borderId="170" applyProtection="0"/>
    <xf numFmtId="0" fontId="63" fillId="0" borderId="115" applyNumberFormat="0" applyFill="0" applyAlignment="0" applyProtection="0">
      <alignment vertical="center"/>
    </xf>
    <xf numFmtId="0" fontId="52" fillId="33" borderId="170" applyNumberFormat="0" applyAlignment="0" applyProtection="0"/>
    <xf numFmtId="0" fontId="32" fillId="15" borderId="184" applyNumberFormat="0" applyAlignment="0" applyProtection="0">
      <alignment vertical="center"/>
    </xf>
    <xf numFmtId="0" fontId="68" fillId="15" borderId="117" applyNumberFormat="0" applyAlignment="0" applyProtection="0">
      <alignment vertical="center"/>
    </xf>
    <xf numFmtId="2" fontId="53" fillId="37" borderId="170" applyProtection="0">
      <alignment horizontal="center"/>
    </xf>
    <xf numFmtId="0" fontId="80" fillId="15" borderId="193" applyNumberFormat="0" applyAlignment="0" applyProtection="0">
      <alignment vertical="center"/>
    </xf>
    <xf numFmtId="0" fontId="68" fillId="15" borderId="117"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63" fillId="0" borderId="116" applyNumberFormat="0" applyFill="0" applyAlignment="0" applyProtection="0">
      <alignment vertical="center"/>
    </xf>
    <xf numFmtId="0" fontId="51" fillId="15" borderId="193" applyNumberFormat="0" applyAlignment="0" applyProtection="0">
      <alignment vertical="center"/>
    </xf>
    <xf numFmtId="0" fontId="80" fillId="15" borderId="202" applyNumberFormat="0" applyAlignment="0" applyProtection="0">
      <alignment vertical="center"/>
    </xf>
    <xf numFmtId="2" fontId="53" fillId="34" borderId="170" applyProtection="0"/>
    <xf numFmtId="14" fontId="54" fillId="36" borderId="170" applyProtection="0">
      <alignment horizontal="left"/>
    </xf>
    <xf numFmtId="2" fontId="57" fillId="35" borderId="170" applyProtection="0">
      <alignment horizontal="center"/>
    </xf>
    <xf numFmtId="0" fontId="52" fillId="33" borderId="170" applyNumberFormat="0" applyAlignment="0" applyProtection="0"/>
    <xf numFmtId="0" fontId="68" fillId="15" borderId="117" applyNumberFormat="0" applyAlignment="0" applyProtection="0">
      <alignment vertical="center"/>
    </xf>
    <xf numFmtId="0" fontId="80" fillId="15" borderId="202" applyNumberFormat="0" applyAlignment="0" applyProtection="0">
      <alignment vertical="center"/>
    </xf>
    <xf numFmtId="0" fontId="18" fillId="32" borderId="119" applyNumberFormat="0" applyAlignment="0" applyProtection="0"/>
    <xf numFmtId="0" fontId="85" fillId="0" borderId="116" applyNumberFormat="0" applyFill="0" applyAlignment="0" applyProtection="0"/>
    <xf numFmtId="0" fontId="79" fillId="8" borderId="117"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55" fillId="33" borderId="170" applyNumberFormat="0" applyProtection="0">
      <alignment horizontal="left"/>
    </xf>
    <xf numFmtId="2" fontId="53" fillId="37" borderId="170" applyProtection="0">
      <alignment horizontal="center"/>
    </xf>
    <xf numFmtId="0" fontId="52" fillId="33" borderId="170" applyNumberFormat="0" applyAlignment="0" applyProtection="0"/>
    <xf numFmtId="0" fontId="68" fillId="15" borderId="117"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68" fillId="9" borderId="117"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14" fontId="54" fillId="36" borderId="211" applyProtection="0">
      <alignment horizontal="left"/>
    </xf>
    <xf numFmtId="0" fontId="68" fillId="15" borderId="117" applyNumberFormat="0" applyAlignment="0" applyProtection="0">
      <alignment vertical="center"/>
    </xf>
    <xf numFmtId="0" fontId="13" fillId="10" borderId="201" applyNumberFormat="0" applyFont="0" applyAlignment="0" applyProtection="0">
      <alignment vertical="center"/>
    </xf>
    <xf numFmtId="0" fontId="68" fillId="15" borderId="207" applyNumberFormat="0" applyAlignment="0" applyProtection="0">
      <alignment vertical="center"/>
    </xf>
    <xf numFmtId="0" fontId="63" fillId="0" borderId="116" applyNumberFormat="0" applyFill="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9"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204" applyNumberFormat="0" applyFill="0" applyAlignment="0" applyProtection="0">
      <alignment vertical="center"/>
    </xf>
    <xf numFmtId="0" fontId="68" fillId="15" borderId="117" applyNumberFormat="0" applyAlignment="0" applyProtection="0">
      <alignment vertical="center"/>
    </xf>
    <xf numFmtId="14" fontId="54" fillId="36" borderId="170" applyProtection="0">
      <alignment horizontal="right"/>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14" fontId="54" fillId="36" borderId="203" applyProtection="0">
      <alignment horizontal="left"/>
    </xf>
    <xf numFmtId="2" fontId="53" fillId="37" borderId="203" applyProtection="0">
      <alignment horizontal="center"/>
    </xf>
    <xf numFmtId="0" fontId="68" fillId="9" borderId="184" applyNumberFormat="0" applyAlignment="0" applyProtection="0">
      <alignment vertical="center"/>
    </xf>
    <xf numFmtId="0" fontId="63" fillId="0" borderId="115" applyNumberFormat="0" applyFill="0" applyAlignment="0" applyProtection="0">
      <alignment vertical="center"/>
    </xf>
    <xf numFmtId="0" fontId="80" fillId="15" borderId="193" applyNumberFormat="0" applyAlignment="0" applyProtection="0">
      <alignment vertical="center"/>
    </xf>
    <xf numFmtId="2" fontId="53" fillId="37" borderId="203" applyProtection="0"/>
    <xf numFmtId="14" fontId="54" fillId="36" borderId="170" applyProtection="0">
      <alignment horizontal="left"/>
    </xf>
    <xf numFmtId="2" fontId="57" fillId="35" borderId="203" applyProtection="0">
      <alignment horizontal="center"/>
    </xf>
    <xf numFmtId="2" fontId="57" fillId="35" borderId="211" applyProtection="0"/>
    <xf numFmtId="0" fontId="63" fillId="0" borderId="213" applyNumberFormat="0" applyFill="0" applyAlignment="0" applyProtection="0">
      <alignment vertical="center"/>
    </xf>
    <xf numFmtId="2" fontId="52" fillId="34" borderId="211" applyProtection="0">
      <alignment horizontal="right"/>
    </xf>
    <xf numFmtId="0" fontId="32" fillId="15" borderId="117"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2" fontId="53" fillId="37" borderId="170" applyProtection="0"/>
    <xf numFmtId="0" fontId="13" fillId="10" borderId="119" applyNumberFormat="0" applyFont="0" applyAlignment="0" applyProtection="0">
      <alignment vertical="center"/>
    </xf>
    <xf numFmtId="0" fontId="79" fillId="8" borderId="117" applyNumberFormat="0" applyAlignment="0" applyProtection="0">
      <alignment vertical="center"/>
    </xf>
    <xf numFmtId="0" fontId="63" fillId="0" borderId="204"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2" fontId="53" fillId="37" borderId="170" applyProtection="0">
      <alignment horizontal="center"/>
    </xf>
    <xf numFmtId="2" fontId="53" fillId="35" borderId="170" applyProtection="0">
      <alignment horizontal="right"/>
    </xf>
    <xf numFmtId="2" fontId="53" fillId="35" borderId="203" applyProtection="0">
      <alignment horizontal="right"/>
    </xf>
    <xf numFmtId="0" fontId="63" fillId="0" borderId="115" applyNumberFormat="0" applyFill="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13" fillId="10" borderId="119" applyNumberFormat="0" applyFont="0" applyAlignment="0" applyProtection="0">
      <alignment vertical="center"/>
    </xf>
    <xf numFmtId="0" fontId="68" fillId="15" borderId="184" applyNumberFormat="0" applyAlignment="0" applyProtection="0">
      <alignment vertical="center"/>
    </xf>
    <xf numFmtId="0" fontId="63" fillId="0" borderId="204"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63" fillId="0" borderId="212" applyNumberFormat="0" applyFill="0" applyAlignment="0" applyProtection="0">
      <alignment vertical="center"/>
    </xf>
    <xf numFmtId="2" fontId="52" fillId="34" borderId="170" applyProtection="0">
      <alignment horizontal="right"/>
    </xf>
    <xf numFmtId="0" fontId="63" fillId="0" borderId="212" applyNumberFormat="0" applyFill="0" applyAlignment="0" applyProtection="0">
      <alignment vertical="center"/>
    </xf>
    <xf numFmtId="0" fontId="63" fillId="0" borderId="115" applyNumberFormat="0" applyFill="0" applyAlignment="0" applyProtection="0">
      <alignment vertical="center"/>
    </xf>
    <xf numFmtId="0" fontId="63" fillId="0" borderId="212" applyNumberFormat="0" applyFill="0" applyAlignment="0" applyProtection="0">
      <alignment vertical="center"/>
    </xf>
    <xf numFmtId="0" fontId="67" fillId="9" borderId="184" applyNumberFormat="0" applyAlignment="0" applyProtection="0"/>
    <xf numFmtId="0" fontId="13" fillId="10" borderId="119" applyNumberFormat="0" applyFon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44" fillId="8" borderId="184" applyNumberFormat="0" applyAlignment="0" applyProtection="0">
      <alignment vertical="center"/>
    </xf>
    <xf numFmtId="0" fontId="80" fillId="15" borderId="193" applyNumberFormat="0" applyAlignment="0" applyProtection="0">
      <alignment vertical="center"/>
    </xf>
    <xf numFmtId="2" fontId="57" fillId="35" borderId="170" applyProtection="0">
      <alignment horizontal="center"/>
    </xf>
    <xf numFmtId="2" fontId="53" fillId="34" borderId="170" applyProtection="0"/>
    <xf numFmtId="0" fontId="68" fillId="15" borderId="117" applyNumberFormat="0" applyAlignment="0" applyProtection="0">
      <alignment vertical="center"/>
    </xf>
    <xf numFmtId="0" fontId="13" fillId="10" borderId="119" applyNumberFormat="0" applyFont="0" applyAlignment="0" applyProtection="0">
      <alignment vertical="center"/>
    </xf>
    <xf numFmtId="0" fontId="63" fillId="0" borderId="212" applyNumberFormat="0" applyFill="0" applyAlignment="0" applyProtection="0">
      <alignment vertical="center"/>
    </xf>
    <xf numFmtId="0" fontId="59"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14" fontId="54" fillId="36" borderId="203" applyProtection="0">
      <alignment horizontal="right"/>
    </xf>
    <xf numFmtId="0" fontId="13" fillId="10" borderId="119" applyNumberFormat="0" applyFont="0" applyAlignment="0" applyProtection="0">
      <alignment vertical="center"/>
    </xf>
    <xf numFmtId="0" fontId="13" fillId="10" borderId="119" applyNumberFormat="0" applyFont="0" applyAlignment="0" applyProtection="0"/>
    <xf numFmtId="0" fontId="63" fillId="0" borderId="204" applyNumberFormat="0" applyFill="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68" fillId="15" borderId="207" applyNumberFormat="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7" fillId="9" borderId="184" applyNumberFormat="0" applyAlignment="0" applyProtection="0"/>
    <xf numFmtId="0" fontId="80" fillId="9" borderId="202" applyNumberFormat="0" applyAlignment="0" applyProtection="0">
      <alignment vertical="center"/>
    </xf>
    <xf numFmtId="0" fontId="85" fillId="0" borderId="116" applyNumberFormat="0" applyFill="0" applyAlignment="0" applyProtection="0"/>
    <xf numFmtId="0" fontId="63" fillId="0" borderId="204" applyNumberFormat="0" applyFill="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68" fillId="15" borderId="184" applyNumberFormat="0" applyAlignment="0" applyProtection="0">
      <alignment vertical="center"/>
    </xf>
    <xf numFmtId="0" fontId="32" fillId="15" borderId="184" applyNumberFormat="0" applyAlignment="0" applyProtection="0">
      <alignment vertical="center"/>
    </xf>
    <xf numFmtId="0" fontId="51" fillId="15" borderId="193" applyNumberFormat="0" applyAlignment="0" applyProtection="0">
      <alignment vertical="center"/>
    </xf>
    <xf numFmtId="2" fontId="52" fillId="34" borderId="170" applyProtection="0">
      <alignment horizontal="right"/>
    </xf>
    <xf numFmtId="0" fontId="63" fillId="0" borderId="212" applyNumberFormat="0" applyFill="0" applyAlignment="0" applyProtection="0">
      <alignment vertical="center"/>
    </xf>
    <xf numFmtId="0" fontId="13" fillId="10" borderId="119" applyNumberFormat="0" applyFont="0" applyAlignment="0" applyProtection="0">
      <alignment vertical="center"/>
    </xf>
    <xf numFmtId="0" fontId="80" fillId="15" borderId="202" applyNumberFormat="0" applyAlignment="0" applyProtection="0">
      <alignment vertical="center"/>
    </xf>
    <xf numFmtId="0" fontId="79" fillId="8" borderId="117" applyNumberFormat="0" applyAlignment="0" applyProtection="0">
      <alignment vertical="center"/>
    </xf>
    <xf numFmtId="14" fontId="54" fillId="36" borderId="170" applyProtection="0">
      <alignment horizontal="right"/>
    </xf>
    <xf numFmtId="0" fontId="80" fillId="15" borderId="202" applyNumberFormat="0" applyAlignment="0" applyProtection="0">
      <alignment vertical="center"/>
    </xf>
    <xf numFmtId="0" fontId="44" fillId="8" borderId="207" applyNumberFormat="0" applyAlignment="0" applyProtection="0">
      <alignment vertical="center"/>
    </xf>
    <xf numFmtId="0" fontId="44" fillId="8" borderId="117" applyNumberFormat="0" applyAlignment="0" applyProtection="0">
      <alignment vertical="center"/>
    </xf>
    <xf numFmtId="0" fontId="79" fillId="8" borderId="184" applyNumberFormat="0" applyAlignment="0" applyProtection="0">
      <alignment vertical="center"/>
    </xf>
    <xf numFmtId="14" fontId="54" fillId="36" borderId="170" applyProtection="0">
      <alignment horizontal="left"/>
    </xf>
    <xf numFmtId="0" fontId="68" fillId="15" borderId="184" applyNumberFormat="0" applyAlignment="0" applyProtection="0">
      <alignment vertical="center"/>
    </xf>
    <xf numFmtId="0" fontId="63" fillId="0" borderId="115"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2" fontId="57" fillId="35" borderId="170" applyProtection="0"/>
    <xf numFmtId="0" fontId="68" fillId="15" borderId="184" applyNumberFormat="0" applyAlignment="0" applyProtection="0">
      <alignment vertical="center"/>
    </xf>
    <xf numFmtId="0" fontId="13" fillId="10" borderId="119" applyNumberFormat="0" applyFont="0" applyAlignment="0" applyProtection="0"/>
    <xf numFmtId="0" fontId="80" fillId="15" borderId="193" applyNumberFormat="0" applyAlignment="0" applyProtection="0">
      <alignment vertical="center"/>
    </xf>
    <xf numFmtId="0" fontId="63" fillId="0" borderId="115" applyNumberFormat="0" applyFill="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79" fillId="8" borderId="184" applyNumberFormat="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8" fillId="15" borderId="117" applyNumberFormat="0" applyAlignment="0" applyProtection="0">
      <alignment vertical="center"/>
    </xf>
    <xf numFmtId="0" fontId="63" fillId="0" borderId="212" applyNumberFormat="0" applyFill="0" applyAlignment="0" applyProtection="0">
      <alignment vertical="center"/>
    </xf>
    <xf numFmtId="0" fontId="85" fillId="0" borderId="116" applyNumberFormat="0" applyFill="0" applyAlignment="0" applyProtection="0"/>
    <xf numFmtId="0" fontId="68" fillId="15" borderId="207" applyNumberFormat="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18" fillId="32" borderId="201" applyNumberFormat="0" applyAlignment="0" applyProtection="0"/>
    <xf numFmtId="0" fontId="13" fillId="10" borderId="119" applyNumberFormat="0" applyFont="0" applyAlignment="0" applyProtection="0"/>
    <xf numFmtId="0" fontId="63" fillId="0" borderId="115" applyNumberFormat="0" applyFill="0" applyAlignment="0" applyProtection="0">
      <alignment vertical="center"/>
    </xf>
    <xf numFmtId="0" fontId="80" fillId="15" borderId="202"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13" fillId="10" borderId="209" applyNumberFormat="0" applyFont="0" applyAlignment="0" applyProtection="0">
      <alignment vertical="center"/>
    </xf>
    <xf numFmtId="0" fontId="63" fillId="0" borderId="212" applyNumberFormat="0" applyFill="0" applyAlignment="0" applyProtection="0">
      <alignment vertical="center"/>
    </xf>
    <xf numFmtId="14" fontId="54" fillId="36" borderId="170" applyProtection="0">
      <alignment horizontal="left"/>
    </xf>
    <xf numFmtId="0" fontId="13" fillId="10" borderId="119" applyNumberFormat="0" applyFont="0" applyAlignment="0" applyProtection="0">
      <alignment vertical="center"/>
    </xf>
    <xf numFmtId="0" fontId="52" fillId="33" borderId="203" applyNumberFormat="0" applyAlignment="0" applyProtection="0"/>
    <xf numFmtId="0" fontId="79" fillId="8" borderId="117" applyNumberFormat="0" applyAlignment="0" applyProtection="0">
      <alignment vertical="center"/>
    </xf>
    <xf numFmtId="2" fontId="57" fillId="35" borderId="170" applyProtection="0"/>
    <xf numFmtId="0" fontId="63" fillId="0" borderId="115" applyNumberFormat="0" applyFill="0" applyAlignment="0" applyProtection="0">
      <alignment vertical="center"/>
    </xf>
    <xf numFmtId="2" fontId="53" fillId="37" borderId="211" applyProtection="0">
      <alignment horizontal="center"/>
    </xf>
    <xf numFmtId="0" fontId="51" fillId="15" borderId="193"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7" fillId="35" borderId="203" applyProtection="0">
      <alignment horizontal="center"/>
    </xf>
    <xf numFmtId="0" fontId="63" fillId="0" borderId="212"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202" applyNumberFormat="0" applyAlignment="0" applyProtection="0">
      <alignment vertical="center"/>
    </xf>
    <xf numFmtId="0" fontId="68" fillId="15" borderId="20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63" fillId="0" borderId="204" applyNumberFormat="0" applyFill="0" applyAlignment="0" applyProtection="0">
      <alignment vertical="center"/>
    </xf>
    <xf numFmtId="0" fontId="68" fillId="15" borderId="184" applyNumberFormat="0" applyAlignment="0" applyProtection="0">
      <alignment vertical="center"/>
    </xf>
    <xf numFmtId="0" fontId="18" fillId="32" borderId="119" applyNumberFormat="0" applyAlignment="0" applyProtection="0"/>
    <xf numFmtId="2" fontId="54" fillId="33" borderId="170" applyProtection="0"/>
    <xf numFmtId="0" fontId="40" fillId="0" borderId="200">
      <alignment horizontal="left" vertical="center"/>
    </xf>
    <xf numFmtId="0" fontId="68" fillId="15" borderId="184" applyNumberFormat="0" applyAlignment="0" applyProtection="0">
      <alignment vertical="center"/>
    </xf>
    <xf numFmtId="0" fontId="68" fillId="15" borderId="207" applyNumberFormat="0" applyAlignment="0" applyProtection="0">
      <alignment vertical="center"/>
    </xf>
    <xf numFmtId="0" fontId="80" fillId="15" borderId="193" applyNumberFormat="0" applyAlignment="0" applyProtection="0">
      <alignment vertical="center"/>
    </xf>
    <xf numFmtId="0" fontId="80" fillId="15" borderId="202" applyNumberFormat="0" applyAlignment="0" applyProtection="0">
      <alignment vertical="center"/>
    </xf>
    <xf numFmtId="2" fontId="53" fillId="37" borderId="170" applyProtection="0"/>
    <xf numFmtId="10" fontId="38" fillId="29" borderId="167" applyNumberFormat="0" applyBorder="0" applyAlignment="0" applyProtection="0"/>
    <xf numFmtId="0" fontId="63" fillId="0" borderId="204" applyNumberFormat="0" applyFill="0" applyAlignment="0" applyProtection="0">
      <alignment vertical="center"/>
    </xf>
    <xf numFmtId="14" fontId="54" fillId="36" borderId="203" applyProtection="0">
      <alignment horizontal="left"/>
    </xf>
    <xf numFmtId="0" fontId="79" fillId="8" borderId="117" applyNumberFormat="0" applyAlignment="0" applyProtection="0">
      <alignment vertical="center"/>
    </xf>
    <xf numFmtId="0" fontId="63" fillId="0" borderId="115" applyNumberFormat="0" applyFill="0" applyAlignment="0" applyProtection="0">
      <alignment vertical="center"/>
    </xf>
    <xf numFmtId="2" fontId="53" fillId="35" borderId="170" applyProtection="0">
      <alignment horizontal="right"/>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51" fillId="15" borderId="193" applyNumberFormat="0" applyAlignment="0" applyProtection="0">
      <alignment vertical="center"/>
    </xf>
    <xf numFmtId="14" fontId="54" fillId="36" borderId="170" applyProtection="0">
      <alignment horizontal="right"/>
    </xf>
    <xf numFmtId="0" fontId="44" fillId="8" borderId="197" applyNumberFormat="0" applyAlignment="0" applyProtection="0">
      <alignment vertical="center"/>
    </xf>
    <xf numFmtId="0" fontId="68" fillId="15" borderId="117" applyNumberFormat="0" applyAlignment="0" applyProtection="0">
      <alignment vertical="center"/>
    </xf>
    <xf numFmtId="0" fontId="44" fillId="8" borderId="184" applyNumberFormat="0" applyAlignment="0" applyProtection="0">
      <alignment vertical="center"/>
    </xf>
    <xf numFmtId="0" fontId="18" fillId="32" borderId="201" applyNumberFormat="0" applyAlignment="0" applyProtection="0"/>
    <xf numFmtId="0" fontId="44" fillId="8" borderId="184" applyNumberFormat="0" applyAlignment="0" applyProtection="0">
      <alignment vertical="center"/>
    </xf>
    <xf numFmtId="0" fontId="63" fillId="0" borderId="212" applyNumberFormat="0" applyFill="0" applyAlignment="0" applyProtection="0">
      <alignment vertical="center"/>
    </xf>
    <xf numFmtId="2" fontId="57" fillId="35" borderId="170" applyProtection="0">
      <alignment horizontal="center"/>
    </xf>
    <xf numFmtId="2" fontId="52" fillId="34" borderId="170" applyProtection="0">
      <alignment horizontal="right"/>
    </xf>
    <xf numFmtId="0" fontId="13" fillId="10" borderId="119" applyNumberFormat="0" applyFon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55" fillId="33" borderId="170" applyNumberFormat="0" applyProtection="0">
      <alignment horizontal="left"/>
    </xf>
    <xf numFmtId="2" fontId="54" fillId="33" borderId="170" applyProtection="0"/>
    <xf numFmtId="2" fontId="57" fillId="35" borderId="170" applyProtection="0">
      <alignment horizontal="center"/>
    </xf>
    <xf numFmtId="0" fontId="13" fillId="10" borderId="119" applyNumberFormat="0" applyFont="0" applyAlignment="0" applyProtection="0">
      <alignment vertical="center"/>
    </xf>
    <xf numFmtId="0" fontId="44" fillId="8" borderId="117" applyNumberFormat="0" applyAlignment="0" applyProtection="0">
      <alignment vertical="center"/>
    </xf>
    <xf numFmtId="2" fontId="53" fillId="37" borderId="170" applyProtection="0"/>
    <xf numFmtId="0" fontId="44" fillId="8" borderId="117" applyNumberFormat="0" applyAlignment="0" applyProtection="0">
      <alignment vertical="center"/>
    </xf>
    <xf numFmtId="0" fontId="63" fillId="0" borderId="212" applyNumberFormat="0" applyFill="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32" fillId="15" borderId="117" applyNumberFormat="0" applyAlignment="0" applyProtection="0">
      <alignment vertical="center"/>
    </xf>
    <xf numFmtId="0" fontId="63" fillId="0" borderId="116" applyNumberFormat="0" applyFill="0" applyAlignment="0" applyProtection="0">
      <alignment vertical="center"/>
    </xf>
    <xf numFmtId="0" fontId="68" fillId="15" borderId="184" applyNumberFormat="0" applyAlignment="0" applyProtection="0">
      <alignment vertical="center"/>
    </xf>
    <xf numFmtId="0" fontId="13" fillId="10" borderId="119" applyNumberFormat="0" applyFont="0" applyAlignment="0" applyProtection="0">
      <alignment vertical="center"/>
    </xf>
    <xf numFmtId="0" fontId="63" fillId="0" borderId="212" applyNumberFormat="0" applyFill="0" applyAlignment="0" applyProtection="0">
      <alignment vertical="center"/>
    </xf>
    <xf numFmtId="0" fontId="68" fillId="9" borderId="184" applyNumberFormat="0" applyAlignment="0" applyProtection="0">
      <alignment vertical="center"/>
    </xf>
    <xf numFmtId="0" fontId="13" fillId="10" borderId="201" applyNumberFormat="0" applyFont="0" applyAlignment="0" applyProtection="0">
      <alignment vertical="center"/>
    </xf>
    <xf numFmtId="0" fontId="51" fillId="15" borderId="193" applyNumberFormat="0" applyAlignment="0" applyProtection="0">
      <alignment vertical="center"/>
    </xf>
    <xf numFmtId="0" fontId="68" fillId="15" borderId="207" applyNumberFormat="0" applyAlignment="0" applyProtection="0">
      <alignment vertical="center"/>
    </xf>
    <xf numFmtId="0" fontId="59" fillId="0" borderId="204" applyNumberFormat="0" applyFill="0" applyAlignment="0" applyProtection="0">
      <alignment vertical="center"/>
    </xf>
    <xf numFmtId="0" fontId="63" fillId="0" borderId="205" applyNumberFormat="0" applyFill="0" applyAlignment="0" applyProtection="0">
      <alignment vertical="center"/>
    </xf>
    <xf numFmtId="10" fontId="38" fillId="29" borderId="167" applyNumberFormat="0" applyBorder="0" applyAlignment="0" applyProtection="0"/>
    <xf numFmtId="0" fontId="40" fillId="0" borderId="208">
      <alignment horizontal="left" vertical="center"/>
    </xf>
    <xf numFmtId="0" fontId="63" fillId="0" borderId="204" applyNumberFormat="0" applyFill="0" applyAlignment="0" applyProtection="0">
      <alignment vertical="center"/>
    </xf>
    <xf numFmtId="0" fontId="80" fillId="9" borderId="193" applyNumberFormat="0" applyAlignment="0" applyProtection="0">
      <alignment vertical="center"/>
    </xf>
    <xf numFmtId="0" fontId="32" fillId="15" borderId="117" applyNumberFormat="0" applyAlignment="0" applyProtection="0">
      <alignment vertical="center"/>
    </xf>
    <xf numFmtId="0" fontId="85" fillId="0" borderId="116" applyNumberFormat="0" applyFill="0" applyAlignment="0" applyProtection="0"/>
    <xf numFmtId="2" fontId="53" fillId="37" borderId="203" applyProtection="0"/>
    <xf numFmtId="0" fontId="63" fillId="0" borderId="204" applyNumberFormat="0" applyFill="0" applyAlignment="0" applyProtection="0">
      <alignment vertical="center"/>
    </xf>
    <xf numFmtId="0" fontId="68" fillId="15" borderId="207" applyNumberFormat="0" applyAlignment="0" applyProtection="0">
      <alignment vertical="center"/>
    </xf>
    <xf numFmtId="0" fontId="13" fillId="10" borderId="201" applyNumberFormat="0" applyFont="0" applyAlignment="0" applyProtection="0">
      <alignment vertical="center"/>
    </xf>
    <xf numFmtId="2" fontId="57" fillId="35" borderId="170" applyProtection="0"/>
    <xf numFmtId="0" fontId="13" fillId="10" borderId="119" applyNumberFormat="0" applyFont="0" applyAlignment="0" applyProtection="0">
      <alignment vertical="center"/>
    </xf>
    <xf numFmtId="0" fontId="63" fillId="0" borderId="116" applyNumberFormat="0" applyFill="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44" fillId="8" borderId="117" applyNumberFormat="0" applyAlignment="0" applyProtection="0">
      <alignment vertical="center"/>
    </xf>
    <xf numFmtId="0" fontId="63" fillId="0" borderId="204" applyNumberFormat="0" applyFill="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79" fillId="8" borderId="117" applyNumberFormat="0" applyAlignment="0" applyProtection="0">
      <alignment vertical="center"/>
    </xf>
    <xf numFmtId="0" fontId="85" fillId="0" borderId="116" applyNumberFormat="0" applyFill="0" applyAlignment="0" applyProtection="0"/>
    <xf numFmtId="0" fontId="44" fillId="8" borderId="184"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59" fillId="0" borderId="204" applyNumberFormat="0" applyFill="0" applyAlignment="0" applyProtection="0">
      <alignment vertical="center"/>
    </xf>
    <xf numFmtId="0" fontId="59" fillId="0" borderId="204"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2" fillId="33" borderId="203" applyNumberFormat="0" applyAlignment="0" applyProtection="0"/>
    <xf numFmtId="2" fontId="53" fillId="37" borderId="203" applyProtection="0">
      <alignment horizontal="center"/>
    </xf>
    <xf numFmtId="0" fontId="68" fillId="15" borderId="184" applyNumberFormat="0" applyAlignment="0" applyProtection="0">
      <alignment vertical="center"/>
    </xf>
    <xf numFmtId="0" fontId="63" fillId="0" borderId="115" applyNumberFormat="0" applyFill="0" applyAlignment="0" applyProtection="0">
      <alignment vertical="center"/>
    </xf>
    <xf numFmtId="2" fontId="52" fillId="34" borderId="170" applyProtection="0">
      <alignment horizontal="right"/>
    </xf>
    <xf numFmtId="0" fontId="68" fillId="15" borderId="117"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2" fontId="57" fillId="35" borderId="170" applyProtection="0"/>
    <xf numFmtId="0" fontId="85" fillId="0" borderId="116" applyNumberFormat="0" applyFill="0" applyAlignment="0" applyProtection="0"/>
    <xf numFmtId="0" fontId="80" fillId="9" borderId="193"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67" fillId="9" borderId="117" applyNumberFormat="0" applyAlignment="0" applyProtection="0"/>
    <xf numFmtId="0" fontId="63" fillId="0" borderId="115" applyNumberFormat="0" applyFill="0" applyAlignment="0" applyProtection="0">
      <alignment vertical="center"/>
    </xf>
    <xf numFmtId="0" fontId="18" fillId="32" borderId="119" applyNumberForma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209" applyNumberFormat="0" applyFont="0" applyAlignment="0" applyProtection="0">
      <alignment vertical="center"/>
    </xf>
    <xf numFmtId="2" fontId="57" fillId="35" borderId="203" applyProtection="0"/>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68" fillId="15" borderId="207" applyNumberFormat="0" applyAlignment="0" applyProtection="0">
      <alignment vertical="center"/>
    </xf>
    <xf numFmtId="0" fontId="63" fillId="0" borderId="115" applyNumberFormat="0" applyFill="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13" fillId="10" borderId="201" applyNumberFormat="0" applyFont="0" applyAlignment="0" applyProtection="0"/>
    <xf numFmtId="2" fontId="54" fillId="33" borderId="203" applyProtection="0"/>
    <xf numFmtId="0" fontId="63" fillId="0" borderId="205" applyNumberFormat="0" applyFill="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32" fillId="15" borderId="117" applyNumberFormat="0" applyAlignment="0" applyProtection="0">
      <alignment vertical="center"/>
    </xf>
    <xf numFmtId="2" fontId="54" fillId="33" borderId="170" applyProtection="0"/>
    <xf numFmtId="0" fontId="68" fillId="15" borderId="117" applyNumberFormat="0" applyAlignment="0" applyProtection="0">
      <alignment vertical="center"/>
    </xf>
    <xf numFmtId="0" fontId="40" fillId="0" borderId="200">
      <alignment horizontal="left" vertical="center"/>
    </xf>
    <xf numFmtId="0" fontId="80" fillId="15" borderId="210" applyNumberFormat="0" applyAlignment="0" applyProtection="0">
      <alignment vertical="center"/>
    </xf>
    <xf numFmtId="0" fontId="68" fillId="15" borderId="117" applyNumberFormat="0" applyAlignment="0" applyProtection="0">
      <alignment vertical="center"/>
    </xf>
    <xf numFmtId="0" fontId="63" fillId="0" borderId="204" applyNumberFormat="0" applyFill="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119" applyNumberFormat="0" applyFont="0" applyAlignment="0" applyProtection="0"/>
    <xf numFmtId="0" fontId="80" fillId="15" borderId="202" applyNumberFormat="0" applyAlignment="0" applyProtection="0">
      <alignment vertical="center"/>
    </xf>
    <xf numFmtId="14" fontId="54" fillId="36" borderId="170" applyProtection="0">
      <alignment horizontal="right"/>
    </xf>
    <xf numFmtId="0" fontId="63" fillId="0" borderId="204" applyNumberFormat="0" applyFill="0" applyAlignment="0" applyProtection="0">
      <alignment vertical="center"/>
    </xf>
    <xf numFmtId="0" fontId="80" fillId="9" borderId="202" applyNumberFormat="0" applyAlignment="0" applyProtection="0">
      <alignment vertical="center"/>
    </xf>
    <xf numFmtId="2" fontId="54" fillId="33" borderId="170" applyProtection="0"/>
    <xf numFmtId="0" fontId="68" fillId="15" borderId="184" applyNumberFormat="0" applyAlignment="0" applyProtection="0">
      <alignment vertical="center"/>
    </xf>
    <xf numFmtId="0" fontId="63" fillId="0" borderId="212" applyNumberFormat="0" applyFill="0" applyAlignment="0" applyProtection="0">
      <alignment vertical="center"/>
    </xf>
    <xf numFmtId="0" fontId="68" fillId="15" borderId="184" applyNumberFormat="0" applyAlignment="0" applyProtection="0">
      <alignment vertical="center"/>
    </xf>
    <xf numFmtId="0" fontId="18" fillId="32" borderId="209" applyNumberFormat="0" applyAlignment="0" applyProtection="0"/>
    <xf numFmtId="0" fontId="63" fillId="0" borderId="115" applyNumberFormat="0" applyFill="0" applyAlignment="0" applyProtection="0">
      <alignment vertical="center"/>
    </xf>
    <xf numFmtId="0" fontId="79" fillId="8" borderId="117" applyNumberFormat="0" applyAlignment="0" applyProtection="0">
      <alignment vertical="center"/>
    </xf>
    <xf numFmtId="0" fontId="63" fillId="0" borderId="212" applyNumberFormat="0" applyFill="0" applyAlignment="0" applyProtection="0">
      <alignment vertical="center"/>
    </xf>
    <xf numFmtId="0" fontId="79" fillId="8" borderId="20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63" fillId="0" borderId="212" applyNumberFormat="0" applyFill="0" applyAlignment="0" applyProtection="0">
      <alignment vertical="center"/>
    </xf>
    <xf numFmtId="0" fontId="80" fillId="15" borderId="210" applyNumberFormat="0" applyAlignment="0" applyProtection="0">
      <alignment vertical="center"/>
    </xf>
    <xf numFmtId="0" fontId="63" fillId="0" borderId="116" applyNumberFormat="0" applyFill="0" applyAlignment="0" applyProtection="0">
      <alignment vertical="center"/>
    </xf>
    <xf numFmtId="14" fontId="54" fillId="36" borderId="170" applyProtection="0">
      <alignment horizontal="left"/>
    </xf>
    <xf numFmtId="0" fontId="80" fillId="15" borderId="202" applyNumberFormat="0" applyAlignment="0" applyProtection="0">
      <alignment vertical="center"/>
    </xf>
    <xf numFmtId="0" fontId="59" fillId="0" borderId="212" applyNumberFormat="0" applyFill="0" applyAlignment="0" applyProtection="0">
      <alignment vertical="center"/>
    </xf>
    <xf numFmtId="0" fontId="51" fillId="15" borderId="202" applyNumberFormat="0" applyAlignment="0" applyProtection="0">
      <alignment vertical="center"/>
    </xf>
    <xf numFmtId="14" fontId="54" fillId="36" borderId="203" applyProtection="0">
      <alignment horizontal="left"/>
    </xf>
    <xf numFmtId="0" fontId="79" fillId="8" borderId="117" applyNumberFormat="0" applyAlignment="0" applyProtection="0">
      <alignment vertical="center"/>
    </xf>
    <xf numFmtId="2" fontId="54" fillId="33" borderId="170" applyProtection="0"/>
    <xf numFmtId="0" fontId="68" fillId="15" borderId="117" applyNumberFormat="0" applyAlignment="0" applyProtection="0">
      <alignment vertical="center"/>
    </xf>
    <xf numFmtId="2" fontId="57" fillId="35" borderId="203" applyProtection="0"/>
    <xf numFmtId="0" fontId="52" fillId="33" borderId="170" applyNumberForma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14" fontId="54" fillId="36" borderId="170" applyProtection="0">
      <alignment horizontal="right"/>
    </xf>
    <xf numFmtId="0" fontId="68" fillId="9" borderId="117" applyNumberFormat="0" applyAlignment="0" applyProtection="0">
      <alignment vertical="center"/>
    </xf>
    <xf numFmtId="0" fontId="63" fillId="0" borderId="115" applyNumberFormat="0" applyFill="0" applyAlignment="0" applyProtection="0">
      <alignment vertical="center"/>
    </xf>
    <xf numFmtId="2" fontId="57" fillId="35" borderId="170" applyProtection="0">
      <alignment horizontal="center"/>
    </xf>
    <xf numFmtId="0" fontId="85" fillId="0" borderId="116" applyNumberFormat="0" applyFill="0" applyAlignment="0" applyProtection="0"/>
    <xf numFmtId="0" fontId="80" fillId="15" borderId="193" applyNumberFormat="0" applyAlignment="0" applyProtection="0">
      <alignment vertical="center"/>
    </xf>
    <xf numFmtId="0" fontId="80" fillId="15" borderId="193" applyNumberFormat="0" applyAlignment="0" applyProtection="0">
      <alignment vertical="center"/>
    </xf>
    <xf numFmtId="0" fontId="67" fillId="9" borderId="117" applyNumberFormat="0" applyAlignment="0" applyProtection="0"/>
    <xf numFmtId="0" fontId="63" fillId="0" borderId="212" applyNumberFormat="0" applyFill="0" applyAlignment="0" applyProtection="0">
      <alignment vertical="center"/>
    </xf>
    <xf numFmtId="0" fontId="80" fillId="15" borderId="202" applyNumberFormat="0" applyAlignment="0" applyProtection="0">
      <alignment vertical="center"/>
    </xf>
    <xf numFmtId="0" fontId="55" fillId="33" borderId="170" applyNumberFormat="0" applyProtection="0">
      <alignment horizontal="left"/>
    </xf>
    <xf numFmtId="0" fontId="80" fillId="15" borderId="193" applyNumberFormat="0" applyAlignment="0" applyProtection="0">
      <alignment vertical="center"/>
    </xf>
    <xf numFmtId="0" fontId="79" fillId="8" borderId="117" applyNumberFormat="0" applyAlignment="0" applyProtection="0">
      <alignment vertical="center"/>
    </xf>
    <xf numFmtId="0" fontId="51" fillId="15" borderId="193" applyNumberFormat="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0" fontId="13" fillId="10" borderId="119" applyNumberFormat="0" applyFont="0" applyAlignment="0" applyProtection="0">
      <alignment vertical="center"/>
    </xf>
    <xf numFmtId="0" fontId="51" fillId="15" borderId="193"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2" fontId="54" fillId="33" borderId="203" applyProtection="0"/>
    <xf numFmtId="0" fontId="13" fillId="10" borderId="119" applyNumberFormat="0" applyFont="0" applyAlignment="0" applyProtection="0">
      <alignment vertical="center"/>
    </xf>
    <xf numFmtId="0" fontId="63" fillId="0" borderId="115" applyNumberFormat="0" applyFill="0" applyAlignment="0" applyProtection="0">
      <alignment vertical="center"/>
    </xf>
    <xf numFmtId="14" fontId="54" fillId="36" borderId="170" applyProtection="0">
      <alignment horizontal="right"/>
    </xf>
    <xf numFmtId="0" fontId="51" fillId="15" borderId="202" applyNumberFormat="0" applyAlignment="0" applyProtection="0">
      <alignment vertical="center"/>
    </xf>
    <xf numFmtId="0" fontId="63" fillId="0" borderId="116" applyNumberFormat="0" applyFill="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63" fillId="0" borderId="115" applyNumberFormat="0" applyFill="0" applyAlignment="0" applyProtection="0">
      <alignment vertical="center"/>
    </xf>
    <xf numFmtId="0" fontId="79" fillId="8" borderId="184" applyNumberFormat="0" applyAlignment="0" applyProtection="0">
      <alignment vertical="center"/>
    </xf>
    <xf numFmtId="0" fontId="68" fillId="15" borderId="117" applyNumberFormat="0" applyAlignment="0" applyProtection="0">
      <alignment vertical="center"/>
    </xf>
    <xf numFmtId="0" fontId="59" fillId="0" borderId="115" applyNumberFormat="0" applyFill="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44" fillId="8" borderId="184" applyNumberFormat="0" applyAlignment="0" applyProtection="0">
      <alignment vertical="center"/>
    </xf>
    <xf numFmtId="14" fontId="54" fillId="36" borderId="170" applyProtection="0">
      <alignment horizontal="right"/>
    </xf>
    <xf numFmtId="0" fontId="79" fillId="8" borderId="117" applyNumberFormat="0" applyAlignment="0" applyProtection="0">
      <alignment vertical="center"/>
    </xf>
    <xf numFmtId="0" fontId="68" fillId="15" borderId="117" applyNumberFormat="0" applyAlignment="0" applyProtection="0">
      <alignment vertical="center"/>
    </xf>
    <xf numFmtId="14" fontId="54" fillId="36" borderId="170" applyProtection="0">
      <alignment horizontal="left"/>
    </xf>
    <xf numFmtId="0" fontId="63" fillId="0" borderId="205" applyNumberFormat="0" applyFill="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xf numFmtId="0" fontId="63" fillId="0" borderId="115"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xf numFmtId="0" fontId="80" fillId="15" borderId="193" applyNumberFormat="0" applyAlignment="0" applyProtection="0">
      <alignment vertical="center"/>
    </xf>
    <xf numFmtId="0" fontId="80" fillId="15" borderId="193" applyNumberFormat="0" applyAlignment="0" applyProtection="0">
      <alignment vertical="center"/>
    </xf>
    <xf numFmtId="0" fontId="18" fillId="32" borderId="119" applyNumberFormat="0" applyAlignment="0" applyProtection="0"/>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7" fillId="35" borderId="170" applyProtection="0">
      <alignment horizontal="center"/>
    </xf>
    <xf numFmtId="0" fontId="63" fillId="0" borderId="115" applyNumberFormat="0" applyFill="0" applyAlignment="0" applyProtection="0">
      <alignment vertical="center"/>
    </xf>
    <xf numFmtId="0" fontId="80" fillId="9" borderId="193" applyNumberFormat="0" applyAlignment="0" applyProtection="0">
      <alignment vertical="center"/>
    </xf>
    <xf numFmtId="2" fontId="53" fillId="37" borderId="203"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18" fillId="32" borderId="209" applyNumberFormat="0" applyAlignment="0" applyProtection="0"/>
    <xf numFmtId="0" fontId="68" fillId="15" borderId="117" applyNumberFormat="0" applyAlignment="0" applyProtection="0">
      <alignment vertical="center"/>
    </xf>
    <xf numFmtId="2" fontId="57" fillId="35" borderId="170" applyProtection="0">
      <alignment horizontal="center"/>
    </xf>
    <xf numFmtId="0" fontId="13" fillId="10" borderId="119" applyNumberFormat="0" applyFont="0" applyAlignment="0" applyProtection="0">
      <alignment vertical="center"/>
    </xf>
    <xf numFmtId="0" fontId="51" fillId="15" borderId="193" applyNumberFormat="0" applyAlignment="0" applyProtection="0">
      <alignment vertical="center"/>
    </xf>
    <xf numFmtId="2" fontId="53" fillId="37" borderId="170" applyProtection="0"/>
    <xf numFmtId="0" fontId="55" fillId="33" borderId="170" applyNumberFormat="0" applyProtection="0">
      <alignment horizontal="left"/>
    </xf>
    <xf numFmtId="0" fontId="68" fillId="15" borderId="117" applyNumberFormat="0" applyAlignment="0" applyProtection="0">
      <alignment vertical="center"/>
    </xf>
    <xf numFmtId="2" fontId="53" fillId="37" borderId="170" applyProtection="0"/>
    <xf numFmtId="0" fontId="68" fillId="9" borderId="117" applyNumberFormat="0" applyAlignment="0" applyProtection="0">
      <alignment vertical="center"/>
    </xf>
    <xf numFmtId="0" fontId="80" fillId="15" borderId="202" applyNumberFormat="0" applyAlignment="0" applyProtection="0">
      <alignment vertical="center"/>
    </xf>
    <xf numFmtId="0" fontId="80" fillId="15" borderId="193" applyNumberFormat="0" applyAlignment="0" applyProtection="0">
      <alignment vertical="center"/>
    </xf>
    <xf numFmtId="0" fontId="68" fillId="9" borderId="117"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67" fillId="9" borderId="117" applyNumberFormat="0" applyAlignment="0" applyProtection="0"/>
    <xf numFmtId="0" fontId="63" fillId="0" borderId="115" applyNumberFormat="0" applyFill="0" applyAlignment="0" applyProtection="0">
      <alignment vertical="center"/>
    </xf>
    <xf numFmtId="0" fontId="68" fillId="15" borderId="117" applyNumberFormat="0" applyAlignment="0" applyProtection="0">
      <alignment vertical="center"/>
    </xf>
    <xf numFmtId="0" fontId="63" fillId="0" borderId="204" applyNumberFormat="0" applyFill="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63" fillId="0" borderId="204" applyNumberFormat="0" applyFill="0" applyAlignment="0" applyProtection="0">
      <alignment vertical="center"/>
    </xf>
    <xf numFmtId="0" fontId="13" fillId="10" borderId="201" applyNumberFormat="0" applyFont="0" applyAlignment="0" applyProtection="0">
      <alignment vertical="center"/>
    </xf>
    <xf numFmtId="0" fontId="68" fillId="15" borderId="117" applyNumberFormat="0" applyAlignment="0" applyProtection="0">
      <alignment vertical="center"/>
    </xf>
    <xf numFmtId="2" fontId="53" fillId="35" borderId="170" applyProtection="0">
      <alignment horizontal="right"/>
    </xf>
    <xf numFmtId="0" fontId="44" fillId="8" borderId="184"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79" fillId="8" borderId="117" applyNumberFormat="0" applyAlignment="0" applyProtection="0">
      <alignment vertical="center"/>
    </xf>
    <xf numFmtId="0" fontId="63" fillId="0" borderId="115" applyNumberFormat="0" applyFill="0" applyAlignment="0" applyProtection="0">
      <alignment vertical="center"/>
    </xf>
    <xf numFmtId="0" fontId="80" fillId="15" borderId="193" applyNumberFormat="0" applyAlignment="0" applyProtection="0">
      <alignment vertical="center"/>
    </xf>
    <xf numFmtId="14" fontId="54" fillId="36" borderId="170" applyProtection="0">
      <alignment horizontal="right"/>
    </xf>
    <xf numFmtId="0" fontId="68" fillId="15" borderId="117" applyNumberFormat="0" applyAlignment="0" applyProtection="0">
      <alignment vertical="center"/>
    </xf>
    <xf numFmtId="14" fontId="54" fillId="36" borderId="203" applyProtection="0">
      <alignment horizontal="right"/>
    </xf>
    <xf numFmtId="0" fontId="55" fillId="33" borderId="203" applyNumberFormat="0" applyProtection="0">
      <alignment horizontal="left"/>
    </xf>
    <xf numFmtId="14" fontId="54" fillId="36" borderId="170" applyProtection="0">
      <alignment horizontal="right"/>
    </xf>
    <xf numFmtId="0" fontId="63" fillId="0" borderId="115" applyNumberFormat="0" applyFill="0" applyAlignment="0" applyProtection="0">
      <alignment vertical="center"/>
    </xf>
    <xf numFmtId="2" fontId="52" fillId="34" borderId="170" applyProtection="0">
      <alignment horizontal="right"/>
    </xf>
    <xf numFmtId="0" fontId="68" fillId="15" borderId="184"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32" fillId="15" borderId="117" applyNumberFormat="0" applyAlignment="0" applyProtection="0">
      <alignment vertical="center"/>
    </xf>
    <xf numFmtId="0" fontId="79" fillId="8" borderId="184" applyNumberFormat="0" applyAlignment="0" applyProtection="0">
      <alignment vertical="center"/>
    </xf>
    <xf numFmtId="14" fontId="54" fillId="36" borderId="170" applyProtection="0">
      <alignment horizontal="left"/>
    </xf>
    <xf numFmtId="0" fontId="13" fillId="10" borderId="119" applyNumberFormat="0" applyFont="0" applyAlignment="0" applyProtection="0">
      <alignment vertical="center"/>
    </xf>
    <xf numFmtId="0" fontId="13" fillId="10" borderId="209" applyNumberFormat="0" applyFont="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13" fillId="10" borderId="119" applyNumberFormat="0" applyFont="0" applyAlignment="0" applyProtection="0">
      <alignment vertical="center"/>
    </xf>
    <xf numFmtId="0" fontId="63" fillId="0" borderId="116" applyNumberFormat="0" applyFill="0" applyAlignment="0" applyProtection="0">
      <alignment vertical="center"/>
    </xf>
    <xf numFmtId="0" fontId="80" fillId="15" borderId="210" applyNumberFormat="0" applyAlignment="0" applyProtection="0">
      <alignment vertical="center"/>
    </xf>
    <xf numFmtId="0" fontId="63" fillId="0" borderId="115" applyNumberFormat="0" applyFill="0" applyAlignment="0" applyProtection="0">
      <alignment vertical="center"/>
    </xf>
    <xf numFmtId="0" fontId="80" fillId="15" borderId="202" applyNumberFormat="0" applyAlignment="0" applyProtection="0">
      <alignment vertical="center"/>
    </xf>
    <xf numFmtId="0" fontId="51" fillId="15" borderId="193"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2" fontId="57" fillId="35" borderId="170" applyProtection="0">
      <alignment horizontal="center"/>
    </xf>
    <xf numFmtId="2" fontId="57" fillId="35" borderId="170" applyProtection="0">
      <alignment horizontal="center"/>
    </xf>
    <xf numFmtId="0" fontId="18" fillId="32" borderId="119" applyNumberFormat="0" applyAlignment="0" applyProtection="0"/>
    <xf numFmtId="0" fontId="63" fillId="0" borderId="116" applyNumberFormat="0" applyFill="0" applyAlignment="0" applyProtection="0">
      <alignment vertical="center"/>
    </xf>
    <xf numFmtId="0" fontId="80" fillId="9" borderId="193" applyNumberFormat="0" applyAlignment="0" applyProtection="0">
      <alignment vertical="center"/>
    </xf>
    <xf numFmtId="0" fontId="63" fillId="0" borderId="115" applyNumberFormat="0" applyFill="0" applyAlignment="0" applyProtection="0">
      <alignment vertical="center"/>
    </xf>
    <xf numFmtId="0" fontId="18" fillId="32" borderId="119" applyNumberFormat="0" applyAlignment="0" applyProtection="0"/>
    <xf numFmtId="2" fontId="53" fillId="37" borderId="170" applyProtection="0"/>
    <xf numFmtId="0" fontId="67" fillId="9" borderId="184" applyNumberFormat="0" applyAlignment="0" applyProtection="0"/>
    <xf numFmtId="0" fontId="18" fillId="32" borderId="119" applyNumberFormat="0" applyAlignment="0" applyProtection="0"/>
    <xf numFmtId="0" fontId="80" fillId="15" borderId="193" applyNumberFormat="0" applyAlignment="0" applyProtection="0">
      <alignment vertical="center"/>
    </xf>
    <xf numFmtId="10" fontId="38" fillId="29" borderId="206" applyNumberFormat="0" applyBorder="0" applyAlignment="0" applyProtection="0"/>
    <xf numFmtId="0" fontId="18" fillId="32" borderId="119" applyNumberFormat="0" applyAlignment="0" applyProtection="0"/>
    <xf numFmtId="0" fontId="63" fillId="0" borderId="116" applyNumberFormat="0" applyFill="0" applyAlignment="0" applyProtection="0">
      <alignment vertical="center"/>
    </xf>
    <xf numFmtId="14" fontId="54" fillId="36" borderId="170" applyProtection="0">
      <alignment horizontal="right"/>
    </xf>
    <xf numFmtId="0" fontId="68" fillId="15" borderId="117" applyNumberFormat="0" applyAlignment="0" applyProtection="0">
      <alignment vertical="center"/>
    </xf>
    <xf numFmtId="0" fontId="68" fillId="9" borderId="117" applyNumberFormat="0" applyAlignment="0" applyProtection="0">
      <alignment vertical="center"/>
    </xf>
    <xf numFmtId="0" fontId="13" fillId="10" borderId="119" applyNumberFormat="0" applyFont="0" applyAlignment="0" applyProtection="0">
      <alignment vertical="center"/>
    </xf>
    <xf numFmtId="2" fontId="54" fillId="33" borderId="170" applyProtection="0"/>
    <xf numFmtId="0" fontId="80" fillId="15" borderId="193"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44" fillId="8" borderId="117" applyNumberFormat="0" applyAlignment="0" applyProtection="0">
      <alignment vertical="center"/>
    </xf>
    <xf numFmtId="0" fontId="79" fillId="8" borderId="117" applyNumberFormat="0" applyAlignment="0" applyProtection="0">
      <alignment vertical="center"/>
    </xf>
    <xf numFmtId="0" fontId="32" fillId="15" borderId="117" applyNumberFormat="0" applyAlignment="0" applyProtection="0">
      <alignment vertical="center"/>
    </xf>
    <xf numFmtId="0" fontId="18" fillId="32" borderId="119" applyNumberFormat="0" applyAlignment="0" applyProtection="0"/>
    <xf numFmtId="0" fontId="79" fillId="8" borderId="117" applyNumberFormat="0" applyAlignment="0" applyProtection="0">
      <alignment vertical="center"/>
    </xf>
    <xf numFmtId="2" fontId="53" fillId="37" borderId="170" applyProtection="0"/>
    <xf numFmtId="2" fontId="53" fillId="37" borderId="170" applyProtection="0">
      <alignment horizontal="center"/>
    </xf>
    <xf numFmtId="2" fontId="57" fillId="35" borderId="170" applyProtection="0"/>
    <xf numFmtId="0" fontId="44" fillId="8" borderId="117" applyNumberFormat="0" applyAlignment="0" applyProtection="0">
      <alignment vertical="center"/>
    </xf>
    <xf numFmtId="0" fontId="85" fillId="0" borderId="116" applyNumberFormat="0" applyFill="0" applyAlignment="0" applyProtection="0"/>
    <xf numFmtId="2" fontId="53" fillId="35" borderId="170" applyProtection="0">
      <alignment horizontal="right"/>
    </xf>
    <xf numFmtId="2" fontId="53" fillId="35" borderId="170" applyProtection="0">
      <alignment horizontal="right"/>
    </xf>
    <xf numFmtId="2" fontId="54" fillId="33" borderId="170" applyProtection="0"/>
    <xf numFmtId="2" fontId="54" fillId="33" borderId="170" applyProtection="0"/>
    <xf numFmtId="0" fontId="18" fillId="32" borderId="119" applyNumberFormat="0" applyAlignment="0" applyProtection="0"/>
    <xf numFmtId="0" fontId="68" fillId="15" borderId="184" applyNumberFormat="0" applyAlignment="0" applyProtection="0">
      <alignment vertical="center"/>
    </xf>
    <xf numFmtId="0" fontId="68" fillId="15" borderId="117" applyNumberFormat="0" applyAlignment="0" applyProtection="0">
      <alignment vertical="center"/>
    </xf>
    <xf numFmtId="0" fontId="59" fillId="0" borderId="115" applyNumberFormat="0" applyFill="0" applyAlignment="0" applyProtection="0">
      <alignment vertical="center"/>
    </xf>
    <xf numFmtId="0" fontId="51" fillId="15" borderId="193" applyNumberFormat="0" applyAlignment="0" applyProtection="0">
      <alignment vertical="center"/>
    </xf>
    <xf numFmtId="2" fontId="53" fillId="37" borderId="203" applyProtection="0"/>
    <xf numFmtId="2" fontId="54" fillId="33" borderId="170" applyProtection="0"/>
    <xf numFmtId="0" fontId="80" fillId="15" borderId="193" applyNumberFormat="0" applyAlignment="0" applyProtection="0">
      <alignment vertical="center"/>
    </xf>
    <xf numFmtId="0" fontId="13" fillId="10" borderId="119" applyNumberFormat="0" applyFont="0" applyAlignment="0" applyProtection="0"/>
    <xf numFmtId="0" fontId="80" fillId="15" borderId="210" applyNumberFormat="0" applyAlignment="0" applyProtection="0">
      <alignment vertical="center"/>
    </xf>
    <xf numFmtId="0" fontId="80" fillId="15" borderId="202" applyNumberFormat="0" applyAlignment="0" applyProtection="0">
      <alignment vertical="center"/>
    </xf>
    <xf numFmtId="2" fontId="53" fillId="34" borderId="170" applyProtection="0"/>
    <xf numFmtId="0" fontId="13" fillId="10" borderId="119" applyNumberFormat="0" applyFont="0" applyAlignment="0" applyProtection="0">
      <alignment vertical="center"/>
    </xf>
    <xf numFmtId="0" fontId="80" fillId="15" borderId="193" applyNumberFormat="0" applyAlignment="0" applyProtection="0">
      <alignment vertical="center"/>
    </xf>
    <xf numFmtId="0" fontId="44" fillId="8" borderId="117" applyNumberFormat="0" applyAlignment="0" applyProtection="0">
      <alignment vertical="center"/>
    </xf>
    <xf numFmtId="0" fontId="52" fillId="33" borderId="170" applyNumberFormat="0" applyAlignment="0" applyProtection="0"/>
    <xf numFmtId="0" fontId="32" fillId="15" borderId="117"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44" fillId="8" borderId="197" applyNumberFormat="0" applyAlignment="0" applyProtection="0">
      <alignment vertical="center"/>
    </xf>
    <xf numFmtId="14" fontId="54" fillId="36" borderId="170" applyProtection="0">
      <alignment horizontal="left"/>
    </xf>
    <xf numFmtId="0" fontId="68" fillId="15" borderId="184" applyNumberFormat="0" applyAlignment="0" applyProtection="0">
      <alignment vertical="center"/>
    </xf>
    <xf numFmtId="2" fontId="54" fillId="33" borderId="170" applyProtection="0"/>
    <xf numFmtId="0" fontId="44" fillId="8" borderId="117" applyNumberFormat="0" applyAlignment="0" applyProtection="0">
      <alignment vertical="center"/>
    </xf>
    <xf numFmtId="0" fontId="80" fillId="9" borderId="193" applyNumberFormat="0" applyAlignment="0" applyProtection="0">
      <alignment vertical="center"/>
    </xf>
    <xf numFmtId="0" fontId="18" fillId="32" borderId="119" applyNumberFormat="0" applyAlignment="0" applyProtection="0"/>
    <xf numFmtId="2" fontId="54" fillId="33" borderId="170" applyProtection="0"/>
    <xf numFmtId="2" fontId="53" fillId="34" borderId="170" applyProtection="0"/>
    <xf numFmtId="14" fontId="54" fillId="36" borderId="203" applyProtection="0">
      <alignment horizontal="left"/>
    </xf>
    <xf numFmtId="0" fontId="79" fillId="8" borderId="184" applyNumberFormat="0" applyAlignment="0" applyProtection="0">
      <alignment vertical="center"/>
    </xf>
    <xf numFmtId="0" fontId="63" fillId="0" borderId="115" applyNumberFormat="0" applyFill="0" applyAlignment="0" applyProtection="0">
      <alignment vertical="center"/>
    </xf>
    <xf numFmtId="0" fontId="80" fillId="15" borderId="202" applyNumberFormat="0" applyAlignment="0" applyProtection="0">
      <alignment vertical="center"/>
    </xf>
    <xf numFmtId="2" fontId="54" fillId="33" borderId="170" applyProtection="0"/>
    <xf numFmtId="2" fontId="53" fillId="35" borderId="170" applyProtection="0">
      <alignment horizontal="right"/>
    </xf>
    <xf numFmtId="0" fontId="79" fillId="8" borderId="117" applyNumberFormat="0" applyAlignment="0" applyProtection="0">
      <alignment vertical="center"/>
    </xf>
    <xf numFmtId="0" fontId="79" fillId="8" borderId="117" applyNumberFormat="0" applyAlignment="0" applyProtection="0">
      <alignment vertical="center"/>
    </xf>
    <xf numFmtId="2" fontId="53" fillId="37" borderId="170" applyProtection="0"/>
    <xf numFmtId="0" fontId="51" fillId="15" borderId="193" applyNumberFormat="0" applyAlignment="0" applyProtection="0">
      <alignment vertical="center"/>
    </xf>
    <xf numFmtId="0" fontId="13" fillId="10" borderId="209" applyNumberFormat="0" applyFont="0" applyAlignment="0" applyProtection="0"/>
    <xf numFmtId="0" fontId="13" fillId="10" borderId="119" applyNumberFormat="0" applyFont="0" applyAlignment="0" applyProtection="0">
      <alignment vertical="center"/>
    </xf>
    <xf numFmtId="0" fontId="80" fillId="15" borderId="202"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52" fillId="33" borderId="170" applyNumberFormat="0" applyAlignment="0" applyProtection="0"/>
    <xf numFmtId="0" fontId="13" fillId="10" borderId="119" applyNumberFormat="0" applyFont="0" applyAlignment="0" applyProtection="0">
      <alignment vertical="center"/>
    </xf>
    <xf numFmtId="14" fontId="54" fillId="36" borderId="170" applyProtection="0">
      <alignment horizontal="left"/>
    </xf>
    <xf numFmtId="0" fontId="68" fillId="15" borderId="117" applyNumberFormat="0" applyAlignment="0" applyProtection="0">
      <alignment vertical="center"/>
    </xf>
    <xf numFmtId="0" fontId="18" fillId="32" borderId="119" applyNumberFormat="0" applyAlignment="0" applyProtection="0"/>
    <xf numFmtId="0" fontId="67" fillId="9" borderId="117" applyNumberFormat="0" applyAlignment="0" applyProtection="0"/>
    <xf numFmtId="0" fontId="80" fillId="15" borderId="193" applyNumberFormat="0" applyAlignment="0" applyProtection="0">
      <alignment vertical="center"/>
    </xf>
    <xf numFmtId="0" fontId="51" fillId="15" borderId="193" applyNumberFormat="0" applyAlignment="0" applyProtection="0">
      <alignment vertical="center"/>
    </xf>
    <xf numFmtId="0" fontId="68" fillId="9" borderId="117" applyNumberFormat="0" applyAlignment="0" applyProtection="0">
      <alignment vertical="center"/>
    </xf>
    <xf numFmtId="0" fontId="67" fillId="9" borderId="117" applyNumberFormat="0" applyAlignment="0" applyProtection="0"/>
    <xf numFmtId="0" fontId="63" fillId="0" borderId="204" applyNumberFormat="0" applyFill="0" applyAlignment="0" applyProtection="0">
      <alignment vertical="center"/>
    </xf>
    <xf numFmtId="0" fontId="80" fillId="15" borderId="193" applyNumberFormat="0" applyAlignment="0" applyProtection="0">
      <alignment vertical="center"/>
    </xf>
    <xf numFmtId="0" fontId="52" fillId="33" borderId="203" applyNumberFormat="0" applyAlignment="0" applyProtection="0"/>
    <xf numFmtId="0" fontId="68" fillId="15" borderId="117" applyNumberFormat="0" applyAlignment="0" applyProtection="0">
      <alignment vertical="center"/>
    </xf>
    <xf numFmtId="2" fontId="53" fillId="35" borderId="170" applyProtection="0">
      <alignment horizontal="right"/>
    </xf>
    <xf numFmtId="14" fontId="54" fillId="36" borderId="170" applyProtection="0">
      <alignment horizontal="right"/>
    </xf>
    <xf numFmtId="0" fontId="13" fillId="10" borderId="119" applyNumberFormat="0" applyFont="0" applyAlignment="0" applyProtection="0">
      <alignment vertical="center"/>
    </xf>
    <xf numFmtId="0" fontId="55" fillId="33" borderId="170" applyNumberFormat="0" applyProtection="0">
      <alignment horizontal="left"/>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67" fillId="9" borderId="184" applyNumberFormat="0" applyAlignment="0" applyProtection="0"/>
    <xf numFmtId="0" fontId="80" fillId="15" borderId="193" applyNumberFormat="0" applyAlignment="0" applyProtection="0">
      <alignment vertical="center"/>
    </xf>
    <xf numFmtId="0" fontId="13" fillId="10" borderId="201" applyNumberFormat="0" applyFont="0" applyAlignment="0" applyProtection="0">
      <alignment vertical="center"/>
    </xf>
    <xf numFmtId="2" fontId="53" fillId="34" borderId="211" applyProtection="0"/>
    <xf numFmtId="0" fontId="55" fillId="33" borderId="170" applyNumberFormat="0" applyProtection="0">
      <alignment horizontal="left"/>
    </xf>
    <xf numFmtId="0" fontId="68" fillId="15" borderId="184"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3" fillId="34" borderId="203" applyProtection="0"/>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18" fillId="32" borderId="119" applyNumberForma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2" fontId="53" fillId="34" borderId="170" applyProtection="0"/>
    <xf numFmtId="0" fontId="80" fillId="15" borderId="19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85" fillId="0" borderId="116" applyNumberFormat="0" applyFill="0" applyAlignment="0" applyProtection="0"/>
    <xf numFmtId="0" fontId="68" fillId="15" borderId="117" applyNumberFormat="0" applyAlignment="0" applyProtection="0">
      <alignment vertical="center"/>
    </xf>
    <xf numFmtId="0" fontId="80" fillId="15" borderId="193" applyNumberFormat="0" applyAlignment="0" applyProtection="0">
      <alignment vertical="center"/>
    </xf>
    <xf numFmtId="0" fontId="80" fillId="15" borderId="202" applyNumberFormat="0" applyAlignment="0" applyProtection="0">
      <alignment vertical="center"/>
    </xf>
    <xf numFmtId="0" fontId="51" fillId="15" borderId="193" applyNumberFormat="0" applyAlignment="0" applyProtection="0">
      <alignment vertical="center"/>
    </xf>
    <xf numFmtId="0" fontId="63" fillId="0" borderId="205" applyNumberFormat="0" applyFill="0" applyAlignment="0" applyProtection="0">
      <alignment vertical="center"/>
    </xf>
    <xf numFmtId="0" fontId="63" fillId="0" borderId="116" applyNumberFormat="0" applyFill="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2" fontId="57" fillId="35" borderId="170" applyProtection="0"/>
    <xf numFmtId="0" fontId="80" fillId="15" borderId="210" applyNumberForma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2" fontId="57" fillId="35" borderId="203" applyProtection="0">
      <alignment horizont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80" fillId="9" borderId="193" applyNumberFormat="0" applyAlignment="0" applyProtection="0">
      <alignment vertical="center"/>
    </xf>
    <xf numFmtId="14" fontId="54" fillId="36" borderId="203" applyProtection="0">
      <alignment horizontal="right"/>
    </xf>
    <xf numFmtId="0" fontId="63" fillId="0" borderId="204" applyNumberFormat="0" applyFill="0" applyAlignment="0" applyProtection="0">
      <alignment vertical="center"/>
    </xf>
    <xf numFmtId="2" fontId="57" fillId="35" borderId="170" applyProtection="0">
      <alignment horizontal="center"/>
    </xf>
    <xf numFmtId="0" fontId="85" fillId="0" borderId="205" applyNumberFormat="0" applyFill="0" applyAlignment="0" applyProtection="0"/>
    <xf numFmtId="0" fontId="13" fillId="10" borderId="201" applyNumberFormat="0" applyFont="0" applyAlignment="0" applyProtection="0">
      <alignment vertical="center"/>
    </xf>
    <xf numFmtId="0" fontId="59" fillId="0" borderId="115" applyNumberFormat="0" applyFill="0" applyAlignment="0" applyProtection="0">
      <alignment vertical="center"/>
    </xf>
    <xf numFmtId="0" fontId="55" fillId="33" borderId="203" applyNumberFormat="0" applyProtection="0">
      <alignment horizontal="left"/>
    </xf>
    <xf numFmtId="0" fontId="13" fillId="10" borderId="201" applyNumberFormat="0" applyFont="0" applyAlignment="0" applyProtection="0">
      <alignment vertical="center"/>
    </xf>
    <xf numFmtId="0" fontId="68" fillId="15" borderId="184" applyNumberFormat="0" applyAlignment="0" applyProtection="0">
      <alignment vertical="center"/>
    </xf>
    <xf numFmtId="2" fontId="54" fillId="33" borderId="170" applyProtection="0"/>
    <xf numFmtId="0" fontId="13" fillId="10" borderId="119" applyNumberFormat="0" applyFon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xf numFmtId="0" fontId="13" fillId="10" borderId="119" applyNumberFormat="0" applyFont="0" applyAlignment="0" applyProtection="0">
      <alignment vertical="center"/>
    </xf>
    <xf numFmtId="0" fontId="80" fillId="9" borderId="193"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32" fillId="15" borderId="117"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51" fillId="15" borderId="193"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51" fillId="15" borderId="193" applyNumberFormat="0" applyAlignment="0" applyProtection="0">
      <alignment vertical="center"/>
    </xf>
    <xf numFmtId="2" fontId="53" fillId="35" borderId="170" applyProtection="0">
      <alignment horizontal="right"/>
    </xf>
    <xf numFmtId="14" fontId="54" fillId="36" borderId="170" applyProtection="0">
      <alignment horizontal="left"/>
    </xf>
    <xf numFmtId="0" fontId="68" fillId="15" borderId="184"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8" fillId="15" borderId="207" applyNumberFormat="0" applyAlignment="0" applyProtection="0">
      <alignment vertical="center"/>
    </xf>
    <xf numFmtId="0" fontId="44" fillId="8" borderId="117" applyNumberFormat="0" applyAlignment="0" applyProtection="0">
      <alignment vertical="center"/>
    </xf>
    <xf numFmtId="2" fontId="53" fillId="37" borderId="170" applyProtection="0">
      <alignment horizontal="center"/>
    </xf>
    <xf numFmtId="0" fontId="63" fillId="0" borderId="212" applyNumberFormat="0" applyFill="0" applyAlignment="0" applyProtection="0">
      <alignment vertical="center"/>
    </xf>
    <xf numFmtId="0" fontId="59" fillId="0" borderId="115" applyNumberFormat="0" applyFill="0" applyAlignment="0" applyProtection="0">
      <alignment vertical="center"/>
    </xf>
    <xf numFmtId="0" fontId="79" fillId="8" borderId="117"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2" fontId="57" fillId="35" borderId="170" applyProtection="0">
      <alignment horizontal="center"/>
    </xf>
    <xf numFmtId="0" fontId="44" fillId="8" borderId="207" applyNumberFormat="0" applyAlignment="0" applyProtection="0">
      <alignment vertical="center"/>
    </xf>
    <xf numFmtId="2" fontId="53" fillId="37" borderId="170" applyProtection="0"/>
    <xf numFmtId="0" fontId="63" fillId="0" borderId="115" applyNumberFormat="0" applyFill="0" applyAlignment="0" applyProtection="0">
      <alignment vertical="center"/>
    </xf>
    <xf numFmtId="0" fontId="63" fillId="0" borderId="204" applyNumberFormat="0" applyFill="0" applyAlignment="0" applyProtection="0">
      <alignment vertical="center"/>
    </xf>
    <xf numFmtId="0" fontId="80" fillId="15" borderId="193" applyNumberFormat="0" applyAlignment="0" applyProtection="0">
      <alignment vertical="center"/>
    </xf>
    <xf numFmtId="14" fontId="54" fillId="36" borderId="170" applyProtection="0">
      <alignment horizontal="left"/>
    </xf>
    <xf numFmtId="0" fontId="68" fillId="9" borderId="184"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2" fontId="53" fillId="34" borderId="170" applyProtection="0"/>
    <xf numFmtId="14" fontId="54" fillId="36" borderId="170" applyProtection="0">
      <alignment horizontal="right"/>
    </xf>
    <xf numFmtId="0" fontId="80" fillId="15" borderId="193" applyNumberFormat="0" applyAlignment="0" applyProtection="0">
      <alignment vertical="center"/>
    </xf>
    <xf numFmtId="2" fontId="54" fillId="33" borderId="170" applyProtection="0"/>
    <xf numFmtId="0" fontId="80" fillId="15" borderId="193" applyNumberFormat="0" applyAlignment="0" applyProtection="0">
      <alignment vertical="center"/>
    </xf>
    <xf numFmtId="0" fontId="68" fillId="15" borderId="207" applyNumberFormat="0" applyAlignment="0" applyProtection="0">
      <alignment vertical="center"/>
    </xf>
    <xf numFmtId="14" fontId="54" fillId="36" borderId="203" applyProtection="0">
      <alignment horizontal="left"/>
    </xf>
    <xf numFmtId="0" fontId="13" fillId="10" borderId="119" applyNumberFormat="0" applyFont="0" applyAlignment="0" applyProtection="0"/>
    <xf numFmtId="0" fontId="13" fillId="10" borderId="201" applyNumberFormat="0" applyFont="0" applyAlignment="0" applyProtection="0">
      <alignment vertical="center"/>
    </xf>
    <xf numFmtId="0" fontId="68" fillId="15" borderId="184" applyNumberFormat="0" applyAlignment="0" applyProtection="0">
      <alignment vertical="center"/>
    </xf>
    <xf numFmtId="0" fontId="51" fillId="15" borderId="193"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2" fontId="54" fillId="33" borderId="170" applyProtection="0"/>
    <xf numFmtId="14" fontId="54" fillId="36" borderId="203" applyProtection="0">
      <alignment horizontal="left"/>
    </xf>
    <xf numFmtId="0" fontId="68" fillId="9" borderId="184" applyNumberFormat="0" applyAlignment="0" applyProtection="0">
      <alignment vertical="center"/>
    </xf>
    <xf numFmtId="0" fontId="13" fillId="10" borderId="119" applyNumberFormat="0" applyFont="0" applyAlignment="0" applyProtection="0">
      <alignment vertical="center"/>
    </xf>
    <xf numFmtId="0" fontId="63" fillId="0" borderId="213" applyNumberFormat="0" applyFill="0" applyAlignment="0" applyProtection="0">
      <alignment vertical="center"/>
    </xf>
    <xf numFmtId="0" fontId="32" fillId="15" borderId="117"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80" fillId="15" borderId="193" applyNumberForma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2" fontId="54" fillId="33" borderId="170" applyProtection="0"/>
    <xf numFmtId="0" fontId="68" fillId="15" borderId="117" applyNumberFormat="0" applyAlignment="0" applyProtection="0">
      <alignment vertical="center"/>
    </xf>
    <xf numFmtId="14" fontId="54" fillId="36" borderId="170" applyProtection="0">
      <alignment horizontal="left"/>
    </xf>
    <xf numFmtId="0" fontId="68" fillId="15" borderId="117" applyNumberFormat="0" applyAlignment="0" applyProtection="0">
      <alignment vertical="center"/>
    </xf>
    <xf numFmtId="0" fontId="79" fillId="8" borderId="117" applyNumberFormat="0" applyAlignment="0" applyProtection="0">
      <alignment vertical="center"/>
    </xf>
    <xf numFmtId="0" fontId="44" fillId="8" borderId="117" applyNumberFormat="0" applyAlignment="0" applyProtection="0">
      <alignment vertical="center"/>
    </xf>
    <xf numFmtId="0" fontId="32" fillId="15" borderId="117" applyNumberFormat="0" applyAlignment="0" applyProtection="0">
      <alignment vertical="center"/>
    </xf>
    <xf numFmtId="0" fontId="13" fillId="10" borderId="209" applyNumberFormat="0" applyFont="0" applyAlignment="0" applyProtection="0">
      <alignment vertical="center"/>
    </xf>
    <xf numFmtId="2" fontId="53" fillId="37" borderId="170" applyProtection="0"/>
    <xf numFmtId="0" fontId="63" fillId="0" borderId="115" applyNumberFormat="0" applyFill="0" applyAlignment="0" applyProtection="0">
      <alignment vertical="center"/>
    </xf>
    <xf numFmtId="0" fontId="68" fillId="15" borderId="117" applyNumberFormat="0" applyAlignment="0" applyProtection="0">
      <alignment vertical="center"/>
    </xf>
    <xf numFmtId="0" fontId="44" fillId="8" borderId="207" applyNumberFormat="0" applyAlignment="0" applyProtection="0">
      <alignment vertical="center"/>
    </xf>
    <xf numFmtId="0" fontId="51" fillId="15" borderId="202" applyNumberFormat="0" applyAlignment="0" applyProtection="0">
      <alignment vertical="center"/>
    </xf>
    <xf numFmtId="2" fontId="57" fillId="35" borderId="170" applyProtection="0"/>
    <xf numFmtId="0" fontId="63" fillId="0" borderId="115" applyNumberFormat="0" applyFill="0" applyAlignment="0" applyProtection="0">
      <alignment vertical="center"/>
    </xf>
    <xf numFmtId="14" fontId="54" fillId="36" borderId="170" applyProtection="0">
      <alignment horizontal="left"/>
    </xf>
    <xf numFmtId="0" fontId="13" fillId="10" borderId="201" applyNumberFormat="0" applyFont="0" applyAlignment="0" applyProtection="0">
      <alignment vertical="center"/>
    </xf>
    <xf numFmtId="0" fontId="13" fillId="10" borderId="119" applyNumberFormat="0" applyFont="0" applyAlignment="0" applyProtection="0">
      <alignment vertical="center"/>
    </xf>
    <xf numFmtId="0" fontId="59"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201" applyNumberFormat="0" applyFont="0" applyAlignment="0" applyProtection="0">
      <alignment vertical="center"/>
    </xf>
    <xf numFmtId="2" fontId="52" fillId="34" borderId="203" applyProtection="0">
      <alignment horizontal="right"/>
    </xf>
    <xf numFmtId="2" fontId="54" fillId="33" borderId="170" applyProtection="0"/>
    <xf numFmtId="0" fontId="32" fillId="15" borderId="117" applyNumberFormat="0" applyAlignment="0" applyProtection="0">
      <alignment vertical="center"/>
    </xf>
    <xf numFmtId="0" fontId="32" fillId="15" borderId="117" applyNumberFormat="0" applyAlignment="0" applyProtection="0">
      <alignment vertical="center"/>
    </xf>
    <xf numFmtId="2" fontId="53" fillId="37" borderId="170" applyProtection="0"/>
    <xf numFmtId="0" fontId="68" fillId="15" borderId="117" applyNumberFormat="0" applyAlignment="0" applyProtection="0">
      <alignment vertical="center"/>
    </xf>
    <xf numFmtId="2" fontId="53" fillId="34" borderId="170" applyProtection="0"/>
    <xf numFmtId="2" fontId="54" fillId="33" borderId="203" applyProtection="0"/>
    <xf numFmtId="0" fontId="79" fillId="8" borderId="184" applyNumberFormat="0" applyAlignment="0" applyProtection="0">
      <alignment vertical="center"/>
    </xf>
    <xf numFmtId="0" fontId="63" fillId="0" borderId="115" applyNumberFormat="0" applyFill="0" applyAlignment="0" applyProtection="0">
      <alignment vertical="center"/>
    </xf>
    <xf numFmtId="2" fontId="52" fillId="34" borderId="170" applyProtection="0">
      <alignment horizontal="right"/>
    </xf>
    <xf numFmtId="2" fontId="53" fillId="37" borderId="203" applyProtection="0"/>
    <xf numFmtId="2" fontId="53" fillId="37" borderId="203"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17" applyNumberFormat="0" applyAlignment="0" applyProtection="0">
      <alignment vertical="center"/>
    </xf>
    <xf numFmtId="0" fontId="13" fillId="10" borderId="119" applyNumberFormat="0" applyFont="0" applyAlignment="0" applyProtection="0">
      <alignment vertical="center"/>
    </xf>
    <xf numFmtId="2" fontId="53" fillId="37" borderId="170" applyProtection="0"/>
    <xf numFmtId="0" fontId="80" fillId="15" borderId="193" applyNumberFormat="0" applyAlignment="0" applyProtection="0">
      <alignment vertical="center"/>
    </xf>
    <xf numFmtId="0" fontId="68" fillId="15" borderId="117" applyNumberFormat="0" applyAlignment="0" applyProtection="0">
      <alignment vertical="center"/>
    </xf>
    <xf numFmtId="0" fontId="63" fillId="0" borderId="205" applyNumberFormat="0" applyFill="0" applyAlignment="0" applyProtection="0">
      <alignment vertical="center"/>
    </xf>
    <xf numFmtId="0" fontId="32" fillId="15" borderId="184" applyNumberForma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63" fillId="0" borderId="204" applyNumberFormat="0" applyFill="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63" fillId="0" borderId="115" applyNumberFormat="0" applyFill="0" applyAlignment="0" applyProtection="0">
      <alignment vertical="center"/>
    </xf>
    <xf numFmtId="0" fontId="68" fillId="15" borderId="184" applyNumberFormat="0" applyAlignment="0" applyProtection="0">
      <alignment vertical="center"/>
    </xf>
    <xf numFmtId="0" fontId="63" fillId="0" borderId="115" applyNumberFormat="0" applyFill="0" applyAlignment="0" applyProtection="0">
      <alignment vertical="center"/>
    </xf>
    <xf numFmtId="2" fontId="57" fillId="35" borderId="170" applyProtection="0">
      <alignment horizont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2" fontId="53" fillId="37" borderId="203" applyProtection="0"/>
    <xf numFmtId="2" fontId="57" fillId="35" borderId="170" applyProtection="0">
      <alignment horizontal="center"/>
    </xf>
    <xf numFmtId="14" fontId="54" fillId="36" borderId="203" applyProtection="0">
      <alignment horizontal="right"/>
    </xf>
    <xf numFmtId="0" fontId="13" fillId="10" borderId="119" applyNumberFormat="0" applyFont="0" applyAlignment="0" applyProtection="0">
      <alignment vertical="center"/>
    </xf>
    <xf numFmtId="0" fontId="80" fillId="15" borderId="193" applyNumberFormat="0" applyAlignment="0" applyProtection="0">
      <alignment vertical="center"/>
    </xf>
    <xf numFmtId="2" fontId="53" fillId="37" borderId="170" applyProtection="0">
      <alignment horizontal="center"/>
    </xf>
    <xf numFmtId="0" fontId="80" fillId="15" borderId="193" applyNumberFormat="0" applyAlignment="0" applyProtection="0">
      <alignment vertical="center"/>
    </xf>
    <xf numFmtId="0" fontId="32" fillId="15" borderId="184" applyNumberFormat="0" applyAlignment="0" applyProtection="0">
      <alignment vertical="center"/>
    </xf>
    <xf numFmtId="0" fontId="80" fillId="15" borderId="193"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14" fontId="54" fillId="36" borderId="170" applyProtection="0">
      <alignment horizontal="left"/>
    </xf>
    <xf numFmtId="2" fontId="57" fillId="35" borderId="170" applyProtection="0">
      <alignment horizontal="center"/>
    </xf>
    <xf numFmtId="0" fontId="63" fillId="0" borderId="116" applyNumberFormat="0" applyFill="0" applyAlignment="0" applyProtection="0">
      <alignment vertical="center"/>
    </xf>
    <xf numFmtId="0" fontId="80" fillId="9" borderId="193" applyNumberFormat="0" applyAlignment="0" applyProtection="0">
      <alignment vertical="center"/>
    </xf>
    <xf numFmtId="0" fontId="18" fillId="32" borderId="119" applyNumberFormat="0" applyAlignment="0" applyProtection="0"/>
    <xf numFmtId="14" fontId="54" fillId="36" borderId="211" applyProtection="0">
      <alignment horizontal="right"/>
    </xf>
    <xf numFmtId="0" fontId="68" fillId="15" borderId="117" applyNumberFormat="0" applyAlignment="0" applyProtection="0">
      <alignment vertical="center"/>
    </xf>
    <xf numFmtId="0" fontId="80" fillId="9" borderId="202" applyNumberFormat="0" applyAlignment="0" applyProtection="0">
      <alignment vertical="center"/>
    </xf>
    <xf numFmtId="2" fontId="53" fillId="37" borderId="170" applyProtection="0"/>
    <xf numFmtId="0" fontId="68" fillId="15"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2" fontId="57" fillId="35" borderId="203" applyProtection="0"/>
    <xf numFmtId="0" fontId="63" fillId="0" borderId="205"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xf numFmtId="0" fontId="63" fillId="0" borderId="204" applyNumberFormat="0" applyFill="0" applyAlignment="0" applyProtection="0">
      <alignment vertical="center"/>
    </xf>
    <xf numFmtId="2" fontId="53" fillId="35" borderId="170" applyProtection="0">
      <alignment horizontal="right"/>
    </xf>
    <xf numFmtId="0" fontId="80" fillId="15" borderId="193" applyNumberFormat="0" applyAlignment="0" applyProtection="0">
      <alignment vertical="center"/>
    </xf>
    <xf numFmtId="0" fontId="80" fillId="15" borderId="193" applyNumberFormat="0" applyAlignment="0" applyProtection="0">
      <alignment vertical="center"/>
    </xf>
    <xf numFmtId="0" fontId="44" fillId="8" borderId="117" applyNumberFormat="0" applyAlignment="0" applyProtection="0">
      <alignment vertical="center"/>
    </xf>
    <xf numFmtId="0" fontId="79" fillId="8" borderId="117" applyNumberFormat="0" applyAlignment="0" applyProtection="0">
      <alignment vertical="center"/>
    </xf>
    <xf numFmtId="2" fontId="53" fillId="34" borderId="170" applyProtection="0"/>
    <xf numFmtId="0" fontId="32" fillId="15" borderId="184" applyNumberFormat="0" applyAlignment="0" applyProtection="0">
      <alignment vertical="center"/>
    </xf>
    <xf numFmtId="0" fontId="67" fillId="9" borderId="207" applyNumberFormat="0" applyAlignment="0" applyProtection="0"/>
    <xf numFmtId="0" fontId="13" fillId="10" borderId="201" applyNumberFormat="0" applyFont="0" applyAlignment="0" applyProtection="0">
      <alignment vertical="center"/>
    </xf>
    <xf numFmtId="0" fontId="52" fillId="33" borderId="203" applyNumberFormat="0" applyAlignment="0" applyProtection="0"/>
    <xf numFmtId="0" fontId="68" fillId="15" borderId="117"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79" fillId="8" borderId="117" applyNumberFormat="0" applyAlignment="0" applyProtection="0">
      <alignment vertical="center"/>
    </xf>
    <xf numFmtId="0" fontId="68" fillId="9" borderId="117"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3" fillId="0" borderId="212" applyNumberFormat="0" applyFill="0" applyAlignment="0" applyProtection="0">
      <alignment vertical="center"/>
    </xf>
    <xf numFmtId="0" fontId="68" fillId="15" borderId="117" applyNumberFormat="0" applyAlignment="0" applyProtection="0">
      <alignment vertical="center"/>
    </xf>
    <xf numFmtId="0" fontId="68" fillId="15" borderId="184" applyNumberFormat="0" applyAlignment="0" applyProtection="0">
      <alignment vertical="center"/>
    </xf>
    <xf numFmtId="2" fontId="53" fillId="37" borderId="170" applyProtection="0"/>
    <xf numFmtId="2" fontId="53" fillId="34" borderId="203" applyProtection="0"/>
    <xf numFmtId="2" fontId="53" fillId="34" borderId="170" applyProtection="0"/>
    <xf numFmtId="0" fontId="63" fillId="0" borderId="204" applyNumberFormat="0" applyFill="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14" fontId="54" fillId="36" borderId="203" applyProtection="0">
      <alignment horizontal="left"/>
    </xf>
    <xf numFmtId="0" fontId="80" fillId="9" borderId="193" applyNumberFormat="0" applyAlignment="0" applyProtection="0">
      <alignment vertical="center"/>
    </xf>
    <xf numFmtId="2" fontId="54" fillId="33" borderId="170" applyProtection="0"/>
    <xf numFmtId="2" fontId="54" fillId="33" borderId="203" applyProtection="0"/>
    <xf numFmtId="0" fontId="68" fillId="15" borderId="207" applyNumberFormat="0" applyAlignment="0" applyProtection="0">
      <alignment vertical="center"/>
    </xf>
    <xf numFmtId="0" fontId="13" fillId="10" borderId="119" applyNumberFormat="0" applyFont="0" applyAlignment="0" applyProtection="0">
      <alignment vertical="center"/>
    </xf>
    <xf numFmtId="0" fontId="68" fillId="15" borderId="184" applyNumberFormat="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85" fillId="0" borderId="116" applyNumberFormat="0" applyFill="0" applyAlignment="0" applyProtection="0"/>
    <xf numFmtId="2" fontId="53" fillId="37" borderId="170" applyProtection="0">
      <alignment horizontal="center"/>
    </xf>
    <xf numFmtId="0" fontId="68" fillId="15" borderId="117" applyNumberFormat="0" applyAlignment="0" applyProtection="0">
      <alignment vertical="center"/>
    </xf>
    <xf numFmtId="0" fontId="63" fillId="0" borderId="116" applyNumberFormat="0" applyFill="0" applyAlignment="0" applyProtection="0">
      <alignment vertical="center"/>
    </xf>
    <xf numFmtId="14" fontId="54" fillId="36" borderId="170" applyProtection="0">
      <alignment horizontal="left"/>
    </xf>
    <xf numFmtId="0" fontId="63" fillId="0" borderId="115" applyNumberFormat="0" applyFill="0" applyAlignment="0" applyProtection="0">
      <alignment vertical="center"/>
    </xf>
    <xf numFmtId="2" fontId="53" fillId="35" borderId="170" applyProtection="0">
      <alignment horizontal="right"/>
    </xf>
    <xf numFmtId="0" fontId="18" fillId="32" borderId="209" applyNumberFormat="0" applyAlignment="0" applyProtection="0"/>
    <xf numFmtId="0" fontId="63" fillId="0" borderId="204" applyNumberFormat="0" applyFill="0" applyAlignment="0" applyProtection="0">
      <alignment vertical="center"/>
    </xf>
    <xf numFmtId="0" fontId="80" fillId="9" borderId="210" applyNumberFormat="0" applyAlignment="0" applyProtection="0">
      <alignment vertical="center"/>
    </xf>
    <xf numFmtId="0" fontId="80" fillId="15" borderId="19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68" fillId="15" borderId="184" applyNumberFormat="0" applyAlignment="0" applyProtection="0">
      <alignment vertical="center"/>
    </xf>
    <xf numFmtId="0" fontId="68" fillId="15" borderId="117" applyNumberFormat="0" applyAlignment="0" applyProtection="0">
      <alignment vertical="center"/>
    </xf>
    <xf numFmtId="0" fontId="59" fillId="0" borderId="115" applyNumberFormat="0" applyFill="0" applyAlignment="0" applyProtection="0">
      <alignment vertical="center"/>
    </xf>
    <xf numFmtId="0" fontId="18" fillId="32" borderId="119" applyNumberFormat="0" applyAlignment="0" applyProtection="0"/>
    <xf numFmtId="0" fontId="63" fillId="0" borderId="116" applyNumberFormat="0" applyFill="0" applyAlignment="0" applyProtection="0">
      <alignment vertical="center"/>
    </xf>
    <xf numFmtId="2" fontId="53" fillId="35" borderId="170" applyProtection="0">
      <alignment horizontal="right"/>
    </xf>
    <xf numFmtId="2" fontId="57" fillId="35" borderId="170" applyProtection="0">
      <alignment horizontal="center"/>
    </xf>
    <xf numFmtId="0" fontId="44" fillId="8" borderId="117" applyNumberFormat="0" applyAlignment="0" applyProtection="0">
      <alignment vertical="center"/>
    </xf>
    <xf numFmtId="0" fontId="68" fillId="15" borderId="117" applyNumberFormat="0" applyAlignment="0" applyProtection="0">
      <alignment vertical="center"/>
    </xf>
    <xf numFmtId="0" fontId="85" fillId="0" borderId="116" applyNumberFormat="0" applyFill="0" applyAlignment="0" applyProtection="0"/>
    <xf numFmtId="0" fontId="79" fillId="8" borderId="117" applyNumberFormat="0" applyAlignment="0" applyProtection="0">
      <alignment vertical="center"/>
    </xf>
    <xf numFmtId="0" fontId="68" fillId="15" borderId="117" applyNumberFormat="0" applyAlignment="0" applyProtection="0">
      <alignment vertical="center"/>
    </xf>
    <xf numFmtId="0" fontId="59" fillId="0" borderId="204" applyNumberFormat="0" applyFill="0" applyAlignment="0" applyProtection="0">
      <alignment vertical="center"/>
    </xf>
    <xf numFmtId="0" fontId="63" fillId="0" borderId="204" applyNumberFormat="0" applyFill="0" applyAlignment="0" applyProtection="0">
      <alignment vertical="center"/>
    </xf>
    <xf numFmtId="0" fontId="79" fillId="8" borderId="207" applyNumberFormat="0" applyAlignment="0" applyProtection="0">
      <alignment vertical="center"/>
    </xf>
    <xf numFmtId="14" fontId="54" fillId="36" borderId="170" applyProtection="0">
      <alignment horizontal="left"/>
    </xf>
    <xf numFmtId="14" fontId="54" fillId="36" borderId="170" applyProtection="0">
      <alignment horizontal="right"/>
    </xf>
    <xf numFmtId="0" fontId="32" fillId="15" borderId="207" applyNumberFormat="0" applyAlignment="0" applyProtection="0">
      <alignment vertical="center"/>
    </xf>
    <xf numFmtId="0" fontId="63" fillId="0" borderId="115" applyNumberFormat="0" applyFill="0" applyAlignment="0" applyProtection="0">
      <alignment vertical="center"/>
    </xf>
    <xf numFmtId="2" fontId="53" fillId="37" borderId="203" applyProtection="0"/>
    <xf numFmtId="0" fontId="18" fillId="32" borderId="119" applyNumberFormat="0" applyAlignment="0" applyProtection="0"/>
    <xf numFmtId="0" fontId="13" fillId="10" borderId="201" applyNumberFormat="0" applyFont="0" applyAlignment="0" applyProtection="0">
      <alignment vertical="center"/>
    </xf>
    <xf numFmtId="0" fontId="63" fillId="0" borderId="115" applyNumberFormat="0" applyFill="0" applyAlignment="0" applyProtection="0">
      <alignment vertical="center"/>
    </xf>
    <xf numFmtId="0" fontId="79" fillId="8" borderId="184" applyNumberFormat="0" applyAlignment="0" applyProtection="0">
      <alignment vertical="center"/>
    </xf>
    <xf numFmtId="0" fontId="13" fillId="10" borderId="119" applyNumberFormat="0" applyFont="0" applyAlignment="0" applyProtection="0">
      <alignment vertical="center"/>
    </xf>
    <xf numFmtId="0" fontId="59" fillId="0" borderId="115" applyNumberFormat="0" applyFill="0" applyAlignment="0" applyProtection="0">
      <alignment vertical="center"/>
    </xf>
    <xf numFmtId="0" fontId="63" fillId="0" borderId="116" applyNumberFormat="0" applyFill="0" applyAlignment="0" applyProtection="0">
      <alignment vertical="center"/>
    </xf>
    <xf numFmtId="0" fontId="68" fillId="15" borderId="184" applyNumberFormat="0" applyAlignment="0" applyProtection="0">
      <alignment vertical="center"/>
    </xf>
    <xf numFmtId="0" fontId="79" fillId="8" borderId="117" applyNumberFormat="0" applyAlignment="0" applyProtection="0">
      <alignment vertical="center"/>
    </xf>
    <xf numFmtId="0" fontId="63" fillId="0" borderId="213" applyNumberFormat="0" applyFill="0" applyAlignment="0" applyProtection="0">
      <alignment vertical="center"/>
    </xf>
    <xf numFmtId="2" fontId="53" fillId="37" borderId="170" applyProtection="0"/>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68" fillId="9" borderId="117" applyNumberFormat="0" applyAlignment="0" applyProtection="0">
      <alignment vertical="center"/>
    </xf>
    <xf numFmtId="0" fontId="80" fillId="15" borderId="193" applyNumberFormat="0" applyAlignment="0" applyProtection="0">
      <alignment vertical="center"/>
    </xf>
    <xf numFmtId="2" fontId="52" fillId="34" borderId="203" applyProtection="0">
      <alignment horizontal="right"/>
    </xf>
    <xf numFmtId="2" fontId="54" fillId="33" borderId="203" applyProtection="0"/>
    <xf numFmtId="0" fontId="68" fillId="15" borderId="207"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14" fontId="54" fillId="36" borderId="170" applyProtection="0">
      <alignment horizontal="left"/>
    </xf>
    <xf numFmtId="2" fontId="54" fillId="33" borderId="170" applyProtection="0"/>
    <xf numFmtId="0" fontId="59" fillId="0" borderId="115" applyNumberFormat="0" applyFill="0" applyAlignment="0" applyProtection="0">
      <alignment vertical="center"/>
    </xf>
    <xf numFmtId="0" fontId="13" fillId="10" borderId="201" applyNumberFormat="0" applyFont="0" applyAlignment="0" applyProtection="0"/>
    <xf numFmtId="0" fontId="79" fillId="8" borderId="117" applyNumberFormat="0" applyAlignment="0" applyProtection="0">
      <alignment vertical="center"/>
    </xf>
    <xf numFmtId="0" fontId="55" fillId="33" borderId="170" applyNumberFormat="0" applyProtection="0">
      <alignment horizontal="left"/>
    </xf>
    <xf numFmtId="0" fontId="55" fillId="33" borderId="203" applyNumberFormat="0" applyProtection="0">
      <alignment horizontal="left"/>
    </xf>
    <xf numFmtId="0" fontId="68" fillId="15" borderId="184" applyNumberFormat="0" applyAlignment="0" applyProtection="0">
      <alignment vertical="center"/>
    </xf>
    <xf numFmtId="2" fontId="53" fillId="34" borderId="17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79" fillId="8" borderId="117" applyNumberFormat="0" applyAlignment="0" applyProtection="0">
      <alignment vertical="center"/>
    </xf>
    <xf numFmtId="0" fontId="63" fillId="0" borderId="204" applyNumberFormat="0" applyFill="0" applyAlignment="0" applyProtection="0">
      <alignment vertical="center"/>
    </xf>
    <xf numFmtId="0" fontId="18" fillId="32" borderId="209" applyNumberFormat="0" applyAlignment="0" applyProtection="0"/>
    <xf numFmtId="0" fontId="80" fillId="15" borderId="193" applyNumberFormat="0" applyAlignment="0" applyProtection="0">
      <alignment vertical="center"/>
    </xf>
    <xf numFmtId="0" fontId="68" fillId="15" borderId="117" applyNumberFormat="0" applyAlignment="0" applyProtection="0">
      <alignment vertical="center"/>
    </xf>
    <xf numFmtId="0" fontId="85" fillId="0" borderId="116" applyNumberFormat="0" applyFill="0" applyAlignment="0" applyProtection="0"/>
    <xf numFmtId="0" fontId="68" fillId="15" borderId="117" applyNumberFormat="0" applyAlignment="0" applyProtection="0">
      <alignment vertical="center"/>
    </xf>
    <xf numFmtId="0" fontId="80" fillId="15" borderId="193" applyNumberFormat="0" applyAlignment="0" applyProtection="0">
      <alignment vertical="center"/>
    </xf>
    <xf numFmtId="0" fontId="85" fillId="0" borderId="116" applyNumberFormat="0" applyFill="0" applyAlignment="0" applyProtection="0"/>
    <xf numFmtId="2" fontId="57" fillId="35" borderId="203" applyProtection="0"/>
    <xf numFmtId="0" fontId="80" fillId="15" borderId="193" applyNumberFormat="0" applyAlignment="0" applyProtection="0">
      <alignment vertical="center"/>
    </xf>
    <xf numFmtId="2" fontId="53" fillId="37" borderId="170" applyProtection="0">
      <alignment horizontal="center"/>
    </xf>
    <xf numFmtId="14" fontId="54" fillId="36" borderId="170" applyProtection="0">
      <alignment horizontal="left"/>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8" borderId="207" applyNumberFormat="0" applyAlignment="0" applyProtection="0">
      <alignment vertical="center"/>
    </xf>
    <xf numFmtId="0" fontId="63" fillId="0" borderId="213" applyNumberFormat="0" applyFill="0" applyAlignment="0" applyProtection="0">
      <alignment vertical="center"/>
    </xf>
    <xf numFmtId="2" fontId="57" fillId="35" borderId="170" applyProtection="0"/>
    <xf numFmtId="0" fontId="44" fillId="8" borderId="117" applyNumberFormat="0" applyAlignment="0" applyProtection="0">
      <alignment vertical="center"/>
    </xf>
    <xf numFmtId="14" fontId="54" fillId="36" borderId="170" applyProtection="0">
      <alignment horizontal="right"/>
    </xf>
    <xf numFmtId="0" fontId="63" fillId="0" borderId="212" applyNumberFormat="0" applyFill="0" applyAlignment="0" applyProtection="0">
      <alignment vertical="center"/>
    </xf>
    <xf numFmtId="0" fontId="80" fillId="15" borderId="193" applyNumberFormat="0" applyAlignment="0" applyProtection="0">
      <alignment vertical="center"/>
    </xf>
    <xf numFmtId="0" fontId="63" fillId="0" borderId="115" applyNumberFormat="0" applyFill="0" applyAlignment="0" applyProtection="0">
      <alignment vertical="center"/>
    </xf>
    <xf numFmtId="0" fontId="80" fillId="9" borderId="193" applyNumberFormat="0" applyAlignment="0" applyProtection="0">
      <alignment vertical="center"/>
    </xf>
    <xf numFmtId="14" fontId="54" fillId="36" borderId="203" applyProtection="0">
      <alignment horizontal="left"/>
    </xf>
    <xf numFmtId="0" fontId="13" fillId="10" borderId="201" applyNumberFormat="0" applyFont="0" applyAlignment="0" applyProtection="0">
      <alignment vertical="center"/>
    </xf>
    <xf numFmtId="2" fontId="52" fillId="34" borderId="170" applyProtection="0">
      <alignment horizontal="right"/>
    </xf>
    <xf numFmtId="0" fontId="63" fillId="0" borderId="115" applyNumberFormat="0" applyFill="0" applyAlignment="0" applyProtection="0">
      <alignment vertical="center"/>
    </xf>
    <xf numFmtId="2" fontId="57" fillId="35" borderId="170" applyProtection="0"/>
    <xf numFmtId="0" fontId="63" fillId="0" borderId="212" applyNumberFormat="0" applyFill="0" applyAlignment="0" applyProtection="0">
      <alignment vertical="center"/>
    </xf>
    <xf numFmtId="14" fontId="54" fillId="36" borderId="170" applyProtection="0">
      <alignment horizontal="right"/>
    </xf>
    <xf numFmtId="0" fontId="55" fillId="33" borderId="170" applyNumberFormat="0" applyProtection="0">
      <alignment horizontal="left"/>
    </xf>
    <xf numFmtId="0" fontId="63" fillId="0" borderId="205" applyNumberFormat="0" applyFill="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80" fillId="15" borderId="202" applyNumberFormat="0" applyAlignment="0" applyProtection="0">
      <alignment vertical="center"/>
    </xf>
    <xf numFmtId="0" fontId="13" fillId="10" borderId="209" applyNumberFormat="0" applyFon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8" fillId="15" borderId="207" applyNumberFormat="0" applyAlignment="0" applyProtection="0">
      <alignment vertical="center"/>
    </xf>
    <xf numFmtId="0" fontId="13" fillId="10" borderId="201" applyNumberFormat="0" applyFont="0" applyAlignment="0" applyProtection="0">
      <alignment vertical="center"/>
    </xf>
    <xf numFmtId="0" fontId="85" fillId="0" borderId="116" applyNumberFormat="0" applyFill="0" applyAlignment="0" applyProtection="0"/>
    <xf numFmtId="0" fontId="80" fillId="15" borderId="193" applyNumberFormat="0" applyAlignment="0" applyProtection="0">
      <alignment vertical="center"/>
    </xf>
    <xf numFmtId="0" fontId="63" fillId="0" borderId="115" applyNumberFormat="0" applyFill="0" applyAlignment="0" applyProtection="0">
      <alignment vertical="center"/>
    </xf>
    <xf numFmtId="0" fontId="80" fillId="15" borderId="202" applyNumberFormat="0" applyAlignment="0" applyProtection="0">
      <alignment vertical="center"/>
    </xf>
    <xf numFmtId="14" fontId="54" fillId="36" borderId="170" applyProtection="0">
      <alignment horizontal="right"/>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67" fillId="9" borderId="207" applyNumberFormat="0" applyAlignment="0" applyProtection="0"/>
    <xf numFmtId="2" fontId="52" fillId="34" borderId="170" applyProtection="0">
      <alignment horizontal="right"/>
    </xf>
    <xf numFmtId="0" fontId="80" fillId="15" borderId="202" applyNumberFormat="0" applyAlignment="0" applyProtection="0">
      <alignment vertical="center"/>
    </xf>
    <xf numFmtId="2" fontId="54" fillId="33" borderId="170" applyProtection="0"/>
    <xf numFmtId="14" fontId="54" fillId="36" borderId="211" applyProtection="0">
      <alignment horizontal="left"/>
    </xf>
    <xf numFmtId="0" fontId="32" fillId="15" borderId="207" applyNumberFormat="0" applyAlignment="0" applyProtection="0">
      <alignment vertical="center"/>
    </xf>
    <xf numFmtId="0" fontId="68" fillId="15" borderId="184" applyNumberFormat="0" applyAlignment="0" applyProtection="0">
      <alignment vertical="center"/>
    </xf>
    <xf numFmtId="0" fontId="13" fillId="10" borderId="119" applyNumberFormat="0" applyFont="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52" fillId="33" borderId="170" applyNumberFormat="0" applyAlignment="0" applyProtection="0"/>
    <xf numFmtId="14" fontId="54" fillId="36" borderId="203" applyProtection="0">
      <alignment horizontal="right"/>
    </xf>
    <xf numFmtId="0" fontId="68" fillId="15" borderId="117" applyNumberFormat="0" applyAlignment="0" applyProtection="0">
      <alignment vertical="center"/>
    </xf>
    <xf numFmtId="0" fontId="52" fillId="33" borderId="170" applyNumberFormat="0" applyAlignment="0" applyProtection="0"/>
    <xf numFmtId="0" fontId="80" fillId="15" borderId="202" applyNumberFormat="0" applyAlignment="0" applyProtection="0">
      <alignment vertical="center"/>
    </xf>
    <xf numFmtId="0" fontId="52" fillId="33" borderId="170" applyNumberFormat="0" applyAlignment="0" applyProtection="0"/>
    <xf numFmtId="0" fontId="80" fillId="15" borderId="193" applyNumberFormat="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52" fillId="33" borderId="170" applyNumberFormat="0" applyAlignment="0" applyProtection="0"/>
    <xf numFmtId="14" fontId="54" fillId="36" borderId="170" applyProtection="0">
      <alignment horizontal="left"/>
    </xf>
    <xf numFmtId="0" fontId="18" fillId="32" borderId="119" applyNumberFormat="0" applyAlignment="0" applyProtection="0"/>
    <xf numFmtId="0" fontId="18" fillId="32" borderId="119" applyNumberFormat="0" applyAlignment="0" applyProtection="0"/>
    <xf numFmtId="0" fontId="80" fillId="15" borderId="193" applyNumberFormat="0" applyAlignment="0" applyProtection="0">
      <alignment vertical="center"/>
    </xf>
    <xf numFmtId="0" fontId="32" fillId="15" borderId="117" applyNumberFormat="0" applyAlignment="0" applyProtection="0">
      <alignment vertical="center"/>
    </xf>
    <xf numFmtId="0" fontId="63" fillId="0" borderId="115" applyNumberFormat="0" applyFill="0" applyAlignment="0" applyProtection="0">
      <alignment vertical="center"/>
    </xf>
    <xf numFmtId="0" fontId="68" fillId="15" borderId="184" applyNumberFormat="0" applyAlignment="0" applyProtection="0">
      <alignment vertical="center"/>
    </xf>
    <xf numFmtId="0" fontId="44" fillId="8" borderId="117" applyNumberFormat="0" applyAlignment="0" applyProtection="0">
      <alignment vertical="center"/>
    </xf>
    <xf numFmtId="2" fontId="57" fillId="35" borderId="211" applyProtection="0"/>
    <xf numFmtId="14" fontId="54" fillId="36" borderId="203" applyProtection="0">
      <alignment horizontal="right"/>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79" fillId="8" borderId="117" applyNumberFormat="0" applyAlignment="0" applyProtection="0">
      <alignment vertical="center"/>
    </xf>
    <xf numFmtId="0" fontId="13" fillId="10" borderId="201" applyNumberFormat="0" applyFont="0" applyAlignment="0" applyProtection="0">
      <alignment vertical="center"/>
    </xf>
    <xf numFmtId="14" fontId="54" fillId="36" borderId="170" applyProtection="0">
      <alignment horizontal="right"/>
    </xf>
    <xf numFmtId="0" fontId="18" fillId="32" borderId="201" applyNumberFormat="0" applyAlignment="0" applyProtection="0"/>
    <xf numFmtId="0" fontId="13" fillId="10" borderId="119" applyNumberFormat="0" applyFont="0" applyAlignment="0" applyProtection="0"/>
    <xf numFmtId="0" fontId="80" fillId="15" borderId="193" applyNumberFormat="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79" fillId="8" borderId="117" applyNumberFormat="0" applyAlignment="0" applyProtection="0">
      <alignment vertical="center"/>
    </xf>
    <xf numFmtId="2" fontId="54" fillId="33" borderId="211" applyProtection="0"/>
    <xf numFmtId="0" fontId="44" fillId="8" borderId="117" applyNumberFormat="0" applyAlignment="0" applyProtection="0">
      <alignment vertical="center"/>
    </xf>
    <xf numFmtId="0" fontId="18" fillId="32" borderId="201" applyNumberFormat="0" applyAlignment="0" applyProtection="0"/>
    <xf numFmtId="0" fontId="18" fillId="32" borderId="209" applyNumberFormat="0" applyAlignment="0" applyProtection="0"/>
    <xf numFmtId="0" fontId="44" fillId="8" borderId="117" applyNumberFormat="0" applyAlignment="0" applyProtection="0">
      <alignment vertical="center"/>
    </xf>
    <xf numFmtId="0" fontId="13" fillId="10" borderId="119" applyNumberFormat="0" applyFont="0" applyAlignment="0" applyProtection="0">
      <alignment vertical="center"/>
    </xf>
    <xf numFmtId="0" fontId="59" fillId="0" borderId="115" applyNumberFormat="0" applyFill="0" applyAlignment="0" applyProtection="0">
      <alignment vertical="center"/>
    </xf>
    <xf numFmtId="0" fontId="13" fillId="10" borderId="201" applyNumberFormat="0" applyFont="0" applyAlignment="0" applyProtection="0">
      <alignment vertical="center"/>
    </xf>
    <xf numFmtId="0" fontId="79" fillId="8" borderId="117" applyNumberFormat="0" applyAlignment="0" applyProtection="0">
      <alignment vertical="center"/>
    </xf>
    <xf numFmtId="0" fontId="68" fillId="9" borderId="184"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80" fillId="15" borderId="210" applyNumberFormat="0" applyAlignment="0" applyProtection="0">
      <alignment vertical="center"/>
    </xf>
    <xf numFmtId="0" fontId="80" fillId="15" borderId="202" applyNumberFormat="0" applyAlignment="0" applyProtection="0">
      <alignment vertical="center"/>
    </xf>
    <xf numFmtId="0" fontId="63" fillId="0" borderId="205" applyNumberFormat="0" applyFill="0" applyAlignment="0" applyProtection="0">
      <alignment vertical="center"/>
    </xf>
    <xf numFmtId="0" fontId="63" fillId="0" borderId="115" applyNumberFormat="0" applyFill="0" applyAlignment="0" applyProtection="0">
      <alignment vertical="center"/>
    </xf>
    <xf numFmtId="0" fontId="63" fillId="0" borderId="204" applyNumberFormat="0" applyFill="0" applyAlignment="0" applyProtection="0">
      <alignment vertical="center"/>
    </xf>
    <xf numFmtId="0" fontId="80" fillId="9" borderId="202"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67" fillId="9" borderId="184" applyNumberFormat="0" applyAlignment="0" applyProtection="0"/>
    <xf numFmtId="14" fontId="54" fillId="36" borderId="170" applyProtection="0">
      <alignment horizontal="right"/>
    </xf>
    <xf numFmtId="0" fontId="51" fillId="15" borderId="193" applyNumberFormat="0" applyAlignment="0" applyProtection="0">
      <alignment vertical="center"/>
    </xf>
    <xf numFmtId="0" fontId="13" fillId="10" borderId="119" applyNumberFormat="0" applyFont="0" applyAlignment="0" applyProtection="0">
      <alignment vertical="center"/>
    </xf>
    <xf numFmtId="0" fontId="63" fillId="0" borderId="204" applyNumberFormat="0" applyFill="0" applyAlignment="0" applyProtection="0">
      <alignment vertical="center"/>
    </xf>
    <xf numFmtId="0" fontId="13" fillId="10" borderId="119" applyNumberFormat="0" applyFont="0" applyAlignment="0" applyProtection="0">
      <alignment vertical="center"/>
    </xf>
    <xf numFmtId="0" fontId="55" fillId="33" borderId="170" applyNumberFormat="0" applyProtection="0">
      <alignment horizontal="left"/>
    </xf>
    <xf numFmtId="0" fontId="68" fillId="15" borderId="117" applyNumberFormat="0" applyAlignment="0" applyProtection="0">
      <alignment vertical="center"/>
    </xf>
    <xf numFmtId="0" fontId="51" fillId="15" borderId="202" applyNumberFormat="0" applyAlignment="0" applyProtection="0">
      <alignment vertical="center"/>
    </xf>
    <xf numFmtId="2" fontId="57" fillId="35" borderId="170" applyProtection="0"/>
    <xf numFmtId="2" fontId="57" fillId="35" borderId="203" applyProtection="0">
      <alignment horizontal="center"/>
    </xf>
    <xf numFmtId="0" fontId="80" fillId="15" borderId="193" applyNumberFormat="0" applyAlignment="0" applyProtection="0">
      <alignment vertical="center"/>
    </xf>
    <xf numFmtId="0" fontId="63" fillId="0" borderId="116" applyNumberFormat="0" applyFill="0" applyAlignment="0" applyProtection="0">
      <alignment vertical="center"/>
    </xf>
    <xf numFmtId="14" fontId="54" fillId="36" borderId="203" applyProtection="0">
      <alignment horizontal="left"/>
    </xf>
    <xf numFmtId="0" fontId="80" fillId="15" borderId="202" applyNumberFormat="0" applyAlignment="0" applyProtection="0">
      <alignment vertical="center"/>
    </xf>
    <xf numFmtId="0" fontId="13" fillId="10" borderId="119" applyNumberFormat="0" applyFont="0" applyAlignment="0" applyProtection="0">
      <alignment vertical="center"/>
    </xf>
    <xf numFmtId="2" fontId="57" fillId="35" borderId="170" applyProtection="0"/>
    <xf numFmtId="0" fontId="13" fillId="10" borderId="119" applyNumberFormat="0" applyFont="0" applyAlignment="0" applyProtection="0">
      <alignment vertical="center"/>
    </xf>
    <xf numFmtId="0" fontId="80" fillId="15" borderId="193" applyNumberFormat="0" applyAlignment="0" applyProtection="0">
      <alignment vertical="center"/>
    </xf>
    <xf numFmtId="0" fontId="79" fillId="8" borderId="117" applyNumberFormat="0" applyAlignment="0" applyProtection="0">
      <alignment vertical="center"/>
    </xf>
    <xf numFmtId="2" fontId="53" fillId="35" borderId="170" applyProtection="0">
      <alignment horizontal="right"/>
    </xf>
    <xf numFmtId="0" fontId="79" fillId="8" borderId="117" applyNumberFormat="0" applyAlignment="0" applyProtection="0">
      <alignment vertical="center"/>
    </xf>
    <xf numFmtId="0" fontId="79" fillId="8" borderId="117" applyNumberFormat="0" applyAlignment="0" applyProtection="0">
      <alignment vertical="center"/>
    </xf>
    <xf numFmtId="0" fontId="68" fillId="9" borderId="184" applyNumberFormat="0" applyAlignment="0" applyProtection="0">
      <alignment vertical="center"/>
    </xf>
    <xf numFmtId="0" fontId="68" fillId="9" borderId="117" applyNumberFormat="0" applyAlignment="0" applyProtection="0">
      <alignment vertical="center"/>
    </xf>
    <xf numFmtId="2" fontId="57" fillId="35" borderId="170" applyProtection="0"/>
    <xf numFmtId="2" fontId="53" fillId="35" borderId="170" applyProtection="0">
      <alignment horizontal="right"/>
    </xf>
    <xf numFmtId="0" fontId="44" fillId="8" borderId="117" applyNumberFormat="0" applyAlignment="0" applyProtection="0">
      <alignment vertical="center"/>
    </xf>
    <xf numFmtId="0" fontId="67" fillId="9" borderId="117" applyNumberFormat="0" applyAlignment="0" applyProtection="0"/>
    <xf numFmtId="0" fontId="63" fillId="0" borderId="116" applyNumberFormat="0" applyFill="0" applyAlignment="0" applyProtection="0">
      <alignment vertical="center"/>
    </xf>
    <xf numFmtId="14" fontId="54" fillId="36" borderId="170" applyProtection="0">
      <alignment horizontal="left"/>
    </xf>
    <xf numFmtId="0" fontId="13" fillId="10" borderId="119" applyNumberFormat="0" applyFont="0" applyAlignment="0" applyProtection="0"/>
    <xf numFmtId="37" fontId="73" fillId="0" borderId="167">
      <alignment horizontal="justify" vertical="center" wrapText="1"/>
    </xf>
    <xf numFmtId="0" fontId="13" fillId="10" borderId="201" applyNumberFormat="0" applyFont="0" applyAlignment="0" applyProtection="0">
      <alignment vertical="center"/>
    </xf>
    <xf numFmtId="0" fontId="79" fillId="8" borderId="117" applyNumberFormat="0" applyAlignment="0" applyProtection="0">
      <alignment vertical="center"/>
    </xf>
    <xf numFmtId="0" fontId="68" fillId="15" borderId="184" applyNumberFormat="0" applyAlignment="0" applyProtection="0">
      <alignment vertical="center"/>
    </xf>
    <xf numFmtId="0" fontId="63" fillId="0" borderId="212" applyNumberFormat="0" applyFill="0" applyAlignment="0" applyProtection="0">
      <alignment vertical="center"/>
    </xf>
    <xf numFmtId="14" fontId="54" fillId="36" borderId="203" applyProtection="0">
      <alignment horizontal="left"/>
    </xf>
    <xf numFmtId="0" fontId="63" fillId="0" borderId="115" applyNumberFormat="0" applyFill="0" applyAlignment="0" applyProtection="0">
      <alignment vertical="center"/>
    </xf>
    <xf numFmtId="0" fontId="80" fillId="15" borderId="193" applyNumberFormat="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13" fillId="10" borderId="209" applyNumberFormat="0" applyFon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68" fillId="15" borderId="184" applyNumberFormat="0" applyAlignment="0" applyProtection="0">
      <alignment vertical="center"/>
    </xf>
    <xf numFmtId="0" fontId="68" fillId="15" borderId="117" applyNumberFormat="0" applyAlignment="0" applyProtection="0">
      <alignment vertical="center"/>
    </xf>
    <xf numFmtId="0" fontId="63" fillId="0" borderId="204" applyNumberFormat="0" applyFill="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xf numFmtId="0" fontId="80" fillId="15" borderId="193" applyNumberFormat="0" applyAlignment="0" applyProtection="0">
      <alignment vertical="center"/>
    </xf>
    <xf numFmtId="0" fontId="13" fillId="10" borderId="119" applyNumberFormat="0" applyFont="0" applyAlignment="0" applyProtection="0">
      <alignment vertical="center"/>
    </xf>
    <xf numFmtId="14" fontId="54" fillId="36" borderId="170" applyProtection="0">
      <alignment horizontal="right"/>
    </xf>
    <xf numFmtId="0" fontId="63" fillId="0" borderId="115" applyNumberFormat="0" applyFill="0" applyAlignment="0" applyProtection="0">
      <alignment vertical="center"/>
    </xf>
    <xf numFmtId="10" fontId="38" fillId="29" borderId="167" applyNumberFormat="0" applyBorder="0" applyAlignment="0" applyProtection="0"/>
    <xf numFmtId="2" fontId="52" fillId="34" borderId="170" applyProtection="0">
      <alignment horizontal="right"/>
    </xf>
    <xf numFmtId="0" fontId="68" fillId="15" borderId="184" applyNumberFormat="0" applyAlignment="0" applyProtection="0">
      <alignment vertical="center"/>
    </xf>
    <xf numFmtId="2" fontId="53" fillId="35" borderId="170" applyProtection="0">
      <alignment horizontal="right"/>
    </xf>
    <xf numFmtId="2" fontId="54" fillId="33" borderId="170" applyProtection="0"/>
    <xf numFmtId="0" fontId="68" fillId="15" borderId="117" applyNumberFormat="0" applyAlignment="0" applyProtection="0">
      <alignment vertical="center"/>
    </xf>
    <xf numFmtId="0" fontId="63" fillId="0" borderId="116" applyNumberFormat="0" applyFill="0" applyAlignment="0" applyProtection="0">
      <alignment vertical="center"/>
    </xf>
    <xf numFmtId="0" fontId="59" fillId="0" borderId="115" applyNumberFormat="0" applyFill="0" applyAlignment="0" applyProtection="0">
      <alignment vertical="center"/>
    </xf>
    <xf numFmtId="2" fontId="54" fillId="33" borderId="170" applyProtection="0"/>
    <xf numFmtId="2" fontId="54" fillId="33" borderId="170" applyProtection="0"/>
    <xf numFmtId="0" fontId="68" fillId="15" borderId="117"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2" fontId="53" fillId="35" borderId="170" applyProtection="0">
      <alignment horizontal="right"/>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63" fillId="0" borderId="116" applyNumberFormat="0" applyFill="0" applyAlignment="0" applyProtection="0">
      <alignment vertical="center"/>
    </xf>
    <xf numFmtId="2" fontId="57" fillId="35" borderId="170" applyProtection="0">
      <alignment horizontal="center"/>
    </xf>
    <xf numFmtId="0" fontId="68" fillId="9" borderId="117" applyNumberFormat="0" applyAlignment="0" applyProtection="0">
      <alignment vertical="center"/>
    </xf>
    <xf numFmtId="2" fontId="53" fillId="35" borderId="170" applyProtection="0">
      <alignment horizontal="right"/>
    </xf>
    <xf numFmtId="0" fontId="68" fillId="15" borderId="117" applyNumberForma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51" fillId="15" borderId="202"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2" fontId="53" fillId="37" borderId="211" applyProtection="0"/>
    <xf numFmtId="0" fontId="63" fillId="0" borderId="213" applyNumberFormat="0" applyFill="0" applyAlignment="0" applyProtection="0">
      <alignment vertical="center"/>
    </xf>
    <xf numFmtId="0" fontId="63" fillId="0" borderId="115" applyNumberFormat="0" applyFill="0" applyAlignment="0" applyProtection="0">
      <alignment vertical="center"/>
    </xf>
    <xf numFmtId="2" fontId="57" fillId="35" borderId="170" applyProtection="0">
      <alignment horizontal="center"/>
    </xf>
    <xf numFmtId="0" fontId="68" fillId="9" borderId="117" applyNumberFormat="0" applyAlignment="0" applyProtection="0">
      <alignment vertical="center"/>
    </xf>
    <xf numFmtId="2" fontId="52" fillId="34" borderId="170" applyProtection="0">
      <alignment horizontal="right"/>
    </xf>
    <xf numFmtId="2" fontId="53" fillId="35" borderId="170" applyProtection="0">
      <alignment horizontal="right"/>
    </xf>
    <xf numFmtId="0" fontId="79" fillId="8" borderId="117" applyNumberFormat="0" applyAlignment="0" applyProtection="0">
      <alignment vertical="center"/>
    </xf>
    <xf numFmtId="0" fontId="18" fillId="32" borderId="119" applyNumberFormat="0" applyAlignment="0" applyProtection="0"/>
    <xf numFmtId="0" fontId="18" fillId="32" borderId="119" applyNumberFormat="0" applyAlignment="0" applyProtection="0"/>
    <xf numFmtId="0" fontId="63" fillId="0" borderId="115" applyNumberFormat="0" applyFill="0" applyAlignment="0" applyProtection="0">
      <alignment vertical="center"/>
    </xf>
    <xf numFmtId="14" fontId="54" fillId="36" borderId="203" applyProtection="0">
      <alignment horizontal="left"/>
    </xf>
    <xf numFmtId="0" fontId="68" fillId="15" borderId="117" applyNumberFormat="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14" fontId="54" fillId="36" borderId="203" applyProtection="0">
      <alignment horizontal="right"/>
    </xf>
    <xf numFmtId="0" fontId="63" fillId="0" borderId="115" applyNumberFormat="0" applyFill="0" applyAlignment="0" applyProtection="0">
      <alignment vertical="center"/>
    </xf>
    <xf numFmtId="0" fontId="80" fillId="15" borderId="193" applyNumberFormat="0" applyAlignment="0" applyProtection="0">
      <alignment vertical="center"/>
    </xf>
    <xf numFmtId="0" fontId="79" fillId="8" borderId="117" applyNumberFormat="0" applyAlignment="0" applyProtection="0">
      <alignment vertical="center"/>
    </xf>
    <xf numFmtId="0" fontId="85" fillId="0" borderId="116" applyNumberFormat="0" applyFill="0" applyAlignment="0" applyProtection="0"/>
    <xf numFmtId="0" fontId="80" fillId="15" borderId="193" applyNumberFormat="0" applyAlignment="0" applyProtection="0">
      <alignment vertical="center"/>
    </xf>
    <xf numFmtId="0" fontId="68" fillId="15" borderId="117" applyNumberFormat="0" applyAlignment="0" applyProtection="0">
      <alignment vertical="center"/>
    </xf>
    <xf numFmtId="0" fontId="68" fillId="15" borderId="207" applyNumberFormat="0" applyAlignment="0" applyProtection="0">
      <alignment vertical="center"/>
    </xf>
    <xf numFmtId="0" fontId="85" fillId="0" borderId="116" applyNumberFormat="0" applyFill="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14" fontId="54" fillId="36" borderId="170" applyProtection="0">
      <alignment horizontal="left"/>
    </xf>
    <xf numFmtId="0" fontId="63" fillId="0" borderId="115" applyNumberFormat="0" applyFill="0" applyAlignment="0" applyProtection="0">
      <alignment vertical="center"/>
    </xf>
    <xf numFmtId="0" fontId="80" fillId="15" borderId="193" applyNumberFormat="0" applyAlignment="0" applyProtection="0">
      <alignment vertical="center"/>
    </xf>
    <xf numFmtId="0" fontId="68" fillId="15" borderId="184" applyNumberFormat="0" applyAlignment="0" applyProtection="0">
      <alignment vertical="center"/>
    </xf>
    <xf numFmtId="0" fontId="80" fillId="15" borderId="193" applyNumberFormat="0" applyAlignment="0" applyProtection="0">
      <alignment vertical="center"/>
    </xf>
    <xf numFmtId="0" fontId="68" fillId="15" borderId="207" applyNumberFormat="0" applyAlignment="0" applyProtection="0">
      <alignment vertical="center"/>
    </xf>
    <xf numFmtId="2" fontId="57" fillId="35" borderId="170" applyProtection="0">
      <alignment horizontal="center"/>
    </xf>
    <xf numFmtId="0" fontId="13" fillId="10" borderId="201" applyNumberFormat="0" applyFont="0" applyAlignment="0" applyProtection="0"/>
    <xf numFmtId="0" fontId="63" fillId="0" borderId="204" applyNumberFormat="0" applyFill="0" applyAlignment="0" applyProtection="0">
      <alignment vertical="center"/>
    </xf>
    <xf numFmtId="0" fontId="80" fillId="15" borderId="193" applyNumberFormat="0" applyAlignment="0" applyProtection="0">
      <alignment vertical="center"/>
    </xf>
    <xf numFmtId="0" fontId="68" fillId="15" borderId="117" applyNumberFormat="0" applyAlignment="0" applyProtection="0">
      <alignment vertical="center"/>
    </xf>
    <xf numFmtId="0" fontId="68" fillId="9" borderId="184" applyNumberFormat="0" applyAlignment="0" applyProtection="0">
      <alignment vertical="center"/>
    </xf>
    <xf numFmtId="0" fontId="67" fillId="9" borderId="117" applyNumberFormat="0" applyAlignment="0" applyProtection="0"/>
    <xf numFmtId="0" fontId="80" fillId="15" borderId="193" applyNumberFormat="0" applyAlignment="0" applyProtection="0">
      <alignment vertical="center"/>
    </xf>
    <xf numFmtId="0" fontId="67" fillId="9" borderId="184" applyNumberFormat="0" applyAlignment="0" applyProtection="0"/>
    <xf numFmtId="0" fontId="63" fillId="0" borderId="20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3" fillId="0" borderId="204" applyNumberFormat="0" applyFill="0" applyAlignment="0" applyProtection="0">
      <alignment vertical="center"/>
    </xf>
    <xf numFmtId="0" fontId="80" fillId="9" borderId="202" applyNumberFormat="0" applyAlignment="0" applyProtection="0">
      <alignment vertical="center"/>
    </xf>
    <xf numFmtId="0" fontId="63" fillId="0" borderId="205" applyNumberFormat="0" applyFill="0" applyAlignment="0" applyProtection="0">
      <alignment vertical="center"/>
    </xf>
    <xf numFmtId="0" fontId="63" fillId="0" borderId="115" applyNumberFormat="0" applyFill="0" applyAlignment="0" applyProtection="0">
      <alignment vertical="center"/>
    </xf>
    <xf numFmtId="0" fontId="63" fillId="0" borderId="205" applyNumberFormat="0" applyFill="0" applyAlignment="0" applyProtection="0">
      <alignment vertical="center"/>
    </xf>
    <xf numFmtId="0" fontId="68" fillId="15" borderId="207" applyNumberFormat="0" applyAlignment="0" applyProtection="0">
      <alignment vertical="center"/>
    </xf>
    <xf numFmtId="0" fontId="63" fillId="0" borderId="115" applyNumberFormat="0" applyFill="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63" fillId="0" borderId="204"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8" fillId="15" borderId="117" applyNumberForma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63" fillId="0" borderId="204" applyNumberFormat="0" applyFill="0" applyAlignment="0" applyProtection="0">
      <alignment vertical="center"/>
    </xf>
    <xf numFmtId="0" fontId="79" fillId="8" borderId="184" applyNumberFormat="0" applyAlignment="0" applyProtection="0">
      <alignment vertical="center"/>
    </xf>
    <xf numFmtId="0" fontId="51" fillId="15" borderId="202"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68" fillId="15" borderId="207" applyNumberFormat="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14" fontId="54" fillId="36" borderId="203" applyProtection="0">
      <alignment horizontal="left"/>
    </xf>
    <xf numFmtId="2" fontId="53" fillId="37" borderId="203" applyProtection="0"/>
    <xf numFmtId="2" fontId="53" fillId="37" borderId="203" applyProtection="0">
      <alignment horizontal="center"/>
    </xf>
    <xf numFmtId="0" fontId="55" fillId="33" borderId="203" applyNumberFormat="0" applyProtection="0">
      <alignment horizontal="left"/>
    </xf>
    <xf numFmtId="2" fontId="54" fillId="33" borderId="203" applyProtection="0"/>
    <xf numFmtId="2" fontId="53" fillId="35" borderId="203" applyProtection="0">
      <alignment horizontal="right"/>
    </xf>
    <xf numFmtId="10" fontId="38" fillId="29" borderId="206" applyNumberFormat="0" applyBorder="0" applyAlignment="0" applyProtection="0"/>
    <xf numFmtId="14" fontId="54" fillId="36" borderId="203" applyProtection="0">
      <alignment horizontal="right"/>
    </xf>
    <xf numFmtId="2" fontId="57" fillId="35" borderId="203" applyProtection="0"/>
    <xf numFmtId="2" fontId="53" fillId="37" borderId="203" applyProtection="0"/>
    <xf numFmtId="0" fontId="18" fillId="32" borderId="201" applyNumberFormat="0" applyAlignment="0" applyProtection="0"/>
    <xf numFmtId="2" fontId="57" fillId="35" borderId="203" applyProtection="0"/>
    <xf numFmtId="2" fontId="53" fillId="37" borderId="203" applyProtection="0">
      <alignment horizontal="center"/>
    </xf>
    <xf numFmtId="2" fontId="53" fillId="37" borderId="203" applyProtection="0">
      <alignment horizontal="center"/>
    </xf>
    <xf numFmtId="2" fontId="57" fillId="35" borderId="203" applyProtection="0">
      <alignment horizont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14" fontId="54" fillId="36" borderId="203" applyProtection="0">
      <alignment horizontal="right"/>
    </xf>
    <xf numFmtId="0" fontId="63" fillId="0" borderId="205" applyNumberFormat="0" applyFill="0" applyAlignment="0" applyProtection="0">
      <alignment vertical="center"/>
    </xf>
    <xf numFmtId="0" fontId="63" fillId="0" borderId="205" applyNumberFormat="0" applyFill="0" applyAlignment="0" applyProtection="0">
      <alignment vertical="center"/>
    </xf>
    <xf numFmtId="2" fontId="54" fillId="33" borderId="203" applyProtection="0"/>
    <xf numFmtId="0" fontId="68" fillId="15" borderId="184" applyNumberFormat="0" applyAlignment="0" applyProtection="0">
      <alignment vertical="center"/>
    </xf>
    <xf numFmtId="2" fontId="53" fillId="37" borderId="203" applyProtection="0">
      <alignment horizontal="center"/>
    </xf>
    <xf numFmtId="14" fontId="54" fillId="36" borderId="203" applyProtection="0">
      <alignment horizontal="right"/>
    </xf>
    <xf numFmtId="0" fontId="51" fillId="15" borderId="210" applyNumberFormat="0" applyAlignment="0" applyProtection="0">
      <alignment vertical="center"/>
    </xf>
    <xf numFmtId="0" fontId="68" fillId="15" borderId="207" applyNumberFormat="0" applyAlignment="0" applyProtection="0">
      <alignment vertical="center"/>
    </xf>
    <xf numFmtId="0" fontId="13" fillId="10" borderId="209" applyNumberFormat="0" applyFont="0" applyAlignment="0" applyProtection="0">
      <alignment vertical="center"/>
    </xf>
    <xf numFmtId="0" fontId="68" fillId="15" borderId="207" applyNumberFormat="0" applyAlignment="0" applyProtection="0">
      <alignment vertical="center"/>
    </xf>
    <xf numFmtId="0" fontId="67" fillId="9" borderId="207" applyNumberFormat="0" applyAlignment="0" applyProtection="0"/>
    <xf numFmtId="0" fontId="63" fillId="0" borderId="213" applyNumberFormat="0" applyFill="0" applyAlignment="0" applyProtection="0">
      <alignment vertical="center"/>
    </xf>
    <xf numFmtId="0" fontId="63" fillId="0" borderId="212" applyNumberFormat="0" applyFill="0" applyAlignment="0" applyProtection="0">
      <alignment vertical="center"/>
    </xf>
    <xf numFmtId="0" fontId="32" fillId="15" borderId="207" applyNumberFormat="0" applyAlignment="0" applyProtection="0">
      <alignment vertical="center"/>
    </xf>
    <xf numFmtId="0" fontId="63" fillId="0" borderId="212" applyNumberFormat="0" applyFill="0" applyAlignment="0" applyProtection="0">
      <alignment vertical="center"/>
    </xf>
    <xf numFmtId="0" fontId="40" fillId="0" borderId="208">
      <alignment horizontal="left" vertical="center"/>
    </xf>
    <xf numFmtId="0" fontId="63" fillId="0" borderId="212" applyNumberFormat="0" applyFill="0" applyAlignment="0" applyProtection="0">
      <alignment vertical="center"/>
    </xf>
    <xf numFmtId="0" fontId="13" fillId="10" borderId="209" applyNumberFormat="0" applyFont="0" applyAlignment="0" applyProtection="0">
      <alignment vertical="center"/>
    </xf>
    <xf numFmtId="0" fontId="68" fillId="15" borderId="207" applyNumberFormat="0" applyAlignment="0" applyProtection="0">
      <alignment vertical="center"/>
    </xf>
    <xf numFmtId="0" fontId="80" fillId="15" borderId="210" applyNumberFormat="0" applyAlignment="0" applyProtection="0">
      <alignment vertical="center"/>
    </xf>
    <xf numFmtId="0" fontId="68" fillId="15" borderId="184" applyNumberFormat="0" applyAlignment="0" applyProtection="0">
      <alignment vertical="center"/>
    </xf>
    <xf numFmtId="14" fontId="54" fillId="36" borderId="203" applyProtection="0">
      <alignment horizontal="left"/>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51" fillId="15" borderId="202"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85" fillId="0" borderId="205" applyNumberFormat="0" applyFill="0" applyAlignment="0" applyProtection="0"/>
    <xf numFmtId="0" fontId="32" fillId="15" borderId="184" applyNumberFormat="0" applyAlignment="0" applyProtection="0">
      <alignment vertical="center"/>
    </xf>
    <xf numFmtId="0" fontId="51" fillId="15" borderId="202" applyNumberFormat="0" applyAlignment="0" applyProtection="0">
      <alignment vertical="center"/>
    </xf>
    <xf numFmtId="14" fontId="54" fillId="36" borderId="170" applyProtection="0">
      <alignment horizontal="right"/>
    </xf>
    <xf numFmtId="14" fontId="54" fillId="36" borderId="170" applyProtection="0">
      <alignment horizontal="left"/>
    </xf>
    <xf numFmtId="2" fontId="54" fillId="33" borderId="170" applyProtection="0"/>
    <xf numFmtId="14" fontId="54" fillId="36" borderId="170" applyProtection="0">
      <alignment horizontal="left"/>
    </xf>
    <xf numFmtId="2" fontId="52" fillId="34" borderId="170" applyProtection="0">
      <alignment horizontal="right"/>
    </xf>
    <xf numFmtId="2" fontId="53" fillId="35" borderId="170" applyProtection="0">
      <alignment horizontal="right"/>
    </xf>
    <xf numFmtId="0" fontId="51" fillId="15" borderId="193" applyNumberFormat="0" applyAlignment="0" applyProtection="0">
      <alignment vertical="center"/>
    </xf>
    <xf numFmtId="0" fontId="80" fillId="9" borderId="202" applyNumberFormat="0" applyAlignment="0" applyProtection="0">
      <alignment vertical="center"/>
    </xf>
    <xf numFmtId="0" fontId="63" fillId="0" borderId="115" applyNumberFormat="0" applyFill="0" applyAlignment="0" applyProtection="0">
      <alignment vertical="center"/>
    </xf>
    <xf numFmtId="0" fontId="13" fillId="10" borderId="201" applyNumberFormat="0" applyFont="0" applyAlignment="0" applyProtection="0"/>
    <xf numFmtId="0" fontId="68" fillId="15" borderId="184" applyNumberFormat="0" applyAlignment="0" applyProtection="0">
      <alignment vertical="center"/>
    </xf>
    <xf numFmtId="2" fontId="57" fillId="35" borderId="203" applyProtection="0">
      <alignment horizontal="center"/>
    </xf>
    <xf numFmtId="0" fontId="68" fillId="9" borderId="184"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63" fillId="0" borderId="204" applyNumberFormat="0" applyFill="0" applyAlignment="0" applyProtection="0">
      <alignment vertical="center"/>
    </xf>
    <xf numFmtId="0" fontId="80" fillId="15" borderId="202" applyNumberFormat="0" applyAlignment="0" applyProtection="0">
      <alignment vertical="center"/>
    </xf>
    <xf numFmtId="2" fontId="53" fillId="35" borderId="203" applyProtection="0">
      <alignment horizontal="right"/>
    </xf>
    <xf numFmtId="0" fontId="13" fillId="10" borderId="119" applyNumberFormat="0" applyFont="0" applyAlignment="0" applyProtection="0"/>
    <xf numFmtId="0" fontId="13" fillId="10" borderId="201" applyNumberFormat="0" applyFont="0" applyAlignment="0" applyProtection="0">
      <alignment vertical="center"/>
    </xf>
    <xf numFmtId="14" fontId="54" fillId="36" borderId="170" applyProtection="0">
      <alignment horizontal="left"/>
    </xf>
    <xf numFmtId="0" fontId="55" fillId="33" borderId="170" applyNumberFormat="0" applyProtection="0">
      <alignment horizontal="left"/>
    </xf>
    <xf numFmtId="2" fontId="54" fillId="33" borderId="170" applyProtection="0"/>
    <xf numFmtId="14" fontId="54" fillId="36" borderId="170" applyProtection="0">
      <alignment horizontal="left"/>
    </xf>
    <xf numFmtId="2" fontId="53" fillId="35" borderId="170" applyProtection="0">
      <alignment horizontal="right"/>
    </xf>
    <xf numFmtId="14" fontId="54" fillId="36" borderId="170" applyProtection="0">
      <alignment horizontal="right"/>
    </xf>
    <xf numFmtId="2" fontId="53" fillId="34" borderId="203" applyProtection="0"/>
    <xf numFmtId="0" fontId="52" fillId="33" borderId="170" applyNumberFormat="0" applyAlignment="0" applyProtection="0"/>
    <xf numFmtId="0" fontId="32" fillId="15" borderId="207" applyNumberFormat="0" applyAlignment="0" applyProtection="0">
      <alignment vertical="center"/>
    </xf>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14" fontId="54" fillId="36" borderId="211" applyProtection="0">
      <alignment horizontal="left"/>
    </xf>
    <xf numFmtId="0" fontId="63" fillId="0" borderId="212" applyNumberFormat="0" applyFill="0" applyAlignment="0" applyProtection="0">
      <alignment vertical="center"/>
    </xf>
    <xf numFmtId="2" fontId="53" fillId="37" borderId="211" applyProtection="0">
      <alignment horizontal="center"/>
    </xf>
    <xf numFmtId="0" fontId="79" fillId="8" borderId="207" applyNumberFormat="0" applyAlignment="0" applyProtection="0">
      <alignment vertical="center"/>
    </xf>
    <xf numFmtId="0" fontId="32" fillId="15" borderId="207" applyNumberFormat="0" applyAlignment="0" applyProtection="0">
      <alignment vertical="center"/>
    </xf>
    <xf numFmtId="0" fontId="13" fillId="10" borderId="201" applyNumberFormat="0" applyFont="0" applyAlignment="0" applyProtection="0">
      <alignment vertical="center"/>
    </xf>
    <xf numFmtId="0" fontId="79" fillId="8" borderId="207" applyNumberFormat="0" applyAlignment="0" applyProtection="0">
      <alignment vertical="center"/>
    </xf>
    <xf numFmtId="0" fontId="68" fillId="15" borderId="184" applyNumberFormat="0" applyAlignment="0" applyProtection="0">
      <alignment vertical="center"/>
    </xf>
    <xf numFmtId="0" fontId="63" fillId="0" borderId="212" applyNumberFormat="0" applyFill="0" applyAlignment="0" applyProtection="0">
      <alignment vertical="center"/>
    </xf>
    <xf numFmtId="0" fontId="13" fillId="10" borderId="209" applyNumberFormat="0" applyFont="0" applyAlignment="0" applyProtection="0"/>
    <xf numFmtId="0" fontId="13" fillId="10" borderId="209" applyNumberFormat="0" applyFont="0" applyAlignment="0" applyProtection="0"/>
    <xf numFmtId="0" fontId="52" fillId="33" borderId="203" applyNumberFormat="0" applyAlignment="0" applyProtection="0"/>
    <xf numFmtId="0" fontId="13" fillId="10" borderId="209" applyNumberFormat="0" applyFont="0" applyAlignment="0" applyProtection="0">
      <alignment vertical="center"/>
    </xf>
    <xf numFmtId="0" fontId="63" fillId="0" borderId="212" applyNumberFormat="0" applyFill="0" applyAlignment="0" applyProtection="0">
      <alignment vertical="center"/>
    </xf>
    <xf numFmtId="2" fontId="53" fillId="37" borderId="211" applyProtection="0">
      <alignment horizontal="center"/>
    </xf>
    <xf numFmtId="14" fontId="54" fillId="36" borderId="211" applyProtection="0">
      <alignment horizontal="left"/>
    </xf>
    <xf numFmtId="0" fontId="68" fillId="15" borderId="207" applyNumberFormat="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67" fillId="9" borderId="184" applyNumberFormat="0" applyAlignment="0" applyProtection="0"/>
    <xf numFmtId="0" fontId="79" fillId="8" borderId="184"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63" fillId="0" borderId="204" applyNumberFormat="0" applyFill="0" applyAlignment="0" applyProtection="0">
      <alignment vertical="center"/>
    </xf>
    <xf numFmtId="0" fontId="63" fillId="0" borderId="205"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14" fontId="54" fillId="36" borderId="203" applyProtection="0">
      <alignment horizontal="right"/>
    </xf>
    <xf numFmtId="2" fontId="54" fillId="33" borderId="203" applyProtection="0"/>
    <xf numFmtId="2" fontId="57" fillId="35" borderId="203" applyProtection="0"/>
    <xf numFmtId="14" fontId="54" fillId="36" borderId="203" applyProtection="0">
      <alignment horizontal="left"/>
    </xf>
    <xf numFmtId="2" fontId="54" fillId="33" borderId="203" applyProtection="0"/>
    <xf numFmtId="14" fontId="54" fillId="36" borderId="203" applyProtection="0">
      <alignment horizontal="right"/>
    </xf>
    <xf numFmtId="0" fontId="51" fillId="15" borderId="202" applyNumberFormat="0" applyAlignment="0" applyProtection="0">
      <alignment vertical="center"/>
    </xf>
    <xf numFmtId="10" fontId="38" fillId="29" borderId="206" applyNumberFormat="0" applyBorder="0" applyAlignment="0" applyProtection="0"/>
    <xf numFmtId="2" fontId="57" fillId="35" borderId="203" applyProtection="0">
      <alignment horizontal="center"/>
    </xf>
    <xf numFmtId="2" fontId="53" fillId="37" borderId="203" applyProtection="0"/>
    <xf numFmtId="0" fontId="13" fillId="10" borderId="201" applyNumberFormat="0" applyFont="0" applyAlignment="0" applyProtection="0">
      <alignment vertical="center"/>
    </xf>
    <xf numFmtId="2" fontId="57" fillId="35" borderId="203" applyProtection="0"/>
    <xf numFmtId="0" fontId="59" fillId="0" borderId="204" applyNumberFormat="0" applyFill="0" applyAlignment="0" applyProtection="0">
      <alignment vertical="center"/>
    </xf>
    <xf numFmtId="2" fontId="53" fillId="37" borderId="203" applyProtection="0">
      <alignment horizontal="center"/>
    </xf>
    <xf numFmtId="2" fontId="53" fillId="37" borderId="203" applyProtection="0">
      <alignment horizontal="center"/>
    </xf>
    <xf numFmtId="0" fontId="32" fillId="15" borderId="184" applyNumberFormat="0" applyAlignment="0" applyProtection="0">
      <alignment vertical="center"/>
    </xf>
    <xf numFmtId="0" fontId="67" fillId="9" borderId="184" applyNumberFormat="0" applyAlignment="0" applyProtection="0"/>
    <xf numFmtId="0" fontId="55" fillId="33" borderId="203" applyNumberFormat="0" applyProtection="0">
      <alignment horizontal="left"/>
    </xf>
    <xf numFmtId="0" fontId="63" fillId="0" borderId="204" applyNumberFormat="0" applyFill="0" applyAlignment="0" applyProtection="0">
      <alignment vertical="center"/>
    </xf>
    <xf numFmtId="2" fontId="54" fillId="33" borderId="203" applyProtection="0"/>
    <xf numFmtId="0" fontId="68" fillId="15" borderId="184" applyNumberFormat="0" applyAlignment="0" applyProtection="0">
      <alignment vertical="center"/>
    </xf>
    <xf numFmtId="2" fontId="57" fillId="35" borderId="203" applyProtection="0"/>
    <xf numFmtId="0" fontId="18" fillId="32" borderId="201" applyNumberFormat="0" applyAlignment="0" applyProtection="0"/>
    <xf numFmtId="0" fontId="68" fillId="9" borderId="207" applyNumberFormat="0" applyAlignment="0" applyProtection="0">
      <alignment vertical="center"/>
    </xf>
    <xf numFmtId="0" fontId="68" fillId="15" borderId="207" applyNumberFormat="0" applyAlignment="0" applyProtection="0">
      <alignment vertical="center"/>
    </xf>
    <xf numFmtId="0" fontId="13" fillId="10" borderId="209" applyNumberFormat="0" applyFont="0" applyAlignment="0" applyProtection="0"/>
    <xf numFmtId="0" fontId="44" fillId="8" borderId="207" applyNumberFormat="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3" applyNumberFormat="0" applyFill="0" applyAlignment="0" applyProtection="0">
      <alignment vertical="center"/>
    </xf>
    <xf numFmtId="0" fontId="63" fillId="0" borderId="212" applyNumberFormat="0" applyFill="0" applyAlignment="0" applyProtection="0">
      <alignment vertical="center"/>
    </xf>
    <xf numFmtId="0" fontId="18" fillId="32" borderId="209" applyNumberFormat="0" applyAlignment="0" applyProtection="0"/>
    <xf numFmtId="0" fontId="13" fillId="10" borderId="209" applyNumberFormat="0" applyFont="0" applyAlignment="0" applyProtection="0">
      <alignment vertical="center"/>
    </xf>
    <xf numFmtId="0" fontId="68" fillId="15" borderId="207" applyNumberFormat="0" applyAlignment="0" applyProtection="0">
      <alignment vertical="center"/>
    </xf>
    <xf numFmtId="0" fontId="13" fillId="10" borderId="201" applyNumberFormat="0" applyFont="0" applyAlignment="0" applyProtection="0">
      <alignment vertical="center"/>
    </xf>
    <xf numFmtId="0" fontId="68" fillId="9" borderId="184" applyNumberFormat="0" applyAlignment="0" applyProtection="0">
      <alignment vertical="center"/>
    </xf>
    <xf numFmtId="14" fontId="54" fillId="36" borderId="203" applyProtection="0">
      <alignment horizontal="right"/>
    </xf>
    <xf numFmtId="0" fontId="13" fillId="10" borderId="209" applyNumberFormat="0" applyFont="0" applyAlignment="0" applyProtection="0">
      <alignment vertical="center"/>
    </xf>
    <xf numFmtId="0" fontId="79" fillId="8" borderId="207"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80" fillId="9" borderId="202" applyNumberFormat="0" applyAlignment="0" applyProtection="0">
      <alignment vertical="center"/>
    </xf>
    <xf numFmtId="0" fontId="85" fillId="0" borderId="205" applyNumberFormat="0" applyFill="0" applyAlignment="0" applyProtection="0"/>
    <xf numFmtId="0" fontId="79" fillId="8" borderId="184" applyNumberFormat="0" applyAlignment="0" applyProtection="0">
      <alignment vertical="center"/>
    </xf>
    <xf numFmtId="0" fontId="51" fillId="15" borderId="202" applyNumberFormat="0" applyAlignment="0" applyProtection="0">
      <alignment vertical="center"/>
    </xf>
    <xf numFmtId="0" fontId="68" fillId="15" borderId="184" applyNumberFormat="0" applyAlignment="0" applyProtection="0">
      <alignment vertical="center"/>
    </xf>
    <xf numFmtId="0" fontId="32" fillId="15" borderId="184" applyNumberFormat="0" applyAlignment="0" applyProtection="0">
      <alignment vertical="center"/>
    </xf>
    <xf numFmtId="0" fontId="68" fillId="9"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59" fillId="0" borderId="204" applyNumberFormat="0" applyFill="0" applyAlignment="0" applyProtection="0">
      <alignment vertical="center"/>
    </xf>
    <xf numFmtId="0" fontId="63" fillId="0" borderId="204" applyNumberFormat="0" applyFill="0" applyAlignment="0" applyProtection="0">
      <alignment vertical="center"/>
    </xf>
    <xf numFmtId="0" fontId="80" fillId="15" borderId="202" applyNumberFormat="0" applyAlignment="0" applyProtection="0">
      <alignment vertical="center"/>
    </xf>
    <xf numFmtId="0" fontId="52" fillId="33" borderId="203" applyNumberFormat="0" applyAlignment="0" applyProtection="0"/>
    <xf numFmtId="0" fontId="13" fillId="10" borderId="119" applyNumberFormat="0" applyFont="0" applyAlignment="0" applyProtection="0"/>
    <xf numFmtId="0" fontId="13" fillId="10" borderId="201" applyNumberFormat="0" applyFont="0" applyAlignment="0" applyProtection="0">
      <alignment vertical="center"/>
    </xf>
    <xf numFmtId="14" fontId="54" fillId="36" borderId="170" applyProtection="0">
      <alignment horizontal="right"/>
    </xf>
    <xf numFmtId="0" fontId="55" fillId="33" borderId="170" applyNumberFormat="0" applyProtection="0">
      <alignment horizontal="left"/>
    </xf>
    <xf numFmtId="2" fontId="54" fillId="33" borderId="170" applyProtection="0"/>
    <xf numFmtId="14" fontId="54" fillId="36" borderId="170" applyProtection="0">
      <alignment horizontal="left"/>
    </xf>
    <xf numFmtId="2" fontId="53" fillId="35" borderId="170" applyProtection="0">
      <alignment horizontal="right"/>
    </xf>
    <xf numFmtId="14" fontId="54" fillId="36" borderId="170" applyProtection="0">
      <alignment horizontal="right"/>
    </xf>
    <xf numFmtId="2" fontId="57" fillId="35" borderId="203" applyProtection="0"/>
    <xf numFmtId="0" fontId="52" fillId="33" borderId="170" applyNumberFormat="0" applyAlignment="0" applyProtection="0"/>
    <xf numFmtId="14" fontId="54" fillId="36" borderId="203" applyProtection="0">
      <alignment horizontal="right"/>
    </xf>
    <xf numFmtId="0" fontId="18" fillId="32" borderId="119" applyNumberFormat="0" applyAlignment="0" applyProtection="0"/>
    <xf numFmtId="0" fontId="13" fillId="10" borderId="119" applyNumberFormat="0" applyFont="0" applyAlignment="0" applyProtection="0">
      <alignment vertical="center"/>
    </xf>
    <xf numFmtId="0" fontId="63" fillId="0" borderId="212" applyNumberFormat="0" applyFill="0" applyAlignment="0" applyProtection="0">
      <alignment vertical="center"/>
    </xf>
    <xf numFmtId="0" fontId="79" fillId="8" borderId="207" applyNumberFormat="0" applyAlignment="0" applyProtection="0">
      <alignment vertical="center"/>
    </xf>
    <xf numFmtId="2" fontId="53" fillId="35" borderId="203" applyProtection="0">
      <alignment horizontal="right"/>
    </xf>
    <xf numFmtId="2" fontId="57" fillId="35" borderId="211" applyProtection="0">
      <alignment horizontal="center"/>
    </xf>
    <xf numFmtId="0" fontId="67" fillId="9" borderId="207"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63" fillId="0" borderId="212" applyNumberFormat="0" applyFill="0" applyAlignment="0" applyProtection="0">
      <alignment vertical="center"/>
    </xf>
    <xf numFmtId="14" fontId="54" fillId="36" borderId="211" applyProtection="0">
      <alignment horizontal="right"/>
    </xf>
    <xf numFmtId="0" fontId="63" fillId="0" borderId="212" applyNumberFormat="0" applyFill="0" applyAlignment="0" applyProtection="0">
      <alignment vertical="center"/>
    </xf>
    <xf numFmtId="0" fontId="80" fillId="15" borderId="202"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80" fillId="15" borderId="202" applyNumberFormat="0" applyAlignment="0" applyProtection="0">
      <alignment vertical="center"/>
    </xf>
    <xf numFmtId="0" fontId="68" fillId="15" borderId="117" applyNumberFormat="0" applyAlignment="0" applyProtection="0">
      <alignment vertical="center"/>
    </xf>
    <xf numFmtId="0" fontId="68" fillId="15" borderId="184" applyNumberFormat="0" applyAlignment="0" applyProtection="0">
      <alignment vertical="center"/>
    </xf>
    <xf numFmtId="0" fontId="85" fillId="0" borderId="205" applyNumberFormat="0" applyFill="0" applyAlignment="0" applyProtection="0"/>
    <xf numFmtId="0" fontId="18" fillId="32" borderId="201" applyNumberFormat="0" applyAlignment="0" applyProtection="0"/>
    <xf numFmtId="0" fontId="80" fillId="15" borderId="193" applyNumberFormat="0" applyAlignment="0" applyProtection="0">
      <alignment vertical="center"/>
    </xf>
    <xf numFmtId="0" fontId="85" fillId="0" borderId="116" applyNumberFormat="0" applyFill="0" applyAlignment="0" applyProtection="0"/>
    <xf numFmtId="0" fontId="63" fillId="0" borderId="205" applyNumberFormat="0" applyFill="0" applyAlignment="0" applyProtection="0">
      <alignment vertical="center"/>
    </xf>
    <xf numFmtId="2" fontId="57" fillId="35" borderId="203" applyProtection="0">
      <alignment horizontal="center"/>
    </xf>
    <xf numFmtId="0" fontId="80" fillId="15" borderId="193" applyNumberFormat="0" applyAlignment="0" applyProtection="0">
      <alignment vertical="center"/>
    </xf>
    <xf numFmtId="0" fontId="18" fillId="32" borderId="201" applyNumberFormat="0" applyAlignment="0" applyProtection="0"/>
    <xf numFmtId="2" fontId="57" fillId="35" borderId="170" applyProtection="0"/>
    <xf numFmtId="2" fontId="53" fillId="37" borderId="170" applyProtection="0"/>
    <xf numFmtId="0" fontId="68" fillId="15" borderId="184" applyNumberFormat="0" applyAlignment="0" applyProtection="0">
      <alignment vertical="center"/>
    </xf>
    <xf numFmtId="2" fontId="57" fillId="35" borderId="203" applyProtection="0"/>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7" fillId="35" borderId="203" applyProtection="0">
      <alignment horizont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8" fillId="32" borderId="201" applyNumberFormat="0" applyAlignment="0" applyProtection="0"/>
    <xf numFmtId="14" fontId="54" fillId="36" borderId="203" applyProtection="0">
      <alignment horizontal="right"/>
    </xf>
    <xf numFmtId="2" fontId="54" fillId="33" borderId="203" applyProtection="0"/>
    <xf numFmtId="0" fontId="68" fillId="15" borderId="184" applyNumberFormat="0" applyAlignment="0" applyProtection="0">
      <alignment vertical="center"/>
    </xf>
    <xf numFmtId="2" fontId="53" fillId="34" borderId="203" applyProtection="0"/>
    <xf numFmtId="0" fontId="52" fillId="33" borderId="170" applyNumberFormat="0" applyAlignment="0" applyProtection="0"/>
    <xf numFmtId="0" fontId="63" fillId="0" borderId="212" applyNumberFormat="0" applyFill="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13" fillId="10" borderId="119" applyNumberFormat="0" applyFont="0" applyAlignment="0" applyProtection="0">
      <alignment vertical="center"/>
    </xf>
    <xf numFmtId="0" fontId="32" fillId="15" borderId="207" applyNumberFormat="0" applyAlignment="0" applyProtection="0">
      <alignment vertical="center"/>
    </xf>
    <xf numFmtId="0" fontId="44" fillId="8"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79" fillId="8" borderId="207" applyNumberFormat="0" applyAlignment="0" applyProtection="0">
      <alignment vertical="center"/>
    </xf>
    <xf numFmtId="2" fontId="52" fillId="34" borderId="203" applyProtection="0">
      <alignment horizontal="right"/>
    </xf>
    <xf numFmtId="0" fontId="13" fillId="10" borderId="209" applyNumberFormat="0" applyFont="0" applyAlignment="0" applyProtection="0">
      <alignment vertical="center"/>
    </xf>
    <xf numFmtId="0" fontId="68" fillId="15" borderId="207" applyNumberFormat="0" applyAlignment="0" applyProtection="0">
      <alignment vertical="center"/>
    </xf>
    <xf numFmtId="0" fontId="80" fillId="15" borderId="210" applyNumberFormat="0" applyAlignment="0" applyProtection="0">
      <alignment vertical="center"/>
    </xf>
    <xf numFmtId="0" fontId="63" fillId="0" borderId="212" applyNumberFormat="0" applyFill="0" applyAlignment="0" applyProtection="0">
      <alignment vertical="center"/>
    </xf>
    <xf numFmtId="0" fontId="68" fillId="15" borderId="207" applyNumberFormat="0" applyAlignment="0" applyProtection="0">
      <alignment vertical="center"/>
    </xf>
    <xf numFmtId="0" fontId="18" fillId="32" borderId="209" applyNumberFormat="0" applyAlignment="0" applyProtection="0"/>
    <xf numFmtId="0" fontId="63" fillId="0" borderId="212" applyNumberFormat="0" applyFill="0" applyAlignment="0" applyProtection="0">
      <alignment vertical="center"/>
    </xf>
    <xf numFmtId="0" fontId="51" fillId="15" borderId="202" applyNumberFormat="0" applyAlignment="0" applyProtection="0">
      <alignment vertical="center"/>
    </xf>
    <xf numFmtId="0" fontId="55" fillId="33" borderId="203" applyNumberFormat="0" applyProtection="0">
      <alignment horizontal="left"/>
    </xf>
    <xf numFmtId="0" fontId="63" fillId="0" borderId="204" applyNumberFormat="0" applyFill="0" applyAlignment="0" applyProtection="0">
      <alignment vertical="center"/>
    </xf>
    <xf numFmtId="0" fontId="68" fillId="9" borderId="207" applyNumberFormat="0" applyAlignment="0" applyProtection="0">
      <alignment vertical="center"/>
    </xf>
    <xf numFmtId="0" fontId="63" fillId="0" borderId="204" applyNumberFormat="0" applyFill="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68" fillId="15" borderId="20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51" fillId="15" borderId="202" applyNumberFormat="0" applyAlignment="0" applyProtection="0">
      <alignment vertical="center"/>
    </xf>
    <xf numFmtId="0" fontId="80" fillId="15" borderId="202" applyNumberFormat="0" applyAlignment="0" applyProtection="0">
      <alignment vertical="center"/>
    </xf>
    <xf numFmtId="0" fontId="79" fillId="8" borderId="184" applyNumberFormat="0" applyAlignment="0" applyProtection="0">
      <alignment vertical="center"/>
    </xf>
    <xf numFmtId="0" fontId="85" fillId="0" borderId="205" applyNumberFormat="0" applyFill="0" applyAlignment="0" applyProtection="0"/>
    <xf numFmtId="0" fontId="85" fillId="0" borderId="205" applyNumberFormat="0" applyFill="0" applyAlignment="0" applyProtection="0"/>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9" borderId="202"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13" fillId="10" borderId="201" applyNumberFormat="0" applyFont="0" applyAlignment="0" applyProtection="0"/>
    <xf numFmtId="0" fontId="67" fillId="9" borderId="184" applyNumberFormat="0" applyAlignment="0" applyProtection="0"/>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13" fillId="10" borderId="201" applyNumberFormat="0" applyFont="0" applyAlignment="0" applyProtection="0"/>
    <xf numFmtId="0" fontId="68" fillId="9" borderId="184"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51" fillId="15" borderId="210" applyNumberFormat="0" applyAlignment="0" applyProtection="0">
      <alignment vertical="center"/>
    </xf>
    <xf numFmtId="0" fontId="52" fillId="33" borderId="211" applyNumberFormat="0" applyAlignment="0" applyProtection="0"/>
    <xf numFmtId="0" fontId="52" fillId="33" borderId="211" applyNumberFormat="0" applyAlignment="0" applyProtection="0"/>
    <xf numFmtId="14" fontId="54" fillId="36" borderId="211" applyProtection="0">
      <alignment horizontal="right"/>
    </xf>
    <xf numFmtId="0" fontId="13" fillId="10" borderId="209" applyNumberFormat="0" applyFont="0" applyAlignment="0" applyProtection="0">
      <alignment vertical="center"/>
    </xf>
    <xf numFmtId="2" fontId="54" fillId="33" borderId="211" applyProtection="0"/>
    <xf numFmtId="2" fontId="53" fillId="34" borderId="211" applyProtection="0"/>
    <xf numFmtId="2" fontId="53" fillId="37" borderId="211" applyProtection="0">
      <alignment horizontal="center"/>
    </xf>
    <xf numFmtId="0" fontId="32" fillId="15" borderId="207" applyNumberFormat="0" applyAlignment="0" applyProtection="0">
      <alignment vertical="center"/>
    </xf>
    <xf numFmtId="0" fontId="63" fillId="0" borderId="213"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13" fillId="10" borderId="209" applyNumberFormat="0" applyFont="0" applyAlignment="0" applyProtection="0"/>
    <xf numFmtId="0" fontId="68" fillId="9" borderId="207" applyNumberFormat="0" applyAlignment="0" applyProtection="0">
      <alignment vertical="center"/>
    </xf>
    <xf numFmtId="2" fontId="53" fillId="35" borderId="203" applyProtection="0">
      <alignment horizontal="right"/>
    </xf>
    <xf numFmtId="0" fontId="63" fillId="0" borderId="204"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14" fontId="54" fillId="36" borderId="203" applyProtection="0">
      <alignment horizontal="right"/>
    </xf>
    <xf numFmtId="0" fontId="68" fillId="9" borderId="207" applyNumberFormat="0" applyAlignment="0" applyProtection="0">
      <alignment vertical="center"/>
    </xf>
    <xf numFmtId="0" fontId="80" fillId="15" borderId="210" applyNumberFormat="0" applyAlignment="0" applyProtection="0">
      <alignment vertical="center"/>
    </xf>
    <xf numFmtId="0" fontId="79" fillId="8" borderId="207" applyNumberFormat="0" applyAlignment="0" applyProtection="0">
      <alignment vertical="center"/>
    </xf>
    <xf numFmtId="14" fontId="54" fillId="36" borderId="211" applyProtection="0">
      <alignment horizontal="right"/>
    </xf>
    <xf numFmtId="2" fontId="53" fillId="35" borderId="211" applyProtection="0">
      <alignment horizontal="right"/>
    </xf>
    <xf numFmtId="2" fontId="52" fillId="34" borderId="211" applyProtection="0">
      <alignment horizontal="right"/>
    </xf>
    <xf numFmtId="14" fontId="54" fillId="36" borderId="211" applyProtection="0">
      <alignment horizontal="right"/>
    </xf>
    <xf numFmtId="0" fontId="13" fillId="10" borderId="209" applyNumberFormat="0" applyFont="0" applyAlignment="0" applyProtection="0">
      <alignment vertical="center"/>
    </xf>
    <xf numFmtId="2" fontId="57" fillId="35" borderId="211" applyProtection="0"/>
    <xf numFmtId="0" fontId="63" fillId="0" borderId="212" applyNumberFormat="0" applyFill="0" applyAlignment="0" applyProtection="0">
      <alignment vertical="center"/>
    </xf>
    <xf numFmtId="0" fontId="63" fillId="0" borderId="213"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7" fillId="9" borderId="207" applyNumberFormat="0" applyAlignment="0" applyProtection="0"/>
    <xf numFmtId="0" fontId="13" fillId="10" borderId="209" applyNumberFormat="0" applyFont="0" applyAlignment="0" applyProtection="0"/>
    <xf numFmtId="0" fontId="68" fillId="15" borderId="207"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68" fillId="15" borderId="207" applyNumberFormat="0" applyAlignment="0" applyProtection="0">
      <alignment vertical="center"/>
    </xf>
    <xf numFmtId="0" fontId="63" fillId="0" borderId="213" applyNumberFormat="0" applyFill="0" applyAlignment="0" applyProtection="0">
      <alignment vertical="center"/>
    </xf>
    <xf numFmtId="0" fontId="68" fillId="9" borderId="207" applyNumberFormat="0" applyAlignment="0" applyProtection="0">
      <alignment vertical="center"/>
    </xf>
    <xf numFmtId="0" fontId="68" fillId="15" borderId="207" applyNumberFormat="0" applyAlignment="0" applyProtection="0">
      <alignment vertical="center"/>
    </xf>
    <xf numFmtId="0" fontId="67" fillId="9" borderId="207" applyNumberFormat="0" applyAlignment="0" applyProtection="0"/>
    <xf numFmtId="0" fontId="32" fillId="15" borderId="207" applyNumberFormat="0" applyAlignment="0" applyProtection="0">
      <alignment vertical="center"/>
    </xf>
    <xf numFmtId="0" fontId="32" fillId="15" borderId="184" applyNumberFormat="0" applyAlignment="0" applyProtection="0">
      <alignment vertical="center"/>
    </xf>
    <xf numFmtId="0" fontId="80" fillId="15" borderId="210" applyNumberFormat="0" applyAlignment="0" applyProtection="0">
      <alignment vertical="center"/>
    </xf>
    <xf numFmtId="0" fontId="80" fillId="9" borderId="210"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51" fillId="15" borderId="202" applyNumberFormat="0" applyAlignment="0" applyProtection="0">
      <alignment vertical="center"/>
    </xf>
    <xf numFmtId="0" fontId="51" fillId="15" borderId="202" applyNumberFormat="0" applyAlignment="0" applyProtection="0">
      <alignment vertical="center"/>
    </xf>
    <xf numFmtId="0" fontId="32" fillId="15" borderId="184"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13" fillId="10" borderId="209" applyNumberFormat="0" applyFont="0" applyAlignment="0" applyProtection="0">
      <alignment vertical="center"/>
    </xf>
    <xf numFmtId="0" fontId="80" fillId="15" borderId="210"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79" fillId="8" borderId="207" applyNumberFormat="0" applyAlignment="0" applyProtection="0">
      <alignment vertical="center"/>
    </xf>
    <xf numFmtId="0" fontId="80" fillId="15" borderId="210" applyNumberFormat="0" applyAlignment="0" applyProtection="0">
      <alignment vertical="center"/>
    </xf>
    <xf numFmtId="0" fontId="13" fillId="10" borderId="209" applyNumberFormat="0" applyFon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32" fillId="15" borderId="207" applyNumberFormat="0" applyAlignment="0" applyProtection="0">
      <alignment vertical="center"/>
    </xf>
    <xf numFmtId="0" fontId="52" fillId="33" borderId="203" applyNumberFormat="0" applyAlignment="0" applyProtection="0"/>
    <xf numFmtId="0" fontId="80" fillId="15" borderId="202"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2" fontId="54" fillId="33" borderId="203" applyProtection="0"/>
    <xf numFmtId="0" fontId="18" fillId="32" borderId="201" applyNumberFormat="0" applyAlignment="0" applyProtection="0"/>
    <xf numFmtId="0" fontId="13" fillId="10" borderId="201" applyNumberFormat="0" applyFont="0" applyAlignment="0" applyProtection="0">
      <alignment vertical="center"/>
    </xf>
    <xf numFmtId="2" fontId="53" fillId="35" borderId="203" applyProtection="0">
      <alignment horizontal="right"/>
    </xf>
    <xf numFmtId="0" fontId="13" fillId="10" borderId="201" applyNumberFormat="0" applyFont="0" applyAlignment="0" applyProtection="0">
      <alignment vertical="center"/>
    </xf>
    <xf numFmtId="0" fontId="52" fillId="33" borderId="203" applyNumberFormat="0" applyAlignment="0" applyProtection="0"/>
    <xf numFmtId="0" fontId="85" fillId="0" borderId="205" applyNumberFormat="0" applyFill="0" applyAlignment="0" applyProtection="0"/>
    <xf numFmtId="0" fontId="68" fillId="15" borderId="184" applyNumberFormat="0" applyAlignment="0" applyProtection="0">
      <alignment vertical="center"/>
    </xf>
    <xf numFmtId="0" fontId="44" fillId="8" borderId="184" applyNumberFormat="0" applyAlignment="0" applyProtection="0">
      <alignment vertical="center"/>
    </xf>
    <xf numFmtId="0" fontId="68" fillId="15" borderId="184"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3" fillId="0" borderId="204"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9" borderId="184" applyNumberFormat="0" applyAlignment="0" applyProtection="0">
      <alignment vertical="center"/>
    </xf>
    <xf numFmtId="0" fontId="18" fillId="32" borderId="201" applyNumberFormat="0" applyAlignment="0" applyProtection="0"/>
    <xf numFmtId="0" fontId="68" fillId="15" borderId="207" applyNumberFormat="0" applyAlignment="0" applyProtection="0">
      <alignment vertical="center"/>
    </xf>
    <xf numFmtId="0" fontId="13" fillId="10" borderId="201" applyNumberFormat="0" applyFont="0" applyAlignment="0" applyProtection="0">
      <alignment vertical="center"/>
    </xf>
    <xf numFmtId="0" fontId="68" fillId="9" borderId="207" applyNumberFormat="0" applyAlignment="0" applyProtection="0">
      <alignment vertical="center"/>
    </xf>
    <xf numFmtId="0" fontId="13" fillId="10" borderId="209" applyNumberFormat="0" applyFont="0" applyAlignment="0" applyProtection="0">
      <alignment vertical="center"/>
    </xf>
    <xf numFmtId="0" fontId="55" fillId="33" borderId="211" applyNumberFormat="0" applyProtection="0">
      <alignment horizontal="left"/>
    </xf>
    <xf numFmtId="2" fontId="52" fillId="34" borderId="211" applyProtection="0">
      <alignment horizontal="right"/>
    </xf>
    <xf numFmtId="0" fontId="13" fillId="10" borderId="209" applyNumberFormat="0" applyFont="0" applyAlignment="0" applyProtection="0">
      <alignment vertical="center"/>
    </xf>
    <xf numFmtId="0" fontId="68" fillId="15" borderId="207" applyNumberFormat="0" applyAlignment="0" applyProtection="0">
      <alignment vertical="center"/>
    </xf>
    <xf numFmtId="14" fontId="54" fillId="36" borderId="203" applyProtection="0">
      <alignment horizontal="left"/>
    </xf>
    <xf numFmtId="0" fontId="13" fillId="10" borderId="209" applyNumberFormat="0" applyFont="0" applyAlignment="0" applyProtection="0">
      <alignment vertical="center"/>
    </xf>
    <xf numFmtId="0" fontId="80" fillId="15" borderId="210" applyNumberFormat="0" applyAlignment="0" applyProtection="0">
      <alignment vertical="center"/>
    </xf>
    <xf numFmtId="0" fontId="79" fillId="8" borderId="207" applyNumberFormat="0" applyAlignment="0" applyProtection="0">
      <alignment vertical="center"/>
    </xf>
    <xf numFmtId="0" fontId="68" fillId="15" borderId="207" applyNumberFormat="0" applyAlignment="0" applyProtection="0">
      <alignment vertical="center"/>
    </xf>
    <xf numFmtId="0" fontId="80" fillId="15" borderId="210" applyNumberFormat="0" applyAlignment="0" applyProtection="0">
      <alignment vertical="center"/>
    </xf>
    <xf numFmtId="14" fontId="54" fillId="36" borderId="203" applyProtection="0">
      <alignment horizontal="left"/>
    </xf>
    <xf numFmtId="0" fontId="18" fillId="32" borderId="201" applyNumberFormat="0" applyAlignment="0" applyProtection="0"/>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xf numFmtId="0" fontId="85" fillId="0" borderId="205" applyNumberFormat="0" applyFill="0" applyAlignment="0" applyProtection="0"/>
    <xf numFmtId="0" fontId="68" fillId="15"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52" fillId="33" borderId="203" applyNumberFormat="0" applyAlignment="0" applyProtection="0"/>
    <xf numFmtId="14" fontId="54" fillId="36" borderId="203" applyProtection="0">
      <alignment horizontal="right"/>
    </xf>
    <xf numFmtId="0" fontId="79" fillId="8" borderId="207" applyNumberFormat="0" applyAlignment="0" applyProtection="0">
      <alignment vertical="center"/>
    </xf>
    <xf numFmtId="0" fontId="80" fillId="15" borderId="210" applyNumberFormat="0" applyAlignment="0" applyProtection="0">
      <alignment vertical="center"/>
    </xf>
    <xf numFmtId="0" fontId="68" fillId="15" borderId="207" applyNumberFormat="0" applyAlignment="0" applyProtection="0">
      <alignment vertical="center"/>
    </xf>
    <xf numFmtId="0" fontId="80" fillId="15" borderId="210" applyNumberFormat="0" applyAlignment="0" applyProtection="0">
      <alignment vertical="center"/>
    </xf>
    <xf numFmtId="0" fontId="13" fillId="10" borderId="209" applyNumberFormat="0" applyFont="0" applyAlignment="0" applyProtection="0">
      <alignment vertical="center"/>
    </xf>
    <xf numFmtId="0" fontId="68" fillId="15" borderId="207" applyNumberFormat="0" applyAlignment="0" applyProtection="0">
      <alignment vertical="center"/>
    </xf>
    <xf numFmtId="0" fontId="13" fillId="10" borderId="209" applyNumberFormat="0" applyFont="0" applyAlignment="0" applyProtection="0">
      <alignment vertical="center"/>
    </xf>
    <xf numFmtId="14" fontId="54" fillId="36" borderId="211" applyProtection="0">
      <alignment horizontal="right"/>
    </xf>
    <xf numFmtId="2" fontId="54" fillId="33" borderId="211" applyProtection="0"/>
    <xf numFmtId="0" fontId="68" fillId="15" borderId="184" applyNumberFormat="0" applyAlignment="0" applyProtection="0">
      <alignment vertical="center"/>
    </xf>
    <xf numFmtId="0" fontId="13" fillId="10" borderId="209" applyNumberFormat="0" applyFont="0" applyAlignment="0" applyProtection="0"/>
    <xf numFmtId="0" fontId="79" fillId="8" borderId="207" applyNumberFormat="0" applyAlignment="0" applyProtection="0">
      <alignment vertical="center"/>
    </xf>
    <xf numFmtId="0" fontId="13" fillId="10" borderId="201" applyNumberFormat="0" applyFont="0" applyAlignment="0" applyProtection="0">
      <alignment vertical="center"/>
    </xf>
    <xf numFmtId="0" fontId="68" fillId="15" borderId="207" applyNumberFormat="0" applyAlignment="0" applyProtection="0">
      <alignment vertical="center"/>
    </xf>
    <xf numFmtId="0" fontId="68" fillId="9" borderId="184" applyNumberFormat="0" applyAlignment="0" applyProtection="0">
      <alignment vertical="center"/>
    </xf>
    <xf numFmtId="0" fontId="32" fillId="15" borderId="184" applyNumberFormat="0" applyAlignment="0" applyProtection="0">
      <alignment vertical="center"/>
    </xf>
    <xf numFmtId="0" fontId="68" fillId="15" borderId="184" applyNumberFormat="0" applyAlignment="0" applyProtection="0">
      <alignment vertical="center"/>
    </xf>
    <xf numFmtId="0" fontId="63" fillId="0" borderId="204" applyNumberFormat="0" applyFill="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80" fillId="15" borderId="202" applyNumberFormat="0" applyAlignment="0" applyProtection="0">
      <alignment vertical="center"/>
    </xf>
    <xf numFmtId="0" fontId="80" fillId="9" borderId="202"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79" fillId="8" borderId="184" applyNumberFormat="0" applyAlignment="0" applyProtection="0">
      <alignment vertical="center"/>
    </xf>
    <xf numFmtId="0" fontId="32" fillId="15" borderId="184" applyNumberFormat="0" applyAlignment="0" applyProtection="0">
      <alignment vertical="center"/>
    </xf>
    <xf numFmtId="14" fontId="54" fillId="36" borderId="203" applyProtection="0">
      <alignment horizontal="right"/>
    </xf>
    <xf numFmtId="0" fontId="18" fillId="32" borderId="201" applyNumberFormat="0" applyAlignment="0" applyProtection="0"/>
    <xf numFmtId="14" fontId="54" fillId="36" borderId="203" applyProtection="0">
      <alignment horizontal="right"/>
    </xf>
    <xf numFmtId="0" fontId="44" fillId="8" borderId="184" applyNumberFormat="0" applyAlignment="0" applyProtection="0">
      <alignment vertical="center"/>
    </xf>
    <xf numFmtId="14" fontId="54" fillId="36" borderId="203" applyProtection="0">
      <alignment horizontal="left"/>
    </xf>
    <xf numFmtId="14" fontId="54" fillId="36" borderId="203" applyProtection="0">
      <alignment horizontal="left"/>
    </xf>
    <xf numFmtId="0" fontId="79" fillId="8" borderId="184" applyNumberFormat="0" applyAlignment="0" applyProtection="0">
      <alignment vertical="center"/>
    </xf>
    <xf numFmtId="0" fontId="80" fillId="9" borderId="202" applyNumberFormat="0" applyAlignment="0" applyProtection="0">
      <alignment vertical="center"/>
    </xf>
    <xf numFmtId="0" fontId="13" fillId="10" borderId="209" applyNumberFormat="0" applyFont="0" applyAlignment="0" applyProtection="0">
      <alignment vertical="center"/>
    </xf>
    <xf numFmtId="0" fontId="68" fillId="15" borderId="184" applyNumberForma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80" fillId="15" borderId="202"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5" fillId="0" borderId="205" applyNumberFormat="0" applyFill="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0" fontId="63" fillId="0" borderId="205" applyNumberFormat="0" applyFill="0" applyAlignment="0" applyProtection="0">
      <alignment vertical="center"/>
    </xf>
    <xf numFmtId="0" fontId="67" fillId="9" borderId="184" applyNumberFormat="0" applyAlignment="0" applyProtection="0"/>
    <xf numFmtId="0" fontId="79" fillId="8" borderId="207"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79" fillId="8" borderId="207"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9" borderId="202" applyNumberFormat="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52" fillId="33" borderId="203" applyNumberFormat="0" applyAlignment="0" applyProtection="0"/>
    <xf numFmtId="0" fontId="67" fillId="9" borderId="207" applyNumberFormat="0" applyAlignment="0" applyProtection="0"/>
    <xf numFmtId="0" fontId="68" fillId="9" borderId="207" applyNumberFormat="0" applyAlignment="0" applyProtection="0">
      <alignment vertical="center"/>
    </xf>
    <xf numFmtId="0" fontId="68" fillId="9" borderId="184" applyNumberFormat="0" applyAlignment="0" applyProtection="0">
      <alignment vertical="center"/>
    </xf>
    <xf numFmtId="0" fontId="63" fillId="0" borderId="212" applyNumberFormat="0" applyFill="0" applyAlignment="0" applyProtection="0">
      <alignment vertical="center"/>
    </xf>
    <xf numFmtId="0" fontId="63" fillId="0" borderId="213" applyNumberFormat="0" applyFill="0" applyAlignment="0" applyProtection="0">
      <alignment vertical="center"/>
    </xf>
    <xf numFmtId="0" fontId="63" fillId="0" borderId="212" applyNumberFormat="0" applyFill="0" applyAlignment="0" applyProtection="0">
      <alignment vertical="center"/>
    </xf>
    <xf numFmtId="2" fontId="57" fillId="35" borderId="211" applyProtection="0"/>
    <xf numFmtId="2" fontId="54" fillId="33" borderId="211" applyProtection="0"/>
    <xf numFmtId="14" fontId="54" fillId="36" borderId="211" applyProtection="0">
      <alignment horizontal="left"/>
    </xf>
    <xf numFmtId="2" fontId="53" fillId="35" borderId="211" applyProtection="0">
      <alignment horizontal="right"/>
    </xf>
    <xf numFmtId="0" fontId="55" fillId="33" borderId="211" applyNumberFormat="0" applyProtection="0">
      <alignment horizontal="left"/>
    </xf>
    <xf numFmtId="0" fontId="59" fillId="0" borderId="212" applyNumberFormat="0" applyFill="0" applyAlignment="0" applyProtection="0">
      <alignment vertical="center"/>
    </xf>
    <xf numFmtId="0" fontId="79" fillId="8" borderId="207" applyNumberFormat="0" applyAlignment="0" applyProtection="0">
      <alignment vertical="center"/>
    </xf>
    <xf numFmtId="0" fontId="80" fillId="9" borderId="210" applyNumberFormat="0" applyAlignment="0" applyProtection="0">
      <alignment vertical="center"/>
    </xf>
    <xf numFmtId="0" fontId="80" fillId="15" borderId="210" applyNumberFormat="0" applyAlignment="0" applyProtection="0">
      <alignment vertical="center"/>
    </xf>
    <xf numFmtId="0" fontId="51" fillId="15" borderId="210" applyNumberFormat="0" applyAlignment="0" applyProtection="0">
      <alignment vertical="center"/>
    </xf>
    <xf numFmtId="0" fontId="68" fillId="15" borderId="207" applyNumberFormat="0" applyAlignment="0" applyProtection="0">
      <alignment vertical="center"/>
    </xf>
    <xf numFmtId="0" fontId="52" fillId="33" borderId="203" applyNumberFormat="0" applyAlignment="0" applyProtection="0"/>
    <xf numFmtId="0" fontId="44" fillId="8" borderId="207" applyNumberFormat="0" applyAlignment="0" applyProtection="0">
      <alignment vertical="center"/>
    </xf>
    <xf numFmtId="0" fontId="80" fillId="9" borderId="202" applyNumberFormat="0" applyAlignment="0" applyProtection="0">
      <alignment vertical="center"/>
    </xf>
    <xf numFmtId="0" fontId="13" fillId="10" borderId="201" applyNumberFormat="0" applyFont="0" applyAlignment="0" applyProtection="0">
      <alignment vertical="center"/>
    </xf>
    <xf numFmtId="0" fontId="68" fillId="9" borderId="184"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52" fillId="33" borderId="203" applyNumberFormat="0" applyAlignment="0" applyProtection="0"/>
    <xf numFmtId="0" fontId="68" fillId="15" borderId="207" applyNumberFormat="0" applyAlignment="0" applyProtection="0">
      <alignment vertical="center"/>
    </xf>
    <xf numFmtId="0" fontId="63" fillId="0" borderId="212" applyNumberFormat="0" applyFill="0" applyAlignment="0" applyProtection="0">
      <alignment vertical="center"/>
    </xf>
    <xf numFmtId="0" fontId="67" fillId="9" borderId="207" applyNumberFormat="0" applyAlignment="0" applyProtection="0"/>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59" fillId="0" borderId="212" applyNumberFormat="0" applyFill="0" applyAlignment="0" applyProtection="0">
      <alignment vertical="center"/>
    </xf>
    <xf numFmtId="2" fontId="57" fillId="35" borderId="211" applyProtection="0">
      <alignment horizontal="center"/>
    </xf>
    <xf numFmtId="2" fontId="57" fillId="35" borderId="211" applyProtection="0">
      <alignment horizontal="center"/>
    </xf>
    <xf numFmtId="14" fontId="54" fillId="36" borderId="211" applyProtection="0">
      <alignment horizontal="left"/>
    </xf>
    <xf numFmtId="14" fontId="54" fillId="36" borderId="211" applyProtection="0">
      <alignment horizontal="right"/>
    </xf>
    <xf numFmtId="2" fontId="53" fillId="35" borderId="211" applyProtection="0">
      <alignment horizontal="right"/>
    </xf>
    <xf numFmtId="14" fontId="54" fillId="36" borderId="211" applyProtection="0">
      <alignment horizontal="left"/>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63" fillId="0" borderId="205"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5" applyNumberFormat="0" applyFill="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85" fillId="0" borderId="205" applyNumberFormat="0" applyFill="0" applyAlignment="0" applyProtection="0"/>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51" fillId="15" borderId="202" applyNumberFormat="0" applyAlignment="0" applyProtection="0">
      <alignment vertical="center"/>
    </xf>
    <xf numFmtId="0" fontId="32" fillId="15" borderId="184" applyNumberForma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44" fillId="8" borderId="184" applyNumberFormat="0" applyAlignment="0" applyProtection="0">
      <alignment vertical="center"/>
    </xf>
    <xf numFmtId="0" fontId="85" fillId="0" borderId="205" applyNumberFormat="0" applyFill="0" applyAlignment="0" applyProtection="0"/>
    <xf numFmtId="0" fontId="79" fillId="8" borderId="184" applyNumberForma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3" fillId="0" borderId="212" applyNumberFormat="0" applyFill="0" applyAlignment="0" applyProtection="0">
      <alignment vertical="center"/>
    </xf>
    <xf numFmtId="2" fontId="57" fillId="35" borderId="211" applyProtection="0">
      <alignment horizontal="center"/>
    </xf>
    <xf numFmtId="14" fontId="54" fillId="36" borderId="211" applyProtection="0">
      <alignment horizontal="left"/>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5" fillId="0" borderId="205" applyNumberFormat="0" applyFill="0" applyAlignment="0" applyProtection="0"/>
    <xf numFmtId="0" fontId="79" fillId="8"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51" fillId="15" borderId="202" applyNumberFormat="0" applyAlignment="0" applyProtection="0">
      <alignment vertical="center"/>
    </xf>
    <xf numFmtId="0" fontId="85" fillId="0" borderId="205" applyNumberFormat="0" applyFill="0" applyAlignment="0" applyProtection="0"/>
    <xf numFmtId="0" fontId="79" fillId="8" borderId="184" applyNumberFormat="0" applyAlignment="0" applyProtection="0">
      <alignment vertical="center"/>
    </xf>
    <xf numFmtId="0" fontId="63" fillId="0" borderId="205" applyNumberFormat="0" applyFill="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9" borderId="202" applyNumberFormat="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3" fillId="0" borderId="205" applyNumberFormat="0" applyFill="0" applyAlignment="0" applyProtection="0">
      <alignment vertical="center"/>
    </xf>
    <xf numFmtId="0" fontId="44" fillId="8" borderId="184" applyNumberForma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3" fillId="0" borderId="205" applyNumberFormat="0" applyFill="0" applyAlignment="0" applyProtection="0">
      <alignment vertical="center"/>
    </xf>
    <xf numFmtId="0" fontId="67" fillId="9" borderId="184" applyNumberFormat="0" applyAlignment="0" applyProtection="0"/>
    <xf numFmtId="0" fontId="79" fillId="8" borderId="184" applyNumberFormat="0" applyAlignment="0" applyProtection="0">
      <alignment vertical="center"/>
    </xf>
    <xf numFmtId="0" fontId="79" fillId="8" borderId="184" applyNumberFormat="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8" fillId="15" borderId="184" applyNumberFormat="0" applyAlignment="0" applyProtection="0">
      <alignment vertical="center"/>
    </xf>
    <xf numFmtId="0" fontId="51" fillId="15" borderId="202" applyNumberFormat="0" applyAlignment="0" applyProtection="0">
      <alignment vertical="center"/>
    </xf>
    <xf numFmtId="0" fontId="32" fillId="15" borderId="207" applyNumberFormat="0" applyAlignment="0" applyProtection="0">
      <alignment vertical="center"/>
    </xf>
    <xf numFmtId="0" fontId="79" fillId="8" borderId="207" applyNumberFormat="0" applyAlignment="0" applyProtection="0">
      <alignment vertical="center"/>
    </xf>
    <xf numFmtId="0" fontId="44" fillId="8" borderId="184" applyNumberFormat="0" applyAlignment="0" applyProtection="0">
      <alignment vertical="center"/>
    </xf>
    <xf numFmtId="0" fontId="80" fillId="15" borderId="210" applyNumberFormat="0" applyAlignment="0" applyProtection="0">
      <alignment vertical="center"/>
    </xf>
    <xf numFmtId="0" fontId="13" fillId="10" borderId="209" applyNumberFormat="0" applyFont="0" applyAlignment="0" applyProtection="0">
      <alignment vertical="center"/>
    </xf>
    <xf numFmtId="0" fontId="68" fillId="15" borderId="207" applyNumberFormat="0" applyAlignment="0" applyProtection="0">
      <alignment vertical="center"/>
    </xf>
    <xf numFmtId="0" fontId="51" fillId="15" borderId="210" applyNumberFormat="0" applyAlignment="0" applyProtection="0">
      <alignment vertical="center"/>
    </xf>
    <xf numFmtId="14" fontId="54" fillId="36" borderId="211" applyProtection="0">
      <alignment horizontal="right"/>
    </xf>
    <xf numFmtId="0" fontId="85" fillId="0" borderId="213" applyNumberFormat="0" applyFill="0" applyAlignment="0" applyProtection="0"/>
    <xf numFmtId="0" fontId="80" fillId="15" borderId="202" applyNumberFormat="0" applyAlignment="0" applyProtection="0">
      <alignment vertical="center"/>
    </xf>
    <xf numFmtId="0" fontId="63" fillId="0" borderId="212" applyNumberFormat="0" applyFill="0" applyAlignment="0" applyProtection="0">
      <alignment vertical="center"/>
    </xf>
    <xf numFmtId="2" fontId="57" fillId="35" borderId="211" applyProtection="0"/>
    <xf numFmtId="2" fontId="53" fillId="35" borderId="211" applyProtection="0">
      <alignment horizontal="right"/>
    </xf>
    <xf numFmtId="0" fontId="80" fillId="9" borderId="202" applyNumberFormat="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5" applyNumberFormat="0" applyFill="0" applyAlignment="0" applyProtection="0">
      <alignment vertical="center"/>
    </xf>
    <xf numFmtId="0" fontId="13" fillId="10" borderId="201" applyNumberFormat="0" applyFont="0" applyAlignment="0" applyProtection="0"/>
    <xf numFmtId="14" fontId="54" fillId="36" borderId="203" applyProtection="0">
      <alignment horizontal="left"/>
    </xf>
    <xf numFmtId="0" fontId="80" fillId="15" borderId="210" applyNumberFormat="0" applyAlignment="0" applyProtection="0">
      <alignment vertical="center"/>
    </xf>
    <xf numFmtId="0" fontId="80" fillId="15" borderId="210"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85" fillId="0" borderId="213" applyNumberFormat="0" applyFill="0" applyAlignment="0" applyProtection="0"/>
    <xf numFmtId="0" fontId="13" fillId="10" borderId="209" applyNumberFormat="0" applyFont="0" applyAlignment="0" applyProtection="0">
      <alignment vertical="center"/>
    </xf>
    <xf numFmtId="0" fontId="44" fillId="8" borderId="117" applyNumberFormat="0" applyAlignment="0" applyProtection="0">
      <alignment vertical="center"/>
    </xf>
    <xf numFmtId="0" fontId="51" fillId="15" borderId="210" applyNumberFormat="0" applyAlignment="0" applyProtection="0">
      <alignment vertical="center"/>
    </xf>
    <xf numFmtId="0" fontId="59" fillId="0" borderId="212" applyNumberFormat="0" applyFill="0" applyAlignment="0" applyProtection="0">
      <alignment vertical="center"/>
    </xf>
    <xf numFmtId="14" fontId="54" fillId="36" borderId="211" applyProtection="0">
      <alignment horizontal="left"/>
    </xf>
    <xf numFmtId="0" fontId="80" fillId="15" borderId="210" applyNumberFormat="0" applyAlignment="0" applyProtection="0">
      <alignment vertical="center"/>
    </xf>
    <xf numFmtId="0" fontId="80" fillId="15" borderId="202" applyNumberFormat="0" applyAlignment="0" applyProtection="0">
      <alignment vertical="center"/>
    </xf>
    <xf numFmtId="0" fontId="80" fillId="15" borderId="210" applyNumberFormat="0" applyAlignment="0" applyProtection="0">
      <alignment vertical="center"/>
    </xf>
    <xf numFmtId="0" fontId="13" fillId="10" borderId="209" applyNumberFormat="0" applyFont="0" applyAlignment="0" applyProtection="0">
      <alignment vertical="center"/>
    </xf>
    <xf numFmtId="0" fontId="80" fillId="15" borderId="210" applyNumberFormat="0" applyAlignment="0" applyProtection="0">
      <alignment vertical="center"/>
    </xf>
    <xf numFmtId="0" fontId="18" fillId="32" borderId="201" applyNumberFormat="0" applyAlignment="0" applyProtection="0"/>
    <xf numFmtId="14" fontId="54" fillId="36" borderId="203" applyProtection="0">
      <alignment horizontal="right"/>
    </xf>
    <xf numFmtId="0" fontId="55" fillId="33" borderId="203" applyNumberFormat="0" applyProtection="0">
      <alignment horizontal="left"/>
    </xf>
    <xf numFmtId="2" fontId="52" fillId="34" borderId="203" applyProtection="0">
      <alignment horizontal="right"/>
    </xf>
    <xf numFmtId="0" fontId="68" fillId="15" borderId="207" applyNumberFormat="0" applyAlignment="0" applyProtection="0">
      <alignment vertical="center"/>
    </xf>
    <xf numFmtId="2" fontId="54" fillId="33" borderId="203" applyProtection="0"/>
    <xf numFmtId="2" fontId="57" fillId="35" borderId="203" applyProtection="0"/>
    <xf numFmtId="2" fontId="53" fillId="37" borderId="203" applyProtection="0">
      <alignment horizontal="center"/>
    </xf>
    <xf numFmtId="2" fontId="53" fillId="34" borderId="203" applyProtection="0"/>
    <xf numFmtId="2" fontId="54" fillId="33" borderId="203"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3" fillId="0" borderId="204" applyNumberFormat="0" applyFill="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63" fillId="0" borderId="205" applyNumberFormat="0" applyFill="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80" fillId="15" borderId="202" applyNumberFormat="0" applyAlignment="0" applyProtection="0">
      <alignment vertical="center"/>
    </xf>
    <xf numFmtId="0" fontId="68" fillId="15" borderId="184" applyNumberFormat="0" applyAlignment="0" applyProtection="0">
      <alignment vertical="center"/>
    </xf>
    <xf numFmtId="0" fontId="59" fillId="0" borderId="204" applyNumberFormat="0" applyFill="0" applyAlignment="0" applyProtection="0">
      <alignment vertical="center"/>
    </xf>
    <xf numFmtId="2" fontId="54" fillId="33" borderId="203" applyProtection="0"/>
    <xf numFmtId="0" fontId="63" fillId="0" borderId="204" applyNumberFormat="0" applyFill="0" applyAlignment="0" applyProtection="0">
      <alignment vertical="center"/>
    </xf>
    <xf numFmtId="0" fontId="51" fillId="15" borderId="202" applyNumberFormat="0" applyAlignment="0" applyProtection="0">
      <alignment vertical="center"/>
    </xf>
    <xf numFmtId="0" fontId="59" fillId="0" borderId="204" applyNumberFormat="0" applyFill="0" applyAlignment="0" applyProtection="0">
      <alignment vertical="center"/>
    </xf>
    <xf numFmtId="2" fontId="53" fillId="35" borderId="203" applyProtection="0">
      <alignment horizontal="right"/>
    </xf>
    <xf numFmtId="0" fontId="13" fillId="10" borderId="209" applyNumberFormat="0" applyFont="0" applyAlignment="0" applyProtection="0">
      <alignment vertical="center"/>
    </xf>
    <xf numFmtId="0" fontId="68" fillId="15" borderId="207" applyNumberFormat="0" applyAlignment="0" applyProtection="0">
      <alignment vertical="center"/>
    </xf>
    <xf numFmtId="14" fontId="54" fillId="36" borderId="203" applyProtection="0">
      <alignment horizontal="right"/>
    </xf>
    <xf numFmtId="0" fontId="51" fillId="15" borderId="210" applyNumberFormat="0" applyAlignment="0" applyProtection="0">
      <alignment vertical="center"/>
    </xf>
    <xf numFmtId="2" fontId="54" fillId="33" borderId="203" applyProtection="0"/>
    <xf numFmtId="2" fontId="54" fillId="33" borderId="203" applyProtection="0"/>
    <xf numFmtId="2" fontId="53" fillId="34" borderId="203" applyProtection="0"/>
    <xf numFmtId="2" fontId="57" fillId="35" borderId="203" applyProtection="0">
      <alignment horizontal="center"/>
    </xf>
    <xf numFmtId="2" fontId="53" fillId="34" borderId="203" applyProtection="0"/>
    <xf numFmtId="2" fontId="54" fillId="33" borderId="203" applyProtection="0"/>
    <xf numFmtId="0" fontId="63" fillId="0" borderId="204"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80" fillId="15" borderId="202" applyNumberFormat="0" applyAlignment="0" applyProtection="0">
      <alignment vertical="center"/>
    </xf>
    <xf numFmtId="0" fontId="44" fillId="8" borderId="184" applyNumberFormat="0" applyAlignment="0" applyProtection="0">
      <alignment vertical="center"/>
    </xf>
    <xf numFmtId="0" fontId="63" fillId="0" borderId="205" applyNumberFormat="0" applyFill="0" applyAlignment="0" applyProtection="0">
      <alignment vertical="center"/>
    </xf>
    <xf numFmtId="0" fontId="63" fillId="0" borderId="205" applyNumberFormat="0" applyFill="0" applyAlignment="0" applyProtection="0">
      <alignment vertical="center"/>
    </xf>
    <xf numFmtId="0" fontId="59" fillId="0" borderId="204" applyNumberFormat="0" applyFill="0" applyAlignment="0" applyProtection="0">
      <alignment vertical="center"/>
    </xf>
    <xf numFmtId="0" fontId="59" fillId="0" borderId="204" applyNumberFormat="0" applyFill="0" applyAlignment="0" applyProtection="0">
      <alignment vertical="center"/>
    </xf>
    <xf numFmtId="14" fontId="54" fillId="36" borderId="203" applyProtection="0">
      <alignment horizontal="right"/>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5" fillId="0" borderId="205" applyNumberFormat="0" applyFill="0" applyAlignment="0" applyProtection="0"/>
    <xf numFmtId="0" fontId="80" fillId="15" borderId="202" applyNumberFormat="0" applyAlignment="0" applyProtection="0">
      <alignment vertical="center"/>
    </xf>
    <xf numFmtId="0" fontId="80" fillId="15" borderId="202" applyNumberFormat="0" applyAlignment="0" applyProtection="0">
      <alignment vertical="center"/>
    </xf>
    <xf numFmtId="0" fontId="63" fillId="0" borderId="205" applyNumberFormat="0" applyFill="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51"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32" fillId="15" borderId="184" applyNumberFormat="0" applyAlignment="0" applyProtection="0">
      <alignment vertical="center"/>
    </xf>
    <xf numFmtId="0" fontId="51"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0" fontId="18" fillId="32" borderId="201" applyNumberFormat="0" applyAlignment="0" applyProtection="0"/>
    <xf numFmtId="37" fontId="73" fillId="0" borderId="206">
      <alignment horizontal="justify" vertical="center" wrapText="1"/>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184" applyNumberFormat="0" applyAlignment="0" applyProtection="0">
      <alignment vertical="center"/>
    </xf>
    <xf numFmtId="0" fontId="63" fillId="0" borderId="204" applyNumberFormat="0" applyFill="0" applyAlignment="0" applyProtection="0">
      <alignment vertical="center"/>
    </xf>
    <xf numFmtId="0" fontId="63" fillId="0" borderId="205"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55" fillId="33" borderId="203" applyNumberFormat="0" applyProtection="0">
      <alignment horizontal="left"/>
    </xf>
    <xf numFmtId="2" fontId="52" fillId="34" borderId="203" applyProtection="0">
      <alignment horizontal="right"/>
    </xf>
    <xf numFmtId="0" fontId="18" fillId="32" borderId="201" applyNumberFormat="0" applyAlignment="0" applyProtection="0"/>
    <xf numFmtId="2" fontId="52" fillId="34" borderId="203" applyProtection="0">
      <alignment horizontal="right"/>
    </xf>
    <xf numFmtId="0" fontId="18" fillId="32" borderId="201" applyNumberFormat="0" applyAlignment="0" applyProtection="0"/>
    <xf numFmtId="14" fontId="54" fillId="36" borderId="203" applyProtection="0">
      <alignment horizontal="left"/>
    </xf>
    <xf numFmtId="0" fontId="13" fillId="10" borderId="201" applyNumberFormat="0" applyFont="0" applyAlignment="0" applyProtection="0">
      <alignment vertical="center"/>
    </xf>
    <xf numFmtId="2" fontId="57" fillId="35" borderId="203" applyProtection="0">
      <alignment horizont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8" fillId="9" borderId="184" applyNumberFormat="0" applyAlignment="0" applyProtection="0">
      <alignment vertical="center"/>
    </xf>
    <xf numFmtId="0" fontId="63" fillId="0" borderId="204" applyNumberFormat="0" applyFill="0" applyAlignment="0" applyProtection="0">
      <alignment vertical="center"/>
    </xf>
    <xf numFmtId="0" fontId="13" fillId="10" borderId="201"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xf numFmtId="0" fontId="63" fillId="0" borderId="204" applyNumberFormat="0" applyFill="0" applyAlignment="0" applyProtection="0">
      <alignment vertical="center"/>
    </xf>
    <xf numFmtId="0" fontId="13" fillId="10" borderId="201" applyNumberFormat="0" applyFont="0" applyAlignment="0" applyProtection="0">
      <alignment vertical="center"/>
    </xf>
    <xf numFmtId="14" fontId="54" fillId="36" borderId="203" applyProtection="0">
      <alignment horizontal="left"/>
    </xf>
    <xf numFmtId="0" fontId="80" fillId="15" borderId="202" applyNumberFormat="0" applyAlignment="0" applyProtection="0">
      <alignment vertical="center"/>
    </xf>
    <xf numFmtId="0" fontId="59" fillId="0" borderId="204" applyNumberFormat="0" applyFill="0" applyAlignment="0" applyProtection="0">
      <alignment vertical="center"/>
    </xf>
    <xf numFmtId="2" fontId="53" fillId="34" borderId="203" applyProtection="0"/>
    <xf numFmtId="2" fontId="54" fillId="33" borderId="203" applyProtection="0"/>
    <xf numFmtId="0" fontId="44" fillId="8" borderId="184" applyNumberFormat="0" applyAlignment="0" applyProtection="0">
      <alignment vertical="center"/>
    </xf>
    <xf numFmtId="14" fontId="54" fillId="36" borderId="203" applyProtection="0">
      <alignment horizontal="left"/>
    </xf>
    <xf numFmtId="2" fontId="52" fillId="34" borderId="203" applyProtection="0">
      <alignment horizontal="right"/>
    </xf>
    <xf numFmtId="0" fontId="44" fillId="8" borderId="184" applyNumberFormat="0" applyAlignment="0" applyProtection="0">
      <alignment vertical="center"/>
    </xf>
    <xf numFmtId="0" fontId="44" fillId="8" borderId="184" applyNumberForma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18" fillId="32" borderId="201" applyNumberFormat="0" applyAlignment="0" applyProtection="0"/>
    <xf numFmtId="0" fontId="68" fillId="15" borderId="184" applyNumberFormat="0" applyAlignment="0" applyProtection="0">
      <alignment vertical="center"/>
    </xf>
    <xf numFmtId="2" fontId="53" fillId="37" borderId="203" applyProtection="0"/>
    <xf numFmtId="0" fontId="13" fillId="10" borderId="201" applyNumberFormat="0" applyFont="0" applyAlignment="0" applyProtection="0">
      <alignment vertical="center"/>
    </xf>
    <xf numFmtId="0" fontId="44" fillId="8" borderId="184" applyNumberForma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0" fontId="63" fillId="0" borderId="205" applyNumberFormat="0" applyFill="0" applyAlignment="0" applyProtection="0">
      <alignment vertical="center"/>
    </xf>
    <xf numFmtId="0" fontId="79" fillId="8" borderId="184" applyNumberFormat="0" applyAlignment="0" applyProtection="0">
      <alignment vertical="center"/>
    </xf>
    <xf numFmtId="0" fontId="67" fillId="9" borderId="184" applyNumberFormat="0" applyAlignment="0" applyProtection="0"/>
    <xf numFmtId="0" fontId="80" fillId="15" borderId="202" applyNumberFormat="0" applyAlignment="0" applyProtection="0">
      <alignment vertical="center"/>
    </xf>
    <xf numFmtId="0" fontId="80" fillId="15" borderId="202" applyNumberFormat="0" applyAlignment="0" applyProtection="0">
      <alignment vertical="center"/>
    </xf>
    <xf numFmtId="0" fontId="44" fillId="8" borderId="184" applyNumberFormat="0" applyAlignment="0" applyProtection="0">
      <alignment vertical="center"/>
    </xf>
    <xf numFmtId="14" fontId="54" fillId="36" borderId="203" applyProtection="0">
      <alignment horizontal="right"/>
    </xf>
    <xf numFmtId="0" fontId="80" fillId="15" borderId="202" applyNumberForma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2" fontId="53" fillId="34" borderId="203" applyProtection="0"/>
    <xf numFmtId="0" fontId="55" fillId="33" borderId="203" applyNumberFormat="0" applyProtection="0">
      <alignment horizontal="left"/>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80" fillId="9" borderId="202" applyNumberFormat="0" applyAlignment="0" applyProtection="0">
      <alignment vertical="center"/>
    </xf>
    <xf numFmtId="2" fontId="52" fillId="34" borderId="203" applyProtection="0">
      <alignment horizontal="right"/>
    </xf>
    <xf numFmtId="0" fontId="52" fillId="33" borderId="203" applyNumberFormat="0" applyAlignment="0" applyProtection="0"/>
    <xf numFmtId="0" fontId="13" fillId="10" borderId="201" applyNumberFormat="0" applyFont="0" applyAlignment="0" applyProtection="0">
      <alignment vertical="center"/>
    </xf>
    <xf numFmtId="0" fontId="51" fillId="15" borderId="202" applyNumberFormat="0" applyAlignment="0" applyProtection="0">
      <alignment vertical="center"/>
    </xf>
    <xf numFmtId="0" fontId="55" fillId="33" borderId="203" applyNumberFormat="0" applyProtection="0">
      <alignment horizontal="left"/>
    </xf>
    <xf numFmtId="0" fontId="85" fillId="0" borderId="205" applyNumberFormat="0" applyFill="0" applyAlignment="0" applyProtection="0"/>
    <xf numFmtId="2" fontId="53" fillId="35" borderId="203" applyProtection="0">
      <alignment horizontal="right"/>
    </xf>
    <xf numFmtId="2" fontId="52" fillId="34" borderId="203" applyProtection="0">
      <alignment horizontal="right"/>
    </xf>
    <xf numFmtId="0" fontId="13" fillId="10" borderId="201" applyNumberFormat="0" applyFont="0" applyAlignment="0" applyProtection="0">
      <alignment vertical="center"/>
    </xf>
    <xf numFmtId="0" fontId="55" fillId="33" borderId="203" applyNumberFormat="0" applyProtection="0">
      <alignment horizontal="left"/>
    </xf>
    <xf numFmtId="2" fontId="57" fillId="35" borderId="203" applyProtection="0">
      <alignment horizontal="center"/>
    </xf>
    <xf numFmtId="2" fontId="54" fillId="33" borderId="203" applyProtection="0"/>
    <xf numFmtId="0" fontId="55" fillId="33" borderId="203" applyNumberFormat="0" applyProtection="0">
      <alignment horizontal="left"/>
    </xf>
    <xf numFmtId="0" fontId="68" fillId="15" borderId="184" applyNumberFormat="0" applyAlignment="0" applyProtection="0">
      <alignment vertical="center"/>
    </xf>
    <xf numFmtId="0" fontId="63" fillId="0" borderId="204" applyNumberFormat="0" applyFill="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80" fillId="9" borderId="202" applyNumberFormat="0" applyAlignment="0" applyProtection="0">
      <alignment vertical="center"/>
    </xf>
    <xf numFmtId="0" fontId="80" fillId="15" borderId="202"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79" fillId="8" borderId="184" applyNumberFormat="0" applyAlignment="0" applyProtection="0">
      <alignment vertical="center"/>
    </xf>
    <xf numFmtId="0" fontId="51" fillId="15" borderId="202"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63" fillId="0" borderId="204" applyNumberFormat="0" applyFill="0" applyAlignment="0" applyProtection="0">
      <alignment vertical="center"/>
    </xf>
    <xf numFmtId="0" fontId="80" fillId="9"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51"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3" fillId="37"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0" fillId="9" borderId="202" applyNumberFormat="0" applyAlignment="0" applyProtection="0">
      <alignment vertical="center"/>
    </xf>
    <xf numFmtId="14" fontId="54" fillId="36" borderId="203" applyProtection="0">
      <alignment horizontal="right"/>
    </xf>
    <xf numFmtId="0" fontId="80" fillId="15" borderId="202" applyNumberFormat="0" applyAlignment="0" applyProtection="0">
      <alignment vertical="center"/>
    </xf>
    <xf numFmtId="0" fontId="55" fillId="33" borderId="203" applyNumberFormat="0" applyProtection="0">
      <alignment horizontal="left"/>
    </xf>
    <xf numFmtId="2" fontId="54" fillId="33" borderId="203" applyProtection="0"/>
    <xf numFmtId="0" fontId="44" fillId="8" borderId="184" applyNumberFormat="0" applyAlignment="0" applyProtection="0">
      <alignment vertical="center"/>
    </xf>
    <xf numFmtId="0" fontId="55" fillId="33" borderId="203" applyNumberFormat="0" applyProtection="0">
      <alignment horizontal="left"/>
    </xf>
    <xf numFmtId="0" fontId="44" fillId="8" borderId="184" applyNumberFormat="0" applyAlignment="0" applyProtection="0">
      <alignment vertical="center"/>
    </xf>
    <xf numFmtId="2" fontId="52" fillId="34" borderId="203" applyProtection="0">
      <alignment horizontal="right"/>
    </xf>
    <xf numFmtId="0" fontId="44" fillId="8" borderId="184" applyNumberFormat="0" applyAlignment="0" applyProtection="0">
      <alignment vertical="center"/>
    </xf>
    <xf numFmtId="2" fontId="52" fillId="34" borderId="203" applyProtection="0">
      <alignment horizontal="right"/>
    </xf>
    <xf numFmtId="2" fontId="53" fillId="35" borderId="203" applyProtection="0">
      <alignment horizontal="right"/>
    </xf>
    <xf numFmtId="14" fontId="54" fillId="36" borderId="203" applyProtection="0">
      <alignment horizontal="left"/>
    </xf>
    <xf numFmtId="0" fontId="13" fillId="10" borderId="209" applyNumberFormat="0" applyFont="0" applyAlignment="0" applyProtection="0">
      <alignment vertical="center"/>
    </xf>
    <xf numFmtId="0" fontId="68" fillId="15" borderId="207" applyNumberFormat="0" applyAlignment="0" applyProtection="0">
      <alignment vertical="center"/>
    </xf>
    <xf numFmtId="0" fontId="68" fillId="15" borderId="184" applyNumberFormat="0" applyAlignment="0" applyProtection="0">
      <alignment vertical="center"/>
    </xf>
    <xf numFmtId="0" fontId="63" fillId="0" borderId="204" applyNumberFormat="0" applyFill="0" applyAlignment="0" applyProtection="0">
      <alignment vertical="center"/>
    </xf>
    <xf numFmtId="2" fontId="54" fillId="33" borderId="203" applyProtection="0"/>
    <xf numFmtId="0" fontId="18" fillId="32" borderId="201" applyNumberFormat="0" applyAlignment="0" applyProtection="0"/>
    <xf numFmtId="0" fontId="18" fillId="32" borderId="201" applyNumberFormat="0" applyAlignment="0" applyProtection="0"/>
    <xf numFmtId="2" fontId="53" fillId="37" borderId="203" applyProtection="0"/>
    <xf numFmtId="0" fontId="52" fillId="33" borderId="203" applyNumberFormat="0" applyAlignment="0" applyProtection="0"/>
    <xf numFmtId="2" fontId="57" fillId="35" borderId="203" applyProtection="0"/>
    <xf numFmtId="0" fontId="59" fillId="0" borderId="204" applyNumberFormat="0" applyFill="0" applyAlignment="0" applyProtection="0">
      <alignment vertical="center"/>
    </xf>
    <xf numFmtId="0" fontId="13" fillId="10" borderId="201" applyNumberFormat="0" applyFont="0" applyAlignment="0" applyProtection="0">
      <alignment vertical="center"/>
    </xf>
    <xf numFmtId="2" fontId="57" fillId="35" borderId="203" applyProtection="0"/>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5"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9" applyNumberFormat="0" applyFont="0" applyAlignment="0" applyProtection="0">
      <alignment vertical="center"/>
    </xf>
    <xf numFmtId="0" fontId="68" fillId="15" borderId="184" applyNumberFormat="0" applyAlignment="0" applyProtection="0">
      <alignment vertical="center"/>
    </xf>
    <xf numFmtId="2" fontId="54" fillId="33" borderId="203" applyProtection="0"/>
    <xf numFmtId="0" fontId="18" fillId="32" borderId="201" applyNumberFormat="0" applyAlignment="0" applyProtection="0"/>
    <xf numFmtId="0" fontId="44" fillId="8" borderId="184" applyNumberFormat="0" applyAlignment="0" applyProtection="0">
      <alignment vertical="center"/>
    </xf>
    <xf numFmtId="2" fontId="57" fillId="35" borderId="203" applyProtection="0"/>
    <xf numFmtId="2" fontId="53" fillId="37" borderId="203" applyProtection="0"/>
    <xf numFmtId="2" fontId="53" fillId="37" borderId="203" applyProtection="0">
      <alignment horizontal="center"/>
    </xf>
    <xf numFmtId="14" fontId="54" fillId="36" borderId="203" applyProtection="0">
      <alignment horizontal="right"/>
    </xf>
    <xf numFmtId="14" fontId="54" fillId="36" borderId="203" applyProtection="0">
      <alignment horizontal="right"/>
    </xf>
    <xf numFmtId="0" fontId="52" fillId="33" borderId="203" applyNumberFormat="0" applyAlignment="0" applyProtection="0"/>
    <xf numFmtId="0" fontId="51" fillId="15" borderId="202" applyNumberFormat="0" applyAlignment="0" applyProtection="0">
      <alignment vertical="center"/>
    </xf>
    <xf numFmtId="0" fontId="55" fillId="33" borderId="203" applyNumberFormat="0" applyProtection="0">
      <alignment horizontal="left"/>
    </xf>
    <xf numFmtId="0" fontId="68" fillId="15" borderId="184" applyNumberFormat="0" applyAlignment="0" applyProtection="0">
      <alignment vertical="center"/>
    </xf>
    <xf numFmtId="0" fontId="68" fillId="9" borderId="184" applyNumberFormat="0" applyAlignment="0" applyProtection="0">
      <alignment vertical="center"/>
    </xf>
    <xf numFmtId="2" fontId="53" fillId="34"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80" fillId="15" borderId="202" applyNumberFormat="0" applyAlignment="0" applyProtection="0">
      <alignment vertical="center"/>
    </xf>
    <xf numFmtId="0" fontId="68" fillId="9" borderId="184" applyNumberFormat="0" applyAlignment="0" applyProtection="0">
      <alignment vertical="center"/>
    </xf>
    <xf numFmtId="0" fontId="63" fillId="0" borderId="205" applyNumberFormat="0" applyFill="0" applyAlignment="0" applyProtection="0">
      <alignment vertical="center"/>
    </xf>
    <xf numFmtId="0" fontId="80" fillId="9" borderId="202" applyNumberFormat="0" applyAlignment="0" applyProtection="0">
      <alignment vertical="center"/>
    </xf>
    <xf numFmtId="2" fontId="53" fillId="35" borderId="203" applyProtection="0">
      <alignment horizontal="right"/>
    </xf>
    <xf numFmtId="0" fontId="80" fillId="15" borderId="202" applyNumberFormat="0" applyAlignment="0" applyProtection="0">
      <alignment vertical="center"/>
    </xf>
    <xf numFmtId="2" fontId="54" fillId="33" borderId="203" applyProtection="0"/>
    <xf numFmtId="0" fontId="18" fillId="32" borderId="201" applyNumberFormat="0" applyAlignment="0" applyProtection="0"/>
    <xf numFmtId="2" fontId="53" fillId="37" borderId="203" applyProtection="0">
      <alignment horizontal="center"/>
    </xf>
    <xf numFmtId="2" fontId="53" fillId="37" borderId="203" applyProtection="0"/>
    <xf numFmtId="0" fontId="18" fillId="32" borderId="201" applyNumberFormat="0" applyAlignment="0" applyProtection="0"/>
    <xf numFmtId="0" fontId="68" fillId="15" borderId="207" applyNumberFormat="0" applyAlignment="0" applyProtection="0">
      <alignment vertical="center"/>
    </xf>
    <xf numFmtId="0" fontId="18" fillId="32" borderId="201" applyNumberFormat="0" applyAlignment="0" applyProtection="0"/>
    <xf numFmtId="0" fontId="79" fillId="8" borderId="184" applyNumberFormat="0" applyAlignment="0" applyProtection="0">
      <alignment vertical="center"/>
    </xf>
    <xf numFmtId="2" fontId="53" fillId="35" borderId="203" applyProtection="0">
      <alignment horizontal="right"/>
    </xf>
    <xf numFmtId="14" fontId="54" fillId="36" borderId="203" applyProtection="0">
      <alignment horizontal="right"/>
    </xf>
    <xf numFmtId="0" fontId="68" fillId="15" borderId="207" applyNumberFormat="0" applyAlignment="0" applyProtection="0">
      <alignment vertical="center"/>
    </xf>
    <xf numFmtId="0" fontId="44" fillId="8" borderId="184" applyNumberFormat="0" applyAlignment="0" applyProtection="0">
      <alignment vertical="center"/>
    </xf>
    <xf numFmtId="2" fontId="54" fillId="33" borderId="203" applyProtection="0"/>
    <xf numFmtId="14" fontId="54" fillId="36" borderId="203" applyProtection="0">
      <alignment horizontal="left"/>
    </xf>
    <xf numFmtId="14" fontId="54" fillId="36" borderId="203" applyProtection="0">
      <alignment horizontal="left"/>
    </xf>
    <xf numFmtId="2" fontId="53" fillId="35" borderId="203" applyProtection="0">
      <alignment horizontal="right"/>
    </xf>
    <xf numFmtId="0" fontId="44" fillId="8" borderId="184" applyNumberFormat="0" applyAlignment="0" applyProtection="0">
      <alignment vertical="center"/>
    </xf>
    <xf numFmtId="0" fontId="68" fillId="9"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xf numFmtId="2" fontId="52" fillId="34" borderId="203" applyProtection="0">
      <alignment horizontal="right"/>
    </xf>
    <xf numFmtId="0" fontId="63" fillId="0" borderId="204" applyNumberFormat="0" applyFill="0" applyAlignment="0" applyProtection="0">
      <alignment vertical="center"/>
    </xf>
    <xf numFmtId="2" fontId="53" fillId="37" borderId="203" applyProtection="0">
      <alignment horizontal="center"/>
    </xf>
    <xf numFmtId="0" fontId="51" fillId="15" borderId="202"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85" fillId="0" borderId="205" applyNumberFormat="0" applyFill="0" applyAlignment="0" applyProtection="0"/>
    <xf numFmtId="0" fontId="13" fillId="10" borderId="201" applyNumberFormat="0" applyFont="0" applyAlignment="0" applyProtection="0">
      <alignment vertical="center"/>
    </xf>
    <xf numFmtId="0" fontId="44" fillId="8" borderId="184" applyNumberFormat="0" applyAlignment="0" applyProtection="0">
      <alignment vertical="center"/>
    </xf>
    <xf numFmtId="0" fontId="68" fillId="15" borderId="184" applyNumberFormat="0" applyAlignment="0" applyProtection="0">
      <alignment vertical="center"/>
    </xf>
    <xf numFmtId="0" fontId="55" fillId="33" borderId="203" applyNumberFormat="0" applyProtection="0">
      <alignment horizontal="left"/>
    </xf>
    <xf numFmtId="0" fontId="68" fillId="15" borderId="184" applyNumberFormat="0" applyAlignment="0" applyProtection="0">
      <alignment vertical="center"/>
    </xf>
    <xf numFmtId="0" fontId="68" fillId="15" borderId="184" applyNumberFormat="0" applyAlignment="0" applyProtection="0">
      <alignment vertical="center"/>
    </xf>
    <xf numFmtId="2" fontId="54" fillId="33" borderId="203" applyProtection="0"/>
    <xf numFmtId="0" fontId="52" fillId="33" borderId="203" applyNumberFormat="0" applyAlignment="0" applyProtection="0"/>
    <xf numFmtId="0" fontId="51" fillId="15" borderId="202" applyNumberFormat="0" applyAlignment="0" applyProtection="0">
      <alignment vertical="center"/>
    </xf>
    <xf numFmtId="2" fontId="53" fillId="35" borderId="203" applyProtection="0">
      <alignment horizontal="right"/>
    </xf>
    <xf numFmtId="0" fontId="51" fillId="15" borderId="210" applyNumberFormat="0" applyAlignment="0" applyProtection="0">
      <alignment vertical="center"/>
    </xf>
    <xf numFmtId="0" fontId="59" fillId="0" borderId="204" applyNumberFormat="0" applyFill="0" applyAlignment="0" applyProtection="0">
      <alignment vertical="center"/>
    </xf>
    <xf numFmtId="2" fontId="57" fillId="35" borderId="203" applyProtection="0">
      <alignment horizontal="center"/>
    </xf>
    <xf numFmtId="2" fontId="53" fillId="37" borderId="203" applyProtection="0"/>
    <xf numFmtId="0" fontId="68" fillId="15" borderId="207" applyNumberFormat="0" applyAlignment="0" applyProtection="0">
      <alignment vertical="center"/>
    </xf>
    <xf numFmtId="2" fontId="54" fillId="33" borderId="203" applyProtection="0"/>
    <xf numFmtId="0" fontId="68" fillId="15" borderId="184" applyNumberFormat="0" applyAlignment="0" applyProtection="0">
      <alignment vertical="center"/>
    </xf>
    <xf numFmtId="0" fontId="68" fillId="15" borderId="207" applyNumberFormat="0" applyAlignment="0" applyProtection="0">
      <alignment vertical="center"/>
    </xf>
    <xf numFmtId="0" fontId="13" fillId="10" borderId="201" applyNumberFormat="0" applyFont="0" applyAlignment="0" applyProtection="0">
      <alignment vertical="center"/>
    </xf>
    <xf numFmtId="0" fontId="63" fillId="0" borderId="204" applyNumberFormat="0" applyFill="0" applyAlignment="0" applyProtection="0">
      <alignment vertical="center"/>
    </xf>
    <xf numFmtId="0" fontId="13" fillId="10" borderId="201" applyNumberFormat="0" applyFont="0" applyAlignment="0" applyProtection="0"/>
    <xf numFmtId="0" fontId="63" fillId="0" borderId="204" applyNumberFormat="0" applyFill="0" applyAlignment="0" applyProtection="0">
      <alignment vertical="center"/>
    </xf>
    <xf numFmtId="0" fontId="63" fillId="0" borderId="204" applyNumberFormat="0" applyFill="0" applyAlignment="0" applyProtection="0">
      <alignment vertical="center"/>
    </xf>
    <xf numFmtId="2" fontId="53" fillId="37" borderId="203" applyProtection="0">
      <alignment horizontal="center"/>
    </xf>
    <xf numFmtId="0" fontId="13" fillId="10" borderId="201" applyNumberFormat="0" applyFont="0" applyAlignment="0" applyProtection="0">
      <alignment vertical="center"/>
    </xf>
    <xf numFmtId="2" fontId="57" fillId="35" borderId="203" applyProtection="0"/>
    <xf numFmtId="0" fontId="51" fillId="15" borderId="202" applyNumberForma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14" fontId="54" fillId="36" borderId="203" applyProtection="0">
      <alignment horizontal="right"/>
    </xf>
    <xf numFmtId="2" fontId="54" fillId="33" borderId="203" applyProtection="0"/>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13" fillId="10" borderId="201" applyNumberFormat="0" applyFont="0" applyAlignment="0" applyProtection="0"/>
    <xf numFmtId="0" fontId="68" fillId="15" borderId="184" applyNumberFormat="0" applyAlignment="0" applyProtection="0">
      <alignment vertical="center"/>
    </xf>
    <xf numFmtId="0" fontId="55" fillId="33" borderId="203" applyNumberFormat="0" applyProtection="0">
      <alignment horizontal="left"/>
    </xf>
    <xf numFmtId="0" fontId="13" fillId="10" borderId="209" applyNumberFormat="0" applyFont="0" applyAlignment="0" applyProtection="0">
      <alignment vertical="center"/>
    </xf>
    <xf numFmtId="0" fontId="63" fillId="0" borderId="205" applyNumberFormat="0" applyFill="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3" fillId="0" borderId="204" applyNumberFormat="0" applyFill="0" applyAlignment="0" applyProtection="0">
      <alignment vertical="center"/>
    </xf>
    <xf numFmtId="0" fontId="68" fillId="15" borderId="184"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5" fillId="0" borderId="205" applyNumberFormat="0" applyFill="0" applyAlignment="0" applyProtection="0"/>
    <xf numFmtId="0" fontId="80" fillId="15" borderId="202" applyNumberFormat="0" applyAlignment="0" applyProtection="0">
      <alignment vertical="center"/>
    </xf>
    <xf numFmtId="0" fontId="80" fillId="15" borderId="202" applyNumberFormat="0" applyAlignment="0" applyProtection="0">
      <alignment vertical="center"/>
    </xf>
    <xf numFmtId="0" fontId="32" fillId="15"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51"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85" fillId="0" borderId="205" applyNumberFormat="0" applyFill="0" applyAlignment="0" applyProtection="0"/>
    <xf numFmtId="0" fontId="80" fillId="15" borderId="202"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63" fillId="0" borderId="204" applyNumberFormat="0" applyFill="0" applyAlignment="0" applyProtection="0">
      <alignment vertical="center"/>
    </xf>
    <xf numFmtId="0" fontId="13" fillId="10" borderId="201" applyNumberFormat="0" applyFont="0" applyAlignment="0" applyProtection="0"/>
    <xf numFmtId="0" fontId="18" fillId="32" borderId="201" applyNumberFormat="0" applyAlignment="0" applyProtection="0"/>
    <xf numFmtId="14" fontId="54" fillId="36" borderId="203" applyProtection="0">
      <alignment horizontal="right"/>
    </xf>
    <xf numFmtId="0" fontId="18" fillId="32" borderId="201" applyNumberFormat="0" applyAlignment="0" applyProtection="0"/>
    <xf numFmtId="14" fontId="54" fillId="36" borderId="203" applyProtection="0">
      <alignment horizontal="right"/>
    </xf>
    <xf numFmtId="14" fontId="54" fillId="36" borderId="203" applyProtection="0">
      <alignment horizontal="right"/>
    </xf>
    <xf numFmtId="0" fontId="59" fillId="0" borderId="204" applyNumberFormat="0" applyFill="0" applyAlignment="0" applyProtection="0">
      <alignment vertical="center"/>
    </xf>
    <xf numFmtId="0" fontId="51" fillId="15" borderId="202" applyNumberFormat="0" applyAlignment="0" applyProtection="0">
      <alignment vertical="center"/>
    </xf>
    <xf numFmtId="0" fontId="63" fillId="0" borderId="204" applyNumberFormat="0" applyFill="0" applyAlignment="0" applyProtection="0">
      <alignment vertical="center"/>
    </xf>
    <xf numFmtId="2" fontId="53" fillId="34" borderId="203" applyProtection="0"/>
    <xf numFmtId="0" fontId="59" fillId="0" borderId="204"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51" fillId="15" borderId="202"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0" fontId="79" fillId="8" borderId="184" applyNumberFormat="0" applyAlignment="0" applyProtection="0">
      <alignment vertical="center"/>
    </xf>
    <xf numFmtId="0" fontId="63" fillId="0" borderId="204" applyNumberFormat="0" applyFill="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2" fontId="54" fillId="33" borderId="203" applyProtection="0"/>
    <xf numFmtId="2" fontId="53" fillId="34" borderId="203" applyProtection="0"/>
    <xf numFmtId="2" fontId="53" fillId="37" borderId="203" applyProtection="0">
      <alignment horizontal="center"/>
    </xf>
    <xf numFmtId="2" fontId="53" fillId="37" borderId="203" applyProtection="0"/>
    <xf numFmtId="2" fontId="54" fillId="33" borderId="203" applyProtection="0"/>
    <xf numFmtId="2" fontId="54" fillId="33" borderId="203" applyProtection="0"/>
    <xf numFmtId="0" fontId="68" fillId="15" borderId="207" applyNumberFormat="0" applyAlignment="0" applyProtection="0">
      <alignment vertical="center"/>
    </xf>
    <xf numFmtId="0" fontId="51" fillId="15" borderId="202" applyNumberFormat="0" applyAlignment="0" applyProtection="0">
      <alignment vertical="center"/>
    </xf>
    <xf numFmtId="14" fontId="54" fillId="36" borderId="203" applyProtection="0">
      <alignment horizontal="left"/>
    </xf>
    <xf numFmtId="14" fontId="54" fillId="36" borderId="203" applyProtection="0">
      <alignment horizontal="right"/>
    </xf>
    <xf numFmtId="0" fontId="68" fillId="15" borderId="207" applyNumberFormat="0" applyAlignment="0" applyProtection="0">
      <alignment vertical="center"/>
    </xf>
    <xf numFmtId="0" fontId="79" fillId="8" borderId="207" applyNumberFormat="0" applyAlignment="0" applyProtection="0">
      <alignment vertical="center"/>
    </xf>
    <xf numFmtId="0" fontId="80" fillId="15" borderId="210"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63" fillId="0" borderId="204" applyNumberFormat="0" applyFill="0" applyAlignment="0" applyProtection="0">
      <alignment vertical="center"/>
    </xf>
    <xf numFmtId="0" fontId="13" fillId="10" borderId="201" applyNumberFormat="0" applyFont="0" applyAlignment="0" applyProtection="0">
      <alignment vertical="center"/>
    </xf>
    <xf numFmtId="0" fontId="68" fillId="15" borderId="207" applyNumberFormat="0" applyAlignment="0" applyProtection="0">
      <alignment vertical="center"/>
    </xf>
    <xf numFmtId="0" fontId="68" fillId="15" borderId="184" applyNumberFormat="0" applyAlignment="0" applyProtection="0">
      <alignment vertical="center"/>
    </xf>
    <xf numFmtId="2" fontId="53" fillId="34" borderId="203" applyProtection="0"/>
    <xf numFmtId="0" fontId="51" fillId="15" borderId="202" applyNumberForma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85" fillId="0" borderId="205" applyNumberFormat="0" applyFill="0" applyAlignment="0" applyProtection="0"/>
    <xf numFmtId="0" fontId="80" fillId="15" borderId="202" applyNumberFormat="0" applyAlignment="0" applyProtection="0">
      <alignment vertical="center"/>
    </xf>
    <xf numFmtId="0" fontId="80" fillId="15" borderId="202"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63" fillId="0" borderId="204" applyNumberFormat="0" applyFill="0" applyAlignment="0" applyProtection="0">
      <alignment vertical="center"/>
    </xf>
    <xf numFmtId="0" fontId="67" fillId="9" borderId="184" applyNumberFormat="0" applyAlignment="0" applyProtection="0"/>
    <xf numFmtId="14" fontId="54" fillId="36" borderId="203" applyProtection="0">
      <alignment horizontal="left"/>
    </xf>
    <xf numFmtId="2" fontId="54" fillId="33" borderId="203" applyProtection="0"/>
    <xf numFmtId="0" fontId="51" fillId="15" borderId="202" applyNumberFormat="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79" fillId="8" borderId="184"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2" fontId="54" fillId="33" borderId="211" applyProtection="0"/>
    <xf numFmtId="14" fontId="54" fillId="36" borderId="211" applyProtection="0">
      <alignment horizontal="left"/>
    </xf>
    <xf numFmtId="2" fontId="53" fillId="35" borderId="211" applyProtection="0">
      <alignment horizontal="right"/>
    </xf>
    <xf numFmtId="2" fontId="54" fillId="33" borderId="211" applyProtection="0"/>
    <xf numFmtId="2" fontId="57" fillId="35" borderId="211" applyProtection="0"/>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51" fillId="15" borderId="202"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67" fillId="9" borderId="184" applyNumberFormat="0" applyAlignment="0" applyProtection="0"/>
    <xf numFmtId="0" fontId="13" fillId="10" borderId="201" applyNumberFormat="0" applyFont="0" applyAlignment="0" applyProtection="0">
      <alignment vertical="center"/>
    </xf>
    <xf numFmtId="0" fontId="80" fillId="15" borderId="202" applyNumberForma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67" fillId="9" borderId="207" applyNumberFormat="0" applyAlignment="0" applyProtection="0"/>
    <xf numFmtId="0" fontId="52" fillId="33" borderId="211" applyNumberFormat="0" applyAlignment="0" applyProtection="0"/>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79" fillId="8" borderId="207" applyNumberFormat="0" applyAlignment="0" applyProtection="0">
      <alignment vertical="center"/>
    </xf>
    <xf numFmtId="2" fontId="53" fillId="37" borderId="211" applyProtection="0">
      <alignment horizontal="center"/>
    </xf>
    <xf numFmtId="2" fontId="54" fillId="33" borderId="211" applyProtection="0"/>
    <xf numFmtId="14" fontId="54" fillId="36" borderId="211" applyProtection="0">
      <alignment horizontal="left"/>
    </xf>
    <xf numFmtId="2" fontId="54" fillId="33" borderId="211" applyProtection="0"/>
    <xf numFmtId="2" fontId="53" fillId="34" borderId="211" applyProtection="0"/>
    <xf numFmtId="2" fontId="57" fillId="35" borderId="211" applyProtection="0">
      <alignment horizont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8" fillId="15" borderId="184"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18" fillId="32" borderId="201" applyNumberFormat="0" applyAlignment="0" applyProtection="0"/>
    <xf numFmtId="0" fontId="80" fillId="15" borderId="202"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2" fontId="53" fillId="35" borderId="203" applyProtection="0">
      <alignment horizontal="right"/>
    </xf>
    <xf numFmtId="0" fontId="80" fillId="15" borderId="210" applyNumberFormat="0" applyAlignment="0" applyProtection="0">
      <alignment vertical="center"/>
    </xf>
    <xf numFmtId="0" fontId="85" fillId="0" borderId="213" applyNumberFormat="0" applyFill="0" applyAlignment="0" applyProtection="0"/>
    <xf numFmtId="0" fontId="79" fillId="8" borderId="207" applyNumberFormat="0" applyAlignment="0" applyProtection="0">
      <alignment vertical="center"/>
    </xf>
    <xf numFmtId="0" fontId="80" fillId="15" borderId="210" applyNumberFormat="0" applyAlignment="0" applyProtection="0">
      <alignment vertical="center"/>
    </xf>
    <xf numFmtId="2" fontId="52" fillId="34" borderId="203" applyProtection="0">
      <alignment horizontal="right"/>
    </xf>
    <xf numFmtId="0" fontId="80" fillId="15" borderId="202" applyNumberFormat="0" applyAlignment="0" applyProtection="0">
      <alignment vertical="center"/>
    </xf>
    <xf numFmtId="0" fontId="44" fillId="8" borderId="207" applyNumberFormat="0" applyAlignment="0" applyProtection="0">
      <alignment vertical="center"/>
    </xf>
    <xf numFmtId="0" fontId="63" fillId="0" borderId="212" applyNumberFormat="0" applyFill="0" applyAlignment="0" applyProtection="0">
      <alignment vertical="center"/>
    </xf>
    <xf numFmtId="0" fontId="13" fillId="10" borderId="201" applyNumberFormat="0" applyFont="0" applyAlignment="0" applyProtection="0"/>
    <xf numFmtId="14" fontId="54" fillId="36" borderId="203" applyProtection="0">
      <alignment horizontal="left"/>
    </xf>
    <xf numFmtId="0" fontId="68" fillId="15" borderId="184" applyNumberFormat="0" applyAlignment="0" applyProtection="0">
      <alignment vertical="center"/>
    </xf>
    <xf numFmtId="0" fontId="79" fillId="8" borderId="184" applyNumberFormat="0" applyAlignment="0" applyProtection="0">
      <alignment vertical="center"/>
    </xf>
    <xf numFmtId="0" fontId="51" fillId="15" borderId="202"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14" fontId="54" fillId="36" borderId="203" applyProtection="0">
      <alignment horizontal="left"/>
    </xf>
    <xf numFmtId="0" fontId="55" fillId="33" borderId="203" applyNumberFormat="0" applyProtection="0">
      <alignment horizontal="left"/>
    </xf>
    <xf numFmtId="0" fontId="13" fillId="10" borderId="201" applyNumberFormat="0" applyFont="0" applyAlignment="0" applyProtection="0">
      <alignment vertical="center"/>
    </xf>
    <xf numFmtId="14" fontId="54" fillId="36" borderId="203" applyProtection="0">
      <alignment horizontal="right"/>
    </xf>
    <xf numFmtId="0" fontId="18" fillId="32" borderId="201" applyNumberFormat="0" applyAlignment="0" applyProtection="0"/>
    <xf numFmtId="2" fontId="53" fillId="35" borderId="203" applyProtection="0">
      <alignment horizontal="right"/>
    </xf>
    <xf numFmtId="0" fontId="44" fillId="8" borderId="184" applyNumberFormat="0" applyAlignment="0" applyProtection="0">
      <alignment vertical="center"/>
    </xf>
    <xf numFmtId="0" fontId="79" fillId="8" borderId="184" applyNumberFormat="0" applyAlignment="0" applyProtection="0">
      <alignment vertical="center"/>
    </xf>
    <xf numFmtId="0" fontId="63" fillId="0" borderId="205" applyNumberFormat="0" applyFill="0" applyAlignment="0" applyProtection="0">
      <alignment vertical="center"/>
    </xf>
    <xf numFmtId="0" fontId="68" fillId="15" borderId="184"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3" fillId="0" borderId="204" applyNumberFormat="0" applyFill="0" applyAlignment="0" applyProtection="0">
      <alignment vertical="center"/>
    </xf>
    <xf numFmtId="0" fontId="68" fillId="15" borderId="184" applyNumberFormat="0" applyAlignment="0" applyProtection="0">
      <alignment vertical="center"/>
    </xf>
    <xf numFmtId="0" fontId="44" fillId="8" borderId="184" applyNumberFormat="0" applyAlignment="0" applyProtection="0">
      <alignment vertical="center"/>
    </xf>
    <xf numFmtId="0" fontId="68" fillId="9" borderId="184" applyNumberFormat="0" applyAlignment="0" applyProtection="0">
      <alignment vertical="center"/>
    </xf>
    <xf numFmtId="0" fontId="68" fillId="15" borderId="207" applyNumberFormat="0" applyAlignment="0" applyProtection="0">
      <alignment vertical="center"/>
    </xf>
    <xf numFmtId="0" fontId="13" fillId="10" borderId="201" applyNumberFormat="0" applyFont="0" applyAlignment="0" applyProtection="0">
      <alignment vertical="center"/>
    </xf>
    <xf numFmtId="14" fontId="54" fillId="36" borderId="203" applyProtection="0">
      <alignment horizontal="right"/>
    </xf>
    <xf numFmtId="0" fontId="80" fillId="15" borderId="210" applyNumberFormat="0" applyAlignment="0" applyProtection="0">
      <alignment vertical="center"/>
    </xf>
    <xf numFmtId="0" fontId="13" fillId="10" borderId="209" applyNumberFormat="0" applyFont="0" applyAlignment="0" applyProtection="0"/>
    <xf numFmtId="0" fontId="68" fillId="15" borderId="184" applyNumberFormat="0" applyAlignment="0" applyProtection="0">
      <alignment vertical="center"/>
    </xf>
    <xf numFmtId="14" fontId="54" fillId="36" borderId="211" applyProtection="0">
      <alignment horizontal="left"/>
    </xf>
    <xf numFmtId="0" fontId="13" fillId="10" borderId="209" applyNumberFormat="0" applyFont="0" applyAlignment="0" applyProtection="0">
      <alignment vertical="center"/>
    </xf>
    <xf numFmtId="0" fontId="68" fillId="15" borderId="207" applyNumberFormat="0" applyAlignment="0" applyProtection="0">
      <alignment vertical="center"/>
    </xf>
    <xf numFmtId="0" fontId="13" fillId="10" borderId="209" applyNumberFormat="0" applyFont="0" applyAlignment="0" applyProtection="0">
      <alignment vertical="center"/>
    </xf>
    <xf numFmtId="0" fontId="80" fillId="15" borderId="210" applyNumberFormat="0" applyAlignment="0" applyProtection="0">
      <alignment vertical="center"/>
    </xf>
    <xf numFmtId="0" fontId="79" fillId="8" borderId="207" applyNumberFormat="0" applyAlignment="0" applyProtection="0">
      <alignment vertical="center"/>
    </xf>
    <xf numFmtId="0" fontId="51" fillId="15" borderId="210" applyNumberFormat="0" applyAlignment="0" applyProtection="0">
      <alignment vertical="center"/>
    </xf>
    <xf numFmtId="0" fontId="80" fillId="9" borderId="210" applyNumberFormat="0" applyAlignment="0" applyProtection="0">
      <alignment vertical="center"/>
    </xf>
    <xf numFmtId="2" fontId="53" fillId="35" borderId="203" applyProtection="0">
      <alignment horizontal="right"/>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7" fillId="9" borderId="184" applyNumberFormat="0" applyAlignment="0" applyProtection="0"/>
    <xf numFmtId="0" fontId="51" fillId="15" borderId="210" applyNumberFormat="0" applyAlignment="0" applyProtection="0">
      <alignment vertical="center"/>
    </xf>
    <xf numFmtId="0" fontId="80" fillId="15" borderId="202"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2" fontId="53" fillId="34" borderId="211" applyProtection="0"/>
    <xf numFmtId="14" fontId="54" fillId="36" borderId="211" applyProtection="0">
      <alignment horizontal="right"/>
    </xf>
    <xf numFmtId="2" fontId="52" fillId="34" borderId="211" applyProtection="0">
      <alignment horizontal="right"/>
    </xf>
    <xf numFmtId="0" fontId="55" fillId="33" borderId="211" applyNumberFormat="0" applyProtection="0">
      <alignment horizontal="left"/>
    </xf>
    <xf numFmtId="2" fontId="53" fillId="37" borderId="211" applyProtection="0"/>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3" fillId="0" borderId="204" applyNumberFormat="0" applyFill="0" applyAlignment="0" applyProtection="0">
      <alignment vertical="center"/>
    </xf>
    <xf numFmtId="2" fontId="52" fillId="34" borderId="203" applyProtection="0">
      <alignment horizontal="right"/>
    </xf>
    <xf numFmtId="0" fontId="18" fillId="32" borderId="201" applyNumberFormat="0" applyAlignment="0" applyProtection="0"/>
    <xf numFmtId="0" fontId="13" fillId="10" borderId="201" applyNumberFormat="0" applyFont="0" applyAlignment="0" applyProtection="0">
      <alignment vertical="center"/>
    </xf>
    <xf numFmtId="0" fontId="68" fillId="15" borderId="184" applyNumberFormat="0" applyAlignment="0" applyProtection="0">
      <alignment vertical="center"/>
    </xf>
    <xf numFmtId="0" fontId="80" fillId="15" borderId="202" applyNumberFormat="0" applyAlignment="0" applyProtection="0">
      <alignment vertical="center"/>
    </xf>
    <xf numFmtId="0" fontId="80" fillId="15" borderId="202" applyNumberFormat="0" applyAlignment="0" applyProtection="0">
      <alignment vertical="center"/>
    </xf>
    <xf numFmtId="0" fontId="68" fillId="15" borderId="207" applyNumberFormat="0" applyAlignment="0" applyProtection="0">
      <alignment vertical="center"/>
    </xf>
    <xf numFmtId="2" fontId="53" fillId="35" borderId="203" applyProtection="0">
      <alignment horizontal="right"/>
    </xf>
    <xf numFmtId="0" fontId="13" fillId="10" borderId="201" applyNumberFormat="0" applyFont="0" applyAlignment="0" applyProtection="0">
      <alignment vertical="center"/>
    </xf>
    <xf numFmtId="0" fontId="63" fillId="0" borderId="213" applyNumberFormat="0" applyFill="0" applyAlignment="0" applyProtection="0">
      <alignment vertical="center"/>
    </xf>
    <xf numFmtId="0" fontId="52" fillId="33" borderId="211" applyNumberFormat="0" applyAlignment="0" applyProtection="0"/>
    <xf numFmtId="0" fontId="79" fillId="8" borderId="207" applyNumberFormat="0" applyAlignment="0" applyProtection="0">
      <alignment vertical="center"/>
    </xf>
    <xf numFmtId="0" fontId="85" fillId="0" borderId="213" applyNumberFormat="0" applyFill="0" applyAlignment="0" applyProtection="0"/>
    <xf numFmtId="0" fontId="80" fillId="15" borderId="210" applyNumberFormat="0" applyAlignment="0" applyProtection="0">
      <alignment vertical="center"/>
    </xf>
    <xf numFmtId="0" fontId="51" fillId="15" borderId="210" applyNumberFormat="0" applyAlignment="0" applyProtection="0">
      <alignment vertical="center"/>
    </xf>
    <xf numFmtId="0" fontId="59" fillId="0" borderId="212" applyNumberFormat="0" applyFill="0" applyAlignment="0" applyProtection="0">
      <alignment vertical="center"/>
    </xf>
    <xf numFmtId="2" fontId="53" fillId="37" borderId="211" applyProtection="0"/>
    <xf numFmtId="14" fontId="54" fillId="36" borderId="211" applyProtection="0">
      <alignment horizontal="right"/>
    </xf>
    <xf numFmtId="0" fontId="55" fillId="33" borderId="211" applyNumberFormat="0" applyProtection="0">
      <alignment horizontal="left"/>
    </xf>
    <xf numFmtId="2" fontId="57" fillId="35" borderId="211" applyProtection="0">
      <alignment horizont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8" fillId="15" borderId="184"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14" fontId="54" fillId="36" borderId="203" applyProtection="0">
      <alignment horizontal="right"/>
    </xf>
    <xf numFmtId="0" fontId="80" fillId="15" borderId="210" applyNumberFormat="0" applyAlignment="0" applyProtection="0">
      <alignment vertical="center"/>
    </xf>
    <xf numFmtId="0" fontId="80" fillId="15" borderId="210" applyNumberFormat="0" applyAlignment="0" applyProtection="0">
      <alignment vertical="center"/>
    </xf>
    <xf numFmtId="0" fontId="79" fillId="8" borderId="207" applyNumberFormat="0" applyAlignment="0" applyProtection="0">
      <alignment vertical="center"/>
    </xf>
    <xf numFmtId="0" fontId="13" fillId="10" borderId="201" applyNumberFormat="0" applyFont="0" applyAlignment="0" applyProtection="0">
      <alignment vertical="center"/>
    </xf>
    <xf numFmtId="0" fontId="80" fillId="15" borderId="202" applyNumberFormat="0" applyAlignment="0" applyProtection="0">
      <alignment vertical="center"/>
    </xf>
    <xf numFmtId="14" fontId="54" fillId="36" borderId="203" applyProtection="0">
      <alignment horizontal="left"/>
    </xf>
    <xf numFmtId="2" fontId="54" fillId="33" borderId="203" applyProtection="0"/>
    <xf numFmtId="2" fontId="53" fillId="34" borderId="203" applyProtection="0"/>
    <xf numFmtId="2" fontId="53" fillId="35" borderId="203" applyProtection="0">
      <alignment horizontal="right"/>
    </xf>
    <xf numFmtId="0" fontId="52" fillId="33" borderId="203" applyNumberFormat="0" applyAlignment="0" applyProtection="0"/>
    <xf numFmtId="2" fontId="52" fillId="34" borderId="203" applyProtection="0">
      <alignment horizontal="right"/>
    </xf>
    <xf numFmtId="0" fontId="68" fillId="9" borderId="184" applyNumberFormat="0" applyAlignment="0" applyProtection="0">
      <alignment vertical="center"/>
    </xf>
    <xf numFmtId="0" fontId="79" fillId="8" borderId="184" applyNumberFormat="0" applyAlignment="0" applyProtection="0">
      <alignment vertical="center"/>
    </xf>
    <xf numFmtId="0" fontId="51" fillId="15" borderId="202" applyNumberFormat="0" applyAlignment="0" applyProtection="0">
      <alignment vertical="center"/>
    </xf>
    <xf numFmtId="0" fontId="68" fillId="15" borderId="184" applyNumberFormat="0" applyAlignment="0" applyProtection="0">
      <alignment vertical="center"/>
    </xf>
    <xf numFmtId="0" fontId="80" fillId="9" borderId="202" applyNumberForma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xf numFmtId="0" fontId="68" fillId="15" borderId="184" applyNumberFormat="0" applyAlignment="0" applyProtection="0">
      <alignment vertical="center"/>
    </xf>
    <xf numFmtId="0" fontId="44" fillId="8"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2" fontId="53" fillId="35" borderId="203" applyProtection="0">
      <alignment horizontal="right"/>
    </xf>
    <xf numFmtId="14" fontId="54" fillId="36" borderId="211" applyProtection="0">
      <alignment horizontal="right"/>
    </xf>
    <xf numFmtId="0" fontId="52" fillId="33" borderId="211" applyNumberFormat="0" applyAlignment="0" applyProtection="0"/>
    <xf numFmtId="0" fontId="68" fillId="15" borderId="207" applyNumberFormat="0" applyAlignment="0" applyProtection="0">
      <alignment vertical="center"/>
    </xf>
    <xf numFmtId="0" fontId="68" fillId="15" borderId="207" applyNumberFormat="0" applyAlignment="0" applyProtection="0">
      <alignment vertical="center"/>
    </xf>
    <xf numFmtId="0" fontId="13" fillId="10" borderId="209" applyNumberFormat="0" applyFont="0" applyAlignment="0" applyProtection="0">
      <alignment vertical="center"/>
    </xf>
    <xf numFmtId="0" fontId="80" fillId="9" borderId="210" applyNumberFormat="0" applyAlignment="0" applyProtection="0">
      <alignment vertical="center"/>
    </xf>
    <xf numFmtId="0" fontId="68" fillId="15" borderId="207" applyNumberFormat="0" applyAlignment="0" applyProtection="0">
      <alignment vertical="center"/>
    </xf>
    <xf numFmtId="0" fontId="80" fillId="15" borderId="210" applyNumberFormat="0" applyAlignment="0" applyProtection="0">
      <alignment vertical="center"/>
    </xf>
    <xf numFmtId="0" fontId="32" fillId="15" borderId="184" applyNumberFormat="0" applyAlignment="0" applyProtection="0">
      <alignment vertical="center"/>
    </xf>
    <xf numFmtId="2" fontId="52" fillId="34" borderId="203" applyProtection="0">
      <alignment horizontal="right"/>
    </xf>
    <xf numFmtId="0" fontId="67" fillId="9" borderId="184" applyNumberFormat="0" applyAlignment="0" applyProtection="0"/>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207" applyNumberFormat="0" applyAlignment="0" applyProtection="0">
      <alignment vertical="center"/>
    </xf>
    <xf numFmtId="14" fontId="54" fillId="36" borderId="203" applyProtection="0">
      <alignment horizontal="right"/>
    </xf>
    <xf numFmtId="0" fontId="44" fillId="8" borderId="184" applyNumberFormat="0" applyAlignment="0" applyProtection="0">
      <alignment vertical="center"/>
    </xf>
    <xf numFmtId="0" fontId="67" fillId="9" borderId="184" applyNumberFormat="0" applyAlignment="0" applyProtection="0"/>
    <xf numFmtId="0" fontId="13" fillId="10" borderId="201" applyNumberFormat="0" applyFont="0" applyAlignment="0" applyProtection="0">
      <alignment vertical="center"/>
    </xf>
    <xf numFmtId="0" fontId="52" fillId="33" borderId="203" applyNumberFormat="0" applyAlignment="0" applyProtection="0"/>
    <xf numFmtId="14" fontId="54" fillId="36" borderId="203" applyProtection="0">
      <alignment horizontal="right"/>
    </xf>
    <xf numFmtId="0" fontId="63" fillId="0" borderId="204" applyNumberFormat="0" applyFill="0" applyAlignment="0" applyProtection="0">
      <alignment vertical="center"/>
    </xf>
    <xf numFmtId="0" fontId="13" fillId="10" borderId="201" applyNumberFormat="0" applyFont="0" applyAlignment="0" applyProtection="0"/>
    <xf numFmtId="0" fontId="63" fillId="0" borderId="204"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2" fontId="54" fillId="33" borderId="211" applyProtection="0"/>
    <xf numFmtId="0" fontId="79" fillId="8" borderId="184" applyNumberFormat="0" applyAlignment="0" applyProtection="0">
      <alignment vertical="center"/>
    </xf>
    <xf numFmtId="0" fontId="80" fillId="15" borderId="202"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3" fillId="0" borderId="205" applyNumberFormat="0" applyFill="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2" fontId="53" fillId="35" borderId="211" applyProtection="0">
      <alignment horizontal="right"/>
    </xf>
    <xf numFmtId="2" fontId="54" fillId="33" borderId="211" applyProtection="0"/>
    <xf numFmtId="0" fontId="13" fillId="10" borderId="209" applyNumberFormat="0" applyFont="0" applyAlignment="0" applyProtection="0">
      <alignment vertical="center"/>
    </xf>
    <xf numFmtId="0" fontId="32" fillId="15" borderId="184" applyNumberFormat="0" applyAlignment="0" applyProtection="0">
      <alignment vertical="center"/>
    </xf>
    <xf numFmtId="10" fontId="38" fillId="29" borderId="206" applyNumberFormat="0" applyBorder="0" applyAlignment="0" applyProtection="0"/>
    <xf numFmtId="0" fontId="55" fillId="33" borderId="203" applyNumberFormat="0" applyProtection="0">
      <alignment horizontal="left"/>
    </xf>
    <xf numFmtId="0" fontId="18" fillId="32" borderId="201" applyNumberFormat="0" applyAlignment="0" applyProtection="0"/>
    <xf numFmtId="0" fontId="13" fillId="10" borderId="201" applyNumberFormat="0" applyFont="0" applyAlignment="0" applyProtection="0">
      <alignment vertical="center"/>
    </xf>
    <xf numFmtId="0" fontId="13" fillId="10" borderId="209" applyNumberFormat="0" applyFont="0" applyAlignment="0" applyProtection="0">
      <alignment vertical="center"/>
    </xf>
    <xf numFmtId="0" fontId="68" fillId="15" borderId="207" applyNumberFormat="0" applyAlignment="0" applyProtection="0">
      <alignment vertical="center"/>
    </xf>
    <xf numFmtId="0" fontId="13" fillId="10" borderId="209" applyNumberFormat="0" applyFont="0" applyAlignment="0" applyProtection="0">
      <alignment vertical="center"/>
    </xf>
    <xf numFmtId="0" fontId="44" fillId="8" borderId="184" applyNumberFormat="0" applyAlignment="0" applyProtection="0">
      <alignment vertical="center"/>
    </xf>
    <xf numFmtId="0" fontId="80" fillId="15" borderId="210" applyNumberFormat="0" applyAlignment="0" applyProtection="0">
      <alignment vertical="center"/>
    </xf>
    <xf numFmtId="0" fontId="68" fillId="15" borderId="207" applyNumberFormat="0" applyAlignment="0" applyProtection="0">
      <alignment vertical="center"/>
    </xf>
    <xf numFmtId="0" fontId="80" fillId="15" borderId="210" applyNumberFormat="0" applyAlignment="0" applyProtection="0">
      <alignment vertical="center"/>
    </xf>
    <xf numFmtId="0" fontId="63" fillId="0" borderId="213" applyNumberFormat="0" applyFill="0" applyAlignment="0" applyProtection="0">
      <alignment vertical="center"/>
    </xf>
    <xf numFmtId="14" fontId="54" fillId="36" borderId="203" applyProtection="0">
      <alignment horizontal="left"/>
    </xf>
    <xf numFmtId="0" fontId="68" fillId="15" borderId="184" applyNumberFormat="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80" fillId="15" borderId="202" applyNumberFormat="0" applyAlignment="0" applyProtection="0">
      <alignment vertical="center"/>
    </xf>
    <xf numFmtId="0" fontId="79" fillId="8" borderId="184" applyNumberFormat="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52" fillId="33" borderId="203" applyNumberFormat="0" applyAlignment="0" applyProtection="0"/>
    <xf numFmtId="2" fontId="53" fillId="34" borderId="203" applyProtection="0"/>
    <xf numFmtId="0" fontId="63" fillId="0" borderId="205" applyNumberFormat="0" applyFill="0" applyAlignment="0" applyProtection="0">
      <alignment vertical="center"/>
    </xf>
    <xf numFmtId="0" fontId="32" fillId="15" borderId="184" applyNumberFormat="0" applyAlignment="0" applyProtection="0">
      <alignment vertical="center"/>
    </xf>
    <xf numFmtId="0" fontId="63" fillId="0" borderId="205"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44" fillId="8" borderId="184" applyNumberFormat="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4" applyNumberFormat="0" applyFill="0" applyAlignment="0" applyProtection="0">
      <alignment vertical="center"/>
    </xf>
    <xf numFmtId="0" fontId="63" fillId="0" borderId="205" applyNumberFormat="0" applyFill="0" applyAlignment="0" applyProtection="0">
      <alignment vertical="center"/>
    </xf>
    <xf numFmtId="2" fontId="54" fillId="33" borderId="203" applyProtection="0"/>
    <xf numFmtId="0" fontId="52" fillId="33" borderId="203" applyNumberFormat="0" applyAlignment="0" applyProtection="0"/>
    <xf numFmtId="0" fontId="44" fillId="8" borderId="184" applyNumberFormat="0" applyAlignment="0" applyProtection="0">
      <alignment vertical="center"/>
    </xf>
    <xf numFmtId="0" fontId="40" fillId="0" borderId="192">
      <alignment horizontal="left" vertical="center"/>
    </xf>
    <xf numFmtId="0" fontId="40" fillId="0" borderId="192">
      <alignment horizontal="left" vertical="center"/>
    </xf>
    <xf numFmtId="0" fontId="44"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63" fillId="0" borderId="115" applyNumberFormat="0" applyFill="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13" fillId="10" borderId="119" applyNumberFormat="0" applyFon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0" fillId="0" borderId="192">
      <alignment horizontal="left" vertical="center"/>
    </xf>
    <xf numFmtId="0" fontId="40" fillId="0" borderId="192">
      <alignment horizontal="lef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59" fillId="0" borderId="115" applyNumberFormat="0" applyFill="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3" fillId="10" borderId="119" applyNumberFormat="0" applyFont="0" applyAlignment="0" applyProtection="0">
      <alignment vertical="center"/>
    </xf>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18" fillId="32" borderId="119"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0" fillId="0" borderId="192">
      <alignment horizontal="lef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0" fillId="0" borderId="192">
      <alignment horizontal="left" vertical="center"/>
    </xf>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0" fontId="52" fillId="33" borderId="170" applyNumberFormat="0" applyAlignment="0" applyProtection="0"/>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2" fillId="34"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2" fontId="53" fillId="35"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righ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14" fontId="54" fillId="36" borderId="17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0" fontId="55" fillId="33" borderId="170" applyNumberFormat="0" applyProtection="0">
      <alignment horizontal="left"/>
    </xf>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4" fillId="33"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4"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3" fillId="37"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7" fillId="35"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2" fontId="53" fillId="37" borderId="170" applyProtection="0">
      <alignment horizontal="center"/>
    </xf>
    <xf numFmtId="0" fontId="32" fillId="15" borderId="117" applyNumberFormat="0" applyAlignment="0" applyProtection="0">
      <alignment vertical="center"/>
    </xf>
    <xf numFmtId="0" fontId="32" fillId="15" borderId="117" applyNumberFormat="0" applyAlignment="0" applyProtection="0">
      <alignment vertical="center"/>
    </xf>
    <xf numFmtId="0" fontId="40" fillId="0" borderId="192">
      <alignment horizontal="left" vertical="center"/>
    </xf>
    <xf numFmtId="0" fontId="40" fillId="0" borderId="192">
      <alignment horizontal="lef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18" fillId="32" borderId="119" applyNumberFormat="0" applyAlignment="0" applyProtection="0"/>
    <xf numFmtId="0" fontId="18" fillId="32" borderId="119" applyNumberFormat="0" applyAlignment="0" applyProtection="0"/>
    <xf numFmtId="0" fontId="13" fillId="10" borderId="119" applyNumberFormat="0" applyFon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40" fillId="0" borderId="192">
      <alignment horizontal="left" vertical="center"/>
    </xf>
    <xf numFmtId="0" fontId="40" fillId="0" borderId="192">
      <alignment horizontal="left" vertical="center"/>
    </xf>
    <xf numFmtId="0" fontId="44" fillId="8" borderId="117" applyNumberFormat="0" applyAlignment="0" applyProtection="0">
      <alignment vertical="center"/>
    </xf>
    <xf numFmtId="2" fontId="57" fillId="35" borderId="17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5" applyNumberFormat="0" applyFill="0" applyAlignment="0" applyProtection="0">
      <alignment vertical="center"/>
    </xf>
    <xf numFmtId="0" fontId="63" fillId="0" borderId="115"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79" fillId="8" borderId="117"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85" fillId="0" borderId="116" applyNumberFormat="0" applyFill="0" applyAlignment="0" applyProtection="0"/>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32"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3" fillId="0" borderId="116" applyNumberFormat="0" applyFill="0" applyAlignment="0" applyProtection="0">
      <alignment vertical="center"/>
    </xf>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7" fillId="9" borderId="117" applyNumberFormat="0" applyAlignment="0" applyProtection="0"/>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3" fillId="0" borderId="115" applyNumberFormat="0" applyFill="0" applyAlignment="0" applyProtection="0">
      <alignment vertical="center"/>
    </xf>
    <xf numFmtId="0" fontId="68" fillId="15"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9" borderId="117" applyNumberFormat="0" applyAlignment="0" applyProtection="0">
      <alignment vertical="center"/>
    </xf>
    <xf numFmtId="0" fontId="68" fillId="15"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44" fillId="8"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68" fillId="15" borderId="117"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80" fillId="15" borderId="210" applyNumberFormat="0" applyAlignment="0" applyProtection="0">
      <alignment vertical="center"/>
    </xf>
    <xf numFmtId="0" fontId="55" fillId="33" borderId="203" applyNumberFormat="0" applyProtection="0">
      <alignment horizontal="left"/>
    </xf>
    <xf numFmtId="14" fontId="54" fillId="36" borderId="203" applyProtection="0">
      <alignment horizontal="left"/>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13" fillId="10" borderId="209" applyNumberFormat="0" applyFont="0" applyAlignment="0" applyProtection="0"/>
    <xf numFmtId="0" fontId="68" fillId="15" borderId="207" applyNumberFormat="0" applyAlignment="0" applyProtection="0">
      <alignment vertical="center"/>
    </xf>
    <xf numFmtId="0" fontId="68" fillId="9" borderId="207" applyNumberFormat="0" applyAlignment="0" applyProtection="0">
      <alignment vertical="center"/>
    </xf>
    <xf numFmtId="0" fontId="68" fillId="15" borderId="207" applyNumberFormat="0" applyAlignment="0" applyProtection="0">
      <alignment vertical="center"/>
    </xf>
    <xf numFmtId="0" fontId="44" fillId="8" borderId="184" applyNumberFormat="0" applyAlignment="0" applyProtection="0">
      <alignment vertical="center"/>
    </xf>
    <xf numFmtId="0" fontId="68" fillId="15" borderId="207" applyNumberFormat="0" applyAlignment="0" applyProtection="0">
      <alignment vertical="center"/>
    </xf>
    <xf numFmtId="0" fontId="51" fillId="15" borderId="210"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3" fillId="0" borderId="213" applyNumberFormat="0" applyFill="0" applyAlignment="0" applyProtection="0">
      <alignment vertical="center"/>
    </xf>
    <xf numFmtId="0" fontId="32" fillId="15" borderId="207" applyNumberFormat="0" applyAlignment="0" applyProtection="0">
      <alignment vertical="center"/>
    </xf>
    <xf numFmtId="0" fontId="44" fillId="8" borderId="207" applyNumberFormat="0" applyAlignment="0" applyProtection="0">
      <alignment vertical="center"/>
    </xf>
    <xf numFmtId="0" fontId="80" fillId="15" borderId="210" applyNumberFormat="0" applyAlignment="0" applyProtection="0">
      <alignment vertical="center"/>
    </xf>
    <xf numFmtId="0" fontId="85" fillId="0" borderId="213" applyNumberFormat="0" applyFill="0" applyAlignment="0" applyProtection="0"/>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80" fillId="9" borderId="210"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5" fillId="0" borderId="213" applyNumberFormat="0" applyFill="0" applyAlignment="0" applyProtection="0"/>
    <xf numFmtId="0" fontId="85" fillId="0" borderId="213" applyNumberFormat="0" applyFill="0" applyAlignment="0" applyProtection="0"/>
    <xf numFmtId="0" fontId="85" fillId="0" borderId="213" applyNumberFormat="0" applyFill="0" applyAlignment="0" applyProtection="0"/>
    <xf numFmtId="0" fontId="85" fillId="0" borderId="213" applyNumberFormat="0" applyFill="0" applyAlignment="0" applyProtection="0"/>
    <xf numFmtId="0" fontId="85" fillId="0" borderId="213" applyNumberFormat="0" applyFill="0" applyAlignment="0" applyProtection="0"/>
    <xf numFmtId="0" fontId="85" fillId="0" borderId="213" applyNumberFormat="0" applyFill="0" applyAlignment="0" applyProtection="0"/>
    <xf numFmtId="0" fontId="32" fillId="15" borderId="207" applyNumberFormat="0" applyAlignment="0" applyProtection="0">
      <alignment vertical="center"/>
    </xf>
    <xf numFmtId="0" fontId="32" fillId="15" borderId="207" applyNumberFormat="0" applyAlignment="0" applyProtection="0">
      <alignment vertical="center"/>
    </xf>
    <xf numFmtId="0" fontId="32" fillId="15" borderId="207" applyNumberFormat="0" applyAlignment="0" applyProtection="0">
      <alignment vertical="center"/>
    </xf>
    <xf numFmtId="0" fontId="32" fillId="15"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7" fillId="9" borderId="207" applyNumberFormat="0" applyAlignment="0" applyProtection="0"/>
    <xf numFmtId="0" fontId="67" fillId="9" borderId="207" applyNumberFormat="0" applyAlignment="0" applyProtection="0"/>
    <xf numFmtId="0" fontId="67" fillId="9" borderId="207" applyNumberFormat="0" applyAlignment="0" applyProtection="0"/>
    <xf numFmtId="0" fontId="67" fillId="9" borderId="207" applyNumberFormat="0" applyAlignment="0" applyProtection="0"/>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9" borderId="207" applyNumberFormat="0" applyAlignment="0" applyProtection="0">
      <alignment vertical="center"/>
    </xf>
    <xf numFmtId="0" fontId="68" fillId="9" borderId="207" applyNumberFormat="0" applyAlignment="0" applyProtection="0">
      <alignment vertical="center"/>
    </xf>
    <xf numFmtId="0" fontId="68" fillId="9" borderId="207" applyNumberFormat="0" applyAlignment="0" applyProtection="0">
      <alignment vertical="center"/>
    </xf>
    <xf numFmtId="0" fontId="68" fillId="9"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37" fontId="73" fillId="0" borderId="206">
      <alignment horizontal="justify" vertical="center" wrapText="1"/>
    </xf>
    <xf numFmtId="0" fontId="13" fillId="10" borderId="209" applyNumberFormat="0" applyFont="0" applyAlignment="0" applyProtection="0">
      <alignment vertical="center"/>
    </xf>
    <xf numFmtId="0" fontId="63" fillId="0" borderId="212" applyNumberFormat="0" applyFill="0" applyAlignment="0" applyProtection="0">
      <alignment vertical="center"/>
    </xf>
    <xf numFmtId="0" fontId="32" fillId="15" borderId="207" applyNumberFormat="0" applyAlignment="0" applyProtection="0">
      <alignment vertical="center"/>
    </xf>
    <xf numFmtId="0" fontId="32" fillId="15" borderId="207"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44" fillId="8"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9" borderId="207" applyNumberFormat="0" applyAlignment="0" applyProtection="0">
      <alignment vertical="center"/>
    </xf>
    <xf numFmtId="0" fontId="68" fillId="9" borderId="207" applyNumberFormat="0" applyAlignment="0" applyProtection="0">
      <alignment vertical="center"/>
    </xf>
    <xf numFmtId="0" fontId="68" fillId="9" borderId="207" applyNumberFormat="0" applyAlignment="0" applyProtection="0">
      <alignment vertical="center"/>
    </xf>
    <xf numFmtId="0" fontId="68" fillId="9"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7" fillId="9" borderId="207" applyNumberFormat="0" applyAlignment="0" applyProtection="0"/>
    <xf numFmtId="0" fontId="67" fillId="9" borderId="207" applyNumberFormat="0" applyAlignment="0" applyProtection="0"/>
    <xf numFmtId="0" fontId="67" fillId="9" borderId="207" applyNumberFormat="0" applyAlignment="0" applyProtection="0"/>
    <xf numFmtId="0" fontId="67" fillId="9" borderId="207" applyNumberFormat="0" applyAlignment="0" applyProtection="0"/>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3"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10" fontId="38" fillId="29" borderId="214" applyNumberFormat="0" applyBorder="0" applyAlignment="0" applyProtection="0"/>
    <xf numFmtId="0" fontId="44" fillId="8" borderId="207" applyNumberFormat="0" applyAlignment="0" applyProtection="0">
      <alignment vertical="center"/>
    </xf>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8" fillId="32" borderId="209" applyNumberFormat="0" applyAlignment="0" applyProtection="0"/>
    <xf numFmtId="0" fontId="18" fillId="32" borderId="209" applyNumberFormat="0" applyAlignment="0" applyProtection="0"/>
    <xf numFmtId="0" fontId="51" fillId="15" borderId="210" applyNumberFormat="0" applyAlignment="0" applyProtection="0">
      <alignment vertical="center"/>
    </xf>
    <xf numFmtId="0" fontId="51" fillId="15" borderId="210" applyNumberFormat="0" applyAlignment="0" applyProtection="0">
      <alignment vertical="center"/>
    </xf>
    <xf numFmtId="0" fontId="52" fillId="33" borderId="211" applyNumberFormat="0" applyAlignment="0" applyProtection="0"/>
    <xf numFmtId="0" fontId="52" fillId="33" borderId="211" applyNumberFormat="0" applyAlignment="0" applyProtection="0"/>
    <xf numFmtId="0" fontId="51" fillId="15" borderId="210" applyNumberFormat="0" applyAlignment="0" applyProtection="0">
      <alignment vertical="center"/>
    </xf>
    <xf numFmtId="2" fontId="52" fillId="34" borderId="211" applyProtection="0">
      <alignment horizontal="right"/>
    </xf>
    <xf numFmtId="2" fontId="52" fillId="34" borderId="211" applyProtection="0">
      <alignment horizontal="right"/>
    </xf>
    <xf numFmtId="2" fontId="53" fillId="35" borderId="211" applyProtection="0">
      <alignment horizontal="right"/>
    </xf>
    <xf numFmtId="2" fontId="53" fillId="35" borderId="211" applyProtection="0">
      <alignment horizontal="right"/>
    </xf>
    <xf numFmtId="2" fontId="52" fillId="34" borderId="211" applyProtection="0">
      <alignment horizontal="right"/>
    </xf>
    <xf numFmtId="0" fontId="52" fillId="33" borderId="211" applyNumberFormat="0" applyAlignment="0" applyProtection="0"/>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2" fontId="53" fillId="35" borderId="211" applyProtection="0">
      <alignment horizontal="righ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0" fontId="55" fillId="33" borderId="211" applyNumberFormat="0" applyProtection="0">
      <alignment horizontal="left"/>
    </xf>
    <xf numFmtId="0" fontId="55" fillId="33" borderId="211" applyNumberFormat="0" applyProtection="0">
      <alignment horizontal="left"/>
    </xf>
    <xf numFmtId="2" fontId="54" fillId="33" borderId="211" applyProtection="0"/>
    <xf numFmtId="2" fontId="54" fillId="33" borderId="211" applyProtection="0"/>
    <xf numFmtId="0" fontId="55" fillId="33" borderId="211" applyNumberFormat="0" applyProtection="0">
      <alignment horizontal="left"/>
    </xf>
    <xf numFmtId="14" fontId="54" fillId="36" borderId="211" applyProtection="0">
      <alignment horizontal="left"/>
    </xf>
    <xf numFmtId="14" fontId="54" fillId="36" borderId="211" applyProtection="0">
      <alignment horizontal="right"/>
    </xf>
    <xf numFmtId="2" fontId="54" fillId="33" borderId="211" applyProtection="0"/>
    <xf numFmtId="2" fontId="54" fillId="33" borderId="211" applyProtection="0"/>
    <xf numFmtId="2" fontId="53" fillId="34" borderId="211" applyProtection="0"/>
    <xf numFmtId="2" fontId="54" fillId="33" borderId="211" applyProtection="0"/>
    <xf numFmtId="2" fontId="53" fillId="34" borderId="211" applyProtection="0"/>
    <xf numFmtId="2" fontId="53" fillId="37" borderId="211" applyProtection="0"/>
    <xf numFmtId="2" fontId="53" fillId="37" borderId="211" applyProtection="0"/>
    <xf numFmtId="2" fontId="57" fillId="35" borderId="211" applyProtection="0"/>
    <xf numFmtId="2" fontId="53" fillId="37" borderId="211" applyProtection="0"/>
    <xf numFmtId="2" fontId="53" fillId="34" borderId="211" applyProtection="0"/>
    <xf numFmtId="2" fontId="54" fillId="33" borderId="211" applyProtection="0"/>
    <xf numFmtId="2" fontId="57" fillId="35" borderId="211" applyProtection="0"/>
    <xf numFmtId="2" fontId="57" fillId="35" borderId="211" applyProtection="0">
      <alignment horizontal="center"/>
    </xf>
    <xf numFmtId="2" fontId="57" fillId="35" borderId="211" applyProtection="0">
      <alignment horizontal="center"/>
    </xf>
    <xf numFmtId="2" fontId="53" fillId="37" borderId="211" applyProtection="0">
      <alignment horizontal="center"/>
    </xf>
    <xf numFmtId="2" fontId="57" fillId="35" borderId="211" applyProtection="0">
      <alignment horizontal="center"/>
    </xf>
    <xf numFmtId="2" fontId="57" fillId="35" borderId="211" applyProtection="0"/>
    <xf numFmtId="2" fontId="53" fillId="37" borderId="211" applyProtection="0">
      <alignment horizont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2" fontId="53" fillId="37" borderId="211" applyProtection="0">
      <alignment horizontal="center"/>
    </xf>
    <xf numFmtId="10" fontId="38" fillId="29" borderId="206" applyNumberFormat="0" applyBorder="0" applyAlignment="0" applyProtection="0"/>
    <xf numFmtId="10" fontId="38" fillId="29" borderId="206" applyNumberFormat="0" applyBorder="0" applyAlignment="0" applyProtection="0"/>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2" fontId="53" fillId="37" borderId="211" applyProtection="0">
      <alignment horizontal="center"/>
    </xf>
    <xf numFmtId="2" fontId="53" fillId="37" borderId="211" applyProtection="0">
      <alignment horizontal="center"/>
    </xf>
    <xf numFmtId="2" fontId="53" fillId="37" borderId="211" applyProtection="0">
      <alignment horizontal="center"/>
    </xf>
    <xf numFmtId="2" fontId="53" fillId="37" borderId="211" applyProtection="0">
      <alignment horizontal="center"/>
    </xf>
    <xf numFmtId="2" fontId="53" fillId="37" borderId="211" applyProtection="0">
      <alignment horizontal="center"/>
    </xf>
    <xf numFmtId="2" fontId="53" fillId="37" borderId="211" applyProtection="0">
      <alignment horizontal="center"/>
    </xf>
    <xf numFmtId="2" fontId="57" fillId="35" borderId="211" applyProtection="0">
      <alignment horizontal="center"/>
    </xf>
    <xf numFmtId="2" fontId="57" fillId="35" borderId="211" applyProtection="0">
      <alignment horizontal="center"/>
    </xf>
    <xf numFmtId="2" fontId="57" fillId="35" borderId="211" applyProtection="0">
      <alignment horizontal="center"/>
    </xf>
    <xf numFmtId="2" fontId="57" fillId="35" borderId="211" applyProtection="0">
      <alignment horizontal="center"/>
    </xf>
    <xf numFmtId="2" fontId="57" fillId="35" borderId="211" applyProtection="0">
      <alignment horizontal="center"/>
    </xf>
    <xf numFmtId="2" fontId="57" fillId="35" borderId="211" applyProtection="0">
      <alignment horizontal="center"/>
    </xf>
    <xf numFmtId="2" fontId="57" fillId="35" borderId="211" applyProtection="0"/>
    <xf numFmtId="2" fontId="57" fillId="35" borderId="211" applyProtection="0"/>
    <xf numFmtId="2" fontId="57" fillId="35" borderId="211" applyProtection="0"/>
    <xf numFmtId="2" fontId="57" fillId="35" borderId="211" applyProtection="0"/>
    <xf numFmtId="2" fontId="57" fillId="35" borderId="211" applyProtection="0"/>
    <xf numFmtId="2" fontId="57" fillId="35" borderId="211" applyProtection="0"/>
    <xf numFmtId="2" fontId="53" fillId="37" borderId="211" applyProtection="0"/>
    <xf numFmtId="2" fontId="53" fillId="37" borderId="211" applyProtection="0"/>
    <xf numFmtId="2" fontId="53" fillId="37" borderId="211" applyProtection="0"/>
    <xf numFmtId="2" fontId="53" fillId="34" borderId="211" applyProtection="0"/>
    <xf numFmtId="2" fontId="53" fillId="34" borderId="211" applyProtection="0"/>
    <xf numFmtId="2" fontId="53" fillId="34"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0" fontId="55" fillId="33" borderId="211" applyNumberFormat="0" applyProtection="0">
      <alignment horizontal="left"/>
    </xf>
    <xf numFmtId="0" fontId="55" fillId="33" borderId="211" applyNumberFormat="0" applyProtection="0">
      <alignment horizontal="left"/>
    </xf>
    <xf numFmtId="0" fontId="55" fillId="33" borderId="211" applyNumberFormat="0" applyProtection="0">
      <alignment horizontal="left"/>
    </xf>
    <xf numFmtId="0" fontId="55" fillId="33" borderId="211" applyNumberFormat="0" applyProtection="0">
      <alignment horizontal="left"/>
    </xf>
    <xf numFmtId="0" fontId="55" fillId="33" borderId="211" applyNumberFormat="0"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14" fontId="54" fillId="36" borderId="211" applyProtection="0">
      <alignment horizontal="left"/>
    </xf>
    <xf numFmtId="14" fontId="54" fillId="36" borderId="211" applyProtection="0">
      <alignment horizontal="lef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2" fontId="53" fillId="35" borderId="211" applyProtection="0">
      <alignment horizontal="right"/>
    </xf>
    <xf numFmtId="2" fontId="53" fillId="35" borderId="211" applyProtection="0">
      <alignment horizontal="right"/>
    </xf>
    <xf numFmtId="2" fontId="53" fillId="35" borderId="211" applyProtection="0">
      <alignment horizontal="right"/>
    </xf>
    <xf numFmtId="2" fontId="53" fillId="35" borderId="211" applyProtection="0">
      <alignment horizontal="right"/>
    </xf>
    <xf numFmtId="2" fontId="53" fillId="35" borderId="211" applyProtection="0">
      <alignment horizontal="right"/>
    </xf>
    <xf numFmtId="2" fontId="53" fillId="35" borderId="211" applyProtection="0">
      <alignment horizontal="right"/>
    </xf>
    <xf numFmtId="2" fontId="52" fillId="34" borderId="211" applyProtection="0">
      <alignment horizontal="right"/>
    </xf>
    <xf numFmtId="2" fontId="52" fillId="34" borderId="211" applyProtection="0">
      <alignment horizontal="right"/>
    </xf>
    <xf numFmtId="2" fontId="52" fillId="34" borderId="211" applyProtection="0">
      <alignment horizontal="right"/>
    </xf>
    <xf numFmtId="2" fontId="52" fillId="34" borderId="211" applyProtection="0">
      <alignment horizontal="right"/>
    </xf>
    <xf numFmtId="2" fontId="52" fillId="34" borderId="211" applyProtection="0">
      <alignment horizontal="right"/>
    </xf>
    <xf numFmtId="2" fontId="52" fillId="34" borderId="211" applyProtection="0">
      <alignment horizontal="right"/>
    </xf>
    <xf numFmtId="0" fontId="52" fillId="33" borderId="211" applyNumberFormat="0" applyAlignment="0" applyProtection="0"/>
    <xf numFmtId="0" fontId="52" fillId="33" borderId="211" applyNumberFormat="0" applyAlignment="0" applyProtection="0"/>
    <xf numFmtId="0" fontId="52" fillId="33" borderId="211" applyNumberFormat="0" applyAlignment="0" applyProtection="0"/>
    <xf numFmtId="0" fontId="52" fillId="33" borderId="211" applyNumberFormat="0" applyAlignment="0" applyProtection="0"/>
    <xf numFmtId="0" fontId="52" fillId="33" borderId="211" applyNumberFormat="0" applyAlignment="0" applyProtection="0"/>
    <xf numFmtId="0" fontId="52" fillId="33" borderId="211" applyNumberFormat="0" applyAlignment="0" applyProtection="0"/>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44" fillId="8"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44" fillId="8" borderId="207" applyNumberFormat="0" applyAlignment="0" applyProtection="0">
      <alignment vertical="center"/>
    </xf>
    <xf numFmtId="0" fontId="40" fillId="0" borderId="208">
      <alignment horizontal="left" vertical="center"/>
    </xf>
    <xf numFmtId="0" fontId="32" fillId="15" borderId="207" applyNumberFormat="0" applyAlignment="0" applyProtection="0">
      <alignment vertical="center"/>
    </xf>
    <xf numFmtId="0" fontId="32" fillId="15" borderId="207" applyNumberFormat="0" applyAlignment="0" applyProtection="0">
      <alignment vertical="center"/>
    </xf>
    <xf numFmtId="0" fontId="32" fillId="15" borderId="207" applyNumberFormat="0" applyAlignment="0" applyProtection="0">
      <alignment vertical="center"/>
    </xf>
    <xf numFmtId="0" fontId="32" fillId="15" borderId="207" applyNumberFormat="0" applyAlignment="0" applyProtection="0">
      <alignment vertical="center"/>
    </xf>
    <xf numFmtId="0" fontId="63" fillId="0" borderId="212" applyNumberFormat="0" applyFill="0" applyAlignment="0" applyProtection="0">
      <alignment vertical="center"/>
    </xf>
    <xf numFmtId="0" fontId="40" fillId="0" borderId="208">
      <alignment horizontal="left" vertical="center"/>
    </xf>
    <xf numFmtId="10" fontId="38" fillId="29" borderId="206" applyNumberFormat="0" applyBorder="0" applyAlignment="0" applyProtection="0"/>
    <xf numFmtId="2" fontId="53" fillId="37" borderId="211" applyProtection="0">
      <alignment horizont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2" fontId="53" fillId="37" borderId="211" applyProtection="0">
      <alignment horizontal="center"/>
    </xf>
    <xf numFmtId="2" fontId="53" fillId="37" borderId="211" applyProtection="0">
      <alignment horizontal="center"/>
    </xf>
    <xf numFmtId="2" fontId="57" fillId="35" borderId="211" applyProtection="0"/>
    <xf numFmtId="2" fontId="57" fillId="35" borderId="211" applyProtection="0">
      <alignment horizontal="center"/>
    </xf>
    <xf numFmtId="2" fontId="57" fillId="35" borderId="211" applyProtection="0">
      <alignment horizontal="center"/>
    </xf>
    <xf numFmtId="2" fontId="57" fillId="35" borderId="211" applyProtection="0">
      <alignment horizontal="center"/>
    </xf>
    <xf numFmtId="2" fontId="57" fillId="35" borderId="211" applyProtection="0"/>
    <xf numFmtId="2" fontId="57" fillId="35" borderId="211" applyProtection="0"/>
    <xf numFmtId="2" fontId="54" fillId="33" borderId="211" applyProtection="0"/>
    <xf numFmtId="2" fontId="53" fillId="34" borderId="211" applyProtection="0"/>
    <xf numFmtId="2" fontId="53" fillId="37" borderId="211" applyProtection="0"/>
    <xf numFmtId="2" fontId="53" fillId="37" borderId="211" applyProtection="0"/>
    <xf numFmtId="2" fontId="53" fillId="37" borderId="211" applyProtection="0"/>
    <xf numFmtId="2" fontId="53" fillId="34" borderId="211" applyProtection="0"/>
    <xf numFmtId="2" fontId="53" fillId="34"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14" fontId="54" fillId="36" borderId="211" applyProtection="0">
      <alignment horizontal="right"/>
    </xf>
    <xf numFmtId="14" fontId="54" fillId="36" borderId="211" applyProtection="0">
      <alignment horizontal="left"/>
    </xf>
    <xf numFmtId="0" fontId="55" fillId="33" borderId="211" applyNumberFormat="0" applyProtection="0">
      <alignment horizontal="left"/>
    </xf>
    <xf numFmtId="2" fontId="54" fillId="33" borderId="211" applyProtection="0"/>
    <xf numFmtId="0" fontId="55" fillId="33" borderId="211" applyNumberFormat="0" applyProtection="0">
      <alignment horizontal="left"/>
    </xf>
    <xf numFmtId="0" fontId="55" fillId="33" borderId="211" applyNumberFormat="0"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right"/>
    </xf>
    <xf numFmtId="2" fontId="53" fillId="35"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2" fontId="53" fillId="35" borderId="211" applyProtection="0">
      <alignment horizontal="right"/>
    </xf>
    <xf numFmtId="0" fontId="52" fillId="33" borderId="211" applyNumberFormat="0" applyAlignment="0" applyProtection="0"/>
    <xf numFmtId="2" fontId="52" fillId="34" borderId="211" applyProtection="0">
      <alignment horizontal="right"/>
    </xf>
    <xf numFmtId="2" fontId="53" fillId="35" borderId="211" applyProtection="0">
      <alignment horizontal="right"/>
    </xf>
    <xf numFmtId="2" fontId="52" fillId="34" borderId="211" applyProtection="0">
      <alignment horizontal="right"/>
    </xf>
    <xf numFmtId="2" fontId="52" fillId="34" borderId="211" applyProtection="0">
      <alignment horizontal="right"/>
    </xf>
    <xf numFmtId="0" fontId="52" fillId="33" borderId="211" applyNumberFormat="0" applyAlignment="0" applyProtection="0"/>
    <xf numFmtId="0" fontId="51" fillId="15" borderId="210" applyNumberFormat="0" applyAlignment="0" applyProtection="0">
      <alignment vertical="center"/>
    </xf>
    <xf numFmtId="0" fontId="52" fillId="33" borderId="211" applyNumberFormat="0" applyAlignment="0" applyProtection="0"/>
    <xf numFmtId="0" fontId="51" fillId="15" borderId="210" applyNumberFormat="0" applyAlignment="0" applyProtection="0">
      <alignment vertical="center"/>
    </xf>
    <xf numFmtId="0" fontId="51" fillId="15" borderId="210" applyNumberFormat="0" applyAlignment="0" applyProtection="0">
      <alignment vertical="center"/>
    </xf>
    <xf numFmtId="0" fontId="18" fillId="32" borderId="209" applyNumberFormat="0" applyAlignment="0" applyProtection="0"/>
    <xf numFmtId="0" fontId="18" fillId="32" borderId="209" applyNumberFormat="0" applyAlignment="0" applyProtection="0"/>
    <xf numFmtId="0" fontId="13" fillId="10" borderId="209" applyNumberFormat="0" applyFont="0" applyAlignment="0" applyProtection="0">
      <alignment vertical="center"/>
    </xf>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3" fillId="10" borderId="209" applyNumberFormat="0" applyFon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10" fontId="38" fillId="29" borderId="214" applyNumberFormat="0" applyBorder="0" applyAlignment="0" applyProtection="0"/>
    <xf numFmtId="0" fontId="32" fillId="15" borderId="207" applyNumberFormat="0" applyAlignment="0" applyProtection="0">
      <alignment vertical="center"/>
    </xf>
    <xf numFmtId="0" fontId="32" fillId="15" borderId="207" applyNumberFormat="0" applyAlignment="0" applyProtection="0">
      <alignment vertical="center"/>
    </xf>
    <xf numFmtId="0" fontId="40" fillId="0" borderId="208">
      <alignment horizontal="left" vertical="center"/>
    </xf>
    <xf numFmtId="0" fontId="40" fillId="0" borderId="208">
      <alignment horizontal="left" vertical="center"/>
    </xf>
    <xf numFmtId="0" fontId="44" fillId="8" borderId="207" applyNumberFormat="0" applyAlignment="0" applyProtection="0">
      <alignment vertical="center"/>
    </xf>
    <xf numFmtId="10" fontId="38" fillId="29" borderId="206" applyNumberFormat="0" applyBorder="0" applyAlignment="0" applyProtection="0"/>
    <xf numFmtId="0" fontId="44" fillId="8" borderId="207" applyNumberFormat="0" applyAlignment="0" applyProtection="0">
      <alignment vertical="center"/>
    </xf>
    <xf numFmtId="0" fontId="44" fillId="8" borderId="207" applyNumberFormat="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3"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2" fontId="54" fillId="33" borderId="211" applyProtection="0"/>
    <xf numFmtId="0" fontId="13" fillId="10" borderId="209" applyNumberFormat="0" applyFon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13" fillId="10" borderId="209" applyNumberFormat="0" applyFont="0" applyAlignment="0" applyProtection="0">
      <alignment vertical="center"/>
    </xf>
    <xf numFmtId="0" fontId="40" fillId="0" borderId="208">
      <alignment horizontal="left" vertical="center"/>
    </xf>
    <xf numFmtId="0" fontId="40" fillId="0" borderId="208">
      <alignment horizontal="left" vertical="center"/>
    </xf>
    <xf numFmtId="10" fontId="38" fillId="29" borderId="206" applyNumberFormat="0" applyBorder="0" applyAlignment="0" applyProtection="0"/>
    <xf numFmtId="0" fontId="67" fillId="9" borderId="207" applyNumberFormat="0" applyAlignment="0" applyProtection="0"/>
    <xf numFmtId="0" fontId="67" fillId="9" borderId="207" applyNumberFormat="0" applyAlignment="0" applyProtection="0"/>
    <xf numFmtId="0" fontId="67" fillId="9" borderId="207" applyNumberFormat="0" applyAlignment="0" applyProtection="0"/>
    <xf numFmtId="0" fontId="67" fillId="9" borderId="207" applyNumberFormat="0" applyAlignment="0" applyProtection="0"/>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3" fillId="0" borderId="213"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3"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79" fillId="8" borderId="207"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5" fillId="0" borderId="213" applyNumberFormat="0" applyFill="0" applyAlignment="0" applyProtection="0"/>
    <xf numFmtId="0" fontId="85" fillId="0" borderId="213" applyNumberFormat="0" applyFill="0" applyAlignment="0" applyProtection="0"/>
    <xf numFmtId="0" fontId="85" fillId="0" borderId="213" applyNumberFormat="0" applyFill="0" applyAlignment="0" applyProtection="0"/>
    <xf numFmtId="0" fontId="85" fillId="0" borderId="213" applyNumberFormat="0" applyFill="0" applyAlignment="0" applyProtection="0"/>
    <xf numFmtId="0" fontId="85" fillId="0" borderId="213" applyNumberFormat="0" applyFill="0" applyAlignment="0" applyProtection="0"/>
    <xf numFmtId="0" fontId="85" fillId="0" borderId="213" applyNumberFormat="0" applyFill="0" applyAlignment="0" applyProtection="0"/>
    <xf numFmtId="0" fontId="32" fillId="15" borderId="207" applyNumberFormat="0" applyAlignment="0" applyProtection="0">
      <alignment vertical="center"/>
    </xf>
    <xf numFmtId="0" fontId="32" fillId="15" borderId="207" applyNumberFormat="0" applyAlignment="0" applyProtection="0">
      <alignment vertical="center"/>
    </xf>
    <xf numFmtId="0" fontId="32" fillId="15" borderId="207" applyNumberFormat="0" applyAlignment="0" applyProtection="0">
      <alignment vertical="center"/>
    </xf>
    <xf numFmtId="0" fontId="32" fillId="15"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7" fillId="9" borderId="207" applyNumberFormat="0" applyAlignment="0" applyProtection="0"/>
    <xf numFmtId="0" fontId="67" fillId="9" borderId="207" applyNumberFormat="0" applyAlignment="0" applyProtection="0"/>
    <xf numFmtId="0" fontId="67" fillId="9" borderId="207" applyNumberFormat="0" applyAlignment="0" applyProtection="0"/>
    <xf numFmtId="0" fontId="67" fillId="9" borderId="207" applyNumberFormat="0" applyAlignment="0" applyProtection="0"/>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9" borderId="207" applyNumberFormat="0" applyAlignment="0" applyProtection="0">
      <alignment vertical="center"/>
    </xf>
    <xf numFmtId="0" fontId="68" fillId="9" borderId="207" applyNumberFormat="0" applyAlignment="0" applyProtection="0">
      <alignment vertical="center"/>
    </xf>
    <xf numFmtId="0" fontId="68" fillId="9" borderId="207" applyNumberFormat="0" applyAlignment="0" applyProtection="0">
      <alignment vertical="center"/>
    </xf>
    <xf numFmtId="0" fontId="68" fillId="9"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3" fillId="0" borderId="212" applyNumberFormat="0" applyFill="0" applyAlignment="0" applyProtection="0">
      <alignment vertical="center"/>
    </xf>
    <xf numFmtId="0" fontId="18" fillId="32" borderId="209" applyNumberFormat="0" applyAlignment="0" applyProtection="0"/>
    <xf numFmtId="0" fontId="18" fillId="32" borderId="209" applyNumberFormat="0" applyAlignment="0" applyProtection="0"/>
    <xf numFmtId="0" fontId="13" fillId="10" borderId="209" applyNumberFormat="0" applyFont="0" applyAlignment="0" applyProtection="0">
      <alignment vertical="center"/>
    </xf>
    <xf numFmtId="0" fontId="18" fillId="32" borderId="209" applyNumberFormat="0" applyAlignment="0" applyProtection="0"/>
    <xf numFmtId="0" fontId="55" fillId="33" borderId="211" applyNumberFormat="0"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2" fontId="53" fillId="37" borderId="211" applyProtection="0"/>
    <xf numFmtId="2" fontId="53" fillId="34" borderId="211" applyProtection="0"/>
    <xf numFmtId="2" fontId="53" fillId="34" borderId="211" applyProtection="0"/>
    <xf numFmtId="2" fontId="53" fillId="34" borderId="211" applyProtection="0"/>
    <xf numFmtId="2" fontId="53" fillId="37" borderId="211" applyProtection="0"/>
    <xf numFmtId="2" fontId="53" fillId="37" borderId="211" applyProtection="0"/>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68" fillId="15" borderId="207" applyNumberFormat="0" applyAlignment="0" applyProtection="0">
      <alignment vertical="center"/>
    </xf>
    <xf numFmtId="0" fontId="68" fillId="9" borderId="207" applyNumberFormat="0" applyAlignment="0" applyProtection="0">
      <alignment vertical="center"/>
    </xf>
    <xf numFmtId="0" fontId="68" fillId="9" borderId="207" applyNumberFormat="0" applyAlignment="0" applyProtection="0">
      <alignment vertical="center"/>
    </xf>
    <xf numFmtId="0" fontId="68" fillId="9" borderId="207" applyNumberFormat="0" applyAlignment="0" applyProtection="0">
      <alignment vertical="center"/>
    </xf>
    <xf numFmtId="0" fontId="68" fillId="9" borderId="207" applyNumberFormat="0" applyAlignment="0" applyProtection="0">
      <alignment vertical="center"/>
    </xf>
    <xf numFmtId="0" fontId="68" fillId="15" borderId="207" applyNumberFormat="0" applyAlignment="0" applyProtection="0">
      <alignment vertical="center"/>
    </xf>
    <xf numFmtId="0" fontId="44" fillId="8" borderId="207" applyNumberFormat="0" applyAlignment="0" applyProtection="0">
      <alignment vertical="center"/>
    </xf>
    <xf numFmtId="0" fontId="44" fillId="8" borderId="207" applyNumberFormat="0" applyAlignment="0" applyProtection="0">
      <alignment vertical="center"/>
    </xf>
    <xf numFmtId="10" fontId="38" fillId="29" borderId="206" applyNumberFormat="0" applyBorder="0" applyAlignment="0" applyProtection="0"/>
    <xf numFmtId="0" fontId="44" fillId="8" borderId="207" applyNumberFormat="0" applyAlignment="0" applyProtection="0">
      <alignment vertical="center"/>
    </xf>
    <xf numFmtId="37" fontId="73" fillId="0" borderId="206">
      <alignment horizontal="justify" vertical="center" wrapText="1"/>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0" fontId="68" fillId="15" borderId="207" applyNumberFormat="0" applyAlignment="0" applyProtection="0">
      <alignment vertical="center"/>
    </xf>
    <xf numFmtId="37" fontId="73" fillId="0" borderId="214">
      <alignment horizontal="justify" vertical="center" wrapText="1"/>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40" fillId="0" borderId="208">
      <alignment horizontal="left" vertical="center"/>
    </xf>
    <xf numFmtId="0" fontId="40" fillId="0" borderId="208">
      <alignment horizontal="left" vertical="center"/>
    </xf>
    <xf numFmtId="0" fontId="44" fillId="8" borderId="184" applyNumberFormat="0" applyAlignment="0" applyProtection="0">
      <alignment vertical="center"/>
    </xf>
    <xf numFmtId="0" fontId="13" fillId="10" borderId="209" applyNumberFormat="0" applyFont="0" applyAlignment="0" applyProtection="0">
      <alignment vertical="center"/>
    </xf>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8" fillId="32" borderId="209" applyNumberFormat="0" applyAlignment="0" applyProtection="0"/>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2" fillId="33" borderId="211" applyNumberFormat="0" applyAlignment="0" applyProtection="0"/>
    <xf numFmtId="0" fontId="52" fillId="33" borderId="211" applyNumberFormat="0" applyAlignment="0" applyProtection="0"/>
    <xf numFmtId="0" fontId="52" fillId="33" borderId="211" applyNumberFormat="0" applyAlignment="0" applyProtection="0"/>
    <xf numFmtId="0" fontId="52" fillId="33" borderId="211" applyNumberFormat="0" applyAlignment="0" applyProtection="0"/>
    <xf numFmtId="0" fontId="52" fillId="33" borderId="211" applyNumberFormat="0" applyAlignment="0" applyProtection="0"/>
    <xf numFmtId="0" fontId="52" fillId="33" borderId="211" applyNumberFormat="0" applyAlignment="0" applyProtection="0"/>
    <xf numFmtId="2" fontId="52" fillId="34" borderId="211" applyProtection="0">
      <alignment horizontal="right"/>
    </xf>
    <xf numFmtId="2" fontId="52" fillId="34" borderId="211" applyProtection="0">
      <alignment horizontal="right"/>
    </xf>
    <xf numFmtId="2" fontId="52" fillId="34" borderId="211" applyProtection="0">
      <alignment horizontal="right"/>
    </xf>
    <xf numFmtId="2" fontId="52" fillId="34" borderId="211" applyProtection="0">
      <alignment horizontal="right"/>
    </xf>
    <xf numFmtId="2" fontId="52" fillId="34" borderId="211" applyProtection="0">
      <alignment horizontal="right"/>
    </xf>
    <xf numFmtId="2" fontId="52" fillId="34" borderId="211" applyProtection="0">
      <alignment horizontal="right"/>
    </xf>
    <xf numFmtId="2" fontId="53" fillId="35" borderId="211" applyProtection="0">
      <alignment horizontal="right"/>
    </xf>
    <xf numFmtId="2" fontId="53" fillId="35" borderId="211" applyProtection="0">
      <alignment horizontal="right"/>
    </xf>
    <xf numFmtId="2" fontId="53" fillId="35" borderId="211" applyProtection="0">
      <alignment horizontal="right"/>
    </xf>
    <xf numFmtId="2" fontId="53" fillId="35" borderId="211" applyProtection="0">
      <alignment horizontal="right"/>
    </xf>
    <xf numFmtId="2" fontId="53" fillId="35" borderId="211" applyProtection="0">
      <alignment horizontal="right"/>
    </xf>
    <xf numFmtId="2" fontId="53" fillId="35"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righ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14" fontId="54" fillId="36" borderId="211" applyProtection="0">
      <alignment horizontal="left"/>
    </xf>
    <xf numFmtId="0" fontId="55" fillId="33" borderId="211" applyNumberFormat="0" applyProtection="0">
      <alignment horizontal="left"/>
    </xf>
    <xf numFmtId="0" fontId="55" fillId="33" borderId="211" applyNumberFormat="0" applyProtection="0">
      <alignment horizontal="left"/>
    </xf>
    <xf numFmtId="0" fontId="55" fillId="33" borderId="211" applyNumberFormat="0" applyProtection="0">
      <alignment horizontal="left"/>
    </xf>
    <xf numFmtId="0" fontId="55" fillId="33" borderId="211" applyNumberFormat="0" applyProtection="0">
      <alignment horizontal="left"/>
    </xf>
    <xf numFmtId="0" fontId="55" fillId="33" borderId="211" applyNumberFormat="0" applyProtection="0">
      <alignment horizontal="left"/>
    </xf>
    <xf numFmtId="0" fontId="55" fillId="33" borderId="211" applyNumberFormat="0" applyProtection="0">
      <alignment horizontal="left"/>
    </xf>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4" fillId="33" borderId="211" applyProtection="0"/>
    <xf numFmtId="2" fontId="53" fillId="34" borderId="211" applyProtection="0"/>
    <xf numFmtId="2" fontId="53" fillId="34" borderId="211" applyProtection="0"/>
    <xf numFmtId="2" fontId="53" fillId="34" borderId="211" applyProtection="0"/>
    <xf numFmtId="2" fontId="53" fillId="34" borderId="211" applyProtection="0"/>
    <xf numFmtId="2" fontId="53" fillId="34" borderId="211" applyProtection="0"/>
    <xf numFmtId="2" fontId="53" fillId="34" borderId="211" applyProtection="0"/>
    <xf numFmtId="2" fontId="53" fillId="37" borderId="211" applyProtection="0"/>
    <xf numFmtId="2" fontId="53" fillId="37" borderId="211" applyProtection="0"/>
    <xf numFmtId="2" fontId="53" fillId="37" borderId="211" applyProtection="0"/>
    <xf numFmtId="2" fontId="53" fillId="37" borderId="211" applyProtection="0"/>
    <xf numFmtId="2" fontId="53" fillId="37" borderId="211" applyProtection="0"/>
    <xf numFmtId="2" fontId="53" fillId="37" borderId="211" applyProtection="0"/>
    <xf numFmtId="2" fontId="57" fillId="35" borderId="211" applyProtection="0"/>
    <xf numFmtId="2" fontId="57" fillId="35" borderId="211" applyProtection="0"/>
    <xf numFmtId="2" fontId="57" fillId="35" borderId="211" applyProtection="0"/>
    <xf numFmtId="2" fontId="57" fillId="35" borderId="211" applyProtection="0"/>
    <xf numFmtId="2" fontId="57" fillId="35" borderId="211" applyProtection="0"/>
    <xf numFmtId="2" fontId="57" fillId="35" borderId="211" applyProtection="0"/>
    <xf numFmtId="2" fontId="57" fillId="35" borderId="211" applyProtection="0">
      <alignment horizontal="center"/>
    </xf>
    <xf numFmtId="2" fontId="57" fillId="35" borderId="211" applyProtection="0">
      <alignment horizontal="center"/>
    </xf>
    <xf numFmtId="2" fontId="57" fillId="35" borderId="211" applyProtection="0">
      <alignment horizontal="center"/>
    </xf>
    <xf numFmtId="2" fontId="57" fillId="35" borderId="211" applyProtection="0">
      <alignment horizontal="center"/>
    </xf>
    <xf numFmtId="2" fontId="57" fillId="35" borderId="211" applyProtection="0">
      <alignment horizontal="center"/>
    </xf>
    <xf numFmtId="2" fontId="57" fillId="35" borderId="211" applyProtection="0">
      <alignment horizontal="center"/>
    </xf>
    <xf numFmtId="2" fontId="53" fillId="37" borderId="211" applyProtection="0">
      <alignment horizontal="center"/>
    </xf>
    <xf numFmtId="2" fontId="53" fillId="37" borderId="211" applyProtection="0">
      <alignment horizontal="center"/>
    </xf>
    <xf numFmtId="2" fontId="53" fillId="37" borderId="211" applyProtection="0">
      <alignment horizontal="center"/>
    </xf>
    <xf numFmtId="2" fontId="53" fillId="37" borderId="211" applyProtection="0">
      <alignment horizontal="center"/>
    </xf>
    <xf numFmtId="2" fontId="53" fillId="37" borderId="211" applyProtection="0">
      <alignment horizontal="center"/>
    </xf>
    <xf numFmtId="2" fontId="53" fillId="37" borderId="211" applyProtection="0">
      <alignment horizont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0" fontId="59" fillId="0" borderId="212" applyNumberFormat="0" applyFill="0" applyAlignment="0" applyProtection="0">
      <alignment vertical="center"/>
    </xf>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63" fillId="0" borderId="212" applyNumberFormat="0" applyFill="0" applyAlignment="0" applyProtection="0">
      <alignment vertical="center"/>
    </xf>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xf numFmtId="0" fontId="13" fillId="10" borderId="209" applyNumberFormat="0" applyFont="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13" fillId="10" borderId="209" applyNumberFormat="0" applyFon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5" fillId="0" borderId="213" applyNumberFormat="0" applyFill="0" applyAlignment="0" applyProtection="0"/>
    <xf numFmtId="0" fontId="85" fillId="0" borderId="213" applyNumberFormat="0" applyFill="0" applyAlignment="0" applyProtection="0"/>
    <xf numFmtId="0" fontId="85" fillId="0" borderId="213" applyNumberFormat="0" applyFill="0" applyAlignment="0" applyProtection="0"/>
    <xf numFmtId="0" fontId="85" fillId="0" borderId="213" applyNumberFormat="0" applyFill="0" applyAlignment="0" applyProtection="0"/>
    <xf numFmtId="0" fontId="85" fillId="0" borderId="213" applyNumberFormat="0" applyFill="0" applyAlignment="0" applyProtection="0"/>
    <xf numFmtId="0" fontId="85" fillId="0" borderId="213" applyNumberFormat="0" applyFill="0" applyAlignment="0" applyProtection="0"/>
    <xf numFmtId="43" fontId="1" fillId="0" borderId="0" applyFont="0" applyFill="0" applyBorder="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0" fontId="63" fillId="0" borderId="213" applyNumberFormat="0" applyFill="0" applyAlignment="0" applyProtection="0">
      <alignment vertical="center"/>
    </xf>
    <xf numFmtId="37" fontId="73" fillId="0" borderId="167">
      <alignment horizontal="justify" vertical="center" wrapText="1"/>
    </xf>
    <xf numFmtId="10" fontId="38" fillId="29" borderId="167" applyNumberFormat="0" applyBorder="0" applyAlignment="0" applyProtection="0"/>
    <xf numFmtId="10" fontId="38" fillId="29" borderId="167" applyNumberFormat="0" applyBorder="0" applyAlignment="0" applyProtection="0"/>
    <xf numFmtId="0" fontId="40" fillId="0" borderId="200">
      <alignment horizontal="left" vertical="center"/>
    </xf>
    <xf numFmtId="0" fontId="40" fillId="0" borderId="200">
      <alignment horizontal="left" vertical="center"/>
    </xf>
    <xf numFmtId="0" fontId="40" fillId="0" borderId="200">
      <alignment horizontal="left" vertical="center"/>
    </xf>
    <xf numFmtId="0" fontId="40" fillId="0" borderId="200">
      <alignment horizontal="left" vertical="center"/>
    </xf>
    <xf numFmtId="0" fontId="40" fillId="0" borderId="200">
      <alignment horizontal="left" vertical="center"/>
    </xf>
    <xf numFmtId="0" fontId="40" fillId="0" borderId="200">
      <alignment horizontal="left" vertical="center"/>
    </xf>
    <xf numFmtId="0" fontId="40" fillId="0" borderId="200">
      <alignment horizontal="left" vertical="center"/>
    </xf>
    <xf numFmtId="0" fontId="40" fillId="0" borderId="200">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0" fillId="0" borderId="200">
      <alignment horizontal="left" vertical="center"/>
    </xf>
    <xf numFmtId="0" fontId="40" fillId="0" borderId="200">
      <alignment horizontal="left" vertical="center"/>
    </xf>
    <xf numFmtId="2" fontId="53" fillId="37" borderId="203" applyProtection="0">
      <alignment horizontal="center"/>
    </xf>
    <xf numFmtId="2" fontId="53" fillId="37" borderId="203" applyProtection="0">
      <alignment horizont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3" fillId="37" borderId="203" applyProtection="0"/>
    <xf numFmtId="2" fontId="53" fillId="37" borderId="203" applyProtection="0"/>
    <xf numFmtId="2" fontId="53" fillId="37" borderId="203" applyProtection="0"/>
    <xf numFmtId="2" fontId="53" fillId="34" borderId="203" applyProtection="0"/>
    <xf numFmtId="2" fontId="53" fillId="34" borderId="203" applyProtection="0"/>
    <xf numFmtId="2" fontId="53" fillId="34"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0" fontId="44" fillId="8" borderId="184" applyNumberFormat="0" applyAlignment="0" applyProtection="0">
      <alignment vertical="center"/>
    </xf>
    <xf numFmtId="14" fontId="54" fillId="36" borderId="203" applyProtection="0">
      <alignment horizontal="left"/>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0" fillId="0" borderId="200">
      <alignment horizontal="lef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0" fillId="0" borderId="200">
      <alignment horizontal="lef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0" fontId="32" fillId="15" borderId="184" applyNumberFormat="0" applyAlignment="0" applyProtection="0">
      <alignment vertical="center"/>
    </xf>
    <xf numFmtId="0" fontId="32" fillId="15" borderId="184" applyNumberFormat="0" applyAlignment="0" applyProtection="0">
      <alignment vertical="center"/>
    </xf>
    <xf numFmtId="0" fontId="40" fillId="0" borderId="200">
      <alignment horizontal="left" vertical="center"/>
    </xf>
    <xf numFmtId="0" fontId="40" fillId="0" borderId="200">
      <alignment horizontal="lef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2" fontId="54" fillId="33" borderId="203"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40" fillId="0" borderId="200">
      <alignment horizontal="left" vertical="center"/>
    </xf>
    <xf numFmtId="0" fontId="40" fillId="0" borderId="200">
      <alignment horizontal="left" vertical="center"/>
    </xf>
    <xf numFmtId="0" fontId="44" fillId="8" borderId="184" applyNumberFormat="0" applyAlignment="0" applyProtection="0">
      <alignment vertical="center"/>
    </xf>
    <xf numFmtId="2" fontId="57" fillId="35" borderId="203" applyProtection="0"/>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2" fontId="53" fillId="37" borderId="203" applyProtection="0"/>
    <xf numFmtId="2" fontId="53" fillId="34" borderId="203" applyProtection="0"/>
    <xf numFmtId="2" fontId="53" fillId="34" borderId="203" applyProtection="0"/>
    <xf numFmtId="2" fontId="53" fillId="34" borderId="203" applyProtection="0"/>
    <xf numFmtId="2" fontId="53" fillId="37" borderId="203" applyProtection="0"/>
    <xf numFmtId="2" fontId="53" fillId="37" borderId="203"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13" fillId="10" borderId="201" applyNumberFormat="0" applyFont="0" applyAlignment="0" applyProtection="0"/>
    <xf numFmtId="0" fontId="13" fillId="10" borderId="201" applyNumberFormat="0" applyFont="0" applyAlignment="0" applyProtection="0"/>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32"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0" fillId="0" borderId="200">
      <alignment horizontal="left" vertical="center"/>
    </xf>
    <xf numFmtId="0" fontId="40" fillId="0" borderId="200">
      <alignment horizontal="lef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44" fillId="8" borderId="184" applyNumberFormat="0" applyAlignment="0" applyProtection="0">
      <alignment vertical="center"/>
    </xf>
    <xf numFmtId="0" fontId="40" fillId="0" borderId="200">
      <alignment horizontal="left" vertical="center"/>
    </xf>
    <xf numFmtId="0" fontId="44" fillId="8" borderId="184" applyNumberFormat="0" applyAlignment="0" applyProtection="0">
      <alignment vertical="center"/>
    </xf>
    <xf numFmtId="0" fontId="40" fillId="0" borderId="200">
      <alignment horizontal="lef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0" fontId="40" fillId="0" borderId="200">
      <alignment horizontal="left" vertical="center"/>
    </xf>
    <xf numFmtId="0" fontId="40" fillId="0" borderId="200">
      <alignment horizontal="lef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0" fillId="0" borderId="200">
      <alignment horizontal="left" vertical="center"/>
    </xf>
    <xf numFmtId="0" fontId="40" fillId="0" borderId="200">
      <alignment horizontal="left" vertical="center"/>
    </xf>
    <xf numFmtId="0" fontId="44" fillId="8" borderId="184" applyNumberFormat="0" applyAlignment="0" applyProtection="0">
      <alignment vertical="center"/>
    </xf>
    <xf numFmtId="2" fontId="57" fillId="35" borderId="203" applyProtection="0"/>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13" fillId="10" borderId="201" applyNumberFormat="0" applyFont="0" applyAlignment="0" applyProtection="0"/>
    <xf numFmtId="0" fontId="13" fillId="10" borderId="201" applyNumberFormat="0" applyFont="0" applyAlignment="0" applyProtection="0"/>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0" fillId="0" borderId="200">
      <alignment horizontal="left" vertical="center"/>
    </xf>
    <xf numFmtId="0" fontId="40" fillId="0" borderId="200">
      <alignment horizontal="lef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44" fillId="8" borderId="184" applyNumberFormat="0" applyAlignment="0" applyProtection="0">
      <alignment vertical="center"/>
    </xf>
    <xf numFmtId="0" fontId="40" fillId="0" borderId="200">
      <alignment horizontal="left" vertical="center"/>
    </xf>
    <xf numFmtId="0" fontId="44" fillId="8" borderId="184" applyNumberFormat="0" applyAlignment="0" applyProtection="0">
      <alignment vertical="center"/>
    </xf>
    <xf numFmtId="0" fontId="40" fillId="0" borderId="200">
      <alignment horizontal="lef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0" fontId="40" fillId="0" borderId="200">
      <alignment horizontal="left" vertical="center"/>
    </xf>
    <xf numFmtId="0" fontId="40" fillId="0" borderId="200">
      <alignment horizontal="lef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0" fillId="0" borderId="200">
      <alignment horizontal="left" vertical="center"/>
    </xf>
    <xf numFmtId="0" fontId="40" fillId="0" borderId="200">
      <alignment horizontal="left" vertical="center"/>
    </xf>
    <xf numFmtId="0" fontId="44" fillId="8" borderId="184" applyNumberFormat="0" applyAlignment="0" applyProtection="0">
      <alignment vertical="center"/>
    </xf>
    <xf numFmtId="2" fontId="57" fillId="35" borderId="203" applyProtection="0"/>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7" fillId="35" borderId="203" applyProtection="0">
      <alignment horizontal="center"/>
    </xf>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0" fillId="0" borderId="200">
      <alignment horizontal="left" vertical="center"/>
    </xf>
    <xf numFmtId="0" fontId="40" fillId="0" borderId="200">
      <alignment horizontal="left" vertical="center"/>
    </xf>
    <xf numFmtId="2" fontId="53" fillId="37" borderId="203" applyProtection="0">
      <alignment horizontal="center"/>
    </xf>
    <xf numFmtId="2" fontId="53" fillId="37" borderId="203" applyProtection="0">
      <alignment horizont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3" fillId="37" borderId="203" applyProtection="0"/>
    <xf numFmtId="2" fontId="53" fillId="37" borderId="203" applyProtection="0"/>
    <xf numFmtId="2" fontId="53" fillId="37" borderId="203" applyProtection="0"/>
    <xf numFmtId="2" fontId="53" fillId="34" borderId="203" applyProtection="0"/>
    <xf numFmtId="2" fontId="53" fillId="34" borderId="203" applyProtection="0"/>
    <xf numFmtId="2" fontId="53" fillId="34"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0" fontId="44" fillId="8" borderId="184" applyNumberFormat="0" applyAlignment="0" applyProtection="0">
      <alignment vertical="center"/>
    </xf>
    <xf numFmtId="14" fontId="54" fillId="36" borderId="203" applyProtection="0">
      <alignment horizontal="left"/>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0" fillId="0" borderId="200">
      <alignment horizontal="lef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0" fillId="0" borderId="200">
      <alignment horizontal="lef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0" fontId="32" fillId="15" borderId="184" applyNumberFormat="0" applyAlignment="0" applyProtection="0">
      <alignment vertical="center"/>
    </xf>
    <xf numFmtId="0" fontId="32" fillId="15" borderId="184" applyNumberFormat="0" applyAlignment="0" applyProtection="0">
      <alignment vertical="center"/>
    </xf>
    <xf numFmtId="0" fontId="40" fillId="0" borderId="200">
      <alignment horizontal="left" vertical="center"/>
    </xf>
    <xf numFmtId="0" fontId="40" fillId="0" borderId="200">
      <alignment horizontal="lef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2" fontId="54" fillId="33" borderId="203"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40" fillId="0" borderId="200">
      <alignment horizontal="left" vertical="center"/>
    </xf>
    <xf numFmtId="0" fontId="40" fillId="0" borderId="200">
      <alignment horizontal="left" vertical="center"/>
    </xf>
    <xf numFmtId="0" fontId="44" fillId="8" borderId="184" applyNumberFormat="0" applyAlignment="0" applyProtection="0">
      <alignment vertical="center"/>
    </xf>
    <xf numFmtId="2" fontId="57" fillId="35" borderId="203" applyProtection="0"/>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2" fontId="53" fillId="37" borderId="203" applyProtection="0"/>
    <xf numFmtId="2" fontId="53" fillId="34" borderId="203" applyProtection="0"/>
    <xf numFmtId="2" fontId="53" fillId="34" borderId="203" applyProtection="0"/>
    <xf numFmtId="2" fontId="53" fillId="34" borderId="203" applyProtection="0"/>
    <xf numFmtId="2" fontId="53" fillId="37" borderId="203" applyProtection="0"/>
    <xf numFmtId="2" fontId="53" fillId="37" borderId="203"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79" fillId="8" borderId="227" applyNumberFormat="0" applyAlignment="0" applyProtection="0">
      <alignment vertical="center"/>
    </xf>
    <xf numFmtId="2" fontId="57" fillId="35" borderId="232" applyProtection="0"/>
    <xf numFmtId="2" fontId="53" fillId="34" borderId="203" applyProtection="0"/>
    <xf numFmtId="0" fontId="79" fillId="8" borderId="184" applyNumberFormat="0" applyAlignment="0" applyProtection="0">
      <alignment vertical="center"/>
    </xf>
    <xf numFmtId="2" fontId="54" fillId="33" borderId="203" applyProtection="0"/>
    <xf numFmtId="0" fontId="59" fillId="0" borderId="233" applyNumberFormat="0" applyFill="0" applyAlignment="0" applyProtection="0">
      <alignment vertical="center"/>
    </xf>
    <xf numFmtId="0" fontId="79" fillId="8" borderId="184" applyNumberFormat="0" applyAlignment="0" applyProtection="0">
      <alignment vertical="center"/>
    </xf>
    <xf numFmtId="0" fontId="52" fillId="33" borderId="203" applyNumberFormat="0" applyAlignment="0" applyProtection="0"/>
    <xf numFmtId="0" fontId="68" fillId="15" borderId="184" applyNumberForma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8" fillId="15" borderId="184" applyNumberFormat="0" applyAlignment="0" applyProtection="0">
      <alignment vertical="center"/>
    </xf>
    <xf numFmtId="0" fontId="13" fillId="10" borderId="218"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51" fillId="15" borderId="193" applyNumberFormat="0" applyAlignment="0" applyProtection="0">
      <alignment vertical="center"/>
    </xf>
    <xf numFmtId="0" fontId="68" fillId="15" borderId="184" applyNumberFormat="0" applyAlignment="0" applyProtection="0">
      <alignment vertical="center"/>
    </xf>
    <xf numFmtId="0" fontId="79" fillId="8" borderId="227" applyNumberFormat="0" applyAlignment="0" applyProtection="0">
      <alignment vertical="center"/>
    </xf>
    <xf numFmtId="0" fontId="51" fillId="15" borderId="193"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52" fillId="33" borderId="203" applyNumberFormat="0" applyAlignment="0" applyProtection="0"/>
    <xf numFmtId="0" fontId="68" fillId="15" borderId="227" applyNumberFormat="0" applyAlignment="0" applyProtection="0">
      <alignment vertical="center"/>
    </xf>
    <xf numFmtId="0" fontId="67" fillId="9" borderId="227" applyNumberFormat="0" applyAlignment="0" applyProtection="0"/>
    <xf numFmtId="0" fontId="68" fillId="15" borderId="227" applyNumberFormat="0" applyAlignment="0" applyProtection="0">
      <alignment vertical="center"/>
    </xf>
    <xf numFmtId="2" fontId="54" fillId="33" borderId="203" applyProtection="0"/>
    <xf numFmtId="0" fontId="63" fillId="0" borderId="242" applyNumberFormat="0" applyFill="0" applyAlignment="0" applyProtection="0">
      <alignment vertical="center"/>
    </xf>
    <xf numFmtId="0" fontId="68" fillId="15" borderId="236" applyNumberFormat="0" applyAlignment="0" applyProtection="0">
      <alignment vertical="center"/>
    </xf>
    <xf numFmtId="2" fontId="57" fillId="35" borderId="203" applyProtection="0">
      <alignment horizontal="center"/>
    </xf>
    <xf numFmtId="2" fontId="53" fillId="37" borderId="203" applyProtection="0"/>
    <xf numFmtId="0" fontId="68" fillId="15" borderId="184" applyNumberFormat="0" applyAlignment="0" applyProtection="0">
      <alignment vertical="center"/>
    </xf>
    <xf numFmtId="0" fontId="13" fillId="10" borderId="201" applyNumberFormat="0" applyFon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14" fontId="54" fillId="36" borderId="232" applyProtection="0">
      <alignment horizontal="right"/>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2" fontId="54" fillId="33" borderId="203" applyProtection="0"/>
    <xf numFmtId="0" fontId="55" fillId="33" borderId="203" applyNumberFormat="0" applyProtection="0">
      <alignment horizontal="left"/>
    </xf>
    <xf numFmtId="0" fontId="79" fillId="8" borderId="184" applyNumberFormat="0" applyAlignment="0" applyProtection="0">
      <alignment vertical="center"/>
    </xf>
    <xf numFmtId="0" fontId="13" fillId="10" borderId="218" applyNumberFormat="0" applyFont="0" applyAlignment="0" applyProtection="0">
      <alignment vertical="center"/>
    </xf>
    <xf numFmtId="0" fontId="32" fillId="15" borderId="184" applyNumberFormat="0" applyAlignment="0" applyProtection="0">
      <alignment vertical="center"/>
    </xf>
    <xf numFmtId="0" fontId="18" fillId="32" borderId="218" applyNumberFormat="0" applyAlignment="0" applyProtection="0"/>
    <xf numFmtId="0" fontId="18" fillId="32" borderId="218" applyNumberFormat="0" applyAlignment="0" applyProtection="0"/>
    <xf numFmtId="14" fontId="54" fillId="36" borderId="203" applyProtection="0">
      <alignment horizontal="right"/>
    </xf>
    <xf numFmtId="0" fontId="18" fillId="32" borderId="201" applyNumberFormat="0" applyAlignment="0" applyProtection="0"/>
    <xf numFmtId="0" fontId="63" fillId="0" borderId="233" applyNumberFormat="0" applyFill="0" applyAlignment="0" applyProtection="0">
      <alignment vertical="center"/>
    </xf>
    <xf numFmtId="2" fontId="57" fillId="35" borderId="203" applyProtection="0"/>
    <xf numFmtId="2" fontId="53" fillId="37" borderId="203" applyProtection="0">
      <alignment horizontal="center"/>
    </xf>
    <xf numFmtId="0" fontId="63" fillId="0" borderId="234" applyNumberFormat="0" applyFill="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2" fontId="53" fillId="37" borderId="203" applyProtection="0"/>
    <xf numFmtId="2" fontId="57" fillId="35" borderId="203" applyProtection="0">
      <alignment horizontal="center"/>
    </xf>
    <xf numFmtId="0" fontId="13" fillId="10" borderId="201" applyNumberFormat="0" applyFont="0" applyAlignment="0" applyProtection="0">
      <alignment vertical="center"/>
    </xf>
    <xf numFmtId="14" fontId="54" fillId="36" borderId="203" applyProtection="0">
      <alignment horizontal="right"/>
    </xf>
    <xf numFmtId="2" fontId="53" fillId="37" borderId="203" applyProtection="0">
      <alignment horizontal="center"/>
    </xf>
    <xf numFmtId="14" fontId="54" fillId="36" borderId="203" applyProtection="0">
      <alignment horizontal="left"/>
    </xf>
    <xf numFmtId="2" fontId="57" fillId="35" borderId="203" applyProtection="0">
      <alignment horizontal="center"/>
    </xf>
    <xf numFmtId="0" fontId="68" fillId="15" borderId="184" applyNumberFormat="0" applyAlignment="0" applyProtection="0">
      <alignment vertical="center"/>
    </xf>
    <xf numFmtId="0" fontId="79" fillId="8" borderId="216" applyNumberFormat="0" applyAlignment="0" applyProtection="0">
      <alignment vertical="center"/>
    </xf>
    <xf numFmtId="2" fontId="54" fillId="33" borderId="203" applyProtection="0"/>
    <xf numFmtId="0" fontId="63" fillId="0" borderId="233" applyNumberFormat="0" applyFill="0" applyAlignment="0" applyProtection="0">
      <alignment vertical="center"/>
    </xf>
    <xf numFmtId="0" fontId="68" fillId="15" borderId="184" applyNumberFormat="0" applyAlignment="0" applyProtection="0">
      <alignment vertical="center"/>
    </xf>
    <xf numFmtId="0" fontId="44" fillId="8" borderId="184"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13" fillId="10" borderId="229" applyNumberFormat="0" applyFon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63" fillId="0" borderId="225" applyNumberFormat="0" applyFill="0" applyAlignment="0" applyProtection="0">
      <alignment vertical="center"/>
    </xf>
    <xf numFmtId="0" fontId="55" fillId="33" borderId="232" applyNumberFormat="0" applyProtection="0">
      <alignment horizontal="left"/>
    </xf>
    <xf numFmtId="0" fontId="68" fillId="15" borderId="216"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3" fillId="35" borderId="203" applyProtection="0">
      <alignment horizontal="right"/>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3" fillId="35" borderId="203" applyProtection="0">
      <alignment horizontal="right"/>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2" fillId="34" borderId="203" applyProtection="0">
      <alignment horizontal="right"/>
    </xf>
    <xf numFmtId="14" fontId="54" fillId="36" borderId="203"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2" fontId="54" fillId="33" borderId="203" applyProtection="0"/>
    <xf numFmtId="2" fontId="53" fillId="37" borderId="203" applyProtection="0"/>
    <xf numFmtId="2" fontId="53" fillId="34" borderId="203" applyProtection="0"/>
    <xf numFmtId="0" fontId="63" fillId="0" borderId="225" applyNumberFormat="0" applyFill="0" applyAlignment="0" applyProtection="0">
      <alignment vertical="center"/>
    </xf>
    <xf numFmtId="0" fontId="13" fillId="10" borderId="201" applyNumberFormat="0" applyFont="0" applyAlignment="0" applyProtection="0">
      <alignment vertical="center"/>
    </xf>
    <xf numFmtId="14" fontId="54" fillId="36" borderId="203" applyProtection="0">
      <alignment horizontal="left"/>
    </xf>
    <xf numFmtId="2" fontId="54" fillId="33" borderId="203" applyProtection="0"/>
    <xf numFmtId="2" fontId="57" fillId="35" borderId="203" applyProtection="0">
      <alignment horizontal="center"/>
    </xf>
    <xf numFmtId="0" fontId="63" fillId="0" borderId="233" applyNumberFormat="0" applyFill="0" applyAlignment="0" applyProtection="0">
      <alignment vertical="center"/>
    </xf>
    <xf numFmtId="2" fontId="53" fillId="37" borderId="203" applyProtection="0">
      <alignment horizontal="center"/>
    </xf>
    <xf numFmtId="2" fontId="57" fillId="35" borderId="203" applyProtection="0">
      <alignment horizont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59" fillId="0" borderId="225" applyNumberFormat="0" applyFill="0" applyAlignment="0" applyProtection="0">
      <alignment vertical="center"/>
    </xf>
    <xf numFmtId="0" fontId="32" fillId="15" borderId="227" applyNumberFormat="0" applyAlignment="0" applyProtection="0">
      <alignment vertical="center"/>
    </xf>
    <xf numFmtId="0" fontId="63" fillId="0" borderId="225" applyNumberFormat="0" applyFill="0" applyAlignment="0" applyProtection="0">
      <alignment vertical="center"/>
    </xf>
    <xf numFmtId="2" fontId="57" fillId="35" borderId="224" applyProtection="0"/>
    <xf numFmtId="2" fontId="57" fillId="35" borderId="224" applyProtection="0">
      <alignment horizontal="center"/>
    </xf>
    <xf numFmtId="2" fontId="54" fillId="33" borderId="224" applyProtection="0"/>
    <xf numFmtId="2" fontId="53" fillId="37" borderId="224" applyProtection="0">
      <alignment horizontal="center"/>
    </xf>
    <xf numFmtId="2" fontId="54" fillId="33" borderId="224" applyProtection="0"/>
    <xf numFmtId="14" fontId="54" fillId="36" borderId="224" applyProtection="0">
      <alignment horizontal="left"/>
    </xf>
    <xf numFmtId="14" fontId="54" fillId="36" borderId="224" applyProtection="0">
      <alignment horizontal="left"/>
    </xf>
    <xf numFmtId="0" fontId="55" fillId="33" borderId="224" applyNumberFormat="0" applyProtection="0">
      <alignment horizontal="left"/>
    </xf>
    <xf numFmtId="0" fontId="67" fillId="9" borderId="227" applyNumberFormat="0" applyAlignment="0" applyProtection="0"/>
    <xf numFmtId="0" fontId="68" fillId="15" borderId="227" applyNumberFormat="0" applyAlignment="0" applyProtection="0">
      <alignment vertical="center"/>
    </xf>
    <xf numFmtId="14" fontId="54" fillId="36" borderId="203" applyProtection="0">
      <alignment horizontal="left"/>
    </xf>
    <xf numFmtId="2" fontId="53" fillId="34" borderId="232" applyProtection="0"/>
    <xf numFmtId="0" fontId="80" fillId="15" borderId="193"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55" fillId="33" borderId="203" applyNumberFormat="0" applyProtection="0">
      <alignment horizontal="left"/>
    </xf>
    <xf numFmtId="14" fontId="54" fillId="36" borderId="203" applyProtection="0">
      <alignment horizontal="right"/>
    </xf>
    <xf numFmtId="0" fontId="13" fillId="10" borderId="229" applyNumberFormat="0" applyFont="0" applyAlignment="0" applyProtection="0">
      <alignment vertical="center"/>
    </xf>
    <xf numFmtId="0" fontId="18" fillId="32" borderId="229" applyNumberFormat="0" applyAlignment="0" applyProtection="0"/>
    <xf numFmtId="0" fontId="13" fillId="10" borderId="229" applyNumberFormat="0" applyFont="0" applyAlignment="0" applyProtection="0">
      <alignment vertical="center"/>
    </xf>
    <xf numFmtId="0" fontId="18" fillId="32" borderId="229" applyNumberFormat="0" applyAlignment="0" applyProtection="0"/>
    <xf numFmtId="2" fontId="54" fillId="33" borderId="224" applyProtection="0"/>
    <xf numFmtId="2" fontId="57" fillId="35" borderId="224" applyProtection="0"/>
    <xf numFmtId="2" fontId="53" fillId="37" borderId="224" applyProtection="0">
      <alignment horizontal="center"/>
    </xf>
    <xf numFmtId="2" fontId="57" fillId="35" borderId="224" applyProtection="0">
      <alignment horizontal="center"/>
    </xf>
    <xf numFmtId="2" fontId="53" fillId="37" borderId="224" applyProtection="0"/>
    <xf numFmtId="0" fontId="59" fillId="0" borderId="225"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9" fillId="0" borderId="225" applyNumberFormat="0" applyFill="0" applyAlignment="0" applyProtection="0">
      <alignment vertical="center"/>
    </xf>
    <xf numFmtId="0" fontId="13" fillId="10" borderId="201" applyNumberFormat="0" applyFont="0" applyAlignment="0" applyProtection="0">
      <alignment vertical="center"/>
    </xf>
    <xf numFmtId="0" fontId="52" fillId="33" borderId="203" applyNumberFormat="0" applyAlignment="0" applyProtection="0"/>
    <xf numFmtId="0" fontId="18" fillId="32" borderId="238" applyNumberFormat="0" applyAlignment="0" applyProtection="0"/>
    <xf numFmtId="0" fontId="18" fillId="32" borderId="201" applyNumberFormat="0" applyAlignment="0" applyProtection="0"/>
    <xf numFmtId="2" fontId="53" fillId="35" borderId="203" applyProtection="0">
      <alignment horizontal="right"/>
    </xf>
    <xf numFmtId="14" fontId="54" fillId="36" borderId="203" applyProtection="0">
      <alignment horizontal="right"/>
    </xf>
    <xf numFmtId="14" fontId="54" fillId="36" borderId="203" applyProtection="0">
      <alignment horizontal="right"/>
    </xf>
    <xf numFmtId="2" fontId="52" fillId="34" borderId="203" applyProtection="0">
      <alignment horizontal="right"/>
    </xf>
    <xf numFmtId="14" fontId="54" fillId="36" borderId="203" applyProtection="0">
      <alignment horizontal="left"/>
    </xf>
    <xf numFmtId="2" fontId="54" fillId="33" borderId="203" applyProtection="0"/>
    <xf numFmtId="0" fontId="55" fillId="33" borderId="203" applyNumberFormat="0" applyProtection="0">
      <alignment horizontal="left"/>
    </xf>
    <xf numFmtId="14" fontId="54" fillId="36" borderId="203" applyProtection="0">
      <alignment horizontal="left"/>
    </xf>
    <xf numFmtId="2" fontId="53" fillId="34" borderId="203" applyProtection="0"/>
    <xf numFmtId="2" fontId="57" fillId="35" borderId="203" applyProtection="0"/>
    <xf numFmtId="2" fontId="53" fillId="37" borderId="203" applyProtection="0"/>
    <xf numFmtId="2" fontId="54" fillId="33" borderId="203" applyProtection="0"/>
    <xf numFmtId="2" fontId="53" fillId="37" borderId="203" applyProtection="0">
      <alignment horizontal="center"/>
    </xf>
    <xf numFmtId="0" fontId="63" fillId="0" borderId="225" applyNumberFormat="0" applyFill="0" applyAlignment="0" applyProtection="0">
      <alignment vertical="center"/>
    </xf>
    <xf numFmtId="2" fontId="57" fillId="35" borderId="203" applyProtection="0">
      <alignment horizont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79" fillId="8" borderId="21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3" fillId="0" borderId="225" applyNumberFormat="0" applyFill="0" applyAlignment="0" applyProtection="0">
      <alignment vertical="center"/>
    </xf>
    <xf numFmtId="2" fontId="53" fillId="35" borderId="203" applyProtection="0">
      <alignment horizontal="right"/>
    </xf>
    <xf numFmtId="14" fontId="54" fillId="36" borderId="203" applyProtection="0">
      <alignment horizontal="left"/>
    </xf>
    <xf numFmtId="2" fontId="54" fillId="33" borderId="203" applyProtection="0"/>
    <xf numFmtId="0" fontId="18" fillId="32" borderId="201" applyNumberFormat="0" applyAlignment="0" applyProtection="0"/>
    <xf numFmtId="2" fontId="54" fillId="33" borderId="203" applyProtection="0"/>
    <xf numFmtId="0" fontId="44" fillId="8" borderId="184" applyNumberFormat="0" applyAlignment="0" applyProtection="0">
      <alignment vertical="center"/>
    </xf>
    <xf numFmtId="14" fontId="54" fillId="36" borderId="232"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3" fillId="37" borderId="203" applyProtection="0"/>
    <xf numFmtId="0" fontId="80" fillId="15" borderId="223" applyNumberFormat="0" applyAlignment="0" applyProtection="0">
      <alignment vertical="center"/>
    </xf>
    <xf numFmtId="0" fontId="13" fillId="10" borderId="229" applyNumberFormat="0" applyFont="0" applyAlignment="0" applyProtection="0">
      <alignment vertical="center"/>
    </xf>
    <xf numFmtId="0" fontId="79" fillId="8" borderId="184" applyNumberFormat="0" applyAlignment="0" applyProtection="0">
      <alignment vertical="center"/>
    </xf>
    <xf numFmtId="0" fontId="63" fillId="0" borderId="234" applyNumberFormat="0" applyFill="0" applyAlignment="0" applyProtection="0">
      <alignment vertical="center"/>
    </xf>
    <xf numFmtId="0" fontId="13" fillId="10" borderId="201" applyNumberFormat="0" applyFont="0" applyAlignment="0" applyProtection="0">
      <alignment vertical="center"/>
    </xf>
    <xf numFmtId="0" fontId="79" fillId="8" borderId="216" applyNumberFormat="0" applyAlignment="0" applyProtection="0">
      <alignment vertical="center"/>
    </xf>
    <xf numFmtId="0" fontId="52" fillId="33" borderId="203" applyNumberFormat="0" applyAlignment="0" applyProtection="0"/>
    <xf numFmtId="0" fontId="80" fillId="15" borderId="223"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3" fillId="34" borderId="224" applyProtection="0"/>
    <xf numFmtId="2" fontId="53" fillId="37" borderId="224" applyProtection="0"/>
    <xf numFmtId="14" fontId="54" fillId="36" borderId="224" applyProtection="0">
      <alignment horizontal="left"/>
    </xf>
    <xf numFmtId="0" fontId="13" fillId="10" borderId="229" applyNumberFormat="0" applyFont="0" applyAlignment="0" applyProtection="0">
      <alignment vertical="center"/>
    </xf>
    <xf numFmtId="14" fontId="54" fillId="36" borderId="224" applyProtection="0">
      <alignment horizontal="left"/>
    </xf>
    <xf numFmtId="2" fontId="53" fillId="37" borderId="224" applyProtection="0"/>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9"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7" fillId="9" borderId="227" applyNumberFormat="0" applyAlignment="0" applyProtection="0"/>
    <xf numFmtId="0" fontId="63" fillId="0" borderId="226" applyNumberFormat="0" applyFill="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63" fillId="0" borderId="226" applyNumberFormat="0" applyFill="0" applyAlignment="0" applyProtection="0">
      <alignment vertical="center"/>
    </xf>
    <xf numFmtId="0" fontId="67" fillId="9" borderId="227" applyNumberFormat="0" applyAlignment="0" applyProtection="0"/>
    <xf numFmtId="0" fontId="44" fillId="8" borderId="227" applyNumberFormat="0" applyAlignment="0" applyProtection="0">
      <alignment vertical="center"/>
    </xf>
    <xf numFmtId="0" fontId="32" fillId="15" borderId="227" applyNumberFormat="0" applyAlignment="0" applyProtection="0">
      <alignment vertical="center"/>
    </xf>
    <xf numFmtId="0" fontId="85" fillId="0" borderId="226" applyNumberFormat="0" applyFill="0" applyAlignment="0" applyProtection="0"/>
    <xf numFmtId="0" fontId="80" fillId="15" borderId="223" applyNumberFormat="0" applyAlignment="0" applyProtection="0">
      <alignment vertical="center"/>
    </xf>
    <xf numFmtId="0" fontId="85" fillId="0" borderId="226" applyNumberFormat="0" applyFill="0" applyAlignment="0" applyProtection="0"/>
    <xf numFmtId="0" fontId="44" fillId="8" borderId="227"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79" fillId="8" borderId="227" applyNumberFormat="0" applyAlignment="0" applyProtection="0">
      <alignment vertical="center"/>
    </xf>
    <xf numFmtId="0" fontId="80" fillId="15" borderId="223"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68" fillId="15"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9" borderId="227" applyNumberFormat="0" applyAlignment="0" applyProtection="0">
      <alignment vertical="center"/>
    </xf>
    <xf numFmtId="0" fontId="67" fillId="9" borderId="227" applyNumberFormat="0" applyAlignment="0" applyProtection="0"/>
    <xf numFmtId="0" fontId="68" fillId="15" borderId="227" applyNumberFormat="0" applyAlignment="0" applyProtection="0">
      <alignment vertical="center"/>
    </xf>
    <xf numFmtId="0" fontId="68" fillId="9" borderId="227" applyNumberFormat="0" applyAlignment="0" applyProtection="0">
      <alignment vertical="center"/>
    </xf>
    <xf numFmtId="0" fontId="63" fillId="0" borderId="226" applyNumberFormat="0" applyFill="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63" fillId="0" borderId="226" applyNumberFormat="0" applyFill="0" applyAlignment="0" applyProtection="0">
      <alignment vertical="center"/>
    </xf>
    <xf numFmtId="0" fontId="44" fillId="8" borderId="227" applyNumberFormat="0" applyAlignment="0" applyProtection="0">
      <alignment vertical="center"/>
    </xf>
    <xf numFmtId="0" fontId="32" fillId="15" borderId="227" applyNumberFormat="0" applyAlignment="0" applyProtection="0">
      <alignment vertical="center"/>
    </xf>
    <xf numFmtId="0" fontId="32" fillId="15" borderId="227" applyNumberFormat="0" applyAlignment="0" applyProtection="0">
      <alignment vertical="center"/>
    </xf>
    <xf numFmtId="0" fontId="44" fillId="8" borderId="227" applyNumberFormat="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7" fillId="9" borderId="227" applyNumberFormat="0" applyAlignment="0" applyProtection="0"/>
    <xf numFmtId="0" fontId="68" fillId="15" borderId="227" applyNumberFormat="0" applyAlignment="0" applyProtection="0">
      <alignment vertical="center"/>
    </xf>
    <xf numFmtId="0" fontId="18" fillId="32" borderId="229" applyNumberFormat="0" applyAlignment="0" applyProtection="0"/>
    <xf numFmtId="0" fontId="13" fillId="10" borderId="229" applyNumberFormat="0" applyFont="0" applyAlignment="0" applyProtection="0">
      <alignment vertical="center"/>
    </xf>
    <xf numFmtId="0" fontId="18" fillId="32" borderId="229" applyNumberFormat="0" applyAlignment="0" applyProtection="0"/>
    <xf numFmtId="2" fontId="54" fillId="33" borderId="224" applyProtection="0"/>
    <xf numFmtId="2" fontId="57" fillId="35" borderId="224" applyProtection="0"/>
    <xf numFmtId="2" fontId="53" fillId="37" borderId="224" applyProtection="0">
      <alignment horizontal="center"/>
    </xf>
    <xf numFmtId="2" fontId="57" fillId="35" borderId="224" applyProtection="0">
      <alignment horizontal="center"/>
    </xf>
    <xf numFmtId="2" fontId="53" fillId="37" borderId="224" applyProtection="0"/>
    <xf numFmtId="0" fontId="68" fillId="9" borderId="184"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59" fillId="0" borderId="225" applyNumberFormat="0" applyFill="0" applyAlignment="0" applyProtection="0">
      <alignment vertical="center"/>
    </xf>
    <xf numFmtId="0" fontId="13" fillId="10" borderId="201" applyNumberFormat="0" applyFont="0" applyAlignment="0" applyProtection="0">
      <alignment vertical="center"/>
    </xf>
    <xf numFmtId="0" fontId="52" fillId="33" borderId="203"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2" fontId="53" fillId="35" borderId="203" applyProtection="0">
      <alignment horizontal="right"/>
    </xf>
    <xf numFmtId="14" fontId="54" fillId="36" borderId="203" applyProtection="0">
      <alignment horizontal="right"/>
    </xf>
    <xf numFmtId="14" fontId="54" fillId="36" borderId="203" applyProtection="0">
      <alignment horizontal="right"/>
    </xf>
    <xf numFmtId="2" fontId="52" fillId="34" borderId="203" applyProtection="0">
      <alignment horizontal="right"/>
    </xf>
    <xf numFmtId="14" fontId="54" fillId="36" borderId="203" applyProtection="0">
      <alignment horizontal="left"/>
    </xf>
    <xf numFmtId="2" fontId="54" fillId="33" borderId="203" applyProtection="0"/>
    <xf numFmtId="0" fontId="55" fillId="33" borderId="203" applyNumberFormat="0" applyProtection="0">
      <alignment horizontal="left"/>
    </xf>
    <xf numFmtId="14" fontId="54" fillId="36" borderId="203" applyProtection="0">
      <alignment horizontal="left"/>
    </xf>
    <xf numFmtId="2" fontId="53" fillId="34" borderId="203" applyProtection="0"/>
    <xf numFmtId="2" fontId="57" fillId="35" borderId="203" applyProtection="0"/>
    <xf numFmtId="2" fontId="53" fillId="37" borderId="203" applyProtection="0"/>
    <xf numFmtId="2" fontId="54" fillId="33" borderId="203" applyProtection="0"/>
    <xf numFmtId="2" fontId="53" fillId="37" borderId="203" applyProtection="0">
      <alignment horizontal="center"/>
    </xf>
    <xf numFmtId="0" fontId="63" fillId="0" borderId="225" applyNumberFormat="0" applyFill="0" applyAlignment="0" applyProtection="0">
      <alignment vertical="center"/>
    </xf>
    <xf numFmtId="0" fontId="80" fillId="15" borderId="223" applyNumberFormat="0" applyAlignment="0" applyProtection="0">
      <alignment vertical="center"/>
    </xf>
    <xf numFmtId="2" fontId="57" fillId="35" borderId="203" applyProtection="0">
      <alignment horizont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2" fontId="53" fillId="37" borderId="203" applyProtection="0"/>
    <xf numFmtId="0" fontId="13" fillId="10" borderId="201" applyNumberFormat="0" applyFont="0" applyAlignment="0" applyProtection="0">
      <alignment vertical="center"/>
    </xf>
    <xf numFmtId="0" fontId="51" fillId="15" borderId="223" applyNumberFormat="0" applyAlignment="0" applyProtection="0">
      <alignment vertical="center"/>
    </xf>
    <xf numFmtId="0" fontId="63" fillId="0" borderId="225" applyNumberFormat="0" applyFill="0" applyAlignment="0" applyProtection="0">
      <alignment vertical="center"/>
    </xf>
    <xf numFmtId="14" fontId="54" fillId="36" borderId="203" applyProtection="0">
      <alignment horizontal="right"/>
    </xf>
    <xf numFmtId="0" fontId="55" fillId="33" borderId="203" applyNumberFormat="0" applyProtection="0">
      <alignment horizontal="left"/>
    </xf>
    <xf numFmtId="0" fontId="18" fillId="32" borderId="201" applyNumberFormat="0" applyAlignment="0" applyProtection="0"/>
    <xf numFmtId="0" fontId="18" fillId="32" borderId="201" applyNumberFormat="0" applyAlignment="0" applyProtection="0"/>
    <xf numFmtId="2" fontId="54" fillId="33"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68" fillId="15" borderId="216" applyNumberForma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80" fillId="15" borderId="223" applyNumberFormat="0" applyAlignment="0" applyProtection="0">
      <alignment vertical="center"/>
    </xf>
    <xf numFmtId="0" fontId="44" fillId="8" borderId="184" applyNumberFormat="0" applyAlignment="0" applyProtection="0">
      <alignment vertical="center"/>
    </xf>
    <xf numFmtId="0" fontId="44" fillId="8" borderId="227"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85" fillId="0" borderId="226" applyNumberFormat="0" applyFill="0" applyAlignment="0" applyProtection="0"/>
    <xf numFmtId="0" fontId="85" fillId="0" borderId="226" applyNumberFormat="0" applyFill="0" applyAlignment="0" applyProtection="0"/>
    <xf numFmtId="0" fontId="80" fillId="15" borderId="223" applyNumberFormat="0" applyAlignment="0" applyProtection="0">
      <alignment vertical="center"/>
    </xf>
    <xf numFmtId="2" fontId="54" fillId="33" borderId="203" applyProtection="0"/>
    <xf numFmtId="2" fontId="54" fillId="33" borderId="203" applyProtection="0"/>
    <xf numFmtId="2" fontId="53" fillId="37" borderId="203" applyProtection="0"/>
    <xf numFmtId="0" fontId="13" fillId="10" borderId="201" applyNumberFormat="0" applyFont="0" applyAlignment="0" applyProtection="0">
      <alignment vertical="center"/>
    </xf>
    <xf numFmtId="0" fontId="55" fillId="33" borderId="203" applyNumberFormat="0" applyProtection="0">
      <alignment horizontal="left"/>
    </xf>
    <xf numFmtId="0" fontId="18" fillId="32" borderId="201" applyNumberFormat="0" applyAlignment="0" applyProtection="0"/>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0" fontId="63" fillId="0" borderId="225" applyNumberFormat="0" applyFill="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3" fillId="34" borderId="224" applyProtection="0"/>
    <xf numFmtId="14" fontId="54" fillId="36" borderId="224" applyProtection="0">
      <alignment horizontal="left"/>
    </xf>
    <xf numFmtId="0" fontId="55" fillId="33" borderId="224" applyNumberFormat="0" applyProtection="0">
      <alignment horizontal="left"/>
    </xf>
    <xf numFmtId="0" fontId="18" fillId="32" borderId="229" applyNumberFormat="0" applyAlignment="0" applyProtection="0"/>
    <xf numFmtId="14" fontId="54" fillId="36" borderId="224" applyProtection="0">
      <alignment horizontal="left"/>
    </xf>
    <xf numFmtId="2" fontId="53" fillId="37" borderId="224" applyProtection="0"/>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9" borderId="227" applyNumberFormat="0" applyAlignment="0" applyProtection="0">
      <alignment vertical="center"/>
    </xf>
    <xf numFmtId="0" fontId="68" fillId="15" borderId="227" applyNumberFormat="0" applyAlignment="0" applyProtection="0">
      <alignment vertical="center"/>
    </xf>
    <xf numFmtId="0" fontId="68" fillId="9" borderId="227" applyNumberFormat="0" applyAlignment="0" applyProtection="0">
      <alignment vertical="center"/>
    </xf>
    <xf numFmtId="0" fontId="68" fillId="15" borderId="227" applyNumberFormat="0" applyAlignment="0" applyProtection="0">
      <alignment vertical="center"/>
    </xf>
    <xf numFmtId="0" fontId="63" fillId="0" borderId="226" applyNumberFormat="0" applyFill="0" applyAlignment="0" applyProtection="0">
      <alignment vertical="center"/>
    </xf>
    <xf numFmtId="0" fontId="63" fillId="0" borderId="226" applyNumberFormat="0" applyFill="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67" fillId="9" borderId="227" applyNumberFormat="0" applyAlignment="0" applyProtection="0"/>
    <xf numFmtId="0" fontId="32" fillId="15" borderId="227" applyNumberFormat="0" applyAlignment="0" applyProtection="0">
      <alignment vertical="center"/>
    </xf>
    <xf numFmtId="0" fontId="32" fillId="15" borderId="227" applyNumberFormat="0" applyAlignment="0" applyProtection="0">
      <alignment vertical="center"/>
    </xf>
    <xf numFmtId="0" fontId="85" fillId="0" borderId="226" applyNumberFormat="0" applyFill="0" applyAlignment="0" applyProtection="0"/>
    <xf numFmtId="0" fontId="80" fillId="15" borderId="223" applyNumberFormat="0" applyAlignment="0" applyProtection="0">
      <alignment vertical="center"/>
    </xf>
    <xf numFmtId="0" fontId="85" fillId="0" borderId="226" applyNumberFormat="0" applyFill="0" applyAlignment="0" applyProtection="0"/>
    <xf numFmtId="0" fontId="44" fillId="8" borderId="227"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15" borderId="223" applyNumberFormat="0" applyAlignment="0" applyProtection="0">
      <alignment vertical="center"/>
    </xf>
    <xf numFmtId="0" fontId="79" fillId="8" borderId="227" applyNumberFormat="0" applyAlignment="0" applyProtection="0">
      <alignment vertical="center"/>
    </xf>
    <xf numFmtId="0" fontId="80" fillId="15" borderId="223"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68" fillId="15"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7" fillId="9" borderId="227" applyNumberFormat="0" applyAlignment="0" applyProtection="0"/>
    <xf numFmtId="0" fontId="68" fillId="15" borderId="227" applyNumberFormat="0" applyAlignment="0" applyProtection="0">
      <alignment vertical="center"/>
    </xf>
    <xf numFmtId="0" fontId="68" fillId="9" borderId="227" applyNumberFormat="0" applyAlignment="0" applyProtection="0">
      <alignment vertical="center"/>
    </xf>
    <xf numFmtId="0" fontId="63" fillId="0" borderId="226" applyNumberFormat="0" applyFill="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63" fillId="0" borderId="226" applyNumberFormat="0" applyFill="0" applyAlignment="0" applyProtection="0">
      <alignment vertical="center"/>
    </xf>
    <xf numFmtId="0" fontId="44" fillId="8" borderId="227" applyNumberFormat="0" applyAlignment="0" applyProtection="0">
      <alignment vertical="center"/>
    </xf>
    <xf numFmtId="0" fontId="32" fillId="15" borderId="227" applyNumberFormat="0" applyAlignment="0" applyProtection="0">
      <alignment vertical="center"/>
    </xf>
    <xf numFmtId="0" fontId="32" fillId="15" borderId="227" applyNumberFormat="0" applyAlignment="0" applyProtection="0">
      <alignment vertical="center"/>
    </xf>
    <xf numFmtId="0" fontId="44" fillId="8" borderId="227" applyNumberFormat="0" applyAlignment="0" applyProtection="0">
      <alignment vertical="center"/>
    </xf>
    <xf numFmtId="0" fontId="63" fillId="0" borderId="225" applyNumberFormat="0" applyFill="0" applyAlignment="0" applyProtection="0">
      <alignment vertical="center"/>
    </xf>
    <xf numFmtId="0" fontId="63" fillId="0" borderId="226" applyNumberFormat="0" applyFill="0" applyAlignment="0" applyProtection="0">
      <alignment vertical="center"/>
    </xf>
    <xf numFmtId="0" fontId="67" fillId="9" borderId="227" applyNumberFormat="0" applyAlignment="0" applyProtection="0"/>
    <xf numFmtId="0" fontId="68" fillId="15" borderId="227"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40" fillId="0" borderId="200">
      <alignment horizontal="left" vertical="center"/>
    </xf>
    <xf numFmtId="0" fontId="80" fillId="15" borderId="193" applyNumberFormat="0" applyAlignment="0" applyProtection="0">
      <alignment vertical="center"/>
    </xf>
    <xf numFmtId="0" fontId="13" fillId="10" borderId="201" applyNumberFormat="0" applyFont="0" applyAlignment="0" applyProtection="0"/>
    <xf numFmtId="2" fontId="52" fillId="34" borderId="203" applyProtection="0">
      <alignment horizontal="right"/>
    </xf>
    <xf numFmtId="0" fontId="52" fillId="33" borderId="203" applyNumberFormat="0" applyAlignment="0" applyProtection="0"/>
    <xf numFmtId="0" fontId="13" fillId="10" borderId="229" applyNumberFormat="0" applyFont="0" applyAlignment="0" applyProtection="0">
      <alignment vertical="center"/>
    </xf>
    <xf numFmtId="0" fontId="32" fillId="15" borderId="216" applyNumberForma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14" fontId="54" fillId="36" borderId="232" applyProtection="0">
      <alignment horizontal="left"/>
    </xf>
    <xf numFmtId="0" fontId="79" fillId="8" borderId="184" applyNumberFormat="0" applyAlignment="0" applyProtection="0">
      <alignment vertical="center"/>
    </xf>
    <xf numFmtId="2" fontId="53" fillId="34" borderId="203" applyProtection="0"/>
    <xf numFmtId="2" fontId="54" fillId="33" borderId="203" applyProtection="0"/>
    <xf numFmtId="2" fontId="52" fillId="34" borderId="203" applyProtection="0">
      <alignment horizontal="right"/>
    </xf>
    <xf numFmtId="2" fontId="54" fillId="33"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52" fillId="33" borderId="203" applyNumberForma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4" fillId="33" borderId="203" applyProtection="0"/>
    <xf numFmtId="2" fontId="53" fillId="34" borderId="203" applyProtection="0"/>
    <xf numFmtId="0" fontId="13" fillId="10" borderId="201" applyNumberFormat="0" applyFont="0" applyAlignment="0" applyProtection="0">
      <alignment vertical="center"/>
    </xf>
    <xf numFmtId="2" fontId="54" fillId="33" borderId="203" applyProtection="0"/>
    <xf numFmtId="2" fontId="53" fillId="37" borderId="203" applyProtection="0">
      <alignment horizontal="center"/>
    </xf>
    <xf numFmtId="14" fontId="54" fillId="36" borderId="203" applyProtection="0">
      <alignment horizontal="right"/>
    </xf>
    <xf numFmtId="0" fontId="13" fillId="10" borderId="229" applyNumberFormat="0" applyFont="0" applyAlignment="0" applyProtection="0">
      <alignment vertical="center"/>
    </xf>
    <xf numFmtId="0" fontId="32" fillId="15" borderId="227" applyNumberFormat="0" applyAlignment="0" applyProtection="0">
      <alignment vertical="center"/>
    </xf>
    <xf numFmtId="0" fontId="68" fillId="15" borderId="184" applyNumberFormat="0" applyAlignment="0" applyProtection="0">
      <alignment vertical="center"/>
    </xf>
    <xf numFmtId="0" fontId="51" fillId="15" borderId="231" applyNumberForma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44" fillId="8" borderId="184" applyNumberForma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55" fillId="33" borderId="203" applyNumberFormat="0" applyProtection="0">
      <alignment horizontal="left"/>
    </xf>
    <xf numFmtId="2" fontId="53" fillId="34" borderId="203" applyProtection="0"/>
    <xf numFmtId="14" fontId="54" fillId="36" borderId="203" applyProtection="0">
      <alignment horizontal="left"/>
    </xf>
    <xf numFmtId="2" fontId="53" fillId="37" borderId="203" applyProtection="0">
      <alignment horizontal="center"/>
    </xf>
    <xf numFmtId="0" fontId="79" fillId="8" borderId="184" applyNumberFormat="0" applyAlignment="0" applyProtection="0">
      <alignment vertical="center"/>
    </xf>
    <xf numFmtId="0" fontId="52" fillId="33" borderId="203" applyNumberFormat="0" applyAlignment="0" applyProtection="0"/>
    <xf numFmtId="14" fontId="54" fillId="36" borderId="203" applyProtection="0">
      <alignment horizontal="left"/>
    </xf>
    <xf numFmtId="2" fontId="54" fillId="33" borderId="203" applyProtection="0"/>
    <xf numFmtId="0" fontId="18" fillId="32" borderId="201" applyNumberFormat="0" applyAlignment="0" applyProtection="0"/>
    <xf numFmtId="2" fontId="54" fillId="33" borderId="203" applyProtection="0"/>
    <xf numFmtId="0" fontId="80" fillId="15" borderId="223" applyNumberFormat="0" applyAlignment="0" applyProtection="0">
      <alignment vertical="center"/>
    </xf>
    <xf numFmtId="0" fontId="13" fillId="10" borderId="201" applyNumberFormat="0" applyFont="0" applyAlignment="0" applyProtection="0">
      <alignment vertical="center"/>
    </xf>
    <xf numFmtId="2" fontId="53" fillId="34" borderId="203" applyProtection="0"/>
    <xf numFmtId="0" fontId="13" fillId="10" borderId="201" applyNumberFormat="0" applyFont="0" applyAlignment="0" applyProtection="0">
      <alignment vertical="center"/>
    </xf>
    <xf numFmtId="2" fontId="57" fillId="35" borderId="203" applyProtection="0"/>
    <xf numFmtId="2" fontId="57" fillId="35" borderId="203" applyProtection="0">
      <alignment horizontal="center"/>
    </xf>
    <xf numFmtId="2" fontId="57" fillId="35" borderId="203" applyProtection="0"/>
    <xf numFmtId="0" fontId="18" fillId="32" borderId="218" applyNumberFormat="0" applyAlignment="0" applyProtection="0"/>
    <xf numFmtId="0" fontId="55" fillId="33" borderId="203" applyNumberFormat="0" applyProtection="0">
      <alignment horizontal="lef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15" borderId="223" applyNumberFormat="0" applyAlignment="0" applyProtection="0">
      <alignment vertical="center"/>
    </xf>
    <xf numFmtId="14" fontId="54" fillId="36" borderId="203" applyProtection="0">
      <alignment horizontal="left"/>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14" fontId="54" fillId="36" borderId="232" applyProtection="0">
      <alignment horizontal="left"/>
    </xf>
    <xf numFmtId="0" fontId="44" fillId="8" borderId="184" applyNumberFormat="0" applyAlignment="0" applyProtection="0">
      <alignment vertical="center"/>
    </xf>
    <xf numFmtId="0" fontId="68" fillId="15" borderId="216" applyNumberFormat="0" applyAlignment="0" applyProtection="0">
      <alignment vertical="center"/>
    </xf>
    <xf numFmtId="0" fontId="13" fillId="10" borderId="201" applyNumberFormat="0" applyFont="0" applyAlignment="0" applyProtection="0">
      <alignment vertical="center"/>
    </xf>
    <xf numFmtId="0" fontId="67" fillId="9" borderId="236" applyNumberFormat="0" applyAlignment="0" applyProtection="0"/>
    <xf numFmtId="2" fontId="53" fillId="37" borderId="203" applyProtection="0">
      <alignment horizontal="center"/>
    </xf>
    <xf numFmtId="0" fontId="51" fillId="15" borderId="239" applyNumberFormat="0" applyAlignment="0" applyProtection="0">
      <alignment vertical="center"/>
    </xf>
    <xf numFmtId="0" fontId="68" fillId="15" borderId="184" applyNumberFormat="0" applyAlignment="0" applyProtection="0">
      <alignment vertical="center"/>
    </xf>
    <xf numFmtId="0" fontId="55" fillId="33" borderId="203" applyNumberFormat="0" applyProtection="0">
      <alignment horizontal="left"/>
    </xf>
    <xf numFmtId="2" fontId="53" fillId="35" borderId="203" applyProtection="0">
      <alignment horizontal="right"/>
    </xf>
    <xf numFmtId="2" fontId="54" fillId="33" borderId="203" applyProtection="0"/>
    <xf numFmtId="0" fontId="80" fillId="15" borderId="223" applyNumberFormat="0" applyAlignment="0" applyProtection="0">
      <alignment vertical="center"/>
    </xf>
    <xf numFmtId="0" fontId="79" fillId="8" borderId="184" applyNumberFormat="0" applyAlignment="0" applyProtection="0">
      <alignment vertical="center"/>
    </xf>
    <xf numFmtId="0" fontId="80" fillId="15" borderId="231" applyNumberFormat="0" applyAlignment="0" applyProtection="0">
      <alignment vertical="center"/>
    </xf>
    <xf numFmtId="0" fontId="68" fillId="9" borderId="216" applyNumberFormat="0" applyAlignment="0" applyProtection="0">
      <alignment vertical="center"/>
    </xf>
    <xf numFmtId="0" fontId="68" fillId="15" borderId="184" applyNumberFormat="0" applyAlignment="0" applyProtection="0">
      <alignment vertical="center"/>
    </xf>
    <xf numFmtId="0" fontId="79" fillId="8" borderId="216" applyNumberFormat="0" applyAlignment="0" applyProtection="0">
      <alignment vertical="center"/>
    </xf>
    <xf numFmtId="0" fontId="68" fillId="15"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xf numFmtId="0" fontId="67" fillId="9" borderId="184" applyNumberFormat="0" applyAlignment="0" applyProtection="0"/>
    <xf numFmtId="0" fontId="68" fillId="15" borderId="184" applyNumberFormat="0" applyAlignment="0" applyProtection="0">
      <alignment vertical="center"/>
    </xf>
    <xf numFmtId="2" fontId="57" fillId="35" borderId="203" applyProtection="0"/>
    <xf numFmtId="0" fontId="67" fillId="9" borderId="184" applyNumberFormat="0" applyAlignment="0" applyProtection="0"/>
    <xf numFmtId="2" fontId="57" fillId="35" borderId="203" applyProtection="0">
      <alignment horizontal="center"/>
    </xf>
    <xf numFmtId="0" fontId="80" fillId="15" borderId="193" applyNumberFormat="0" applyAlignment="0" applyProtection="0">
      <alignment vertical="center"/>
    </xf>
    <xf numFmtId="0" fontId="68" fillId="15" borderId="227" applyNumberFormat="0" applyAlignment="0" applyProtection="0">
      <alignment vertical="center"/>
    </xf>
    <xf numFmtId="0" fontId="68" fillId="9" borderId="227" applyNumberFormat="0" applyAlignment="0" applyProtection="0">
      <alignment vertical="center"/>
    </xf>
    <xf numFmtId="0" fontId="68" fillId="15" borderId="227" applyNumberFormat="0" applyAlignment="0" applyProtection="0">
      <alignment vertical="center"/>
    </xf>
    <xf numFmtId="0" fontId="32" fillId="15" borderId="184" applyNumberFormat="0" applyAlignment="0" applyProtection="0">
      <alignment vertical="center"/>
    </xf>
    <xf numFmtId="0" fontId="85" fillId="0" borderId="226" applyNumberFormat="0" applyFill="0" applyAlignment="0" applyProtection="0"/>
    <xf numFmtId="0" fontId="80" fillId="15" borderId="223" applyNumberFormat="0" applyAlignment="0" applyProtection="0">
      <alignment vertical="center"/>
    </xf>
    <xf numFmtId="0" fontId="80" fillId="15" borderId="223" applyNumberFormat="0" applyAlignment="0" applyProtection="0">
      <alignment vertical="center"/>
    </xf>
    <xf numFmtId="2" fontId="54" fillId="33" borderId="203" applyProtection="0"/>
    <xf numFmtId="0" fontId="79" fillId="8" borderId="227" applyNumberFormat="0" applyAlignment="0" applyProtection="0">
      <alignment vertical="center"/>
    </xf>
    <xf numFmtId="0" fontId="79" fillId="8" borderId="227"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9" borderId="184"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68" fillId="9" borderId="184" applyNumberFormat="0" applyAlignment="0" applyProtection="0">
      <alignment vertical="center"/>
    </xf>
    <xf numFmtId="0" fontId="13" fillId="10" borderId="229" applyNumberFormat="0" applyFont="0" applyAlignment="0" applyProtection="0">
      <alignment vertical="center"/>
    </xf>
    <xf numFmtId="2" fontId="53" fillId="34"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40" fillId="0" borderId="200">
      <alignment horizontal="left" vertical="center"/>
    </xf>
    <xf numFmtId="0" fontId="44" fillId="8" borderId="184" applyNumberFormat="0" applyAlignment="0" applyProtection="0">
      <alignment vertical="center"/>
    </xf>
    <xf numFmtId="0" fontId="79" fillId="8" borderId="227"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xf numFmtId="2" fontId="52" fillId="34"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xf numFmtId="0" fontId="79" fillId="8" borderId="184" applyNumberFormat="0" applyAlignment="0" applyProtection="0">
      <alignment vertical="center"/>
    </xf>
    <xf numFmtId="2" fontId="53" fillId="35" borderId="203" applyProtection="0">
      <alignment horizontal="right"/>
    </xf>
    <xf numFmtId="2" fontId="54" fillId="33" borderId="232" applyProtection="0"/>
    <xf numFmtId="2" fontId="53" fillId="37" borderId="203" applyProtection="0">
      <alignment horizontal="center"/>
    </xf>
    <xf numFmtId="0" fontId="51" fillId="15" borderId="231" applyNumberFormat="0" applyAlignment="0" applyProtection="0">
      <alignment vertical="center"/>
    </xf>
    <xf numFmtId="0" fontId="79" fillId="8" borderId="184" applyNumberFormat="0" applyAlignment="0" applyProtection="0">
      <alignment vertical="center"/>
    </xf>
    <xf numFmtId="0" fontId="44" fillId="8" borderId="227" applyNumberFormat="0" applyAlignment="0" applyProtection="0">
      <alignment vertical="center"/>
    </xf>
    <xf numFmtId="2" fontId="54" fillId="33" borderId="203" applyProtection="0"/>
    <xf numFmtId="0" fontId="68" fillId="15" borderId="184" applyNumberFormat="0" applyAlignment="0" applyProtection="0">
      <alignment vertical="center"/>
    </xf>
    <xf numFmtId="0" fontId="13" fillId="10" borderId="229" applyNumberFormat="0" applyFon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51" fillId="15" borderId="193"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63" fillId="0" borderId="233" applyNumberFormat="0" applyFill="0" applyAlignment="0" applyProtection="0">
      <alignment vertical="center"/>
    </xf>
    <xf numFmtId="0" fontId="68" fillId="15" borderId="184" applyNumberFormat="0" applyAlignment="0" applyProtection="0">
      <alignment vertical="center"/>
    </xf>
    <xf numFmtId="0" fontId="80" fillId="9" borderId="223" applyNumberFormat="0" applyAlignment="0" applyProtection="0">
      <alignment vertical="center"/>
    </xf>
    <xf numFmtId="0" fontId="79" fillId="8" borderId="227" applyNumberFormat="0" applyAlignment="0" applyProtection="0">
      <alignment vertical="center"/>
    </xf>
    <xf numFmtId="0" fontId="32" fillId="15" borderId="184" applyNumberFormat="0" applyAlignment="0" applyProtection="0">
      <alignment vertical="center"/>
    </xf>
    <xf numFmtId="0" fontId="68" fillId="15" borderId="184"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44" fillId="8" borderId="227"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32" fillId="15" borderId="184" applyNumberFormat="0" applyAlignment="0" applyProtection="0">
      <alignment vertical="center"/>
    </xf>
    <xf numFmtId="14" fontId="54" fillId="36" borderId="203" applyProtection="0">
      <alignment horizontal="left"/>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xf numFmtId="14" fontId="54" fillId="36" borderId="203" applyProtection="0">
      <alignment horizontal="left"/>
    </xf>
    <xf numFmtId="0" fontId="68" fillId="15" borderId="184" applyNumberFormat="0" applyAlignment="0" applyProtection="0">
      <alignment vertical="center"/>
    </xf>
    <xf numFmtId="2" fontId="53" fillId="37" borderId="203"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32" fillId="15" borderId="184" applyNumberFormat="0" applyAlignment="0" applyProtection="0">
      <alignment vertical="center"/>
    </xf>
    <xf numFmtId="0" fontId="18" fillId="32" borderId="201" applyNumberFormat="0" applyAlignment="0" applyProtection="0"/>
    <xf numFmtId="0" fontId="68" fillId="15" borderId="236" applyNumberFormat="0" applyAlignment="0" applyProtection="0">
      <alignment vertical="center"/>
    </xf>
    <xf numFmtId="2" fontId="57" fillId="35" borderId="203" applyProtection="0"/>
    <xf numFmtId="0" fontId="32" fillId="15" borderId="184" applyNumberFormat="0" applyAlignment="0" applyProtection="0">
      <alignment vertical="center"/>
    </xf>
    <xf numFmtId="0" fontId="68"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80" fillId="15" borderId="223" applyNumberFormat="0" applyAlignment="0" applyProtection="0">
      <alignment vertical="center"/>
    </xf>
    <xf numFmtId="2" fontId="52" fillId="34"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2" fontId="53" fillId="35" borderId="203" applyProtection="0">
      <alignment horizontal="right"/>
    </xf>
    <xf numFmtId="2" fontId="57" fillId="35" borderId="203" applyProtection="0"/>
    <xf numFmtId="0" fontId="68" fillId="15" borderId="184" applyNumberFormat="0" applyAlignment="0" applyProtection="0">
      <alignment vertical="center"/>
    </xf>
    <xf numFmtId="0" fontId="79" fillId="8" borderId="184" applyNumberFormat="0" applyAlignment="0" applyProtection="0">
      <alignment vertical="center"/>
    </xf>
    <xf numFmtId="2" fontId="57" fillId="35" borderId="232" applyProtection="0">
      <alignment horizontal="center"/>
    </xf>
    <xf numFmtId="0" fontId="80" fillId="15" borderId="231" applyNumberFormat="0" applyAlignment="0" applyProtection="0">
      <alignment vertical="center"/>
    </xf>
    <xf numFmtId="0" fontId="13" fillId="10" borderId="218" applyNumberFormat="0" applyFont="0" applyAlignment="0" applyProtection="0"/>
    <xf numFmtId="0" fontId="55" fillId="33" borderId="203" applyNumberFormat="0" applyProtection="0">
      <alignment horizontal="left"/>
    </xf>
    <xf numFmtId="0" fontId="68" fillId="15" borderId="184" applyNumberFormat="0" applyAlignment="0" applyProtection="0">
      <alignment vertical="center"/>
    </xf>
    <xf numFmtId="0" fontId="63" fillId="0" borderId="241" applyNumberFormat="0" applyFill="0" applyAlignment="0" applyProtection="0">
      <alignment vertical="center"/>
    </xf>
    <xf numFmtId="2" fontId="53" fillId="37" borderId="203" applyProtection="0">
      <alignment horizontal="center"/>
    </xf>
    <xf numFmtId="0" fontId="51" fillId="15" borderId="223" applyNumberFormat="0" applyAlignment="0" applyProtection="0">
      <alignment vertical="center"/>
    </xf>
    <xf numFmtId="0" fontId="68" fillId="15" borderId="184" applyNumberFormat="0" applyAlignment="0" applyProtection="0">
      <alignment vertical="center"/>
    </xf>
    <xf numFmtId="0" fontId="52" fillId="33" borderId="203" applyNumberFormat="0" applyAlignment="0" applyProtection="0"/>
    <xf numFmtId="0" fontId="63" fillId="0" borderId="233" applyNumberFormat="0" applyFill="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68" fillId="15" borderId="216"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3" fillId="37" borderId="203" applyProtection="0"/>
    <xf numFmtId="0" fontId="40" fillId="0" borderId="200">
      <alignment horizontal="left" vertical="center"/>
    </xf>
    <xf numFmtId="0" fontId="40" fillId="0" borderId="200">
      <alignment horizontal="lef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51" fillId="15" borderId="223" applyNumberFormat="0" applyAlignment="0" applyProtection="0">
      <alignment vertical="center"/>
    </xf>
    <xf numFmtId="0" fontId="13" fillId="10" borderId="201" applyNumberFormat="0" applyFont="0" applyAlignment="0" applyProtection="0">
      <alignment vertical="center"/>
    </xf>
    <xf numFmtId="0" fontId="67" fillId="9" borderId="227" applyNumberFormat="0" applyAlignment="0" applyProtection="0"/>
    <xf numFmtId="0" fontId="13" fillId="10" borderId="229" applyNumberFormat="0" applyFont="0" applyAlignment="0" applyProtection="0"/>
    <xf numFmtId="0" fontId="13" fillId="10" borderId="201" applyNumberFormat="0" applyFont="0" applyAlignment="0" applyProtection="0">
      <alignment vertical="center"/>
    </xf>
    <xf numFmtId="0" fontId="63" fillId="0" borderId="225"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2" fontId="57" fillId="35" borderId="203" applyProtection="0">
      <alignment horizontal="center"/>
    </xf>
    <xf numFmtId="2" fontId="53" fillId="37" borderId="203" applyProtection="0"/>
    <xf numFmtId="2" fontId="53" fillId="37" borderId="203" applyProtection="0">
      <alignment horizontal="center"/>
    </xf>
    <xf numFmtId="2" fontId="54" fillId="33" borderId="203" applyProtection="0"/>
    <xf numFmtId="2" fontId="53" fillId="37" borderId="203" applyProtection="0"/>
    <xf numFmtId="2" fontId="53" fillId="37" borderId="203" applyProtection="0"/>
    <xf numFmtId="2" fontId="53" fillId="34" borderId="203" applyProtection="0"/>
    <xf numFmtId="14" fontId="54" fillId="36" borderId="203" applyProtection="0">
      <alignment horizontal="left"/>
    </xf>
    <xf numFmtId="0" fontId="55" fillId="33" borderId="203" applyNumberFormat="0" applyProtection="0">
      <alignment horizontal="left"/>
    </xf>
    <xf numFmtId="0" fontId="55" fillId="33" borderId="203" applyNumberFormat="0" applyProtection="0">
      <alignment horizontal="left"/>
    </xf>
    <xf numFmtId="14" fontId="54" fillId="36" borderId="203" applyProtection="0">
      <alignment horizontal="left"/>
    </xf>
    <xf numFmtId="2" fontId="52" fillId="34" borderId="203" applyProtection="0">
      <alignment horizontal="right"/>
    </xf>
    <xf numFmtId="14" fontId="54" fillId="36" borderId="203" applyProtection="0">
      <alignment horizontal="right"/>
    </xf>
    <xf numFmtId="14" fontId="54" fillId="36" borderId="203" applyProtection="0">
      <alignment horizontal="right"/>
    </xf>
    <xf numFmtId="2" fontId="53" fillId="35" borderId="203" applyProtection="0">
      <alignment horizontal="right"/>
    </xf>
    <xf numFmtId="0" fontId="18" fillId="32" borderId="201" applyNumberFormat="0" applyAlignment="0" applyProtection="0"/>
    <xf numFmtId="0" fontId="67" fillId="9" borderId="216" applyNumberFormat="0" applyAlignment="0" applyProtection="0"/>
    <xf numFmtId="0" fontId="18" fillId="32" borderId="201" applyNumberFormat="0" applyAlignment="0" applyProtection="0"/>
    <xf numFmtId="2" fontId="53" fillId="37" borderId="224" applyProtection="0">
      <alignment horizontal="center"/>
    </xf>
    <xf numFmtId="0" fontId="13" fillId="10" borderId="201" applyNumberFormat="0" applyFont="0" applyAlignment="0" applyProtection="0">
      <alignment vertical="center"/>
    </xf>
    <xf numFmtId="0" fontId="59" fillId="0" borderId="225" applyNumberFormat="0" applyFill="0" applyAlignment="0" applyProtection="0">
      <alignment vertical="center"/>
    </xf>
    <xf numFmtId="2" fontId="53" fillId="37" borderId="224" applyProtection="0"/>
    <xf numFmtId="2" fontId="57" fillId="35" borderId="224" applyProtection="0">
      <alignment horizontal="center"/>
    </xf>
    <xf numFmtId="2" fontId="53" fillId="37" borderId="224" applyProtection="0">
      <alignment horizontal="center"/>
    </xf>
    <xf numFmtId="2" fontId="57" fillId="35" borderId="224" applyProtection="0"/>
    <xf numFmtId="2" fontId="54" fillId="33" borderId="224" applyProtection="0"/>
    <xf numFmtId="0" fontId="13" fillId="10" borderId="201" applyNumberFormat="0" applyFont="0" applyAlignment="0" applyProtection="0">
      <alignment vertical="center"/>
    </xf>
    <xf numFmtId="0" fontId="67" fillId="9" borderId="227" applyNumberFormat="0" applyAlignment="0" applyProtection="0"/>
    <xf numFmtId="0" fontId="68" fillId="9" borderId="227" applyNumberFormat="0" applyAlignment="0" applyProtection="0">
      <alignment vertical="center"/>
    </xf>
    <xf numFmtId="0" fontId="68" fillId="15" borderId="227" applyNumberFormat="0" applyAlignment="0" applyProtection="0">
      <alignment vertical="center"/>
    </xf>
    <xf numFmtId="0" fontId="13" fillId="10" borderId="229" applyNumberFormat="0" applyFont="0" applyAlignment="0" applyProtection="0"/>
    <xf numFmtId="0" fontId="13" fillId="10" borderId="201" applyNumberFormat="0" applyFont="0" applyAlignment="0" applyProtection="0">
      <alignment vertical="center"/>
    </xf>
    <xf numFmtId="0" fontId="18" fillId="32" borderId="229"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29" applyNumberFormat="0" applyFont="0" applyAlignment="0" applyProtection="0">
      <alignment vertical="center"/>
    </xf>
    <xf numFmtId="2" fontId="54" fillId="33" borderId="224" applyProtection="0"/>
    <xf numFmtId="2" fontId="52" fillId="34" borderId="224" applyProtection="0">
      <alignment horizontal="right"/>
    </xf>
    <xf numFmtId="2" fontId="53" fillId="35" borderId="224" applyProtection="0">
      <alignment horizontal="right"/>
    </xf>
    <xf numFmtId="2" fontId="53" fillId="35" borderId="224" applyProtection="0">
      <alignment horizontal="right"/>
    </xf>
    <xf numFmtId="0" fontId="51" fillId="15" borderId="223" applyNumberFormat="0" applyAlignment="0" applyProtection="0">
      <alignment vertical="center"/>
    </xf>
    <xf numFmtId="0" fontId="52" fillId="33" borderId="224" applyNumberFormat="0" applyAlignment="0" applyProtection="0"/>
    <xf numFmtId="0" fontId="52" fillId="33" borderId="224" applyNumberFormat="0" applyAlignment="0" applyProtection="0"/>
    <xf numFmtId="0" fontId="32" fillId="15" borderId="227" applyNumberFormat="0" applyAlignment="0" applyProtection="0">
      <alignment vertical="center"/>
    </xf>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44" fillId="8" borderId="227" applyNumberFormat="0" applyAlignment="0" applyProtection="0">
      <alignment vertical="center"/>
    </xf>
    <xf numFmtId="0" fontId="44" fillId="8" borderId="227" applyNumberFormat="0" applyAlignment="0" applyProtection="0">
      <alignment vertical="center"/>
    </xf>
    <xf numFmtId="2" fontId="53" fillId="35" borderId="224" applyProtection="0">
      <alignment horizontal="right"/>
    </xf>
    <xf numFmtId="0" fontId="52" fillId="33" borderId="224" applyNumberFormat="0" applyAlignment="0" applyProtection="0"/>
    <xf numFmtId="0" fontId="51" fillId="15" borderId="223" applyNumberFormat="0" applyAlignment="0" applyProtection="0">
      <alignment vertical="center"/>
    </xf>
    <xf numFmtId="0" fontId="51" fillId="15" borderId="223" applyNumberFormat="0" applyAlignment="0" applyProtection="0">
      <alignment vertical="center"/>
    </xf>
    <xf numFmtId="0" fontId="52" fillId="33" borderId="224" applyNumberFormat="0" applyAlignment="0" applyProtection="0"/>
    <xf numFmtId="2" fontId="52" fillId="34" borderId="224" applyProtection="0">
      <alignment horizontal="right"/>
    </xf>
    <xf numFmtId="14" fontId="54" fillId="36" borderId="224" applyProtection="0">
      <alignment horizontal="lef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left"/>
    </xf>
    <xf numFmtId="2" fontId="53" fillId="34" borderId="224" applyProtection="0"/>
    <xf numFmtId="2" fontId="54" fillId="33" borderId="224" applyProtection="0"/>
    <xf numFmtId="0" fontId="55" fillId="33" borderId="224" applyNumberFormat="0" applyProtection="0">
      <alignment horizontal="left"/>
    </xf>
    <xf numFmtId="0" fontId="55" fillId="33" borderId="224" applyNumberFormat="0" applyProtection="0">
      <alignment horizontal="left"/>
    </xf>
    <xf numFmtId="2" fontId="54" fillId="33" borderId="224" applyProtection="0"/>
    <xf numFmtId="2" fontId="54" fillId="33" borderId="224" applyProtection="0"/>
    <xf numFmtId="2" fontId="53" fillId="37" borderId="224" applyProtection="0">
      <alignment horizontal="center"/>
    </xf>
    <xf numFmtId="2" fontId="57" fillId="35" borderId="224" applyProtection="0"/>
    <xf numFmtId="2" fontId="53" fillId="37" borderId="224" applyProtection="0"/>
    <xf numFmtId="2" fontId="53" fillId="37" borderId="224" applyProtection="0"/>
    <xf numFmtId="2" fontId="57" fillId="35" borderId="224" applyProtection="0">
      <alignment horizontal="center"/>
    </xf>
    <xf numFmtId="2" fontId="57" fillId="35" borderId="224" applyProtection="0">
      <alignment horizontal="center"/>
    </xf>
    <xf numFmtId="0" fontId="63" fillId="0" borderId="225" applyNumberFormat="0" applyFill="0" applyAlignment="0" applyProtection="0">
      <alignment vertical="center"/>
    </xf>
    <xf numFmtId="0" fontId="68" fillId="15" borderId="184" applyNumberFormat="0" applyAlignment="0" applyProtection="0">
      <alignment vertical="center"/>
    </xf>
    <xf numFmtId="0" fontId="59" fillId="0" borderId="225" applyNumberFormat="0" applyFill="0" applyAlignment="0" applyProtection="0">
      <alignment vertical="center"/>
    </xf>
    <xf numFmtId="0" fontId="59" fillId="0" borderId="225" applyNumberFormat="0" applyFill="0" applyAlignment="0" applyProtection="0">
      <alignment vertical="center"/>
    </xf>
    <xf numFmtId="0" fontId="44" fillId="8" borderId="227" applyNumberFormat="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6"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2" fontId="52" fillId="34" borderId="224" applyProtection="0">
      <alignment horizontal="right"/>
    </xf>
    <xf numFmtId="2" fontId="53" fillId="35" borderId="224" applyProtection="0">
      <alignment horizontal="right"/>
    </xf>
    <xf numFmtId="0" fontId="13" fillId="10" borderId="229" applyNumberFormat="0" applyFont="0" applyAlignment="0" applyProtection="0">
      <alignment vertical="center"/>
    </xf>
    <xf numFmtId="0" fontId="52" fillId="33" borderId="224" applyNumberFormat="0" applyAlignment="0" applyProtection="0"/>
    <xf numFmtId="0" fontId="51" fillId="15" borderId="223" applyNumberFormat="0" applyAlignment="0" applyProtection="0">
      <alignment vertical="center"/>
    </xf>
    <xf numFmtId="0" fontId="32" fillId="15" borderId="227" applyNumberFormat="0" applyAlignment="0" applyProtection="0">
      <alignment vertical="center"/>
    </xf>
    <xf numFmtId="0" fontId="44" fillId="8" borderId="227" applyNumberFormat="0" applyAlignment="0" applyProtection="0">
      <alignment vertical="center"/>
    </xf>
    <xf numFmtId="0" fontId="18" fillId="32" borderId="229" applyNumberFormat="0" applyAlignment="0" applyProtection="0"/>
    <xf numFmtId="0" fontId="18" fillId="32" borderId="229" applyNumberFormat="0" applyAlignment="0" applyProtection="0"/>
    <xf numFmtId="10" fontId="38" fillId="29" borderId="228" applyNumberFormat="0" applyBorder="0" applyAlignment="0" applyProtection="0"/>
    <xf numFmtId="0" fontId="32" fillId="15" borderId="227" applyNumberFormat="0" applyAlignment="0" applyProtection="0">
      <alignment vertical="center"/>
    </xf>
    <xf numFmtId="2" fontId="53" fillId="35" borderId="224" applyProtection="0">
      <alignment horizontal="right"/>
    </xf>
    <xf numFmtId="0" fontId="52" fillId="33" borderId="224" applyNumberFormat="0" applyAlignment="0" applyProtection="0"/>
    <xf numFmtId="0" fontId="51" fillId="15" borderId="223" applyNumberFormat="0" applyAlignment="0" applyProtection="0">
      <alignment vertical="center"/>
    </xf>
    <xf numFmtId="0" fontId="52" fillId="33" borderId="224" applyNumberFormat="0" applyAlignment="0" applyProtection="0"/>
    <xf numFmtId="2" fontId="52" fillId="34" borderId="224" applyProtection="0">
      <alignment horizontal="right"/>
    </xf>
    <xf numFmtId="2" fontId="52" fillId="34" borderId="224" applyProtection="0">
      <alignment horizontal="right"/>
    </xf>
    <xf numFmtId="0" fontId="13" fillId="10" borderId="201" applyNumberFormat="0" applyFont="0" applyAlignment="0" applyProtection="0">
      <alignment vertical="center"/>
    </xf>
    <xf numFmtId="0" fontId="67" fillId="9" borderId="227" applyNumberFormat="0" applyAlignment="0" applyProtection="0"/>
    <xf numFmtId="0" fontId="68" fillId="9" borderId="227" applyNumberFormat="0" applyAlignment="0" applyProtection="0">
      <alignment vertical="center"/>
    </xf>
    <xf numFmtId="0" fontId="68" fillId="15" borderId="227" applyNumberFormat="0" applyAlignment="0" applyProtection="0">
      <alignment vertical="center"/>
    </xf>
    <xf numFmtId="0" fontId="13" fillId="10" borderId="229" applyNumberFormat="0" applyFont="0" applyAlignment="0" applyProtection="0"/>
    <xf numFmtId="0" fontId="13" fillId="10" borderId="201" applyNumberFormat="0" applyFont="0" applyAlignment="0" applyProtection="0">
      <alignment vertical="center"/>
    </xf>
    <xf numFmtId="14" fontId="54" fillId="36" borderId="224" applyProtection="0">
      <alignment horizontal="lef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2" fontId="53" fillId="34" borderId="224" applyProtection="0"/>
    <xf numFmtId="2" fontId="54" fillId="33" borderId="224" applyProtection="0"/>
    <xf numFmtId="2" fontId="54" fillId="33" borderId="224" applyProtection="0"/>
    <xf numFmtId="2" fontId="57" fillId="35" borderId="224" applyProtection="0"/>
    <xf numFmtId="2" fontId="53" fillId="37" borderId="224" applyProtection="0"/>
    <xf numFmtId="2" fontId="53" fillId="37" borderId="224" applyProtection="0">
      <alignment horizontal="center"/>
    </xf>
    <xf numFmtId="0" fontId="63" fillId="0" borderId="226" applyNumberFormat="0" applyFill="0" applyAlignment="0" applyProtection="0">
      <alignment vertical="center"/>
    </xf>
    <xf numFmtId="0" fontId="44" fillId="8" borderId="227" applyNumberFormat="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2" fontId="52" fillId="34" borderId="224" applyProtection="0">
      <alignment horizontal="right"/>
    </xf>
    <xf numFmtId="2" fontId="53" fillId="35" borderId="224" applyProtection="0">
      <alignment horizontal="right"/>
    </xf>
    <xf numFmtId="2" fontId="53" fillId="35" borderId="224" applyProtection="0">
      <alignment horizontal="right"/>
    </xf>
    <xf numFmtId="0" fontId="51" fillId="15" borderId="223" applyNumberFormat="0" applyAlignment="0" applyProtection="0">
      <alignment vertical="center"/>
    </xf>
    <xf numFmtId="0" fontId="52" fillId="33" borderId="224" applyNumberFormat="0" applyAlignment="0" applyProtection="0"/>
    <xf numFmtId="0" fontId="52" fillId="33" borderId="224" applyNumberFormat="0" applyAlignment="0" applyProtection="0"/>
    <xf numFmtId="0" fontId="32" fillId="15" borderId="227" applyNumberFormat="0" applyAlignment="0" applyProtection="0">
      <alignment vertical="center"/>
    </xf>
    <xf numFmtId="0" fontId="44" fillId="8" borderId="227" applyNumberFormat="0" applyAlignment="0" applyProtection="0">
      <alignment vertical="center"/>
    </xf>
    <xf numFmtId="0" fontId="18" fillId="32" borderId="229" applyNumberFormat="0" applyAlignment="0" applyProtection="0"/>
    <xf numFmtId="0" fontId="18" fillId="32" borderId="229" applyNumberFormat="0" applyAlignment="0" applyProtection="0"/>
    <xf numFmtId="0" fontId="44" fillId="8" borderId="227" applyNumberFormat="0" applyAlignment="0" applyProtection="0">
      <alignment vertical="center"/>
    </xf>
    <xf numFmtId="0" fontId="67" fillId="9" borderId="184" applyNumberFormat="0" applyAlignment="0" applyProtection="0"/>
    <xf numFmtId="2" fontId="53" fillId="35" borderId="224" applyProtection="0">
      <alignment horizontal="right"/>
    </xf>
    <xf numFmtId="0" fontId="52" fillId="33" borderId="224" applyNumberFormat="0" applyAlignment="0" applyProtection="0"/>
    <xf numFmtId="0" fontId="51" fillId="15" borderId="223" applyNumberFormat="0" applyAlignment="0" applyProtection="0">
      <alignment vertical="center"/>
    </xf>
    <xf numFmtId="0" fontId="51" fillId="15" borderId="223" applyNumberFormat="0" applyAlignment="0" applyProtection="0">
      <alignment vertical="center"/>
    </xf>
    <xf numFmtId="2" fontId="52" fillId="34" borderId="224" applyProtection="0">
      <alignment horizontal="right"/>
    </xf>
    <xf numFmtId="2" fontId="52" fillId="34" borderId="224" applyProtection="0">
      <alignment horizontal="right"/>
    </xf>
    <xf numFmtId="14" fontId="54" fillId="36" borderId="224" applyProtection="0">
      <alignment horizontal="left"/>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left"/>
    </xf>
    <xf numFmtId="14" fontId="54" fillId="36" borderId="224" applyProtection="0">
      <alignment horizontal="left"/>
    </xf>
    <xf numFmtId="2" fontId="53" fillId="34" borderId="224" applyProtection="0"/>
    <xf numFmtId="2" fontId="54" fillId="33" borderId="224" applyProtection="0"/>
    <xf numFmtId="0" fontId="55" fillId="33" borderId="224" applyNumberFormat="0" applyProtection="0">
      <alignment horizontal="left"/>
    </xf>
    <xf numFmtId="0" fontId="55" fillId="33" borderId="224" applyNumberFormat="0" applyProtection="0">
      <alignment horizontal="left"/>
    </xf>
    <xf numFmtId="2" fontId="54" fillId="33" borderId="224" applyProtection="0"/>
    <xf numFmtId="2" fontId="54" fillId="33" borderId="224" applyProtection="0"/>
    <xf numFmtId="2" fontId="53" fillId="37" borderId="224" applyProtection="0">
      <alignment horizontal="center"/>
    </xf>
    <xf numFmtId="2" fontId="57" fillId="35" borderId="224" applyProtection="0"/>
    <xf numFmtId="2" fontId="53" fillId="37" borderId="224" applyProtection="0"/>
    <xf numFmtId="2" fontId="53" fillId="37" borderId="224" applyProtection="0"/>
    <xf numFmtId="2" fontId="57" fillId="35" borderId="224" applyProtection="0">
      <alignment horizontal="center"/>
    </xf>
    <xf numFmtId="2" fontId="57" fillId="35" borderId="224" applyProtection="0">
      <alignment horizontal="center"/>
    </xf>
    <xf numFmtId="0" fontId="63" fillId="0" borderId="226" applyNumberFormat="0" applyFill="0" applyAlignment="0" applyProtection="0">
      <alignment vertical="center"/>
    </xf>
    <xf numFmtId="0" fontId="67" fillId="9" borderId="184" applyNumberFormat="0" applyAlignment="0" applyProtection="0"/>
    <xf numFmtId="0" fontId="59" fillId="0" borderId="225" applyNumberFormat="0" applyFill="0" applyAlignment="0" applyProtection="0">
      <alignment vertical="center"/>
    </xf>
    <xf numFmtId="0" fontId="32" fillId="15" borderId="227" applyNumberFormat="0" applyAlignment="0" applyProtection="0">
      <alignment vertical="center"/>
    </xf>
    <xf numFmtId="0" fontId="44" fillId="8" borderId="227" applyNumberFormat="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2" fillId="34" borderId="224" applyProtection="0">
      <alignment horizontal="right"/>
    </xf>
    <xf numFmtId="0" fontId="63" fillId="0" borderId="225" applyNumberFormat="0" applyFill="0" applyAlignment="0" applyProtection="0">
      <alignment vertical="center"/>
    </xf>
    <xf numFmtId="0" fontId="18" fillId="32" borderId="229" applyNumberFormat="0" applyAlignment="0" applyProtection="0"/>
    <xf numFmtId="0" fontId="13" fillId="10" borderId="229" applyNumberFormat="0" applyFont="0" applyAlignment="0" applyProtection="0">
      <alignment vertical="center"/>
    </xf>
    <xf numFmtId="0" fontId="18" fillId="32" borderId="229" applyNumberFormat="0" applyAlignment="0" applyProtection="0"/>
    <xf numFmtId="2" fontId="54" fillId="33" borderId="224" applyProtection="0"/>
    <xf numFmtId="2" fontId="57" fillId="35" borderId="224" applyProtection="0"/>
    <xf numFmtId="0" fontId="51" fillId="15" borderId="193" applyNumberFormat="0" applyAlignment="0" applyProtection="0">
      <alignment vertical="center"/>
    </xf>
    <xf numFmtId="2" fontId="57" fillId="35" borderId="224" applyProtection="0">
      <alignment horizontal="center"/>
    </xf>
    <xf numFmtId="2" fontId="57" fillId="35" borderId="224" applyProtection="0"/>
    <xf numFmtId="0" fontId="13" fillId="10" borderId="201" applyNumberFormat="0" applyFon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59" fillId="0" borderId="225" applyNumberFormat="0" applyFill="0" applyAlignment="0" applyProtection="0">
      <alignment vertical="center"/>
    </xf>
    <xf numFmtId="0" fontId="13" fillId="10" borderId="201" applyNumberFormat="0" applyFont="0" applyAlignment="0" applyProtection="0">
      <alignment vertical="center"/>
    </xf>
    <xf numFmtId="0" fontId="52" fillId="33" borderId="203" applyNumberFormat="0" applyAlignment="0" applyProtection="0"/>
    <xf numFmtId="0" fontId="18" fillId="32" borderId="201" applyNumberFormat="0" applyAlignment="0" applyProtection="0"/>
    <xf numFmtId="2" fontId="53" fillId="35" borderId="203" applyProtection="0">
      <alignment horizontal="right"/>
    </xf>
    <xf numFmtId="14" fontId="54" fillId="36" borderId="203" applyProtection="0">
      <alignment horizontal="right"/>
    </xf>
    <xf numFmtId="14" fontId="54" fillId="36" borderId="203" applyProtection="0">
      <alignment horizontal="right"/>
    </xf>
    <xf numFmtId="2" fontId="52" fillId="34" borderId="203" applyProtection="0">
      <alignment horizontal="right"/>
    </xf>
    <xf numFmtId="14" fontId="54" fillId="36" borderId="203" applyProtection="0">
      <alignment horizontal="left"/>
    </xf>
    <xf numFmtId="2" fontId="54" fillId="33" borderId="203" applyProtection="0"/>
    <xf numFmtId="0" fontId="55" fillId="33" borderId="203" applyNumberFormat="0" applyProtection="0">
      <alignment horizontal="left"/>
    </xf>
    <xf numFmtId="14" fontId="54" fillId="36" borderId="203" applyProtection="0">
      <alignment horizontal="left"/>
    </xf>
    <xf numFmtId="2" fontId="53" fillId="34" borderId="203" applyProtection="0"/>
    <xf numFmtId="2" fontId="57" fillId="35" borderId="203" applyProtection="0"/>
    <xf numFmtId="2" fontId="53" fillId="37" borderId="203" applyProtection="0"/>
    <xf numFmtId="2" fontId="54" fillId="33" borderId="203" applyProtection="0"/>
    <xf numFmtId="2" fontId="53" fillId="37" borderId="203" applyProtection="0">
      <alignment horizontal="center"/>
    </xf>
    <xf numFmtId="0" fontId="63" fillId="0" borderId="225" applyNumberFormat="0" applyFill="0" applyAlignment="0" applyProtection="0">
      <alignment vertical="center"/>
    </xf>
    <xf numFmtId="2" fontId="53" fillId="35" borderId="203" applyProtection="0">
      <alignment horizontal="right"/>
    </xf>
    <xf numFmtId="2" fontId="57" fillId="35" borderId="203" applyProtection="0">
      <alignment horizont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13" fillId="10" borderId="201" applyNumberFormat="0" applyFont="0" applyAlignment="0" applyProtection="0">
      <alignment vertical="center"/>
    </xf>
    <xf numFmtId="2" fontId="53" fillId="37" borderId="203" applyProtection="0">
      <alignment horizontal="center"/>
    </xf>
    <xf numFmtId="0" fontId="63" fillId="0" borderId="225" applyNumberFormat="0" applyFill="0" applyAlignment="0" applyProtection="0">
      <alignment vertical="center"/>
    </xf>
    <xf numFmtId="14" fontId="54" fillId="36" borderId="203" applyProtection="0">
      <alignment horizontal="right"/>
    </xf>
    <xf numFmtId="0" fontId="55" fillId="33" borderId="203" applyNumberFormat="0" applyProtection="0">
      <alignment horizontal="left"/>
    </xf>
    <xf numFmtId="0" fontId="18" fillId="32" borderId="201" applyNumberFormat="0" applyAlignment="0" applyProtection="0"/>
    <xf numFmtId="0" fontId="18" fillId="32" borderId="201" applyNumberFormat="0" applyAlignment="0" applyProtection="0"/>
    <xf numFmtId="2" fontId="54" fillId="33" borderId="203" applyProtection="0"/>
    <xf numFmtId="10" fontId="38" fillId="29" borderId="214" applyNumberFormat="0" applyBorder="0" applyAlignment="0" applyProtection="0"/>
    <xf numFmtId="0" fontId="68" fillId="15" borderId="184" applyNumberFormat="0" applyAlignment="0" applyProtection="0">
      <alignment vertical="center"/>
    </xf>
    <xf numFmtId="2" fontId="54" fillId="33" borderId="203" applyProtection="0"/>
    <xf numFmtId="0" fontId="13" fillId="10" borderId="201" applyNumberFormat="0" applyFont="0" applyAlignment="0" applyProtection="0">
      <alignment vertical="center"/>
    </xf>
    <xf numFmtId="14" fontId="54" fillId="36" borderId="203" applyProtection="0">
      <alignment horizontal="left"/>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79" fillId="8" borderId="216" applyNumberFormat="0" applyAlignment="0" applyProtection="0">
      <alignment vertical="center"/>
    </xf>
    <xf numFmtId="0" fontId="32" fillId="15" borderId="184" applyNumberFormat="0" applyAlignment="0" applyProtection="0">
      <alignment vertical="center"/>
    </xf>
    <xf numFmtId="0" fontId="55" fillId="33" borderId="203" applyNumberFormat="0" applyProtection="0">
      <alignment horizontal="left"/>
    </xf>
    <xf numFmtId="0" fontId="79" fillId="8" borderId="184" applyNumberFormat="0" applyAlignment="0" applyProtection="0">
      <alignment vertical="center"/>
    </xf>
    <xf numFmtId="14" fontId="54" fillId="36" borderId="203" applyProtection="0">
      <alignment horizontal="left"/>
    </xf>
    <xf numFmtId="0" fontId="13" fillId="10" borderId="201" applyNumberFormat="0" applyFont="0" applyAlignment="0" applyProtection="0"/>
    <xf numFmtId="0" fontId="80" fillId="15" borderId="223" applyNumberFormat="0" applyAlignment="0" applyProtection="0">
      <alignment vertical="center"/>
    </xf>
    <xf numFmtId="0" fontId="13" fillId="10" borderId="201" applyNumberFormat="0" applyFont="0" applyAlignment="0" applyProtection="0">
      <alignment vertical="center"/>
    </xf>
    <xf numFmtId="0" fontId="68" fillId="9" borderId="184" applyNumberFormat="0" applyAlignment="0" applyProtection="0">
      <alignment vertical="center"/>
    </xf>
    <xf numFmtId="0" fontId="80" fillId="15" borderId="223" applyNumberFormat="0" applyAlignment="0" applyProtection="0">
      <alignment vertical="center"/>
    </xf>
    <xf numFmtId="14" fontId="54" fillId="36" borderId="203" applyProtection="0">
      <alignment horizontal="left"/>
    </xf>
    <xf numFmtId="0" fontId="55" fillId="33" borderId="203" applyNumberFormat="0" applyProtection="0">
      <alignment horizontal="left"/>
    </xf>
    <xf numFmtId="2" fontId="57" fillId="35" borderId="203" applyProtection="0">
      <alignment horizontal="center"/>
    </xf>
    <xf numFmtId="0" fontId="13" fillId="10" borderId="201" applyNumberFormat="0" applyFont="0" applyAlignment="0" applyProtection="0">
      <alignment vertical="center"/>
    </xf>
    <xf numFmtId="2" fontId="52" fillId="34" borderId="203" applyProtection="0">
      <alignment horizontal="right"/>
    </xf>
    <xf numFmtId="0" fontId="18" fillId="32" borderId="201" applyNumberFormat="0" applyAlignment="0" applyProtection="0"/>
    <xf numFmtId="0" fontId="63" fillId="0" borderId="233" applyNumberFormat="0" applyFill="0" applyAlignment="0" applyProtection="0">
      <alignment vertical="center"/>
    </xf>
    <xf numFmtId="2" fontId="54" fillId="33" borderId="203" applyProtection="0"/>
    <xf numFmtId="2" fontId="52" fillId="34" borderId="203" applyProtection="0">
      <alignment horizontal="right"/>
    </xf>
    <xf numFmtId="2" fontId="57" fillId="35" borderId="203" applyProtection="0">
      <alignment horizontal="center"/>
    </xf>
    <xf numFmtId="2" fontId="53" fillId="37" borderId="203" applyProtection="0">
      <alignment horizontal="center"/>
    </xf>
    <xf numFmtId="0" fontId="13" fillId="10" borderId="201" applyNumberFormat="0" applyFont="0" applyAlignment="0" applyProtection="0">
      <alignment vertical="center"/>
    </xf>
    <xf numFmtId="2" fontId="53" fillId="35" borderId="203" applyProtection="0">
      <alignment horizontal="right"/>
    </xf>
    <xf numFmtId="0" fontId="18" fillId="32" borderId="201" applyNumberFormat="0" applyAlignment="0" applyProtection="0"/>
    <xf numFmtId="2" fontId="52" fillId="34" borderId="203" applyProtection="0">
      <alignment horizontal="right"/>
    </xf>
    <xf numFmtId="0" fontId="13" fillId="10" borderId="201" applyNumberFormat="0" applyFont="0" applyAlignment="0" applyProtection="0">
      <alignment vertical="center"/>
    </xf>
    <xf numFmtId="2" fontId="53" fillId="37" borderId="203" applyProtection="0">
      <alignment horizontal="center"/>
    </xf>
    <xf numFmtId="2" fontId="57" fillId="35" borderId="203" applyProtection="0"/>
    <xf numFmtId="0" fontId="18" fillId="32" borderId="201" applyNumberFormat="0" applyAlignment="0" applyProtection="0"/>
    <xf numFmtId="0" fontId="63" fillId="0" borderId="233" applyNumberFormat="0" applyFill="0" applyAlignment="0" applyProtection="0">
      <alignment vertical="center"/>
    </xf>
    <xf numFmtId="0" fontId="80" fillId="15" borderId="223" applyNumberForma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2" fontId="52" fillId="34" borderId="203" applyProtection="0">
      <alignment horizontal="right"/>
    </xf>
    <xf numFmtId="0" fontId="18" fillId="32" borderId="201" applyNumberFormat="0" applyAlignment="0" applyProtection="0"/>
    <xf numFmtId="2" fontId="53" fillId="37" borderId="203" applyProtection="0">
      <alignment horizont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63" fillId="0" borderId="233" applyNumberFormat="0" applyFill="0" applyAlignment="0" applyProtection="0">
      <alignment vertical="center"/>
    </xf>
    <xf numFmtId="0" fontId="13" fillId="10" borderId="201" applyNumberFormat="0" applyFont="0" applyAlignment="0" applyProtection="0">
      <alignment vertical="center"/>
    </xf>
    <xf numFmtId="2" fontId="53" fillId="34" borderId="203" applyProtection="0"/>
    <xf numFmtId="0" fontId="68" fillId="15" borderId="184"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13" fillId="10" borderId="201" applyNumberFormat="0" applyFont="0" applyAlignment="0" applyProtection="0">
      <alignment vertical="center"/>
    </xf>
    <xf numFmtId="0" fontId="44" fillId="8" borderId="227" applyNumberFormat="0" applyAlignment="0" applyProtection="0">
      <alignment vertical="center"/>
    </xf>
    <xf numFmtId="0" fontId="79" fillId="8" borderId="184" applyNumberFormat="0" applyAlignment="0" applyProtection="0">
      <alignment vertical="center"/>
    </xf>
    <xf numFmtId="0" fontId="44" fillId="8" borderId="227" applyNumberFormat="0" applyAlignment="0" applyProtection="0">
      <alignment vertical="center"/>
    </xf>
    <xf numFmtId="0" fontId="44" fillId="8" borderId="227" applyNumberFormat="0" applyAlignment="0" applyProtection="0">
      <alignment vertical="center"/>
    </xf>
    <xf numFmtId="0" fontId="68" fillId="15" borderId="227" applyNumberFormat="0" applyAlignment="0" applyProtection="0">
      <alignment vertical="center"/>
    </xf>
    <xf numFmtId="0" fontId="68" fillId="9" borderId="227" applyNumberFormat="0" applyAlignment="0" applyProtection="0">
      <alignment vertical="center"/>
    </xf>
    <xf numFmtId="0" fontId="68" fillId="9" borderId="227" applyNumberFormat="0" applyAlignment="0" applyProtection="0">
      <alignment vertical="center"/>
    </xf>
    <xf numFmtId="0" fontId="68" fillId="9" borderId="227" applyNumberFormat="0" applyAlignment="0" applyProtection="0">
      <alignment vertical="center"/>
    </xf>
    <xf numFmtId="0" fontId="68" fillId="9" borderId="227" applyNumberFormat="0" applyAlignment="0" applyProtection="0">
      <alignment vertical="center"/>
    </xf>
    <xf numFmtId="0" fontId="68" fillId="15" borderId="227" applyNumberFormat="0" applyAlignment="0" applyProtection="0">
      <alignment vertical="center"/>
    </xf>
    <xf numFmtId="37" fontId="73" fillId="0" borderId="228">
      <alignment horizontal="justify" vertical="center" wrapText="1"/>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xf numFmtId="0" fontId="13" fillId="10" borderId="229" applyNumberFormat="0" applyFont="0" applyAlignment="0" applyProtection="0"/>
    <xf numFmtId="2" fontId="53" fillId="34" borderId="224" applyProtection="0"/>
    <xf numFmtId="14" fontId="54" fillId="36" borderId="224" applyProtection="0">
      <alignment horizontal="left"/>
    </xf>
    <xf numFmtId="0" fontId="18" fillId="32" borderId="229" applyNumberFormat="0" applyAlignment="0" applyProtection="0"/>
    <xf numFmtId="0" fontId="18" fillId="32" borderId="229" applyNumberFormat="0" applyAlignment="0" applyProtection="0"/>
    <xf numFmtId="0" fontId="63" fillId="0" borderId="225" applyNumberFormat="0" applyFill="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9"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7" fillId="9" borderId="227" applyNumberFormat="0" applyAlignment="0" applyProtection="0"/>
    <xf numFmtId="0" fontId="63" fillId="0" borderId="226" applyNumberFormat="0" applyFill="0" applyAlignment="0" applyProtection="0">
      <alignment vertical="center"/>
    </xf>
    <xf numFmtId="0" fontId="63" fillId="0" borderId="226" applyNumberFormat="0" applyFill="0" applyAlignment="0" applyProtection="0">
      <alignment vertical="center"/>
    </xf>
    <xf numFmtId="0" fontId="51" fillId="15" borderId="223" applyNumberFormat="0" applyAlignment="0" applyProtection="0">
      <alignment vertical="center"/>
    </xf>
    <xf numFmtId="0" fontId="44" fillId="8" borderId="227" applyNumberFormat="0" applyAlignment="0" applyProtection="0">
      <alignment vertical="center"/>
    </xf>
    <xf numFmtId="0" fontId="44" fillId="8" borderId="227" applyNumberFormat="0" applyAlignment="0" applyProtection="0">
      <alignment vertical="center"/>
    </xf>
    <xf numFmtId="0" fontId="44" fillId="8" borderId="227" applyNumberFormat="0" applyAlignment="0" applyProtection="0">
      <alignment vertical="center"/>
    </xf>
    <xf numFmtId="0" fontId="32" fillId="15" borderId="227" applyNumberFormat="0" applyAlignment="0" applyProtection="0">
      <alignment vertical="center"/>
    </xf>
    <xf numFmtId="0" fontId="85" fillId="0" borderId="226" applyNumberFormat="0" applyFill="0" applyAlignment="0" applyProtection="0"/>
    <xf numFmtId="0" fontId="85" fillId="0" borderId="226" applyNumberFormat="0" applyFill="0" applyAlignment="0" applyProtection="0"/>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9"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9" borderId="227" applyNumberFormat="0" applyAlignment="0" applyProtection="0">
      <alignment vertical="center"/>
    </xf>
    <xf numFmtId="0" fontId="68" fillId="15" borderId="227" applyNumberFormat="0" applyAlignment="0" applyProtection="0">
      <alignment vertical="center"/>
    </xf>
    <xf numFmtId="0" fontId="67" fillId="9" borderId="227" applyNumberFormat="0" applyAlignment="0" applyProtection="0"/>
    <xf numFmtId="0" fontId="67" fillId="9" borderId="227" applyNumberFormat="0" applyAlignment="0" applyProtection="0"/>
    <xf numFmtId="0" fontId="63" fillId="0" borderId="226" applyNumberFormat="0" applyFill="0" applyAlignment="0" applyProtection="0">
      <alignment vertical="center"/>
    </xf>
    <xf numFmtId="0" fontId="63" fillId="0" borderId="226" applyNumberFormat="0" applyFill="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44" fillId="8" borderId="227" applyNumberFormat="0" applyAlignment="0" applyProtection="0">
      <alignment vertical="center"/>
    </xf>
    <xf numFmtId="0" fontId="44" fillId="8" borderId="227" applyNumberFormat="0" applyAlignment="0" applyProtection="0">
      <alignment vertical="center"/>
    </xf>
    <xf numFmtId="0" fontId="63" fillId="0" borderId="226" applyNumberFormat="0" applyFill="0" applyAlignment="0" applyProtection="0">
      <alignment vertical="center"/>
    </xf>
    <xf numFmtId="0" fontId="63" fillId="0" borderId="226" applyNumberFormat="0" applyFill="0" applyAlignment="0" applyProtection="0">
      <alignment vertical="center"/>
    </xf>
    <xf numFmtId="0" fontId="63" fillId="0" borderId="225" applyNumberFormat="0" applyFill="0" applyAlignment="0" applyProtection="0">
      <alignment vertical="center"/>
    </xf>
    <xf numFmtId="0" fontId="63" fillId="0" borderId="226" applyNumberFormat="0" applyFill="0" applyAlignment="0" applyProtection="0">
      <alignment vertical="center"/>
    </xf>
    <xf numFmtId="0" fontId="68" fillId="15" borderId="227" applyNumberFormat="0" applyAlignment="0" applyProtection="0">
      <alignment vertical="center"/>
    </xf>
    <xf numFmtId="0" fontId="67" fillId="9" borderId="227" applyNumberFormat="0" applyAlignment="0" applyProtection="0"/>
    <xf numFmtId="0" fontId="67" fillId="9" borderId="227" applyNumberFormat="0" applyAlignment="0" applyProtection="0"/>
    <xf numFmtId="0" fontId="85" fillId="0" borderId="226" applyNumberFormat="0" applyFill="0" applyAlignment="0" applyProtection="0"/>
    <xf numFmtId="0" fontId="85" fillId="0" borderId="226" applyNumberFormat="0" applyFill="0" applyAlignment="0" applyProtection="0"/>
    <xf numFmtId="0" fontId="85" fillId="0" borderId="226" applyNumberFormat="0" applyFill="0" applyAlignment="0" applyProtection="0"/>
    <xf numFmtId="0" fontId="85" fillId="0" borderId="226" applyNumberFormat="0" applyFill="0" applyAlignment="0" applyProtection="0"/>
    <xf numFmtId="0" fontId="85" fillId="0" borderId="226" applyNumberFormat="0" applyFill="0" applyAlignment="0" applyProtection="0"/>
    <xf numFmtId="0" fontId="85" fillId="0" borderId="226" applyNumberFormat="0" applyFill="0" applyAlignment="0" applyProtection="0"/>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2" fontId="57" fillId="35" borderId="224" applyProtection="0"/>
    <xf numFmtId="0" fontId="80" fillId="15" borderId="223"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xf numFmtId="0" fontId="68" fillId="15" borderId="184" applyNumberFormat="0" applyAlignment="0" applyProtection="0">
      <alignment vertical="center"/>
    </xf>
    <xf numFmtId="0" fontId="13" fillId="10" borderId="229" applyNumberFormat="0" applyFon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8" fillId="32" borderId="229" applyNumberFormat="0" applyAlignment="0" applyProtection="0"/>
    <xf numFmtId="0" fontId="18" fillId="32" borderId="229" applyNumberFormat="0" applyAlignment="0" applyProtection="0"/>
    <xf numFmtId="2" fontId="54" fillId="33" borderId="224" applyProtection="0"/>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6"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6" applyNumberFormat="0" applyFill="0" applyAlignment="0" applyProtection="0">
      <alignment vertical="center"/>
    </xf>
    <xf numFmtId="0" fontId="63" fillId="0" borderId="226" applyNumberFormat="0" applyFill="0" applyAlignment="0" applyProtection="0">
      <alignment vertical="center"/>
    </xf>
    <xf numFmtId="0" fontId="63" fillId="0" borderId="226" applyNumberFormat="0" applyFill="0" applyAlignment="0" applyProtection="0">
      <alignment vertical="center"/>
    </xf>
    <xf numFmtId="0" fontId="63" fillId="0" borderId="225" applyNumberFormat="0" applyFill="0" applyAlignment="0" applyProtection="0">
      <alignment vertical="center"/>
    </xf>
    <xf numFmtId="14" fontId="54" fillId="36" borderId="203" applyProtection="0">
      <alignment horizontal="left"/>
    </xf>
    <xf numFmtId="0" fontId="59" fillId="0" borderId="225" applyNumberFormat="0" applyFill="0" applyAlignment="0" applyProtection="0">
      <alignment vertical="center"/>
    </xf>
    <xf numFmtId="0" fontId="59" fillId="0" borderId="225" applyNumberFormat="0" applyFill="0" applyAlignment="0" applyProtection="0">
      <alignment vertical="center"/>
    </xf>
    <xf numFmtId="2" fontId="53" fillId="37" borderId="224" applyProtection="0">
      <alignment horizontal="center"/>
    </xf>
    <xf numFmtId="2" fontId="53" fillId="37" borderId="224" applyProtection="0">
      <alignment horizontal="center"/>
    </xf>
    <xf numFmtId="2" fontId="57" fillId="35" borderId="224" applyProtection="0">
      <alignment horizontal="center"/>
    </xf>
    <xf numFmtId="2" fontId="57" fillId="35" borderId="224" applyProtection="0"/>
    <xf numFmtId="2" fontId="53" fillId="37" borderId="224" applyProtection="0"/>
    <xf numFmtId="2" fontId="53" fillId="34" borderId="224" applyProtection="0"/>
    <xf numFmtId="2" fontId="53" fillId="34" borderId="224" applyProtection="0"/>
    <xf numFmtId="2" fontId="53" fillId="34" borderId="224" applyProtection="0"/>
    <xf numFmtId="2" fontId="54" fillId="33" borderId="224" applyProtection="0"/>
    <xf numFmtId="2" fontId="54" fillId="33" borderId="224" applyProtection="0"/>
    <xf numFmtId="0" fontId="55" fillId="33" borderId="224" applyNumberFormat="0"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right"/>
    </xf>
    <xf numFmtId="14" fontId="54" fillId="36" borderId="224" applyProtection="0">
      <alignment horizontal="right"/>
    </xf>
    <xf numFmtId="2" fontId="53" fillId="35" borderId="224" applyProtection="0">
      <alignment horizontal="right"/>
    </xf>
    <xf numFmtId="2" fontId="53" fillId="35" borderId="224" applyProtection="0">
      <alignment horizontal="right"/>
    </xf>
    <xf numFmtId="2" fontId="53" fillId="35" borderId="224" applyProtection="0">
      <alignment horizontal="right"/>
    </xf>
    <xf numFmtId="2" fontId="52" fillId="34" borderId="224" applyProtection="0">
      <alignment horizontal="right"/>
    </xf>
    <xf numFmtId="0" fontId="52" fillId="33" borderId="224" applyNumberFormat="0" applyAlignment="0" applyProtection="0"/>
    <xf numFmtId="0" fontId="51" fillId="15" borderId="223" applyNumberFormat="0" applyAlignment="0" applyProtection="0">
      <alignment vertical="center"/>
    </xf>
    <xf numFmtId="2" fontId="53" fillId="37" borderId="203" applyProtection="0">
      <alignment horizontal="center"/>
    </xf>
    <xf numFmtId="0" fontId="68" fillId="9" borderId="184" applyNumberFormat="0" applyAlignment="0" applyProtection="0">
      <alignment vertical="center"/>
    </xf>
    <xf numFmtId="10" fontId="38" fillId="29" borderId="228" applyNumberFormat="0" applyBorder="0" applyAlignment="0" applyProtection="0"/>
    <xf numFmtId="0" fontId="44" fillId="8" borderId="227" applyNumberFormat="0" applyAlignment="0" applyProtection="0">
      <alignment vertical="center"/>
    </xf>
    <xf numFmtId="0" fontId="18" fillId="32" borderId="229" applyNumberFormat="0" applyAlignment="0" applyProtection="0"/>
    <xf numFmtId="0" fontId="18" fillId="32" borderId="229" applyNumberForma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52" fillId="33" borderId="224" applyNumberFormat="0" applyAlignment="0" applyProtection="0"/>
    <xf numFmtId="2" fontId="52" fillId="34" borderId="224" applyProtection="0">
      <alignment horizontal="right"/>
    </xf>
    <xf numFmtId="2" fontId="52" fillId="34" borderId="224" applyProtection="0">
      <alignment horizontal="right"/>
    </xf>
    <xf numFmtId="2" fontId="53" fillId="35"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left"/>
    </xf>
    <xf numFmtId="14" fontId="54" fillId="36" borderId="224" applyProtection="0">
      <alignment horizontal="left"/>
    </xf>
    <xf numFmtId="0" fontId="44" fillId="8" borderId="227" applyNumberFormat="0" applyAlignment="0" applyProtection="0">
      <alignment vertical="center"/>
    </xf>
    <xf numFmtId="10" fontId="38" fillId="29" borderId="228" applyNumberFormat="0" applyBorder="0" applyAlignment="0" applyProtection="0"/>
    <xf numFmtId="10" fontId="38" fillId="29" borderId="228" applyNumberFormat="0" applyBorder="0" applyAlignment="0" applyProtection="0"/>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0" fontId="55" fillId="33" borderId="224" applyNumberFormat="0" applyProtection="0">
      <alignment horizontal="left"/>
    </xf>
    <xf numFmtId="0" fontId="55" fillId="33" borderId="224" applyNumberFormat="0" applyProtection="0">
      <alignment horizontal="left"/>
    </xf>
    <xf numFmtId="0" fontId="55" fillId="33" borderId="224" applyNumberFormat="0" applyProtection="0">
      <alignment horizontal="left"/>
    </xf>
    <xf numFmtId="0" fontId="55" fillId="33" borderId="224" applyNumberFormat="0" applyProtection="0">
      <alignment horizontal="left"/>
    </xf>
    <xf numFmtId="0" fontId="55" fillId="33" borderId="224" applyNumberFormat="0" applyProtection="0">
      <alignment horizontal="left"/>
    </xf>
    <xf numFmtId="2" fontId="54" fillId="33" borderId="224" applyProtection="0"/>
    <xf numFmtId="2" fontId="54" fillId="33" borderId="224" applyProtection="0"/>
    <xf numFmtId="2" fontId="54" fillId="33" borderId="224" applyProtection="0"/>
    <xf numFmtId="2" fontId="54" fillId="33" borderId="224" applyProtection="0"/>
    <xf numFmtId="0" fontId="18" fillId="32" borderId="229" applyNumberFormat="0" applyAlignment="0" applyProtection="0"/>
    <xf numFmtId="0" fontId="13" fillId="10" borderId="229" applyNumberFormat="0" applyFont="0" applyAlignment="0" applyProtection="0">
      <alignment vertical="center"/>
    </xf>
    <xf numFmtId="2" fontId="53" fillId="34" borderId="224" applyProtection="0"/>
    <xf numFmtId="2" fontId="53" fillId="34" borderId="224" applyProtection="0"/>
    <xf numFmtId="2" fontId="57" fillId="35" borderId="224" applyProtection="0">
      <alignment horizontal="center"/>
    </xf>
    <xf numFmtId="0" fontId="52" fillId="33" borderId="203" applyNumberFormat="0" applyAlignment="0" applyProtection="0"/>
    <xf numFmtId="0" fontId="52" fillId="33" borderId="203" applyNumberFormat="0" applyAlignment="0" applyProtection="0"/>
    <xf numFmtId="0" fontId="51" fillId="15" borderId="193" applyNumberFormat="0" applyAlignment="0" applyProtection="0">
      <alignment vertical="center"/>
    </xf>
    <xf numFmtId="0" fontId="44" fillId="8"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2" fontId="53" fillId="35"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left"/>
    </xf>
    <xf numFmtId="2" fontId="54" fillId="33" borderId="203" applyProtection="0"/>
    <xf numFmtId="2" fontId="54" fillId="33" borderId="203" applyProtection="0"/>
    <xf numFmtId="2" fontId="54" fillId="33" borderId="203" applyProtection="0"/>
    <xf numFmtId="2" fontId="53" fillId="34" borderId="203" applyProtection="0"/>
    <xf numFmtId="2" fontId="57" fillId="35" borderId="203" applyProtection="0"/>
    <xf numFmtId="2" fontId="57" fillId="35" borderId="203" applyProtection="0"/>
    <xf numFmtId="2" fontId="57" fillId="35" borderId="203" applyProtection="0"/>
    <xf numFmtId="2" fontId="53" fillId="37" borderId="203" applyProtection="0">
      <alignment horizontal="center"/>
    </xf>
    <xf numFmtId="0" fontId="63" fillId="0" borderId="226"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2" fontId="54" fillId="33"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xf numFmtId="0" fontId="68" fillId="15" borderId="227" applyNumberFormat="0" applyAlignment="0" applyProtection="0">
      <alignment vertical="center"/>
    </xf>
    <xf numFmtId="0" fontId="68" fillId="9" borderId="227" applyNumberFormat="0" applyAlignment="0" applyProtection="0">
      <alignment vertical="center"/>
    </xf>
    <xf numFmtId="0" fontId="68" fillId="9"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51" fillId="15" borderId="223"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2" fontId="57" fillId="35" borderId="203" applyProtection="0">
      <alignment horizontal="center"/>
    </xf>
    <xf numFmtId="0" fontId="80" fillId="15" borderId="223" applyNumberForma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xf numFmtId="2" fontId="57" fillId="35" borderId="203" applyProtection="0">
      <alignment horizontal="center"/>
    </xf>
    <xf numFmtId="0" fontId="68" fillId="15" borderId="21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01" applyNumberFormat="0" applyFont="0" applyAlignment="0" applyProtection="0">
      <alignment vertical="center"/>
    </xf>
    <xf numFmtId="2" fontId="57" fillId="35" borderId="203" applyProtection="0"/>
    <xf numFmtId="2" fontId="54" fillId="33" borderId="203" applyProtection="0"/>
    <xf numFmtId="2" fontId="57" fillId="35" borderId="203"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3" fillId="37" borderId="203" applyProtection="0">
      <alignment horizontal="center"/>
    </xf>
    <xf numFmtId="0" fontId="13" fillId="10" borderId="229" applyNumberFormat="0" applyFont="0" applyAlignment="0" applyProtection="0">
      <alignment vertical="center"/>
    </xf>
    <xf numFmtId="0" fontId="32" fillId="15" borderId="227" applyNumberFormat="0" applyAlignment="0" applyProtection="0">
      <alignment vertical="center"/>
    </xf>
    <xf numFmtId="0" fontId="13" fillId="10" borderId="201" applyNumberFormat="0" applyFont="0" applyAlignment="0" applyProtection="0">
      <alignment vertical="center"/>
    </xf>
    <xf numFmtId="2" fontId="57" fillId="35" borderId="203" applyProtection="0">
      <alignment horizontal="center"/>
    </xf>
    <xf numFmtId="14" fontId="54" fillId="36" borderId="232" applyProtection="0">
      <alignment horizontal="right"/>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4" fillId="36" borderId="203" applyProtection="0">
      <alignment horizontal="right"/>
    </xf>
    <xf numFmtId="0" fontId="55" fillId="33" borderId="203" applyNumberFormat="0" applyProtection="0">
      <alignment horizontal="left"/>
    </xf>
    <xf numFmtId="14" fontId="54" fillId="36" borderId="203" applyProtection="0">
      <alignment horizontal="right"/>
    </xf>
    <xf numFmtId="0" fontId="13" fillId="10" borderId="201" applyNumberFormat="0" applyFont="0" applyAlignment="0" applyProtection="0"/>
    <xf numFmtId="14" fontId="54" fillId="36" borderId="203" applyProtection="0">
      <alignment horizontal="right"/>
    </xf>
    <xf numFmtId="2" fontId="54" fillId="33" borderId="203" applyProtection="0"/>
    <xf numFmtId="14" fontId="54" fillId="36" borderId="203" applyProtection="0">
      <alignment horizontal="left"/>
    </xf>
    <xf numFmtId="14" fontId="54" fillId="36" borderId="203" applyProtection="0">
      <alignment horizontal="right"/>
    </xf>
    <xf numFmtId="2" fontId="53" fillId="35" borderId="203" applyProtection="0">
      <alignment horizontal="right"/>
    </xf>
    <xf numFmtId="14" fontId="54" fillId="36" borderId="203" applyProtection="0">
      <alignment horizontal="right"/>
    </xf>
    <xf numFmtId="2" fontId="54" fillId="33" borderId="203"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2" fontId="53" fillId="34" borderId="203" applyProtection="0"/>
    <xf numFmtId="2" fontId="53" fillId="37" borderId="203" applyProtection="0"/>
    <xf numFmtId="2" fontId="53" fillId="37" borderId="203" applyProtection="0"/>
    <xf numFmtId="2" fontId="57" fillId="35" borderId="203" applyProtection="0"/>
    <xf numFmtId="2" fontId="57" fillId="35" borderId="203" applyProtection="0">
      <alignment horizontal="center"/>
    </xf>
    <xf numFmtId="2" fontId="57" fillId="35" borderId="203" applyProtection="0">
      <alignment horizontal="center"/>
    </xf>
    <xf numFmtId="14" fontId="54" fillId="36" borderId="203" applyProtection="0">
      <alignment horizontal="right"/>
    </xf>
    <xf numFmtId="0" fontId="80" fillId="15" borderId="223" applyNumberFormat="0" applyAlignment="0" applyProtection="0">
      <alignment vertical="center"/>
    </xf>
    <xf numFmtId="0" fontId="13" fillId="10" borderId="238" applyNumberFormat="0" applyFont="0" applyAlignment="0" applyProtection="0">
      <alignment vertical="center"/>
    </xf>
    <xf numFmtId="0" fontId="80" fillId="15" borderId="223" applyNumberFormat="0" applyAlignment="0" applyProtection="0">
      <alignment vertical="center"/>
    </xf>
    <xf numFmtId="14" fontId="54" fillId="36" borderId="203" applyProtection="0">
      <alignment horizontal="left"/>
    </xf>
    <xf numFmtId="0" fontId="52" fillId="33" borderId="203"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2" fillId="34" borderId="203" applyProtection="0">
      <alignment horizontal="right"/>
    </xf>
    <xf numFmtId="2" fontId="52" fillId="34" borderId="203" applyProtection="0">
      <alignment horizontal="right"/>
    </xf>
    <xf numFmtId="0" fontId="80" fillId="9" borderId="223" applyNumberFormat="0" applyAlignment="0" applyProtection="0">
      <alignment vertical="center"/>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2" fontId="52" fillId="34" borderId="203" applyProtection="0">
      <alignment horizontal="right"/>
    </xf>
    <xf numFmtId="2" fontId="52" fillId="34"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0" fontId="55" fillId="33" borderId="203" applyNumberFormat="0" applyProtection="0">
      <alignment horizontal="left"/>
    </xf>
    <xf numFmtId="2" fontId="54" fillId="33" borderId="203" applyProtection="0"/>
    <xf numFmtId="0" fontId="55" fillId="33" borderId="203" applyNumberFormat="0" applyProtection="0">
      <alignment horizontal="left"/>
    </xf>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7" fillId="35" borderId="203" applyProtection="0"/>
    <xf numFmtId="2" fontId="57" fillId="35" borderId="203" applyProtection="0">
      <alignment horizontal="center"/>
    </xf>
    <xf numFmtId="2" fontId="53" fillId="37" borderId="203" applyProtection="0"/>
    <xf numFmtId="2" fontId="54" fillId="33" borderId="203" applyProtection="0"/>
    <xf numFmtId="0" fontId="13" fillId="10" borderId="201" applyNumberFormat="0" applyFont="0" applyAlignment="0" applyProtection="0">
      <alignment vertical="center"/>
    </xf>
    <xf numFmtId="0" fontId="51"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9" fillId="0" borderId="233" applyNumberFormat="0" applyFill="0" applyAlignment="0" applyProtection="0">
      <alignment vertical="center"/>
    </xf>
    <xf numFmtId="0" fontId="13" fillId="10" borderId="201" applyNumberFormat="0" applyFont="0" applyAlignment="0" applyProtection="0">
      <alignment vertical="center"/>
    </xf>
    <xf numFmtId="0" fontId="51" fillId="15" borderId="223"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236"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14" fontId="54" fillId="36" borderId="203" applyProtection="0">
      <alignment horizontal="left"/>
    </xf>
    <xf numFmtId="0" fontId="18" fillId="32" borderId="218" applyNumberFormat="0" applyAlignment="0" applyProtection="0"/>
    <xf numFmtId="0" fontId="13" fillId="10" borderId="201" applyNumberFormat="0" applyFon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51" fillId="15" borderId="223" applyNumberFormat="0" applyAlignment="0" applyProtection="0">
      <alignment vertical="center"/>
    </xf>
    <xf numFmtId="0" fontId="13" fillId="10" borderId="201" applyNumberFormat="0" applyFont="0" applyAlignment="0" applyProtection="0">
      <alignment vertical="center"/>
    </xf>
    <xf numFmtId="0" fontId="55" fillId="33" borderId="232" applyNumberFormat="0" applyProtection="0">
      <alignment horizontal="left"/>
    </xf>
    <xf numFmtId="0" fontId="13" fillId="10" borderId="201" applyNumberFormat="0" applyFont="0" applyAlignment="0" applyProtection="0">
      <alignment vertical="center"/>
    </xf>
    <xf numFmtId="0" fontId="68" fillId="15" borderId="216" applyNumberFormat="0" applyAlignment="0" applyProtection="0">
      <alignment vertical="center"/>
    </xf>
    <xf numFmtId="0" fontId="67" fillId="9" borderId="216" applyNumberFormat="0" applyAlignment="0" applyProtection="0"/>
    <xf numFmtId="0" fontId="68" fillId="9" borderId="236" applyNumberFormat="0" applyAlignment="0" applyProtection="0">
      <alignment vertical="center"/>
    </xf>
    <xf numFmtId="0" fontId="13" fillId="10" borderId="201" applyNumberFormat="0" applyFont="0" applyAlignment="0" applyProtection="0">
      <alignment vertical="center"/>
    </xf>
    <xf numFmtId="0" fontId="52" fillId="33" borderId="203" applyNumberFormat="0" applyAlignment="0" applyProtection="0"/>
    <xf numFmtId="0" fontId="55" fillId="33" borderId="203" applyNumberFormat="0" applyProtection="0">
      <alignment horizontal="left"/>
    </xf>
    <xf numFmtId="2" fontId="52" fillId="34" borderId="232" applyProtection="0">
      <alignment horizontal="right"/>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14" fontId="54" fillId="36" borderId="203" applyProtection="0">
      <alignment horizontal="left"/>
    </xf>
    <xf numFmtId="0" fontId="68" fillId="15" borderId="184" applyNumberFormat="0" applyAlignment="0" applyProtection="0">
      <alignment vertical="center"/>
    </xf>
    <xf numFmtId="0" fontId="79" fillId="8" borderId="184" applyNumberFormat="0" applyAlignment="0" applyProtection="0">
      <alignment vertical="center"/>
    </xf>
    <xf numFmtId="2" fontId="54" fillId="33" borderId="203" applyProtection="0"/>
    <xf numFmtId="0" fontId="80" fillId="15" borderId="223" applyNumberFormat="0" applyAlignment="0" applyProtection="0">
      <alignment vertical="center"/>
    </xf>
    <xf numFmtId="0" fontId="68" fillId="15" borderId="184" applyNumberFormat="0" applyAlignment="0" applyProtection="0">
      <alignment vertical="center"/>
    </xf>
    <xf numFmtId="2" fontId="53" fillId="34" borderId="232"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51" fillId="15" borderId="193" applyNumberFormat="0" applyAlignment="0" applyProtection="0">
      <alignment vertical="center"/>
    </xf>
    <xf numFmtId="0" fontId="63" fillId="0" borderId="233" applyNumberFormat="0" applyFill="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3" fillId="37" borderId="203" applyProtection="0"/>
    <xf numFmtId="2" fontId="53" fillId="34" borderId="203" applyProtection="0"/>
    <xf numFmtId="0" fontId="68" fillId="9" borderId="184" applyNumberFormat="0" applyAlignment="0" applyProtection="0">
      <alignment vertical="center"/>
    </xf>
    <xf numFmtId="14" fontId="54" fillId="36" borderId="203" applyProtection="0">
      <alignment horizontal="left"/>
    </xf>
    <xf numFmtId="0" fontId="55" fillId="33" borderId="203" applyNumberFormat="0" applyProtection="0">
      <alignment horizontal="left"/>
    </xf>
    <xf numFmtId="0" fontId="80" fillId="9" borderId="193"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3" fillId="0" borderId="226" applyNumberFormat="0" applyFill="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32" fillId="15" borderId="184" applyNumberFormat="0" applyAlignment="0" applyProtection="0">
      <alignment vertical="center"/>
    </xf>
    <xf numFmtId="0" fontId="51" fillId="15" borderId="193" applyNumberFormat="0" applyAlignment="0" applyProtection="0">
      <alignment vertical="center"/>
    </xf>
    <xf numFmtId="0" fontId="44" fillId="8" borderId="184" applyNumberFormat="0" applyAlignment="0" applyProtection="0">
      <alignment vertical="center"/>
    </xf>
    <xf numFmtId="0" fontId="67" fillId="9" borderId="184" applyNumberFormat="0" applyAlignment="0" applyProtection="0"/>
    <xf numFmtId="0" fontId="18" fillId="32" borderId="238" applyNumberForma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01" applyNumberFormat="0" applyFont="0" applyAlignment="0" applyProtection="0">
      <alignment vertical="center"/>
    </xf>
    <xf numFmtId="0" fontId="68" fillId="9" borderId="216" applyNumberFormat="0" applyAlignment="0" applyProtection="0">
      <alignment vertical="center"/>
    </xf>
    <xf numFmtId="0" fontId="67" fillId="9" borderId="184" applyNumberFormat="0" applyAlignment="0" applyProtection="0"/>
    <xf numFmtId="14" fontId="54" fillId="36" borderId="203" applyProtection="0">
      <alignment horizontal="left"/>
    </xf>
    <xf numFmtId="0" fontId="18" fillId="32" borderId="218" applyNumberFormat="0" applyAlignment="0" applyProtection="0"/>
    <xf numFmtId="0" fontId="13" fillId="10" borderId="201" applyNumberFormat="0" applyFont="0" applyAlignment="0" applyProtection="0">
      <alignment vertical="center"/>
    </xf>
    <xf numFmtId="2" fontId="53" fillId="35" borderId="203" applyProtection="0">
      <alignment horizontal="right"/>
    </xf>
    <xf numFmtId="0" fontId="80" fillId="15" borderId="231" applyNumberFormat="0" applyAlignment="0" applyProtection="0">
      <alignment vertical="center"/>
    </xf>
    <xf numFmtId="2" fontId="57" fillId="35" borderId="203" applyProtection="0"/>
    <xf numFmtId="0" fontId="80" fillId="9"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2" fontId="52" fillId="34" borderId="203" applyProtection="0">
      <alignment horizontal="right"/>
    </xf>
    <xf numFmtId="0" fontId="44" fillId="8" borderId="216" applyNumberFormat="0" applyAlignment="0" applyProtection="0">
      <alignment vertical="center"/>
    </xf>
    <xf numFmtId="2" fontId="57" fillId="35" borderId="203" applyProtection="0">
      <alignment horizontal="center"/>
    </xf>
    <xf numFmtId="2" fontId="52" fillId="34" borderId="203" applyProtection="0">
      <alignment horizontal="right"/>
    </xf>
    <xf numFmtId="0" fontId="79" fillId="8" borderId="184" applyNumberFormat="0" applyAlignment="0" applyProtection="0">
      <alignment vertical="center"/>
    </xf>
    <xf numFmtId="0" fontId="13" fillId="10" borderId="201" applyNumberFormat="0" applyFont="0" applyAlignment="0" applyProtection="0">
      <alignment vertical="center"/>
    </xf>
    <xf numFmtId="0" fontId="80" fillId="15" borderId="231" applyNumberFormat="0" applyAlignment="0" applyProtection="0">
      <alignment vertical="center"/>
    </xf>
    <xf numFmtId="0" fontId="18" fillId="32" borderId="201" applyNumberFormat="0" applyAlignment="0" applyProtection="0"/>
    <xf numFmtId="14" fontId="54" fillId="36" borderId="203" applyProtection="0">
      <alignment horizontal="left"/>
    </xf>
    <xf numFmtId="0" fontId="52" fillId="33" borderId="203" applyNumberFormat="0" applyAlignment="0" applyProtection="0"/>
    <xf numFmtId="2" fontId="53" fillId="37" borderId="203" applyProtection="0"/>
    <xf numFmtId="2" fontId="53" fillId="37" borderId="203" applyProtection="0">
      <alignment horizontal="center"/>
    </xf>
    <xf numFmtId="2" fontId="57" fillId="35" borderId="203" applyProtection="0">
      <alignment horizontal="center"/>
    </xf>
    <xf numFmtId="2" fontId="53" fillId="34" borderId="203" applyProtection="0"/>
    <xf numFmtId="0" fontId="13" fillId="10" borderId="201" applyNumberFormat="0" applyFont="0" applyAlignment="0" applyProtection="0">
      <alignment vertical="center"/>
    </xf>
    <xf numFmtId="2" fontId="57" fillId="35" borderId="203" applyProtection="0">
      <alignment horizontal="center"/>
    </xf>
    <xf numFmtId="2" fontId="57" fillId="35" borderId="203" applyProtection="0"/>
    <xf numFmtId="14" fontId="54" fillId="36" borderId="203" applyProtection="0">
      <alignment horizontal="left"/>
    </xf>
    <xf numFmtId="0" fontId="13" fillId="10" borderId="201" applyNumberFormat="0" applyFont="0" applyAlignment="0" applyProtection="0">
      <alignment vertical="center"/>
    </xf>
    <xf numFmtId="2" fontId="52" fillId="34" borderId="203" applyProtection="0">
      <alignment horizontal="right"/>
    </xf>
    <xf numFmtId="2" fontId="54" fillId="33" borderId="203" applyProtection="0"/>
    <xf numFmtId="2" fontId="53" fillId="34" borderId="203" applyProtection="0"/>
    <xf numFmtId="2" fontId="57" fillId="35" borderId="203" applyProtection="0"/>
    <xf numFmtId="0" fontId="68" fillId="15" borderId="184" applyNumberFormat="0" applyAlignment="0" applyProtection="0">
      <alignment vertical="center"/>
    </xf>
    <xf numFmtId="0" fontId="44" fillId="8" borderId="184" applyNumberFormat="0" applyAlignment="0" applyProtection="0">
      <alignment vertical="center"/>
    </xf>
    <xf numFmtId="2" fontId="57" fillId="35" borderId="203" applyProtection="0">
      <alignment horizont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3" fillId="0" borderId="233" applyNumberFormat="0" applyFill="0" applyAlignment="0" applyProtection="0">
      <alignment vertical="center"/>
    </xf>
    <xf numFmtId="14" fontId="54" fillId="36" borderId="203" applyProtection="0">
      <alignment horizontal="right"/>
    </xf>
    <xf numFmtId="0" fontId="18" fillId="32" borderId="201" applyNumberFormat="0" applyAlignment="0" applyProtection="0"/>
    <xf numFmtId="0" fontId="80" fillId="15" borderId="223"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3" fillId="0" borderId="233" applyNumberFormat="0" applyFill="0" applyAlignment="0" applyProtection="0">
      <alignment vertical="center"/>
    </xf>
    <xf numFmtId="14" fontId="54" fillId="36" borderId="203" applyProtection="0">
      <alignment horizontal="left"/>
    </xf>
    <xf numFmtId="0" fontId="68" fillId="15" borderId="184"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3" fillId="0" borderId="233" applyNumberFormat="0" applyFill="0" applyAlignment="0" applyProtection="0">
      <alignment vertical="center"/>
    </xf>
    <xf numFmtId="0" fontId="13" fillId="10" borderId="218" applyNumberFormat="0" applyFon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80" fillId="15"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51" fillId="15" borderId="223" applyNumberFormat="0" applyAlignment="0" applyProtection="0">
      <alignment vertical="center"/>
    </xf>
    <xf numFmtId="0" fontId="44" fillId="8" borderId="227" applyNumberFormat="0" applyAlignment="0" applyProtection="0">
      <alignment vertical="center"/>
    </xf>
    <xf numFmtId="0" fontId="44" fillId="8" borderId="227" applyNumberFormat="0" applyAlignment="0" applyProtection="0">
      <alignment vertical="center"/>
    </xf>
    <xf numFmtId="0" fontId="32" fillId="15" borderId="227" applyNumberFormat="0" applyAlignment="0" applyProtection="0">
      <alignment vertical="center"/>
    </xf>
    <xf numFmtId="0" fontId="63" fillId="0" borderId="226" applyNumberFormat="0" applyFill="0" applyAlignment="0" applyProtection="0">
      <alignment vertical="center"/>
    </xf>
    <xf numFmtId="0" fontId="67" fillId="9" borderId="227" applyNumberFormat="0" applyAlignment="0" applyProtection="0"/>
    <xf numFmtId="0" fontId="68" fillId="15" borderId="227" applyNumberFormat="0" applyAlignment="0" applyProtection="0">
      <alignment vertical="center"/>
    </xf>
    <xf numFmtId="0" fontId="68" fillId="9" borderId="227" applyNumberFormat="0" applyAlignment="0" applyProtection="0">
      <alignment vertical="center"/>
    </xf>
    <xf numFmtId="0" fontId="68" fillId="15" borderId="227" applyNumberFormat="0" applyAlignment="0" applyProtection="0">
      <alignment vertical="center"/>
    </xf>
    <xf numFmtId="0" fontId="51" fillId="15" borderId="223"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63" fillId="0" borderId="241" applyNumberFormat="0" applyFill="0" applyAlignment="0" applyProtection="0">
      <alignment vertical="center"/>
    </xf>
    <xf numFmtId="0" fontId="80" fillId="15" borderId="193" applyNumberFormat="0" applyAlignment="0" applyProtection="0">
      <alignment vertical="center"/>
    </xf>
    <xf numFmtId="0" fontId="68" fillId="15" borderId="184" applyNumberFormat="0" applyAlignment="0" applyProtection="0">
      <alignment vertical="center"/>
    </xf>
    <xf numFmtId="14" fontId="54" fillId="36" borderId="203" applyProtection="0">
      <alignment horizontal="right"/>
    </xf>
    <xf numFmtId="0" fontId="13" fillId="10" borderId="238" applyNumberFormat="0" applyFont="0" applyAlignment="0" applyProtection="0">
      <alignment vertical="center"/>
    </xf>
    <xf numFmtId="0" fontId="13" fillId="10" borderId="201" applyNumberFormat="0" applyFont="0" applyAlignment="0" applyProtection="0">
      <alignment vertical="center"/>
    </xf>
    <xf numFmtId="2" fontId="54" fillId="33" borderId="232" applyProtection="0"/>
    <xf numFmtId="2" fontId="53" fillId="34" borderId="203" applyProtection="0"/>
    <xf numFmtId="2" fontId="57" fillId="35" borderId="203" applyProtection="0"/>
    <xf numFmtId="0" fontId="68" fillId="15" borderId="216" applyNumberFormat="0" applyAlignment="0" applyProtection="0">
      <alignment vertical="center"/>
    </xf>
    <xf numFmtId="2" fontId="53" fillId="37" borderId="203" applyProtection="0">
      <alignment horizontal="center"/>
    </xf>
    <xf numFmtId="2" fontId="57" fillId="35" borderId="203" applyProtection="0"/>
    <xf numFmtId="2" fontId="57" fillId="35" borderId="203" applyProtection="0"/>
    <xf numFmtId="2" fontId="57" fillId="35" borderId="203" applyProtection="0">
      <alignment horizontal="center"/>
    </xf>
    <xf numFmtId="2" fontId="57" fillId="35" borderId="203" applyProtection="0"/>
    <xf numFmtId="0" fontId="68" fillId="15" borderId="184" applyNumberFormat="0" applyAlignment="0" applyProtection="0">
      <alignment vertical="center"/>
    </xf>
    <xf numFmtId="0" fontId="85" fillId="0" borderId="242" applyNumberFormat="0" applyFill="0" applyAlignment="0" applyProtection="0"/>
    <xf numFmtId="14" fontId="54" fillId="36" borderId="203" applyProtection="0">
      <alignment horizontal="right"/>
    </xf>
    <xf numFmtId="2" fontId="54" fillId="33" borderId="203" applyProtection="0"/>
    <xf numFmtId="2" fontId="57" fillId="35" borderId="232" applyProtection="0"/>
    <xf numFmtId="0" fontId="18" fillId="32" borderId="201" applyNumberFormat="0" applyAlignment="0" applyProtection="0"/>
    <xf numFmtId="0" fontId="80" fillId="15" borderId="193" applyNumberFormat="0" applyAlignment="0" applyProtection="0">
      <alignment vertical="center"/>
    </xf>
    <xf numFmtId="0" fontId="80" fillId="9" borderId="193"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4" fillId="33" borderId="203" applyProtection="0"/>
    <xf numFmtId="0" fontId="80" fillId="15" borderId="22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14" fontId="54" fillId="36" borderId="203" applyProtection="0">
      <alignment horizontal="right"/>
    </xf>
    <xf numFmtId="0" fontId="67" fillId="9" borderId="184" applyNumberFormat="0" applyAlignment="0" applyProtection="0"/>
    <xf numFmtId="2" fontId="53" fillId="37" borderId="203" applyProtection="0">
      <alignment horizontal="center"/>
    </xf>
    <xf numFmtId="0" fontId="52" fillId="33" borderId="203" applyNumberFormat="0" applyAlignment="0" applyProtection="0"/>
    <xf numFmtId="2" fontId="53" fillId="34" borderId="203" applyProtection="0"/>
    <xf numFmtId="0" fontId="13" fillId="10" borderId="218" applyNumberFormat="0" applyFon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238" applyNumberFormat="0" applyFont="0" applyAlignment="0" applyProtection="0">
      <alignment vertical="center"/>
    </xf>
    <xf numFmtId="0" fontId="63" fillId="0" borderId="233" applyNumberFormat="0" applyFill="0" applyAlignment="0" applyProtection="0">
      <alignment vertical="center"/>
    </xf>
    <xf numFmtId="0" fontId="79" fillId="8" borderId="184" applyNumberFormat="0" applyAlignment="0" applyProtection="0">
      <alignment vertical="center"/>
    </xf>
    <xf numFmtId="2" fontId="53" fillId="34" borderId="203" applyProtection="0"/>
    <xf numFmtId="0" fontId="68" fillId="15" borderId="236" applyNumberFormat="0" applyAlignment="0" applyProtection="0">
      <alignment vertical="center"/>
    </xf>
    <xf numFmtId="0" fontId="51" fillId="15" borderId="223" applyNumberFormat="0" applyAlignment="0" applyProtection="0">
      <alignment vertical="center"/>
    </xf>
    <xf numFmtId="0" fontId="80" fillId="15" borderId="223" applyNumberFormat="0" applyAlignment="0" applyProtection="0">
      <alignment vertical="center"/>
    </xf>
    <xf numFmtId="2" fontId="52" fillId="34" borderId="232" applyProtection="0">
      <alignment horizontal="right"/>
    </xf>
    <xf numFmtId="0" fontId="13" fillId="10" borderId="201" applyNumberFormat="0" applyFont="0" applyAlignment="0" applyProtection="0"/>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7" fillId="35" borderId="232" applyProtection="0"/>
    <xf numFmtId="0" fontId="68" fillId="15" borderId="184" applyNumberFormat="0" applyAlignment="0" applyProtection="0">
      <alignment vertical="center"/>
    </xf>
    <xf numFmtId="0" fontId="67" fillId="9" borderId="184" applyNumberFormat="0" applyAlignment="0" applyProtection="0"/>
    <xf numFmtId="0" fontId="13" fillId="10" borderId="218" applyNumberFormat="0" applyFont="0" applyAlignment="0" applyProtection="0">
      <alignment vertical="center"/>
    </xf>
    <xf numFmtId="0" fontId="68" fillId="15" borderId="184" applyNumberFormat="0" applyAlignment="0" applyProtection="0">
      <alignment vertical="center"/>
    </xf>
    <xf numFmtId="0" fontId="13" fillId="10" borderId="218"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18" applyNumberFormat="0" applyFont="0" applyAlignment="0" applyProtection="0">
      <alignment vertical="center"/>
    </xf>
    <xf numFmtId="0" fontId="80" fillId="9" borderId="223" applyNumberFormat="0" applyAlignment="0" applyProtection="0">
      <alignment vertical="center"/>
    </xf>
    <xf numFmtId="0" fontId="80" fillId="15" borderId="193"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223" applyNumberFormat="0" applyAlignment="0" applyProtection="0">
      <alignment vertical="center"/>
    </xf>
    <xf numFmtId="0" fontId="63" fillId="0" borderId="233" applyNumberFormat="0" applyFill="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44" fillId="8" borderId="184" applyNumberFormat="0" applyAlignment="0" applyProtection="0">
      <alignment vertical="center"/>
    </xf>
    <xf numFmtId="0" fontId="79" fillId="8" borderId="184" applyNumberFormat="0" applyAlignment="0" applyProtection="0">
      <alignment vertical="center"/>
    </xf>
    <xf numFmtId="2" fontId="53" fillId="35" borderId="232" applyProtection="0">
      <alignment horizontal="right"/>
    </xf>
    <xf numFmtId="2" fontId="52" fillId="34" borderId="203" applyProtection="0">
      <alignment horizontal="right"/>
    </xf>
    <xf numFmtId="2" fontId="52" fillId="34" borderId="203" applyProtection="0">
      <alignment horizontal="right"/>
    </xf>
    <xf numFmtId="0" fontId="44" fillId="8" borderId="184" applyNumberFormat="0" applyAlignment="0" applyProtection="0">
      <alignment vertical="center"/>
    </xf>
    <xf numFmtId="2" fontId="53" fillId="37" borderId="203" applyProtection="0"/>
    <xf numFmtId="2" fontId="57" fillId="35" borderId="203" applyProtection="0">
      <alignment horizontal="center"/>
    </xf>
    <xf numFmtId="2" fontId="57" fillId="35" borderId="203" applyProtection="0"/>
    <xf numFmtId="0" fontId="13" fillId="10" borderId="201" applyNumberFormat="0" applyFont="0" applyAlignment="0" applyProtection="0">
      <alignment vertical="center"/>
    </xf>
    <xf numFmtId="0" fontId="68" fillId="15" borderId="184" applyNumberFormat="0" applyAlignment="0" applyProtection="0">
      <alignment vertical="center"/>
    </xf>
    <xf numFmtId="2" fontId="53" fillId="37" borderId="240" applyProtection="0">
      <alignment horizontal="center"/>
    </xf>
    <xf numFmtId="0" fontId="13" fillId="10" borderId="201" applyNumberFormat="0" applyFont="0" applyAlignment="0" applyProtection="0">
      <alignment vertical="center"/>
    </xf>
    <xf numFmtId="2" fontId="54" fillId="33" borderId="203" applyProtection="0"/>
    <xf numFmtId="0" fontId="51" fillId="15" borderId="193" applyNumberFormat="0" applyAlignment="0" applyProtection="0">
      <alignment vertical="center"/>
    </xf>
    <xf numFmtId="2" fontId="53" fillId="35" borderId="203" applyProtection="0">
      <alignment horizontal="right"/>
    </xf>
    <xf numFmtId="2" fontId="57" fillId="35" borderId="203" applyProtection="0">
      <alignment horizontal="center"/>
    </xf>
    <xf numFmtId="0" fontId="51" fillId="15" borderId="223" applyNumberFormat="0" applyAlignment="0" applyProtection="0">
      <alignment vertical="center"/>
    </xf>
    <xf numFmtId="2" fontId="52" fillId="34" borderId="232" applyProtection="0">
      <alignment horizontal="right"/>
    </xf>
    <xf numFmtId="0" fontId="13" fillId="10" borderId="201" applyNumberFormat="0" applyFont="0" applyAlignment="0" applyProtection="0">
      <alignment vertical="center"/>
    </xf>
    <xf numFmtId="0" fontId="52" fillId="33" borderId="232" applyNumberFormat="0" applyAlignment="0" applyProtection="0"/>
    <xf numFmtId="0" fontId="68" fillId="15" borderId="184" applyNumberFormat="0" applyAlignment="0" applyProtection="0">
      <alignment vertical="center"/>
    </xf>
    <xf numFmtId="0" fontId="80" fillId="15" borderId="223" applyNumberFormat="0" applyAlignment="0" applyProtection="0">
      <alignment vertical="center"/>
    </xf>
    <xf numFmtId="2" fontId="53" fillId="37" borderId="232" applyProtection="0">
      <alignment horizontal="center"/>
    </xf>
    <xf numFmtId="0" fontId="79" fillId="8" borderId="184" applyNumberFormat="0" applyAlignment="0" applyProtection="0">
      <alignment vertical="center"/>
    </xf>
    <xf numFmtId="2" fontId="54" fillId="33" borderId="232" applyProtection="0"/>
    <xf numFmtId="0" fontId="80" fillId="9" borderId="231"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44" fillId="8"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52" fillId="33" borderId="240" applyNumberFormat="0" applyAlignment="0" applyProtection="0"/>
    <xf numFmtId="2" fontId="52" fillId="34" borderId="203" applyProtection="0">
      <alignment horizontal="right"/>
    </xf>
    <xf numFmtId="0" fontId="80" fillId="9" borderId="223" applyNumberFormat="0" applyAlignment="0" applyProtection="0">
      <alignment vertical="center"/>
    </xf>
    <xf numFmtId="2" fontId="53" fillId="37" borderId="203" applyProtection="0"/>
    <xf numFmtId="2" fontId="57" fillId="35" borderId="203" applyProtection="0">
      <alignment horizontal="center"/>
    </xf>
    <xf numFmtId="2" fontId="57" fillId="35" borderId="203" applyProtection="0"/>
    <xf numFmtId="2" fontId="54" fillId="33" borderId="203" applyProtection="0"/>
    <xf numFmtId="14" fontId="54" fillId="36" borderId="203" applyProtection="0">
      <alignment horizontal="right"/>
    </xf>
    <xf numFmtId="2" fontId="54" fillId="33" borderId="240" applyProtection="0"/>
    <xf numFmtId="0" fontId="79" fillId="8" borderId="184" applyNumberFormat="0" applyAlignment="0" applyProtection="0">
      <alignment vertical="center"/>
    </xf>
    <xf numFmtId="2" fontId="54" fillId="33" borderId="203" applyProtection="0"/>
    <xf numFmtId="0" fontId="51" fillId="15" borderId="193" applyNumberFormat="0" applyAlignment="0" applyProtection="0">
      <alignment vertical="center"/>
    </xf>
    <xf numFmtId="2" fontId="53" fillId="35" borderId="203" applyProtection="0">
      <alignment horizontal="right"/>
    </xf>
    <xf numFmtId="2" fontId="57" fillId="35" borderId="203" applyProtection="0">
      <alignment horizontal="center"/>
    </xf>
    <xf numFmtId="0" fontId="68" fillId="15" borderId="236" applyNumberFormat="0" applyAlignment="0" applyProtection="0">
      <alignment vertical="center"/>
    </xf>
    <xf numFmtId="0" fontId="68" fillId="15" borderId="236" applyNumberFormat="0" applyAlignment="0" applyProtection="0">
      <alignment vertical="center"/>
    </xf>
    <xf numFmtId="0" fontId="13" fillId="10" borderId="218" applyNumberFormat="0" applyFon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3" fillId="0" borderId="233" applyNumberFormat="0" applyFill="0" applyAlignment="0" applyProtection="0">
      <alignment vertical="center"/>
    </xf>
    <xf numFmtId="0" fontId="80" fillId="15" borderId="223" applyNumberFormat="0" applyAlignment="0" applyProtection="0">
      <alignment vertical="center"/>
    </xf>
    <xf numFmtId="14" fontId="54" fillId="36" borderId="240" applyProtection="0">
      <alignment horizontal="right"/>
    </xf>
    <xf numFmtId="0" fontId="32"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2" fillId="34" borderId="240" applyProtection="0">
      <alignment horizontal="right"/>
    </xf>
    <xf numFmtId="0" fontId="51" fillId="15" borderId="223" applyNumberFormat="0" applyAlignment="0" applyProtection="0">
      <alignment vertical="center"/>
    </xf>
    <xf numFmtId="0" fontId="13" fillId="10" borderId="201" applyNumberFormat="0" applyFont="0" applyAlignment="0" applyProtection="0">
      <alignment vertical="center"/>
    </xf>
    <xf numFmtId="2" fontId="54" fillId="33" borderId="203" applyProtection="0"/>
    <xf numFmtId="0" fontId="13" fillId="10" borderId="201" applyNumberFormat="0" applyFont="0" applyAlignment="0" applyProtection="0">
      <alignment vertical="center"/>
    </xf>
    <xf numFmtId="2" fontId="57" fillId="35" borderId="232" applyProtection="0">
      <alignment horizontal="center"/>
    </xf>
    <xf numFmtId="2" fontId="53" fillId="35" borderId="232" applyProtection="0">
      <alignment horizontal="right"/>
    </xf>
    <xf numFmtId="2" fontId="57" fillId="35" borderId="232" applyProtection="0">
      <alignment horizontal="center"/>
    </xf>
    <xf numFmtId="0" fontId="68" fillId="15" borderId="184"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2" fontId="53" fillId="37" borderId="232" applyProtection="0">
      <alignment horizontal="center"/>
    </xf>
    <xf numFmtId="2" fontId="53" fillId="35" borderId="232" applyProtection="0">
      <alignment horizontal="right"/>
    </xf>
    <xf numFmtId="0" fontId="44" fillId="8" borderId="216" applyNumberFormat="0" applyAlignment="0" applyProtection="0">
      <alignment vertical="center"/>
    </xf>
    <xf numFmtId="0" fontId="13" fillId="10" borderId="201" applyNumberFormat="0" applyFont="0" applyAlignment="0" applyProtection="0">
      <alignment vertical="center"/>
    </xf>
    <xf numFmtId="0" fontId="79" fillId="8" borderId="216" applyNumberFormat="0" applyAlignment="0" applyProtection="0">
      <alignment vertical="center"/>
    </xf>
    <xf numFmtId="0" fontId="80" fillId="15" borderId="223" applyNumberFormat="0" applyAlignment="0" applyProtection="0">
      <alignment vertical="center"/>
    </xf>
    <xf numFmtId="0" fontId="44" fillId="8" borderId="227" applyNumberFormat="0" applyAlignment="0" applyProtection="0">
      <alignment vertical="center"/>
    </xf>
    <xf numFmtId="0" fontId="80" fillId="15" borderId="231" applyNumberFormat="0" applyAlignment="0" applyProtection="0">
      <alignment vertical="center"/>
    </xf>
    <xf numFmtId="0" fontId="79" fillId="8" borderId="216"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2" fontId="57" fillId="35" borderId="203" applyProtection="0">
      <alignment horizontal="center"/>
    </xf>
    <xf numFmtId="2" fontId="53" fillId="37" borderId="203" applyProtection="0">
      <alignment horizontal="center"/>
    </xf>
    <xf numFmtId="2" fontId="53" fillId="37" borderId="203" applyProtection="0"/>
    <xf numFmtId="2" fontId="53" fillId="37" borderId="203" applyProtection="0"/>
    <xf numFmtId="2" fontId="57" fillId="35"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2" fontId="53" fillId="34" borderId="203" applyProtection="0"/>
    <xf numFmtId="0" fontId="68" fillId="15" borderId="184" applyNumberForma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2" fontId="54" fillId="33" borderId="203" applyProtection="0"/>
    <xf numFmtId="0" fontId="67" fillId="9" borderId="184" applyNumberFormat="0" applyAlignment="0" applyProtection="0"/>
    <xf numFmtId="0" fontId="51" fillId="15" borderId="231"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3" fillId="37" borderId="203" applyProtection="0">
      <alignment horizont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236" applyNumberForma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3" fillId="37" borderId="203" applyProtection="0"/>
    <xf numFmtId="2" fontId="57" fillId="35" borderId="203" applyProtection="0"/>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left"/>
    </xf>
    <xf numFmtId="0" fontId="52" fillId="33" borderId="203" applyNumberFormat="0" applyAlignment="0" applyProtection="0"/>
    <xf numFmtId="0" fontId="13" fillId="10" borderId="201" applyNumberFormat="0" applyFont="0" applyAlignment="0" applyProtection="0">
      <alignment vertical="center"/>
    </xf>
    <xf numFmtId="0" fontId="68" fillId="15" borderId="216" applyNumberFormat="0" applyAlignment="0" applyProtection="0">
      <alignment vertical="center"/>
    </xf>
    <xf numFmtId="0" fontId="18" fillId="32" borderId="201" applyNumberFormat="0" applyAlignment="0" applyProtection="0"/>
    <xf numFmtId="2" fontId="52" fillId="34" borderId="203" applyProtection="0">
      <alignment horizontal="right"/>
    </xf>
    <xf numFmtId="2" fontId="52" fillId="34" borderId="203" applyProtection="0">
      <alignment horizontal="right"/>
    </xf>
    <xf numFmtId="2" fontId="53" fillId="35" borderId="203" applyProtection="0">
      <alignment horizontal="right"/>
    </xf>
    <xf numFmtId="14" fontId="54" fillId="36" borderId="203" applyProtection="0">
      <alignment horizontal="right"/>
    </xf>
    <xf numFmtId="14" fontId="54" fillId="36" borderId="203" applyProtection="0">
      <alignment horizontal="left"/>
    </xf>
    <xf numFmtId="14" fontId="54" fillId="36" borderId="203" applyProtection="0">
      <alignment horizontal="right"/>
    </xf>
    <xf numFmtId="0" fontId="52" fillId="33" borderId="203" applyNumberFormat="0" applyAlignment="0" applyProtection="0"/>
    <xf numFmtId="2" fontId="54" fillId="33" borderId="203" applyProtection="0"/>
    <xf numFmtId="2" fontId="53" fillId="34" borderId="203" applyProtection="0"/>
    <xf numFmtId="2" fontId="57" fillId="35" borderId="203" applyProtection="0"/>
    <xf numFmtId="2" fontId="53" fillId="37" borderId="203" applyProtection="0">
      <alignment horizontal="center"/>
    </xf>
    <xf numFmtId="2" fontId="53" fillId="37" borderId="203" applyProtection="0"/>
    <xf numFmtId="2" fontId="54" fillId="33" borderId="203" applyProtection="0"/>
    <xf numFmtId="14" fontId="54" fillId="36" borderId="232" applyProtection="0">
      <alignment horizontal="left"/>
    </xf>
    <xf numFmtId="0" fontId="13" fillId="10" borderId="218" applyNumberFormat="0" applyFont="0" applyAlignment="0" applyProtection="0">
      <alignment vertical="center"/>
    </xf>
    <xf numFmtId="2" fontId="54" fillId="33" borderId="203" applyProtection="0"/>
    <xf numFmtId="0" fontId="51" fillId="15" borderId="223" applyNumberFormat="0" applyAlignment="0" applyProtection="0">
      <alignment vertical="center"/>
    </xf>
    <xf numFmtId="0" fontId="63" fillId="0" borderId="233" applyNumberFormat="0" applyFill="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14" fontId="54" fillId="36" borderId="203" applyProtection="0">
      <alignment horizontal="right"/>
    </xf>
    <xf numFmtId="2" fontId="52" fillId="34" borderId="203" applyProtection="0">
      <alignment horizontal="right"/>
    </xf>
    <xf numFmtId="0" fontId="80" fillId="15" borderId="223" applyNumberFormat="0" applyAlignment="0" applyProtection="0">
      <alignment vertical="center"/>
    </xf>
    <xf numFmtId="0" fontId="68" fillId="15" borderId="216" applyNumberFormat="0" applyAlignment="0" applyProtection="0">
      <alignment vertical="center"/>
    </xf>
    <xf numFmtId="0" fontId="55" fillId="33" borderId="203" applyNumberFormat="0" applyProtection="0">
      <alignment horizontal="left"/>
    </xf>
    <xf numFmtId="0" fontId="52" fillId="33" borderId="203" applyNumberFormat="0" applyAlignment="0" applyProtection="0"/>
    <xf numFmtId="0" fontId="80" fillId="15" borderId="223" applyNumberFormat="0" applyAlignment="0" applyProtection="0">
      <alignment vertical="center"/>
    </xf>
    <xf numFmtId="14" fontId="54" fillId="36" borderId="203" applyProtection="0">
      <alignment horizontal="left"/>
    </xf>
    <xf numFmtId="0" fontId="13" fillId="10" borderId="201" applyNumberFormat="0" applyFont="0" applyAlignment="0" applyProtection="0">
      <alignment vertical="center"/>
    </xf>
    <xf numFmtId="0" fontId="18" fillId="32" borderId="201" applyNumberFormat="0" applyAlignment="0" applyProtection="0"/>
    <xf numFmtId="2" fontId="57" fillId="35" borderId="203" applyProtection="0"/>
    <xf numFmtId="0" fontId="79" fillId="8" borderId="184"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xf numFmtId="0" fontId="80" fillId="15" borderId="223" applyNumberFormat="0" applyAlignment="0" applyProtection="0">
      <alignment vertical="center"/>
    </xf>
    <xf numFmtId="0" fontId="13" fillId="10" borderId="201" applyNumberFormat="0" applyFont="0" applyAlignment="0" applyProtection="0">
      <alignment vertical="center"/>
    </xf>
    <xf numFmtId="2" fontId="53" fillId="37" borderId="203" applyProtection="0">
      <alignment horizontal="center"/>
    </xf>
    <xf numFmtId="0" fontId="80" fillId="9" borderId="223" applyNumberFormat="0" applyAlignment="0" applyProtection="0">
      <alignment vertical="center"/>
    </xf>
    <xf numFmtId="0" fontId="18" fillId="32" borderId="201" applyNumberFormat="0" applyAlignment="0" applyProtection="0"/>
    <xf numFmtId="2" fontId="53" fillId="37" borderId="203" applyProtection="0">
      <alignment horizontal="center"/>
    </xf>
    <xf numFmtId="0" fontId="13" fillId="10" borderId="201" applyNumberFormat="0" applyFont="0" applyAlignment="0" applyProtection="0"/>
    <xf numFmtId="0" fontId="51" fillId="15" borderId="231" applyNumberFormat="0" applyAlignment="0" applyProtection="0">
      <alignment vertical="center"/>
    </xf>
    <xf numFmtId="2" fontId="53" fillId="37" borderId="232" applyProtection="0">
      <alignment horizontal="center"/>
    </xf>
    <xf numFmtId="0" fontId="13" fillId="10" borderId="201" applyNumberFormat="0" applyFont="0" applyAlignment="0" applyProtection="0"/>
    <xf numFmtId="0" fontId="44" fillId="8" borderId="184" applyNumberFormat="0" applyAlignment="0" applyProtection="0">
      <alignment vertical="center"/>
    </xf>
    <xf numFmtId="0" fontId="80" fillId="15" borderId="223" applyNumberFormat="0" applyAlignment="0" applyProtection="0">
      <alignment vertical="center"/>
    </xf>
    <xf numFmtId="0" fontId="80" fillId="15" borderId="231" applyNumberFormat="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79" fillId="8" borderId="184" applyNumberFormat="0" applyAlignment="0" applyProtection="0">
      <alignment vertical="center"/>
    </xf>
    <xf numFmtId="0" fontId="13" fillId="10" borderId="229" applyNumberFormat="0" applyFont="0" applyAlignment="0" applyProtection="0">
      <alignment vertical="center"/>
    </xf>
    <xf numFmtId="0" fontId="67" fillId="9" borderId="184" applyNumberFormat="0" applyAlignment="0" applyProtection="0"/>
    <xf numFmtId="0" fontId="63" fillId="0" borderId="233" applyNumberFormat="0" applyFill="0" applyAlignment="0" applyProtection="0">
      <alignment vertical="center"/>
    </xf>
    <xf numFmtId="2" fontId="53" fillId="34" borderId="240" applyProtection="0"/>
    <xf numFmtId="2" fontId="57" fillId="35" borderId="203" applyProtection="0"/>
    <xf numFmtId="2" fontId="53" fillId="37" borderId="203" applyProtection="0"/>
    <xf numFmtId="2" fontId="57" fillId="35" borderId="203" applyProtection="0">
      <alignment horizontal="center"/>
    </xf>
    <xf numFmtId="0" fontId="79" fillId="8" borderId="184" applyNumberFormat="0" applyAlignment="0" applyProtection="0">
      <alignment vertical="center"/>
    </xf>
    <xf numFmtId="14" fontId="54" fillId="36" borderId="203" applyProtection="0">
      <alignment horizontal="left"/>
    </xf>
    <xf numFmtId="2" fontId="53" fillId="35" borderId="203" applyProtection="0">
      <alignment horizontal="right"/>
    </xf>
    <xf numFmtId="0" fontId="18" fillId="32" borderId="201" applyNumberFormat="0" applyAlignment="0" applyProtection="0"/>
    <xf numFmtId="0" fontId="52" fillId="33" borderId="203" applyNumberFormat="0" applyAlignment="0" applyProtection="0"/>
    <xf numFmtId="0" fontId="55" fillId="33" borderId="203" applyNumberFormat="0" applyProtection="0">
      <alignment horizontal="left"/>
    </xf>
    <xf numFmtId="2" fontId="53" fillId="35" borderId="203" applyProtection="0">
      <alignment horizontal="right"/>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xf numFmtId="0" fontId="13" fillId="10" borderId="229" applyNumberFormat="0" applyFont="0" applyAlignment="0" applyProtection="0">
      <alignment vertical="center"/>
    </xf>
    <xf numFmtId="0" fontId="52" fillId="33" borderId="203"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4" fillId="33" borderId="232"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2" fillId="33" borderId="203" applyNumberFormat="0" applyAlignment="0" applyProtection="0"/>
    <xf numFmtId="0" fontId="13" fillId="10" borderId="201" applyNumberFormat="0" applyFont="0" applyAlignment="0" applyProtection="0">
      <alignment vertical="center"/>
    </xf>
    <xf numFmtId="0" fontId="68" fillId="15" borderId="227" applyNumberFormat="0" applyAlignment="0" applyProtection="0">
      <alignment vertical="center"/>
    </xf>
    <xf numFmtId="0" fontId="13" fillId="10" borderId="201" applyNumberFormat="0" applyFont="0" applyAlignment="0" applyProtection="0"/>
    <xf numFmtId="14" fontId="54" fillId="36" borderId="203" applyProtection="0">
      <alignment horizontal="left"/>
    </xf>
    <xf numFmtId="10" fontId="38" fillId="29" borderId="214" applyNumberFormat="0" applyBorder="0" applyAlignment="0" applyProtection="0"/>
    <xf numFmtId="14" fontId="54" fillId="36" borderId="203" applyProtection="0">
      <alignment horizontal="right"/>
    </xf>
    <xf numFmtId="14" fontId="54" fillId="36" borderId="203" applyProtection="0">
      <alignment horizontal="right"/>
    </xf>
    <xf numFmtId="14" fontId="54" fillId="36" borderId="203" applyProtection="0">
      <alignment horizontal="left"/>
    </xf>
    <xf numFmtId="0" fontId="55" fillId="33" borderId="203" applyNumberFormat="0" applyProtection="0">
      <alignment horizontal="left"/>
    </xf>
    <xf numFmtId="2" fontId="52" fillId="34" borderId="203" applyProtection="0">
      <alignment horizontal="right"/>
    </xf>
    <xf numFmtId="0" fontId="52" fillId="33" borderId="203"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10" fontId="38" fillId="29" borderId="214" applyNumberFormat="0" applyBorder="0" applyAlignment="0" applyProtection="0"/>
    <xf numFmtId="0" fontId="18" fillId="32" borderId="201" applyNumberFormat="0" applyAlignment="0" applyProtection="0"/>
    <xf numFmtId="2" fontId="53" fillId="35" borderId="203" applyProtection="0">
      <alignment horizontal="right"/>
    </xf>
    <xf numFmtId="0" fontId="52" fillId="33" borderId="203" applyNumberFormat="0" applyAlignment="0" applyProtection="0"/>
    <xf numFmtId="2" fontId="52" fillId="34" borderId="203" applyProtection="0">
      <alignment horizontal="right"/>
    </xf>
    <xf numFmtId="14" fontId="54" fillId="36" borderId="203" applyProtection="0">
      <alignment horizontal="right"/>
    </xf>
    <xf numFmtId="14" fontId="54" fillId="36" borderId="203" applyProtection="0">
      <alignment horizontal="left"/>
    </xf>
    <xf numFmtId="14" fontId="54" fillId="36" borderId="203" applyProtection="0">
      <alignment horizontal="right"/>
    </xf>
    <xf numFmtId="2" fontId="54" fillId="33" borderId="203" applyProtection="0"/>
    <xf numFmtId="2" fontId="54" fillId="33" borderId="203" applyProtection="0"/>
    <xf numFmtId="2" fontId="57" fillId="35" borderId="203" applyProtection="0"/>
    <xf numFmtId="2" fontId="57" fillId="35" borderId="203" applyProtection="0">
      <alignment horizontal="center"/>
    </xf>
    <xf numFmtId="2" fontId="53" fillId="34" borderId="203" applyProtection="0"/>
    <xf numFmtId="0" fontId="55" fillId="33" borderId="203" applyNumberFormat="0" applyProtection="0">
      <alignment horizontal="left"/>
    </xf>
    <xf numFmtId="2" fontId="53" fillId="37" borderId="203" applyProtection="0"/>
    <xf numFmtId="0" fontId="80" fillId="15" borderId="231" applyNumberFormat="0" applyAlignment="0" applyProtection="0">
      <alignment vertical="center"/>
    </xf>
    <xf numFmtId="2" fontId="52" fillId="34" borderId="232" applyProtection="0">
      <alignment horizontal="right"/>
    </xf>
    <xf numFmtId="2" fontId="57" fillId="35" borderId="203" applyProtection="0"/>
    <xf numFmtId="0" fontId="52" fillId="33" borderId="203" applyNumberFormat="0" applyAlignment="0" applyProtection="0"/>
    <xf numFmtId="2" fontId="53" fillId="35" borderId="203" applyProtection="0">
      <alignment horizontal="right"/>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14" fontId="54" fillId="36" borderId="203" applyProtection="0">
      <alignment horizontal="left"/>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79" fillId="8" borderId="216" applyNumberFormat="0" applyAlignment="0" applyProtection="0">
      <alignment vertical="center"/>
    </xf>
    <xf numFmtId="2" fontId="57" fillId="35" borderId="232" applyProtection="0">
      <alignment horizont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4" fillId="33" borderId="232" applyProtection="0"/>
    <xf numFmtId="0" fontId="80" fillId="15" borderId="223" applyNumberFormat="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79" fillId="8" borderId="21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9" borderId="236" applyNumberForma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xf numFmtId="2" fontId="54" fillId="33" borderId="203" applyProtection="0"/>
    <xf numFmtId="0" fontId="13" fillId="10" borderId="201" applyNumberFormat="0" applyFont="0" applyAlignment="0" applyProtection="0"/>
    <xf numFmtId="0" fontId="18" fillId="32" borderId="201" applyNumberFormat="0" applyAlignment="0" applyProtection="0"/>
    <xf numFmtId="0" fontId="80" fillId="15" borderId="231"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52" fillId="33" borderId="203"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80" fillId="15" borderId="223"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18" applyNumberFormat="0" applyFont="0" applyAlignment="0" applyProtection="0">
      <alignment vertical="center"/>
    </xf>
    <xf numFmtId="0" fontId="13" fillId="10" borderId="229" applyNumberFormat="0" applyFont="0" applyAlignment="0" applyProtection="0">
      <alignment vertical="center"/>
    </xf>
    <xf numFmtId="14" fontId="54" fillId="36" borderId="203" applyProtection="0">
      <alignment horizontal="right"/>
    </xf>
    <xf numFmtId="0" fontId="80" fillId="15" borderId="223" applyNumberFormat="0" applyAlignment="0" applyProtection="0">
      <alignment vertical="center"/>
    </xf>
    <xf numFmtId="0" fontId="68" fillId="15" borderId="184" applyNumberFormat="0" applyAlignment="0" applyProtection="0">
      <alignment vertical="center"/>
    </xf>
    <xf numFmtId="2" fontId="57" fillId="35" borderId="203" applyProtection="0">
      <alignment horizontal="center"/>
    </xf>
    <xf numFmtId="2" fontId="53" fillId="37" borderId="203" applyProtection="0"/>
    <xf numFmtId="2" fontId="53" fillId="37" borderId="203" applyProtection="0">
      <alignment horizontal="center"/>
    </xf>
    <xf numFmtId="2" fontId="53" fillId="34" borderId="203" applyProtection="0"/>
    <xf numFmtId="14" fontId="54" fillId="36" borderId="203" applyProtection="0">
      <alignment horizontal="right"/>
    </xf>
    <xf numFmtId="0" fontId="13" fillId="10" borderId="201" applyNumberFormat="0" applyFont="0" applyAlignment="0" applyProtection="0"/>
    <xf numFmtId="2" fontId="53" fillId="34" borderId="203"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7" fillId="35" borderId="203" applyProtection="0">
      <alignment horizont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39" applyNumberFormat="0" applyAlignment="0" applyProtection="0">
      <alignment vertical="center"/>
    </xf>
    <xf numFmtId="0" fontId="55" fillId="33" borderId="240" applyNumberFormat="0" applyProtection="0">
      <alignment horizontal="left"/>
    </xf>
    <xf numFmtId="0" fontId="68" fillId="15" borderId="184" applyNumberFormat="0" applyAlignment="0" applyProtection="0">
      <alignment vertical="center"/>
    </xf>
    <xf numFmtId="2" fontId="54" fillId="33" borderId="203" applyProtection="0"/>
    <xf numFmtId="0" fontId="52" fillId="33" borderId="203" applyNumberFormat="0" applyAlignment="0" applyProtection="0"/>
    <xf numFmtId="0" fontId="18" fillId="32" borderId="201" applyNumberFormat="0" applyAlignment="0" applyProtection="0"/>
    <xf numFmtId="0" fontId="51" fillId="15" borderId="223" applyNumberFormat="0" applyAlignment="0" applyProtection="0">
      <alignment vertical="center"/>
    </xf>
    <xf numFmtId="14" fontId="54" fillId="36" borderId="203" applyProtection="0">
      <alignment horizontal="right"/>
    </xf>
    <xf numFmtId="14" fontId="54" fillId="36" borderId="203" applyProtection="0">
      <alignment horizontal="left"/>
    </xf>
    <xf numFmtId="2" fontId="57" fillId="35" borderId="203" applyProtection="0">
      <alignment horizontal="center"/>
    </xf>
    <xf numFmtId="2" fontId="53" fillId="37" borderId="203" applyProtection="0"/>
    <xf numFmtId="2" fontId="53" fillId="37" borderId="203" applyProtection="0">
      <alignment horizontal="center"/>
    </xf>
    <xf numFmtId="2" fontId="54" fillId="33" borderId="203" applyProtection="0"/>
    <xf numFmtId="0" fontId="13" fillId="10" borderId="229" applyNumberFormat="0" applyFont="0" applyAlignment="0" applyProtection="0">
      <alignment vertical="center"/>
    </xf>
    <xf numFmtId="0" fontId="32" fillId="15" borderId="216"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4" fillId="33" borderId="203" applyProtection="0"/>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01" applyNumberFormat="0" applyFont="0" applyAlignment="0" applyProtection="0">
      <alignment vertical="center"/>
    </xf>
    <xf numFmtId="0" fontId="52" fillId="33" borderId="203" applyNumberFormat="0" applyAlignment="0" applyProtection="0"/>
    <xf numFmtId="0" fontId="13" fillId="10" borderId="201" applyNumberFormat="0" applyFon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80" fillId="9" borderId="223" applyNumberFormat="0" applyAlignment="0" applyProtection="0">
      <alignment vertical="center"/>
    </xf>
    <xf numFmtId="0" fontId="18" fillId="32" borderId="201" applyNumberFormat="0" applyAlignment="0" applyProtection="0"/>
    <xf numFmtId="2" fontId="57" fillId="35" borderId="203" applyProtection="0">
      <alignment horizontal="center"/>
    </xf>
    <xf numFmtId="0" fontId="85" fillId="0" borderId="234" applyNumberFormat="0" applyFill="0" applyAlignment="0" applyProtection="0"/>
    <xf numFmtId="0" fontId="13" fillId="10" borderId="201" applyNumberFormat="0" applyFont="0" applyAlignment="0" applyProtection="0">
      <alignment vertical="center"/>
    </xf>
    <xf numFmtId="2" fontId="53" fillId="37" borderId="203" applyProtection="0">
      <alignment horizont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14" fontId="54" fillId="36" borderId="203" applyProtection="0">
      <alignment horizontal="left"/>
    </xf>
    <xf numFmtId="0" fontId="68" fillId="15" borderId="23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80" fillId="15" borderId="223" applyNumberFormat="0" applyAlignment="0" applyProtection="0">
      <alignment vertical="center"/>
    </xf>
    <xf numFmtId="0" fontId="80" fillId="9" borderId="231" applyNumberFormat="0" applyAlignment="0" applyProtection="0">
      <alignment vertical="center"/>
    </xf>
    <xf numFmtId="0" fontId="13" fillId="10" borderId="201" applyNumberFormat="0" applyFont="0" applyAlignment="0" applyProtection="0">
      <alignment vertical="center"/>
    </xf>
    <xf numFmtId="0" fontId="52" fillId="33" borderId="203" applyNumberFormat="0" applyAlignment="0" applyProtection="0"/>
    <xf numFmtId="2" fontId="57" fillId="35" borderId="203" applyProtection="0"/>
    <xf numFmtId="2" fontId="53" fillId="35" borderId="203" applyProtection="0">
      <alignment horizontal="right"/>
    </xf>
    <xf numFmtId="0" fontId="80" fillId="15" borderId="223" applyNumberFormat="0" applyAlignment="0" applyProtection="0">
      <alignment vertical="center"/>
    </xf>
    <xf numFmtId="2" fontId="57" fillId="35" borderId="203" applyProtection="0"/>
    <xf numFmtId="2" fontId="54" fillId="33" borderId="232" applyProtection="0"/>
    <xf numFmtId="2" fontId="54" fillId="33" borderId="203" applyProtection="0"/>
    <xf numFmtId="2" fontId="53" fillId="37" borderId="203" applyProtection="0">
      <alignment horizontal="center"/>
    </xf>
    <xf numFmtId="2" fontId="57" fillId="35" borderId="203" applyProtection="0"/>
    <xf numFmtId="0" fontId="80" fillId="15" borderId="231" applyNumberFormat="0" applyAlignment="0" applyProtection="0">
      <alignment vertical="center"/>
    </xf>
    <xf numFmtId="0" fontId="13" fillId="10" borderId="218" applyNumberFormat="0" applyFont="0" applyAlignment="0" applyProtection="0">
      <alignment vertical="center"/>
    </xf>
    <xf numFmtId="14" fontId="54" fillId="36" borderId="203" applyProtection="0">
      <alignment horizontal="right"/>
    </xf>
    <xf numFmtId="2" fontId="57" fillId="35" borderId="232" applyProtection="0">
      <alignment horizontal="center"/>
    </xf>
    <xf numFmtId="0" fontId="80" fillId="15" borderId="231" applyNumberFormat="0" applyAlignment="0" applyProtection="0">
      <alignment vertical="center"/>
    </xf>
    <xf numFmtId="0" fontId="55" fillId="33" borderId="203" applyNumberFormat="0" applyProtection="0">
      <alignment horizontal="left"/>
    </xf>
    <xf numFmtId="2" fontId="53" fillId="37" borderId="203" applyProtection="0"/>
    <xf numFmtId="2" fontId="57" fillId="35" borderId="203" applyProtection="0"/>
    <xf numFmtId="2" fontId="53" fillId="34" borderId="203" applyProtection="0"/>
    <xf numFmtId="2" fontId="54" fillId="33" borderId="203" applyProtection="0"/>
    <xf numFmtId="2" fontId="53" fillId="37" borderId="203" applyProtection="0">
      <alignment horizontal="center"/>
    </xf>
    <xf numFmtId="14" fontId="54" fillId="36" borderId="203" applyProtection="0">
      <alignment horizontal="right"/>
    </xf>
    <xf numFmtId="14" fontId="54" fillId="36" borderId="203" applyProtection="0">
      <alignment horizontal="left"/>
    </xf>
    <xf numFmtId="14" fontId="54" fillId="36" borderId="203" applyProtection="0">
      <alignment horizontal="right"/>
    </xf>
    <xf numFmtId="2" fontId="53" fillId="35" borderId="203" applyProtection="0">
      <alignment horizontal="right"/>
    </xf>
    <xf numFmtId="0" fontId="52" fillId="33" borderId="203" applyNumberFormat="0" applyAlignment="0" applyProtection="0"/>
    <xf numFmtId="2" fontId="52" fillId="34" borderId="203" applyProtection="0">
      <alignment horizontal="right"/>
    </xf>
    <xf numFmtId="0" fontId="18" fillId="32" borderId="201" applyNumberFormat="0" applyAlignment="0" applyProtection="0"/>
    <xf numFmtId="0" fontId="18" fillId="32" borderId="201" applyNumberFormat="0" applyAlignment="0" applyProtection="0"/>
    <xf numFmtId="2" fontId="52" fillId="34" borderId="203" applyProtection="0">
      <alignment horizontal="right"/>
    </xf>
    <xf numFmtId="0" fontId="55" fillId="33" borderId="203" applyNumberFormat="0" applyProtection="0">
      <alignment horizontal="lef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0" fontId="38" fillId="29" borderId="214" applyNumberFormat="0" applyBorder="0" applyAlignment="0" applyProtection="0"/>
    <xf numFmtId="14" fontId="54" fillId="36" borderId="203" applyProtection="0">
      <alignment horizontal="lef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1" fillId="15" borderId="223" applyNumberFormat="0" applyAlignment="0" applyProtection="0">
      <alignment vertical="center"/>
    </xf>
    <xf numFmtId="0" fontId="79" fillId="8" borderId="184" applyNumberFormat="0" applyAlignment="0" applyProtection="0">
      <alignment vertical="center"/>
    </xf>
    <xf numFmtId="0" fontId="67" fillId="9" borderId="236" applyNumberFormat="0" applyAlignment="0" applyProtection="0"/>
    <xf numFmtId="2" fontId="53" fillId="37" borderId="203" applyProtection="0">
      <alignment horizontal="center"/>
    </xf>
    <xf numFmtId="0" fontId="13" fillId="10" borderId="201" applyNumberFormat="0" applyFont="0" applyAlignment="0" applyProtection="0">
      <alignment vertical="center"/>
    </xf>
    <xf numFmtId="2" fontId="57" fillId="35" borderId="203" applyProtection="0"/>
    <xf numFmtId="2" fontId="53" fillId="37" borderId="203" applyProtection="0"/>
    <xf numFmtId="2" fontId="57" fillId="35" borderId="203" applyProtection="0"/>
    <xf numFmtId="0" fontId="63" fillId="0" borderId="233" applyNumberFormat="0" applyFill="0" applyAlignment="0" applyProtection="0">
      <alignment vertical="center"/>
    </xf>
    <xf numFmtId="2" fontId="53" fillId="37" borderId="203" applyProtection="0">
      <alignment horizontal="center"/>
    </xf>
    <xf numFmtId="0" fontId="51" fillId="15" borderId="223"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xf numFmtId="0" fontId="79" fillId="8" borderId="184" applyNumberFormat="0" applyAlignment="0" applyProtection="0">
      <alignment vertical="center"/>
    </xf>
    <xf numFmtId="0" fontId="13" fillId="10" borderId="201" applyNumberFormat="0" applyFont="0" applyAlignment="0" applyProtection="0">
      <alignment vertical="center"/>
    </xf>
    <xf numFmtId="0" fontId="68" fillId="15" borderId="216" applyNumberFormat="0" applyAlignment="0" applyProtection="0">
      <alignment vertical="center"/>
    </xf>
    <xf numFmtId="2" fontId="57" fillId="35" borderId="232" applyProtection="0">
      <alignment horizont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0" fontId="51" fillId="15" borderId="223" applyNumberFormat="0" applyAlignment="0" applyProtection="0">
      <alignment vertical="center"/>
    </xf>
    <xf numFmtId="2" fontId="52" fillId="34" borderId="203" applyProtection="0">
      <alignment horizontal="right"/>
    </xf>
    <xf numFmtId="0" fontId="68" fillId="9" borderId="216" applyNumberFormat="0" applyAlignment="0" applyProtection="0">
      <alignment vertical="center"/>
    </xf>
    <xf numFmtId="0" fontId="13" fillId="10" borderId="201" applyNumberFormat="0" applyFont="0" applyAlignment="0" applyProtection="0">
      <alignment vertical="center"/>
    </xf>
    <xf numFmtId="2" fontId="54" fillId="33" borderId="232" applyProtection="0"/>
    <xf numFmtId="2" fontId="53" fillId="34" borderId="203" applyProtection="0"/>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3" fillId="35"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80" fillId="15" borderId="231" applyNumberFormat="0" applyAlignment="0" applyProtection="0">
      <alignment vertical="center"/>
    </xf>
    <xf numFmtId="0" fontId="80" fillId="15" borderId="223" applyNumberFormat="0" applyAlignment="0" applyProtection="0">
      <alignment vertical="center"/>
    </xf>
    <xf numFmtId="2" fontId="57" fillId="35" borderId="203" applyProtection="0"/>
    <xf numFmtId="14" fontId="54" fillId="36" borderId="203" applyProtection="0">
      <alignment horizontal="right"/>
    </xf>
    <xf numFmtId="0" fontId="13" fillId="10" borderId="229" applyNumberFormat="0" applyFont="0" applyAlignment="0" applyProtection="0"/>
    <xf numFmtId="0" fontId="13" fillId="10" borderId="229" applyNumberFormat="0" applyFont="0" applyAlignment="0" applyProtection="0">
      <alignment vertical="center"/>
    </xf>
    <xf numFmtId="2" fontId="52" fillId="34" borderId="203" applyProtection="0">
      <alignment horizontal="right"/>
    </xf>
    <xf numFmtId="0" fontId="13" fillId="10" borderId="229" applyNumberFormat="0" applyFont="0" applyAlignment="0" applyProtection="0">
      <alignment vertical="center"/>
    </xf>
    <xf numFmtId="14" fontId="54" fillId="36" borderId="203" applyProtection="0">
      <alignment horizontal="left"/>
    </xf>
    <xf numFmtId="0" fontId="68" fillId="15" borderId="184" applyNumberFormat="0" applyAlignment="0" applyProtection="0">
      <alignment vertical="center"/>
    </xf>
    <xf numFmtId="0" fontId="52" fillId="33" borderId="203" applyNumberFormat="0" applyAlignment="0" applyProtection="0"/>
    <xf numFmtId="2" fontId="53" fillId="35" borderId="203" applyProtection="0">
      <alignment horizontal="right"/>
    </xf>
    <xf numFmtId="0" fontId="59" fillId="0" borderId="233" applyNumberFormat="0" applyFill="0" applyAlignment="0" applyProtection="0">
      <alignment vertical="center"/>
    </xf>
    <xf numFmtId="0" fontId="80" fillId="15" borderId="231" applyNumberFormat="0" applyAlignment="0" applyProtection="0">
      <alignment vertical="center"/>
    </xf>
    <xf numFmtId="0" fontId="44" fillId="8" borderId="236" applyNumberFormat="0" applyAlignment="0" applyProtection="0">
      <alignment vertical="center"/>
    </xf>
    <xf numFmtId="0" fontId="13" fillId="10" borderId="201" applyNumberFormat="0" applyFont="0" applyAlignment="0" applyProtection="0">
      <alignment vertical="center"/>
    </xf>
    <xf numFmtId="2" fontId="57" fillId="35" borderId="203" applyProtection="0">
      <alignment horizontal="center"/>
    </xf>
    <xf numFmtId="2" fontId="53" fillId="37" borderId="203" applyProtection="0"/>
    <xf numFmtId="2" fontId="57" fillId="35" borderId="203" applyProtection="0">
      <alignment horizontal="center"/>
    </xf>
    <xf numFmtId="2" fontId="57" fillId="35" borderId="203" applyProtection="0"/>
    <xf numFmtId="2" fontId="53" fillId="37" borderId="203" applyProtection="0"/>
    <xf numFmtId="0" fontId="55" fillId="33" borderId="203" applyNumberFormat="0" applyProtection="0">
      <alignment horizontal="left"/>
    </xf>
    <xf numFmtId="2" fontId="53" fillId="37" borderId="203" applyProtection="0"/>
    <xf numFmtId="2" fontId="53" fillId="34" borderId="203" applyProtection="0"/>
    <xf numFmtId="14" fontId="54" fillId="36" borderId="232" applyProtection="0">
      <alignment horizontal="right"/>
    </xf>
    <xf numFmtId="0" fontId="55" fillId="33" borderId="203" applyNumberFormat="0" applyProtection="0">
      <alignment horizontal="left"/>
    </xf>
    <xf numFmtId="2" fontId="53" fillId="37" borderId="203" applyProtection="0">
      <alignment horizontal="center"/>
    </xf>
    <xf numFmtId="0" fontId="55" fillId="33" borderId="203" applyNumberFormat="0" applyProtection="0">
      <alignment horizontal="left"/>
    </xf>
    <xf numFmtId="2" fontId="57" fillId="35" borderId="232" applyProtection="0"/>
    <xf numFmtId="0" fontId="68" fillId="15" borderId="216" applyNumberFormat="0" applyAlignment="0" applyProtection="0">
      <alignment vertical="center"/>
    </xf>
    <xf numFmtId="0" fontId="63" fillId="0" borderId="234" applyNumberFormat="0" applyFill="0" applyAlignment="0" applyProtection="0">
      <alignment vertical="center"/>
    </xf>
    <xf numFmtId="2" fontId="53" fillId="37" borderId="203" applyProtection="0">
      <alignment horizontal="center"/>
    </xf>
    <xf numFmtId="2" fontId="53" fillId="37" borderId="203" applyProtection="0">
      <alignment horizontal="center"/>
    </xf>
    <xf numFmtId="0" fontId="13" fillId="10" borderId="201" applyNumberFormat="0" applyFont="0" applyAlignment="0" applyProtection="0">
      <alignment vertical="center"/>
    </xf>
    <xf numFmtId="0" fontId="18" fillId="32" borderId="218" applyNumberFormat="0" applyAlignment="0" applyProtection="0"/>
    <xf numFmtId="14" fontId="54" fillId="36" borderId="203" applyProtection="0">
      <alignment horizontal="right"/>
    </xf>
    <xf numFmtId="0" fontId="51" fillId="15" borderId="231" applyNumberFormat="0" applyAlignment="0" applyProtection="0">
      <alignment vertical="center"/>
    </xf>
    <xf numFmtId="0" fontId="80" fillId="15" borderId="193" applyNumberFormat="0" applyAlignment="0" applyProtection="0">
      <alignment vertical="center"/>
    </xf>
    <xf numFmtId="14" fontId="54" fillId="36" borderId="203" applyProtection="0">
      <alignment horizontal="left"/>
    </xf>
    <xf numFmtId="0" fontId="13" fillId="10" borderId="201" applyNumberFormat="0" applyFont="0" applyAlignment="0" applyProtection="0">
      <alignment vertical="center"/>
    </xf>
    <xf numFmtId="0" fontId="79" fillId="8" borderId="184" applyNumberFormat="0" applyAlignment="0" applyProtection="0">
      <alignment vertical="center"/>
    </xf>
    <xf numFmtId="0" fontId="63" fillId="0" borderId="241" applyNumberFormat="0" applyFill="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51" fillId="15" borderId="223" applyNumberFormat="0" applyAlignment="0" applyProtection="0">
      <alignment vertical="center"/>
    </xf>
    <xf numFmtId="0" fontId="67" fillId="9" borderId="227" applyNumberFormat="0" applyAlignment="0" applyProtection="0"/>
    <xf numFmtId="0" fontId="68" fillId="9" borderId="227" applyNumberFormat="0" applyAlignment="0" applyProtection="0">
      <alignment vertical="center"/>
    </xf>
    <xf numFmtId="0" fontId="68" fillId="15" borderId="227" applyNumberFormat="0" applyAlignment="0" applyProtection="0">
      <alignment vertical="center"/>
    </xf>
    <xf numFmtId="0" fontId="63" fillId="0" borderId="226" applyNumberFormat="0" applyFill="0" applyAlignment="0" applyProtection="0">
      <alignment vertical="center"/>
    </xf>
    <xf numFmtId="0" fontId="63" fillId="0" borderId="226" applyNumberFormat="0" applyFill="0" applyAlignment="0" applyProtection="0">
      <alignment vertical="center"/>
    </xf>
    <xf numFmtId="0" fontId="13" fillId="10" borderId="201" applyNumberFormat="0" applyFont="0" applyAlignment="0" applyProtection="0">
      <alignment vertical="center"/>
    </xf>
    <xf numFmtId="0" fontId="32" fillId="15" borderId="227" applyNumberFormat="0" applyAlignment="0" applyProtection="0">
      <alignment vertical="center"/>
    </xf>
    <xf numFmtId="0" fontId="44" fillId="8" borderId="227" applyNumberFormat="0" applyAlignment="0" applyProtection="0">
      <alignment vertical="center"/>
    </xf>
    <xf numFmtId="0" fontId="44" fillId="8" borderId="227"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44" fillId="8" borderId="184" applyNumberFormat="0" applyAlignment="0" applyProtection="0">
      <alignment vertical="center"/>
    </xf>
    <xf numFmtId="0" fontId="51" fillId="15" borderId="193" applyNumberFormat="0" applyAlignment="0" applyProtection="0">
      <alignment vertical="center"/>
    </xf>
    <xf numFmtId="0" fontId="67" fillId="9" borderId="184" applyNumberFormat="0" applyAlignment="0" applyProtection="0"/>
    <xf numFmtId="0" fontId="85" fillId="0" borderId="226" applyNumberFormat="0" applyFill="0" applyAlignment="0" applyProtection="0"/>
    <xf numFmtId="0" fontId="80" fillId="15" borderId="223"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63" fillId="0" borderId="233" applyNumberFormat="0" applyFill="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79" fillId="8" borderId="227" applyNumberFormat="0" applyAlignment="0" applyProtection="0">
      <alignment vertical="center"/>
    </xf>
    <xf numFmtId="0" fontId="80" fillId="15"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44" fillId="8" borderId="216" applyNumberFormat="0" applyAlignment="0" applyProtection="0">
      <alignment vertical="center"/>
    </xf>
    <xf numFmtId="0" fontId="63" fillId="0" borderId="233" applyNumberFormat="0" applyFill="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2" fontId="52" fillId="34" borderId="203" applyProtection="0">
      <alignment horizontal="right"/>
    </xf>
    <xf numFmtId="0" fontId="79" fillId="8" borderId="236" applyNumberFormat="0" applyAlignment="0" applyProtection="0">
      <alignment vertical="center"/>
    </xf>
    <xf numFmtId="0" fontId="13" fillId="10" borderId="201" applyNumberFormat="0" applyFont="0" applyAlignment="0" applyProtection="0">
      <alignment vertical="center"/>
    </xf>
    <xf numFmtId="0" fontId="63" fillId="0" borderId="241" applyNumberFormat="0" applyFill="0" applyAlignment="0" applyProtection="0">
      <alignment vertical="center"/>
    </xf>
    <xf numFmtId="0" fontId="32" fillId="15" borderId="184" applyNumberFormat="0" applyAlignment="0" applyProtection="0">
      <alignment vertical="center"/>
    </xf>
    <xf numFmtId="2" fontId="52" fillId="34" borderId="232" applyProtection="0">
      <alignment horizontal="right"/>
    </xf>
    <xf numFmtId="0" fontId="80" fillId="15" borderId="231" applyNumberFormat="0" applyAlignment="0" applyProtection="0">
      <alignment vertical="center"/>
    </xf>
    <xf numFmtId="0" fontId="13" fillId="10" borderId="201" applyNumberFormat="0" applyFont="0" applyAlignment="0" applyProtection="0">
      <alignment vertical="center"/>
    </xf>
    <xf numFmtId="0" fontId="51" fillId="15" borderId="231"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14" fontId="54" fillId="36" borderId="203" applyProtection="0">
      <alignment horizontal="right"/>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227" applyNumberFormat="0" applyAlignment="0" applyProtection="0">
      <alignment vertical="center"/>
    </xf>
    <xf numFmtId="0" fontId="67" fillId="9" borderId="184"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5" fillId="33" borderId="203" applyNumberFormat="0" applyProtection="0">
      <alignment horizontal="left"/>
    </xf>
    <xf numFmtId="0" fontId="63" fillId="0" borderId="242" applyNumberFormat="0" applyFill="0" applyAlignment="0" applyProtection="0">
      <alignment vertical="center"/>
    </xf>
    <xf numFmtId="0" fontId="18" fillId="32" borderId="201" applyNumberFormat="0" applyAlignment="0" applyProtection="0"/>
    <xf numFmtId="0" fontId="32" fillId="15" borderId="216" applyNumberFormat="0" applyAlignment="0" applyProtection="0">
      <alignment vertical="center"/>
    </xf>
    <xf numFmtId="2" fontId="53" fillId="35" borderId="203" applyProtection="0">
      <alignment horizontal="right"/>
    </xf>
    <xf numFmtId="14" fontId="54" fillId="36" borderId="203" applyProtection="0">
      <alignment horizontal="left"/>
    </xf>
    <xf numFmtId="14" fontId="54" fillId="36" borderId="232" applyProtection="0">
      <alignment horizontal="left"/>
    </xf>
    <xf numFmtId="0" fontId="13" fillId="10" borderId="218" applyNumberFormat="0" applyFont="0" applyAlignment="0" applyProtection="0">
      <alignment vertical="center"/>
    </xf>
    <xf numFmtId="2" fontId="57" fillId="35" borderId="203" applyProtection="0">
      <alignment horizontal="center"/>
    </xf>
    <xf numFmtId="0" fontId="67" fillId="9" borderId="184" applyNumberFormat="0" applyAlignment="0" applyProtection="0"/>
    <xf numFmtId="0" fontId="55" fillId="33" borderId="203" applyNumberFormat="0" applyProtection="0">
      <alignment horizontal="left"/>
    </xf>
    <xf numFmtId="0" fontId="13" fillId="10" borderId="201" applyNumberFormat="0" applyFont="0" applyAlignment="0" applyProtection="0">
      <alignment vertical="center"/>
    </xf>
    <xf numFmtId="2" fontId="53" fillId="37" borderId="203" applyProtection="0"/>
    <xf numFmtId="14" fontId="54" fillId="36" borderId="203" applyProtection="0">
      <alignment horizontal="left"/>
    </xf>
    <xf numFmtId="2" fontId="53" fillId="34" borderId="203" applyProtection="0"/>
    <xf numFmtId="0" fontId="13" fillId="10" borderId="201" applyNumberFormat="0" applyFon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2" fontId="54" fillId="33" borderId="203" applyProtection="0"/>
    <xf numFmtId="0" fontId="13" fillId="10" borderId="201" applyNumberFormat="0" applyFont="0" applyAlignment="0" applyProtection="0">
      <alignment vertical="center"/>
    </xf>
    <xf numFmtId="0" fontId="68" fillId="15" borderId="216" applyNumberFormat="0" applyAlignment="0" applyProtection="0">
      <alignment vertical="center"/>
    </xf>
    <xf numFmtId="0" fontId="55" fillId="33" borderId="203" applyNumberFormat="0" applyProtection="0">
      <alignment horizontal="left"/>
    </xf>
    <xf numFmtId="2" fontId="53" fillId="35" borderId="232" applyProtection="0">
      <alignment horizontal="right"/>
    </xf>
    <xf numFmtId="0" fontId="13" fillId="10" borderId="201" applyNumberFormat="0" applyFont="0" applyAlignment="0" applyProtection="0">
      <alignment vertical="center"/>
    </xf>
    <xf numFmtId="0" fontId="63" fillId="0" borderId="234" applyNumberFormat="0" applyFill="0" applyAlignment="0" applyProtection="0">
      <alignment vertical="center"/>
    </xf>
    <xf numFmtId="0" fontId="13" fillId="10" borderId="201" applyNumberFormat="0" applyFont="0" applyAlignment="0" applyProtection="0">
      <alignment vertical="center"/>
    </xf>
    <xf numFmtId="2" fontId="54" fillId="33" borderId="203" applyProtection="0"/>
    <xf numFmtId="37" fontId="73" fillId="0" borderId="214">
      <alignment horizontal="justify" vertical="center" wrapText="1"/>
    </xf>
    <xf numFmtId="0" fontId="13" fillId="10" borderId="201" applyNumberFormat="0" applyFont="0" applyAlignment="0" applyProtection="0">
      <alignment vertical="center"/>
    </xf>
    <xf numFmtId="2" fontId="54" fillId="33" borderId="203" applyProtection="0"/>
    <xf numFmtId="0" fontId="68" fillId="15" borderId="216" applyNumberFormat="0" applyAlignment="0" applyProtection="0">
      <alignment vertical="center"/>
    </xf>
    <xf numFmtId="2" fontId="53" fillId="37" borderId="232" applyProtection="0">
      <alignment horizontal="center"/>
    </xf>
    <xf numFmtId="0" fontId="63" fillId="0" borderId="233" applyNumberFormat="0" applyFill="0" applyAlignment="0" applyProtection="0">
      <alignment vertical="center"/>
    </xf>
    <xf numFmtId="0" fontId="68" fillId="9" borderId="184" applyNumberFormat="0" applyAlignment="0" applyProtection="0">
      <alignment vertical="center"/>
    </xf>
    <xf numFmtId="2" fontId="53" fillId="35" borderId="203" applyProtection="0">
      <alignment horizontal="right"/>
    </xf>
    <xf numFmtId="14" fontId="54" fillId="36" borderId="203" applyProtection="0">
      <alignment horizontal="right"/>
    </xf>
    <xf numFmtId="2" fontId="52" fillId="34" borderId="203" applyProtection="0">
      <alignment horizontal="right"/>
    </xf>
    <xf numFmtId="0" fontId="18" fillId="32" borderId="201" applyNumberFormat="0" applyAlignment="0" applyProtection="0"/>
    <xf numFmtId="0" fontId="13" fillId="10" borderId="201" applyNumberFormat="0" applyFont="0" applyAlignment="0" applyProtection="0">
      <alignment vertical="center"/>
    </xf>
    <xf numFmtId="2" fontId="54" fillId="33" borderId="203" applyProtection="0"/>
    <xf numFmtId="0" fontId="18" fillId="32" borderId="201" applyNumberFormat="0" applyAlignment="0" applyProtection="0"/>
    <xf numFmtId="2" fontId="53" fillId="37" borderId="224" applyProtection="0">
      <alignment horizont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59" fillId="0" borderId="225" applyNumberFormat="0" applyFill="0" applyAlignment="0" applyProtection="0">
      <alignment vertical="center"/>
    </xf>
    <xf numFmtId="2" fontId="53" fillId="34" borderId="224" applyProtection="0"/>
    <xf numFmtId="2" fontId="57" fillId="35" borderId="224" applyProtection="0">
      <alignment horizontal="center"/>
    </xf>
    <xf numFmtId="2" fontId="53" fillId="37" borderId="224" applyProtection="0">
      <alignment horizontal="center"/>
    </xf>
    <xf numFmtId="2" fontId="57" fillId="35" borderId="224" applyProtection="0"/>
    <xf numFmtId="2" fontId="54" fillId="33" borderId="224" applyProtection="0"/>
    <xf numFmtId="0" fontId="18" fillId="32" borderId="229" applyNumberFormat="0" applyAlignment="0" applyProtection="0"/>
    <xf numFmtId="0" fontId="18" fillId="32" borderId="229" applyNumberFormat="0" applyAlignment="0" applyProtection="0"/>
    <xf numFmtId="2" fontId="54" fillId="33" borderId="224" applyProtection="0"/>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14" fontId="54" fillId="36" borderId="203" applyProtection="0">
      <alignment horizontal="left"/>
    </xf>
    <xf numFmtId="2" fontId="53" fillId="34" borderId="203" applyProtection="0"/>
    <xf numFmtId="0" fontId="13" fillId="10" borderId="201" applyNumberFormat="0" applyFont="0" applyAlignment="0" applyProtection="0">
      <alignment vertical="center"/>
    </xf>
    <xf numFmtId="0" fontId="55" fillId="33" borderId="203" applyNumberFormat="0" applyProtection="0">
      <alignment horizontal="left"/>
    </xf>
    <xf numFmtId="2" fontId="54" fillId="33" borderId="203" applyProtection="0"/>
    <xf numFmtId="0" fontId="80"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3" fillId="34" borderId="232" applyProtection="0"/>
    <xf numFmtId="2" fontId="53" fillId="34" borderId="203" applyProtection="0"/>
    <xf numFmtId="14" fontId="54" fillId="36" borderId="203" applyProtection="0">
      <alignment horizontal="left"/>
    </xf>
    <xf numFmtId="0" fontId="55" fillId="33" borderId="203" applyNumberFormat="0" applyProtection="0">
      <alignment horizontal="left"/>
    </xf>
    <xf numFmtId="14" fontId="54" fillId="36" borderId="203" applyProtection="0">
      <alignment horizontal="left"/>
    </xf>
    <xf numFmtId="0" fontId="44" fillId="8" borderId="184" applyNumberFormat="0" applyAlignment="0" applyProtection="0">
      <alignment vertical="center"/>
    </xf>
    <xf numFmtId="0" fontId="18" fillId="32" borderId="201" applyNumberFormat="0" applyAlignment="0" applyProtection="0"/>
    <xf numFmtId="0" fontId="79" fillId="8" borderId="184"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79" fillId="8" borderId="184" applyNumberFormat="0" applyAlignment="0" applyProtection="0">
      <alignment vertical="center"/>
    </xf>
    <xf numFmtId="0" fontId="68" fillId="15" borderId="216"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7" fillId="35" borderId="203" applyProtection="0">
      <alignment horizontal="center"/>
    </xf>
    <xf numFmtId="0" fontId="80" fillId="9" borderId="223" applyNumberForma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55" fillId="33" borderId="203" applyNumberFormat="0" applyProtection="0">
      <alignment horizontal="left"/>
    </xf>
    <xf numFmtId="2" fontId="54" fillId="33" borderId="203" applyProtection="0"/>
    <xf numFmtId="0" fontId="68" fillId="15" borderId="216" applyNumberFormat="0" applyAlignment="0" applyProtection="0">
      <alignment vertical="center"/>
    </xf>
    <xf numFmtId="0" fontId="13" fillId="10" borderId="238" applyNumberFormat="0" applyFont="0" applyAlignment="0" applyProtection="0">
      <alignment vertical="center"/>
    </xf>
    <xf numFmtId="0" fontId="55" fillId="33" borderId="203" applyNumberFormat="0" applyProtection="0">
      <alignment horizontal="left"/>
    </xf>
    <xf numFmtId="2" fontId="53" fillId="34" borderId="203" applyProtection="0"/>
    <xf numFmtId="2" fontId="57" fillId="35" borderId="203" applyProtection="0">
      <alignment horizontal="center"/>
    </xf>
    <xf numFmtId="2" fontId="53" fillId="37" borderId="203" applyProtection="0">
      <alignment horizontal="center"/>
    </xf>
    <xf numFmtId="2" fontId="53" fillId="37" borderId="203" applyProtection="0"/>
    <xf numFmtId="2" fontId="53" fillId="35" borderId="203" applyProtection="0">
      <alignment horizontal="right"/>
    </xf>
    <xf numFmtId="14" fontId="54" fillId="36" borderId="203" applyProtection="0">
      <alignment horizontal="right"/>
    </xf>
    <xf numFmtId="0" fontId="18" fillId="32" borderId="201" applyNumberFormat="0" applyAlignment="0" applyProtection="0"/>
    <xf numFmtId="0" fontId="80" fillId="9" borderId="223" applyNumberFormat="0" applyAlignment="0" applyProtection="0">
      <alignment vertical="center"/>
    </xf>
    <xf numFmtId="0" fontId="13" fillId="10" borderId="201" applyNumberFormat="0" applyFont="0" applyAlignment="0" applyProtection="0">
      <alignment vertical="center"/>
    </xf>
    <xf numFmtId="0" fontId="52" fillId="33" borderId="203" applyNumberFormat="0" applyAlignment="0" applyProtection="0"/>
    <xf numFmtId="2" fontId="54" fillId="33" borderId="203" applyProtection="0"/>
    <xf numFmtId="2" fontId="53" fillId="37" borderId="203" applyProtection="0"/>
    <xf numFmtId="2" fontId="57" fillId="35" borderId="203" applyProtection="0"/>
    <xf numFmtId="2" fontId="53" fillId="37" borderId="203" applyProtection="0">
      <alignment horizontal="center"/>
    </xf>
    <xf numFmtId="2" fontId="57" fillId="35" borderId="203" applyProtection="0"/>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2" fontId="53" fillId="37" borderId="232" applyProtection="0"/>
    <xf numFmtId="0" fontId="51" fillId="15" borderId="231" applyNumberFormat="0" applyAlignment="0" applyProtection="0">
      <alignment vertical="center"/>
    </xf>
    <xf numFmtId="2" fontId="53" fillId="35" borderId="203" applyProtection="0">
      <alignment horizontal="right"/>
    </xf>
    <xf numFmtId="0" fontId="67" fillId="9" borderId="184" applyNumberFormat="0" applyAlignment="0" applyProtection="0"/>
    <xf numFmtId="2" fontId="57" fillId="35" borderId="203" applyProtection="0"/>
    <xf numFmtId="2" fontId="53" fillId="37" borderId="203" applyProtection="0"/>
    <xf numFmtId="0" fontId="80" fillId="15" borderId="223" applyNumberFormat="0" applyAlignment="0" applyProtection="0">
      <alignment vertical="center"/>
    </xf>
    <xf numFmtId="0" fontId="80" fillId="15" borderId="19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80" fillId="15" borderId="231" applyNumberFormat="0" applyAlignment="0" applyProtection="0">
      <alignment vertical="center"/>
    </xf>
    <xf numFmtId="0" fontId="68" fillId="15" borderId="227" applyNumberFormat="0" applyAlignment="0" applyProtection="0">
      <alignment vertical="center"/>
    </xf>
    <xf numFmtId="0" fontId="13" fillId="10" borderId="201" applyNumberFormat="0" applyFont="0" applyAlignment="0" applyProtection="0">
      <alignment vertical="center"/>
    </xf>
    <xf numFmtId="14" fontId="54" fillId="36" borderId="232" applyProtection="0">
      <alignment horizontal="left"/>
    </xf>
    <xf numFmtId="0" fontId="68" fillId="15" borderId="184"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51" fillId="15" borderId="223" applyNumberFormat="0" applyAlignment="0" applyProtection="0">
      <alignment vertical="center"/>
    </xf>
    <xf numFmtId="0" fontId="67" fillId="9" borderId="227" applyNumberFormat="0" applyAlignment="0" applyProtection="0"/>
    <xf numFmtId="0" fontId="68" fillId="9" borderId="227" applyNumberFormat="0" applyAlignment="0" applyProtection="0">
      <alignment vertical="center"/>
    </xf>
    <xf numFmtId="0" fontId="68" fillId="15" borderId="227" applyNumberFormat="0" applyAlignment="0" applyProtection="0">
      <alignment vertical="center"/>
    </xf>
    <xf numFmtId="0" fontId="63" fillId="0" borderId="226" applyNumberFormat="0" applyFill="0" applyAlignment="0" applyProtection="0">
      <alignment vertical="center"/>
    </xf>
    <xf numFmtId="0" fontId="63" fillId="0" borderId="226" applyNumberFormat="0" applyFill="0" applyAlignment="0" applyProtection="0">
      <alignment vertical="center"/>
    </xf>
    <xf numFmtId="0" fontId="13" fillId="10" borderId="201" applyNumberFormat="0" applyFont="0" applyAlignment="0" applyProtection="0">
      <alignment vertical="center"/>
    </xf>
    <xf numFmtId="0" fontId="32" fillId="15" borderId="227" applyNumberFormat="0" applyAlignment="0" applyProtection="0">
      <alignment vertical="center"/>
    </xf>
    <xf numFmtId="0" fontId="44" fillId="8" borderId="227" applyNumberFormat="0" applyAlignment="0" applyProtection="0">
      <alignment vertical="center"/>
    </xf>
    <xf numFmtId="0" fontId="32" fillId="15" borderId="227"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51" fillId="15" borderId="193" applyNumberFormat="0" applyAlignment="0" applyProtection="0">
      <alignment vertical="center"/>
    </xf>
    <xf numFmtId="0" fontId="44" fillId="8" borderId="184" applyNumberFormat="0" applyAlignment="0" applyProtection="0">
      <alignment vertical="center"/>
    </xf>
    <xf numFmtId="0" fontId="85" fillId="0" borderId="226" applyNumberFormat="0" applyFill="0" applyAlignment="0" applyProtection="0"/>
    <xf numFmtId="0" fontId="85" fillId="0" borderId="226" applyNumberFormat="0" applyFill="0" applyAlignment="0" applyProtection="0"/>
    <xf numFmtId="0" fontId="80" fillId="15" borderId="223" applyNumberFormat="0" applyAlignment="0" applyProtection="0">
      <alignment vertical="center"/>
    </xf>
    <xf numFmtId="0" fontId="80" fillId="15" borderId="223" applyNumberFormat="0" applyAlignment="0" applyProtection="0">
      <alignment vertical="center"/>
    </xf>
    <xf numFmtId="0" fontId="79" fillId="8" borderId="216"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79" fillId="8" borderId="227" applyNumberFormat="0" applyAlignment="0" applyProtection="0">
      <alignment vertical="center"/>
    </xf>
    <xf numFmtId="0" fontId="80" fillId="15" borderId="223" applyNumberFormat="0" applyAlignment="0" applyProtection="0">
      <alignment vertical="center"/>
    </xf>
    <xf numFmtId="0" fontId="80" fillId="9" borderId="223" applyNumberFormat="0" applyAlignment="0" applyProtection="0">
      <alignment vertical="center"/>
    </xf>
    <xf numFmtId="0" fontId="80" fillId="15" borderId="223"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79" fillId="8" borderId="227" applyNumberForma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xf numFmtId="0" fontId="32" fillId="15" borderId="216" applyNumberFormat="0" applyAlignment="0" applyProtection="0">
      <alignment vertical="center"/>
    </xf>
    <xf numFmtId="0" fontId="79" fillId="8" borderId="216" applyNumberFormat="0" applyAlignment="0" applyProtection="0">
      <alignment vertical="center"/>
    </xf>
    <xf numFmtId="14" fontId="54" fillId="36" borderId="232" applyProtection="0">
      <alignment horizontal="left"/>
    </xf>
    <xf numFmtId="0" fontId="68" fillId="15" borderId="184" applyNumberFormat="0" applyAlignment="0" applyProtection="0">
      <alignment vertical="center"/>
    </xf>
    <xf numFmtId="2" fontId="57" fillId="35" borderId="232"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227"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5" fillId="33" borderId="203" applyNumberFormat="0" applyProtection="0">
      <alignment horizontal="left"/>
    </xf>
    <xf numFmtId="2" fontId="52" fillId="34" borderId="203" applyProtection="0">
      <alignment horizontal="right"/>
    </xf>
    <xf numFmtId="0" fontId="18" fillId="32" borderId="201" applyNumberFormat="0" applyAlignment="0" applyProtection="0"/>
    <xf numFmtId="0" fontId="68" fillId="15" borderId="184" applyNumberFormat="0" applyAlignment="0" applyProtection="0">
      <alignment vertical="center"/>
    </xf>
    <xf numFmtId="14" fontId="54" fillId="36" borderId="203" applyProtection="0">
      <alignment horizontal="right"/>
    </xf>
    <xf numFmtId="14" fontId="54" fillId="36" borderId="203" applyProtection="0">
      <alignment horizontal="left"/>
    </xf>
    <xf numFmtId="0" fontId="80" fillId="15" borderId="223" applyNumberFormat="0" applyAlignment="0" applyProtection="0">
      <alignment vertical="center"/>
    </xf>
    <xf numFmtId="0" fontId="13" fillId="10" borderId="201" applyNumberFormat="0" applyFont="0" applyAlignment="0" applyProtection="0"/>
    <xf numFmtId="10" fontId="38" fillId="29" borderId="214" applyNumberFormat="0" applyBorder="0" applyAlignment="0" applyProtection="0"/>
    <xf numFmtId="0" fontId="80" fillId="15" borderId="231" applyNumberFormat="0" applyAlignment="0" applyProtection="0">
      <alignment vertical="center"/>
    </xf>
    <xf numFmtId="0" fontId="68" fillId="15" borderId="236" applyNumberFormat="0" applyAlignment="0" applyProtection="0">
      <alignment vertical="center"/>
    </xf>
    <xf numFmtId="0" fontId="80" fillId="15" borderId="223" applyNumberFormat="0" applyAlignment="0" applyProtection="0">
      <alignment vertical="center"/>
    </xf>
    <xf numFmtId="0" fontId="44" fillId="8" borderId="184" applyNumberFormat="0" applyAlignment="0" applyProtection="0">
      <alignment vertical="center"/>
    </xf>
    <xf numFmtId="0" fontId="68" fillId="15" borderId="184" applyNumberFormat="0" applyAlignment="0" applyProtection="0">
      <alignment vertical="center"/>
    </xf>
    <xf numFmtId="0" fontId="63" fillId="0" borderId="233" applyNumberFormat="0" applyFill="0" applyAlignment="0" applyProtection="0">
      <alignment vertical="center"/>
    </xf>
    <xf numFmtId="0" fontId="68" fillId="15" borderId="184" applyNumberFormat="0" applyAlignment="0" applyProtection="0">
      <alignment vertical="center"/>
    </xf>
    <xf numFmtId="0" fontId="13" fillId="10" borderId="218" applyNumberFormat="0" applyFont="0" applyAlignment="0" applyProtection="0">
      <alignment vertical="center"/>
    </xf>
    <xf numFmtId="0" fontId="79" fillId="8" borderId="184"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14" fontId="54" fillId="36" borderId="203" applyProtection="0">
      <alignment horizontal="right"/>
    </xf>
    <xf numFmtId="0" fontId="68" fillId="15" borderId="184" applyNumberFormat="0" applyAlignment="0" applyProtection="0">
      <alignment vertical="center"/>
    </xf>
    <xf numFmtId="0" fontId="44" fillId="8" borderId="216" applyNumberFormat="0" applyAlignment="0" applyProtection="0">
      <alignment vertical="center"/>
    </xf>
    <xf numFmtId="0" fontId="63" fillId="0" borderId="233" applyNumberFormat="0" applyFill="0" applyAlignment="0" applyProtection="0">
      <alignment vertical="center"/>
    </xf>
    <xf numFmtId="2" fontId="57" fillId="35" borderId="203" applyProtection="0"/>
    <xf numFmtId="2" fontId="52" fillId="34" borderId="203" applyProtection="0">
      <alignment horizontal="right"/>
    </xf>
    <xf numFmtId="2" fontId="53" fillId="34" borderId="203" applyProtection="0"/>
    <xf numFmtId="2" fontId="54" fillId="33" borderId="203" applyProtection="0"/>
    <xf numFmtId="0" fontId="44" fillId="8" borderId="184" applyNumberFormat="0" applyAlignment="0" applyProtection="0">
      <alignment vertical="center"/>
    </xf>
    <xf numFmtId="0" fontId="51" fillId="15" borderId="223" applyNumberFormat="0" applyAlignment="0" applyProtection="0">
      <alignment vertical="center"/>
    </xf>
    <xf numFmtId="0" fontId="18" fillId="32" borderId="201" applyNumberFormat="0" applyAlignment="0" applyProtection="0"/>
    <xf numFmtId="2" fontId="53" fillId="34" borderId="203" applyProtection="0"/>
    <xf numFmtId="2" fontId="57" fillId="35" borderId="203" applyProtection="0"/>
    <xf numFmtId="2" fontId="53" fillId="37" borderId="203" applyProtection="0">
      <alignment horizontal="center"/>
    </xf>
    <xf numFmtId="2" fontId="53" fillId="37" borderId="203" applyProtection="0"/>
    <xf numFmtId="0" fontId="44" fillId="8" borderId="184" applyNumberForma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79" fillId="8" borderId="184" applyNumberFormat="0" applyAlignment="0" applyProtection="0">
      <alignment vertical="center"/>
    </xf>
    <xf numFmtId="0" fontId="68" fillId="15" borderId="216" applyNumberFormat="0" applyAlignment="0" applyProtection="0">
      <alignment vertical="center"/>
    </xf>
    <xf numFmtId="0" fontId="52" fillId="33" borderId="203" applyNumberFormat="0" applyAlignment="0" applyProtection="0"/>
    <xf numFmtId="0" fontId="68" fillId="15" borderId="184"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2" fillId="34" borderId="203" applyProtection="0">
      <alignment horizontal="right"/>
    </xf>
    <xf numFmtId="0" fontId="13" fillId="10" borderId="229" applyNumberFormat="0" applyFont="0" applyAlignment="0" applyProtection="0">
      <alignment vertical="center"/>
    </xf>
    <xf numFmtId="0" fontId="80" fillId="15" borderId="231" applyNumberFormat="0" applyAlignment="0" applyProtection="0">
      <alignment vertical="center"/>
    </xf>
    <xf numFmtId="2" fontId="53" fillId="37" borderId="203" applyProtection="0">
      <alignment horizontal="center"/>
    </xf>
    <xf numFmtId="0" fontId="68" fillId="15" borderId="184" applyNumberFormat="0" applyAlignment="0" applyProtection="0">
      <alignment vertical="center"/>
    </xf>
    <xf numFmtId="0" fontId="63" fillId="0" borderId="241" applyNumberFormat="0" applyFill="0" applyAlignment="0" applyProtection="0">
      <alignment vertical="center"/>
    </xf>
    <xf numFmtId="0" fontId="80" fillId="15" borderId="223" applyNumberFormat="0" applyAlignment="0" applyProtection="0">
      <alignment vertical="center"/>
    </xf>
    <xf numFmtId="2" fontId="57" fillId="35" borderId="203" applyProtection="0"/>
    <xf numFmtId="2" fontId="53" fillId="34" borderId="203" applyProtection="0"/>
    <xf numFmtId="14" fontId="54" fillId="36" borderId="203" applyProtection="0">
      <alignment horizontal="left"/>
    </xf>
    <xf numFmtId="14" fontId="54" fillId="36" borderId="203" applyProtection="0">
      <alignment horizontal="right"/>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14" fontId="54" fillId="36" borderId="203" applyProtection="0">
      <alignment horizontal="left"/>
    </xf>
    <xf numFmtId="0" fontId="85" fillId="0" borderId="234" applyNumberFormat="0" applyFill="0" applyAlignment="0" applyProtection="0"/>
    <xf numFmtId="0" fontId="51" fillId="15" borderId="193"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8" fillId="32" borderId="201" applyNumberFormat="0" applyAlignment="0" applyProtection="0"/>
    <xf numFmtId="0" fontId="13" fillId="10" borderId="238" applyNumberFormat="0" applyFont="0" applyAlignment="0" applyProtection="0"/>
    <xf numFmtId="0" fontId="13" fillId="10" borderId="201" applyNumberFormat="0" applyFont="0" applyAlignment="0" applyProtection="0"/>
    <xf numFmtId="0" fontId="79" fillId="8" borderId="184" applyNumberFormat="0" applyAlignment="0" applyProtection="0">
      <alignment vertical="center"/>
    </xf>
    <xf numFmtId="0" fontId="13" fillId="10" borderId="218" applyNumberFormat="0" applyFont="0" applyAlignment="0" applyProtection="0">
      <alignment vertical="center"/>
    </xf>
    <xf numFmtId="0" fontId="68" fillId="15" borderId="23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7" fillId="35" borderId="232" applyProtection="0">
      <alignment horizont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44" fillId="8" borderId="216" applyNumberFormat="0" applyAlignment="0" applyProtection="0">
      <alignment vertical="center"/>
    </xf>
    <xf numFmtId="0" fontId="67" fillId="9" borderId="216" applyNumberFormat="0" applyAlignment="0" applyProtection="0"/>
    <xf numFmtId="2" fontId="57" fillId="35" borderId="203" applyProtection="0">
      <alignment horizontal="center"/>
    </xf>
    <xf numFmtId="2" fontId="53" fillId="35" borderId="203" applyProtection="0">
      <alignment horizontal="right"/>
    </xf>
    <xf numFmtId="14" fontId="54" fillId="36" borderId="232" applyProtection="0">
      <alignment horizontal="left"/>
    </xf>
    <xf numFmtId="2" fontId="54" fillId="33" borderId="203" applyProtection="0"/>
    <xf numFmtId="0" fontId="79" fillId="8" borderId="184" applyNumberFormat="0" applyAlignment="0" applyProtection="0">
      <alignment vertical="center"/>
    </xf>
    <xf numFmtId="2" fontId="53" fillId="37" borderId="203" applyProtection="0"/>
    <xf numFmtId="0" fontId="59" fillId="0" borderId="233" applyNumberFormat="0" applyFill="0" applyAlignment="0" applyProtection="0">
      <alignment vertical="center"/>
    </xf>
    <xf numFmtId="14" fontId="54" fillId="36" borderId="203" applyProtection="0">
      <alignment horizontal="right"/>
    </xf>
    <xf numFmtId="2" fontId="54" fillId="33" borderId="203" applyProtection="0"/>
    <xf numFmtId="2" fontId="57" fillId="35" borderId="203" applyProtection="0"/>
    <xf numFmtId="2" fontId="57" fillId="35" borderId="203" applyProtection="0">
      <alignment horizontal="center"/>
    </xf>
    <xf numFmtId="2" fontId="53" fillId="37" borderId="203" applyProtection="0"/>
    <xf numFmtId="0" fontId="13" fillId="10" borderId="201" applyNumberFormat="0" applyFont="0" applyAlignment="0" applyProtection="0">
      <alignment vertical="center"/>
    </xf>
    <xf numFmtId="2" fontId="52" fillId="34" borderId="203" applyProtection="0">
      <alignment horizontal="right"/>
    </xf>
    <xf numFmtId="2" fontId="57" fillId="35" borderId="203" applyProtection="0">
      <alignment horizontal="center"/>
    </xf>
    <xf numFmtId="0" fontId="32" fillId="15" borderId="184" applyNumberFormat="0" applyAlignment="0" applyProtection="0">
      <alignment vertical="center"/>
    </xf>
    <xf numFmtId="0" fontId="80" fillId="15" borderId="223" applyNumberFormat="0" applyAlignment="0" applyProtection="0">
      <alignment vertical="center"/>
    </xf>
    <xf numFmtId="14" fontId="54" fillId="36" borderId="203" applyProtection="0">
      <alignment horizontal="right"/>
    </xf>
    <xf numFmtId="2" fontId="57" fillId="35" borderId="203" applyProtection="0"/>
    <xf numFmtId="0" fontId="13" fillId="10" borderId="201" applyNumberFormat="0" applyFont="0" applyAlignment="0" applyProtection="0">
      <alignment vertical="center"/>
    </xf>
    <xf numFmtId="14" fontId="54" fillId="36" borderId="203" applyProtection="0">
      <alignment horizontal="right"/>
    </xf>
    <xf numFmtId="0" fontId="79" fillId="8" borderId="184" applyNumberFormat="0" applyAlignment="0" applyProtection="0">
      <alignment vertical="center"/>
    </xf>
    <xf numFmtId="0" fontId="18" fillId="32" borderId="201" applyNumberFormat="0" applyAlignment="0" applyProtection="0"/>
    <xf numFmtId="2" fontId="53" fillId="35" borderId="203" applyProtection="0">
      <alignment horizontal="right"/>
    </xf>
    <xf numFmtId="0" fontId="18" fillId="32" borderId="201" applyNumberFormat="0" applyAlignment="0" applyProtection="0"/>
    <xf numFmtId="2" fontId="53" fillId="37" borderId="203" applyProtection="0">
      <alignment horizontal="center"/>
    </xf>
    <xf numFmtId="2" fontId="57" fillId="35" borderId="203" applyProtection="0"/>
    <xf numFmtId="2" fontId="54" fillId="33" borderId="203" applyProtection="0"/>
    <xf numFmtId="2" fontId="57" fillId="35" borderId="203" applyProtection="0"/>
    <xf numFmtId="2" fontId="53" fillId="37" borderId="203" applyProtection="0">
      <alignment horizontal="center"/>
    </xf>
    <xf numFmtId="2" fontId="53" fillId="37" borderId="203" applyProtection="0">
      <alignment horizontal="center"/>
    </xf>
    <xf numFmtId="0" fontId="18" fillId="32" borderId="201" applyNumberFormat="0" applyAlignment="0" applyProtection="0"/>
    <xf numFmtId="0" fontId="18" fillId="32" borderId="201" applyNumberFormat="0" applyAlignment="0" applyProtection="0"/>
    <xf numFmtId="14" fontId="54" fillId="36" borderId="203" applyProtection="0">
      <alignment horizontal="right"/>
    </xf>
    <xf numFmtId="2" fontId="53" fillId="35" borderId="203" applyProtection="0">
      <alignment horizontal="right"/>
    </xf>
    <xf numFmtId="0" fontId="13" fillId="10" borderId="201" applyNumberFormat="0" applyFont="0" applyAlignment="0" applyProtection="0">
      <alignment vertical="center"/>
    </xf>
    <xf numFmtId="2" fontId="52" fillId="34" borderId="203" applyProtection="0">
      <alignment horizontal="right"/>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2" fontId="57" fillId="35" borderId="203" applyProtection="0">
      <alignment horizont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9" borderId="227" applyNumberFormat="0" applyAlignment="0" applyProtection="0">
      <alignment vertical="center"/>
    </xf>
    <xf numFmtId="0" fontId="68" fillId="9" borderId="227" applyNumberFormat="0" applyAlignment="0" applyProtection="0">
      <alignment vertical="center"/>
    </xf>
    <xf numFmtId="0" fontId="68" fillId="9" borderId="227" applyNumberFormat="0" applyAlignment="0" applyProtection="0">
      <alignment vertical="center"/>
    </xf>
    <xf numFmtId="0" fontId="68" fillId="9"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8" fillId="15" borderId="227" applyNumberFormat="0" applyAlignment="0" applyProtection="0">
      <alignment vertical="center"/>
    </xf>
    <xf numFmtId="0" fontId="67" fillId="9" borderId="227" applyNumberFormat="0" applyAlignment="0" applyProtection="0"/>
    <xf numFmtId="0" fontId="67" fillId="9" borderId="227" applyNumberFormat="0" applyAlignment="0" applyProtection="0"/>
    <xf numFmtId="0" fontId="67" fillId="9" borderId="227" applyNumberFormat="0" applyAlignment="0" applyProtection="0"/>
    <xf numFmtId="0" fontId="67" fillId="9" borderId="227" applyNumberFormat="0" applyAlignment="0" applyProtection="0"/>
    <xf numFmtId="0" fontId="52" fillId="33" borderId="203" applyNumberFormat="0" applyAlignment="0" applyProtection="0"/>
    <xf numFmtId="0" fontId="13" fillId="10" borderId="229" applyNumberFormat="0" applyFont="0" applyAlignment="0" applyProtection="0"/>
    <xf numFmtId="0" fontId="13" fillId="10" borderId="229" applyNumberFormat="0" applyFont="0" applyAlignment="0" applyProtection="0"/>
    <xf numFmtId="0" fontId="13" fillId="10" borderId="229" applyNumberFormat="0" applyFont="0" applyAlignment="0" applyProtection="0"/>
    <xf numFmtId="0" fontId="13" fillId="10" borderId="229" applyNumberFormat="0" applyFont="0" applyAlignment="0" applyProtection="0"/>
    <xf numFmtId="0" fontId="13" fillId="10" borderId="229" applyNumberFormat="0" applyFont="0" applyAlignment="0" applyProtection="0"/>
    <xf numFmtId="0" fontId="13" fillId="10" borderId="229" applyNumberFormat="0" applyFont="0" applyAlignment="0" applyProtection="0"/>
    <xf numFmtId="0" fontId="68" fillId="15"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32" fillId="15" borderId="216" applyNumberFormat="0" applyAlignment="0" applyProtection="0">
      <alignment vertical="center"/>
    </xf>
    <xf numFmtId="0" fontId="13" fillId="10" borderId="201" applyNumberFormat="0" applyFont="0" applyAlignment="0" applyProtection="0">
      <alignment vertical="center"/>
    </xf>
    <xf numFmtId="14" fontId="54" fillId="36" borderId="203" applyProtection="0">
      <alignment horizontal="left"/>
    </xf>
    <xf numFmtId="0" fontId="68" fillId="15" borderId="184" applyNumberFormat="0" applyAlignment="0" applyProtection="0">
      <alignment vertical="center"/>
    </xf>
    <xf numFmtId="2" fontId="52" fillId="34"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14" fontId="54" fillId="36" borderId="203" applyProtection="0">
      <alignment horizontal="right"/>
    </xf>
    <xf numFmtId="0" fontId="80" fillId="15" borderId="223" applyNumberFormat="0" applyAlignment="0" applyProtection="0">
      <alignment vertical="center"/>
    </xf>
    <xf numFmtId="0" fontId="68" fillId="15" borderId="184" applyNumberFormat="0" applyAlignment="0" applyProtection="0">
      <alignment vertical="center"/>
    </xf>
    <xf numFmtId="0" fontId="13" fillId="10" borderId="238"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3" fillId="34" borderId="203" applyProtection="0"/>
    <xf numFmtId="0" fontId="63" fillId="0" borderId="233" applyNumberFormat="0" applyFill="0" applyAlignment="0" applyProtection="0">
      <alignment vertical="center"/>
    </xf>
    <xf numFmtId="0" fontId="68" fillId="9" borderId="236" applyNumberFormat="0" applyAlignment="0" applyProtection="0">
      <alignment vertical="center"/>
    </xf>
    <xf numFmtId="2" fontId="53" fillId="37" borderId="240" applyProtection="0"/>
    <xf numFmtId="0" fontId="18" fillId="32" borderId="201" applyNumberFormat="0" applyAlignment="0" applyProtection="0"/>
    <xf numFmtId="0" fontId="13" fillId="10" borderId="201" applyNumberFormat="0" applyFont="0" applyAlignment="0" applyProtection="0">
      <alignment vertical="center"/>
    </xf>
    <xf numFmtId="0" fontId="80" fillId="15" borderId="223" applyNumberFormat="0" applyAlignment="0" applyProtection="0">
      <alignment vertical="center"/>
    </xf>
    <xf numFmtId="0" fontId="79" fillId="8" borderId="184" applyNumberFormat="0" applyAlignment="0" applyProtection="0">
      <alignment vertical="center"/>
    </xf>
    <xf numFmtId="0" fontId="68" fillId="15" borderId="236" applyNumberFormat="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6" applyNumberFormat="0" applyFill="0" applyAlignment="0" applyProtection="0">
      <alignment vertical="center"/>
    </xf>
    <xf numFmtId="0" fontId="63" fillId="0" borderId="226" applyNumberFormat="0" applyFill="0" applyAlignment="0" applyProtection="0">
      <alignment vertical="center"/>
    </xf>
    <xf numFmtId="0" fontId="63" fillId="0" borderId="226" applyNumberFormat="0" applyFill="0" applyAlignment="0" applyProtection="0">
      <alignment vertical="center"/>
    </xf>
    <xf numFmtId="0" fontId="63" fillId="0" borderId="226" applyNumberFormat="0" applyFill="0" applyAlignment="0" applyProtection="0">
      <alignment vertical="center"/>
    </xf>
    <xf numFmtId="0" fontId="63" fillId="0" borderId="226" applyNumberFormat="0" applyFill="0" applyAlignment="0" applyProtection="0">
      <alignment vertical="center"/>
    </xf>
    <xf numFmtId="0" fontId="63" fillId="0" borderId="226"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3" fillId="0" borderId="225" applyNumberFormat="0" applyFill="0" applyAlignment="0" applyProtection="0">
      <alignment vertical="center"/>
    </xf>
    <xf numFmtId="0" fontId="68" fillId="15" borderId="184" applyNumberFormat="0" applyAlignment="0" applyProtection="0">
      <alignment vertical="center"/>
    </xf>
    <xf numFmtId="0" fontId="32" fillId="15" borderId="184" applyNumberFormat="0" applyAlignment="0" applyProtection="0">
      <alignment vertical="center"/>
    </xf>
    <xf numFmtId="14" fontId="54" fillId="36" borderId="203" applyProtection="0">
      <alignment horizontal="right"/>
    </xf>
    <xf numFmtId="0" fontId="59" fillId="0" borderId="233" applyNumberFormat="0" applyFill="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67" fillId="9" borderId="216" applyNumberFormat="0" applyAlignment="0" applyProtection="0"/>
    <xf numFmtId="0" fontId="68" fillId="15" borderId="184" applyNumberFormat="0" applyAlignment="0" applyProtection="0">
      <alignment vertical="center"/>
    </xf>
    <xf numFmtId="0" fontId="80" fillId="15" borderId="223" applyNumberFormat="0" applyAlignment="0" applyProtection="0">
      <alignment vertical="center"/>
    </xf>
    <xf numFmtId="0" fontId="63" fillId="0" borderId="233" applyNumberFormat="0" applyFill="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80" fillId="15" borderId="223" applyNumberFormat="0" applyAlignment="0" applyProtection="0">
      <alignment vertical="center"/>
    </xf>
    <xf numFmtId="0" fontId="13" fillId="10" borderId="218" applyNumberFormat="0" applyFon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52" fillId="33" borderId="203" applyNumberFormat="0" applyAlignment="0" applyProtection="0"/>
    <xf numFmtId="2" fontId="52" fillId="34" borderId="203" applyProtection="0">
      <alignment horizontal="right"/>
    </xf>
    <xf numFmtId="0" fontId="52" fillId="33" borderId="203" applyNumberFormat="0" applyAlignment="0" applyProtection="0"/>
    <xf numFmtId="14" fontId="54" fillId="36" borderId="203" applyProtection="0">
      <alignment horizontal="right"/>
    </xf>
    <xf numFmtId="2" fontId="54" fillId="33" borderId="203" applyProtection="0"/>
    <xf numFmtId="2" fontId="53" fillId="34" borderId="203" applyProtection="0"/>
    <xf numFmtId="2" fontId="54" fillId="33" borderId="203" applyProtection="0"/>
    <xf numFmtId="0" fontId="59" fillId="0" borderId="225" applyNumberFormat="0" applyFill="0" applyAlignment="0" applyProtection="0">
      <alignment vertical="center"/>
    </xf>
    <xf numFmtId="0" fontId="59" fillId="0" borderId="225" applyNumberFormat="0" applyFill="0" applyAlignment="0" applyProtection="0">
      <alignment vertical="center"/>
    </xf>
    <xf numFmtId="0" fontId="59" fillId="0" borderId="225" applyNumberFormat="0" applyFill="0" applyAlignment="0" applyProtection="0">
      <alignment vertical="center"/>
    </xf>
    <xf numFmtId="0" fontId="59" fillId="0" borderId="225" applyNumberFormat="0" applyFill="0" applyAlignment="0" applyProtection="0">
      <alignment vertical="center"/>
    </xf>
    <xf numFmtId="0" fontId="59" fillId="0" borderId="225" applyNumberFormat="0" applyFill="0" applyAlignment="0" applyProtection="0">
      <alignment vertical="center"/>
    </xf>
    <xf numFmtId="0" fontId="59" fillId="0" borderId="225" applyNumberFormat="0" applyFill="0" applyAlignment="0" applyProtection="0">
      <alignment vertical="center"/>
    </xf>
    <xf numFmtId="2" fontId="53" fillId="37" borderId="224" applyProtection="0">
      <alignment horizontal="center"/>
    </xf>
    <xf numFmtId="2" fontId="53" fillId="37" borderId="224" applyProtection="0">
      <alignment horizontal="center"/>
    </xf>
    <xf numFmtId="2" fontId="53" fillId="37" borderId="224" applyProtection="0">
      <alignment horizontal="center"/>
    </xf>
    <xf numFmtId="2" fontId="53" fillId="37" borderId="224" applyProtection="0">
      <alignment horizontal="center"/>
    </xf>
    <xf numFmtId="2" fontId="53" fillId="37" borderId="224" applyProtection="0">
      <alignment horizontal="center"/>
    </xf>
    <xf numFmtId="2" fontId="53" fillId="37" borderId="224" applyProtection="0">
      <alignment horizontal="center"/>
    </xf>
    <xf numFmtId="2" fontId="57" fillId="35" borderId="224" applyProtection="0">
      <alignment horizontal="center"/>
    </xf>
    <xf numFmtId="2" fontId="57" fillId="35" borderId="224" applyProtection="0">
      <alignment horizontal="center"/>
    </xf>
    <xf numFmtId="2" fontId="57" fillId="35" borderId="224" applyProtection="0">
      <alignment horizontal="center"/>
    </xf>
    <xf numFmtId="2" fontId="57" fillId="35" borderId="224" applyProtection="0">
      <alignment horizontal="center"/>
    </xf>
    <xf numFmtId="2" fontId="57" fillId="35" borderId="224" applyProtection="0">
      <alignment horizontal="center"/>
    </xf>
    <xf numFmtId="2" fontId="57" fillId="35" borderId="224" applyProtection="0">
      <alignment horizontal="center"/>
    </xf>
    <xf numFmtId="2" fontId="57" fillId="35" borderId="224" applyProtection="0"/>
    <xf numFmtId="2" fontId="57" fillId="35" borderId="224" applyProtection="0"/>
    <xf numFmtId="2" fontId="57" fillId="35" borderId="224" applyProtection="0"/>
    <xf numFmtId="2" fontId="57" fillId="35" borderId="224" applyProtection="0"/>
    <xf numFmtId="2" fontId="57" fillId="35" borderId="224" applyProtection="0"/>
    <xf numFmtId="2" fontId="57" fillId="35" borderId="224" applyProtection="0"/>
    <xf numFmtId="2" fontId="53" fillId="37" borderId="224" applyProtection="0"/>
    <xf numFmtId="2" fontId="53" fillId="37" borderId="224" applyProtection="0"/>
    <xf numFmtId="2" fontId="53" fillId="37" borderId="224" applyProtection="0"/>
    <xf numFmtId="2" fontId="53" fillId="37" borderId="224" applyProtection="0"/>
    <xf numFmtId="2" fontId="53" fillId="37" borderId="224" applyProtection="0"/>
    <xf numFmtId="2" fontId="53" fillId="37" borderId="224" applyProtection="0"/>
    <xf numFmtId="2" fontId="53" fillId="34" borderId="224" applyProtection="0"/>
    <xf numFmtId="2" fontId="53" fillId="34" borderId="224" applyProtection="0"/>
    <xf numFmtId="2" fontId="53" fillId="34" borderId="224" applyProtection="0"/>
    <xf numFmtId="2" fontId="53" fillId="34" borderId="224" applyProtection="0"/>
    <xf numFmtId="2" fontId="53" fillId="34" borderId="224" applyProtection="0"/>
    <xf numFmtId="2" fontId="53" fillId="34" borderId="224" applyProtection="0"/>
    <xf numFmtId="2" fontId="54" fillId="33" borderId="224" applyProtection="0"/>
    <xf numFmtId="2" fontId="54" fillId="33" borderId="224" applyProtection="0"/>
    <xf numFmtId="2" fontId="54" fillId="33" borderId="224" applyProtection="0"/>
    <xf numFmtId="2" fontId="54" fillId="33" borderId="224" applyProtection="0"/>
    <xf numFmtId="2" fontId="54" fillId="33" borderId="224" applyProtection="0"/>
    <xf numFmtId="2" fontId="54" fillId="33" borderId="224" applyProtection="0"/>
    <xf numFmtId="2" fontId="54" fillId="33" borderId="224" applyProtection="0"/>
    <xf numFmtId="2" fontId="54" fillId="33" borderId="224" applyProtection="0"/>
    <xf numFmtId="2" fontId="54" fillId="33" borderId="224" applyProtection="0"/>
    <xf numFmtId="2" fontId="54" fillId="33" borderId="224" applyProtection="0"/>
    <xf numFmtId="2" fontId="54" fillId="33" borderId="224" applyProtection="0"/>
    <xf numFmtId="2" fontId="54" fillId="33" borderId="224" applyProtection="0"/>
    <xf numFmtId="0" fontId="55" fillId="33" borderId="224" applyNumberFormat="0" applyProtection="0">
      <alignment horizontal="left"/>
    </xf>
    <xf numFmtId="0" fontId="55" fillId="33" borderId="224" applyNumberFormat="0" applyProtection="0">
      <alignment horizontal="left"/>
    </xf>
    <xf numFmtId="0" fontId="55" fillId="33" borderId="224" applyNumberFormat="0" applyProtection="0">
      <alignment horizontal="left"/>
    </xf>
    <xf numFmtId="0" fontId="55" fillId="33" borderId="224" applyNumberFormat="0" applyProtection="0">
      <alignment horizontal="left"/>
    </xf>
    <xf numFmtId="0" fontId="55" fillId="33" borderId="224" applyNumberFormat="0" applyProtection="0">
      <alignment horizontal="left"/>
    </xf>
    <xf numFmtId="0" fontId="55" fillId="33" borderId="224" applyNumberFormat="0"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lef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14" fontId="54" fillId="36" borderId="224" applyProtection="0">
      <alignment horizontal="right"/>
    </xf>
    <xf numFmtId="2" fontId="53" fillId="35" borderId="224" applyProtection="0">
      <alignment horizontal="right"/>
    </xf>
    <xf numFmtId="2" fontId="53" fillId="35" borderId="224" applyProtection="0">
      <alignment horizontal="right"/>
    </xf>
    <xf numFmtId="2" fontId="53" fillId="35" borderId="224" applyProtection="0">
      <alignment horizontal="right"/>
    </xf>
    <xf numFmtId="2" fontId="53" fillId="35" borderId="224" applyProtection="0">
      <alignment horizontal="right"/>
    </xf>
    <xf numFmtId="2" fontId="53" fillId="35" borderId="224" applyProtection="0">
      <alignment horizontal="right"/>
    </xf>
    <xf numFmtId="2" fontId="53" fillId="35" borderId="224" applyProtection="0">
      <alignment horizontal="right"/>
    </xf>
    <xf numFmtId="2" fontId="52" fillId="34" borderId="224" applyProtection="0">
      <alignment horizontal="right"/>
    </xf>
    <xf numFmtId="2" fontId="52" fillId="34" borderId="224" applyProtection="0">
      <alignment horizontal="right"/>
    </xf>
    <xf numFmtId="2" fontId="52" fillId="34" borderId="224" applyProtection="0">
      <alignment horizontal="right"/>
    </xf>
    <xf numFmtId="2" fontId="52" fillId="34" borderId="224" applyProtection="0">
      <alignment horizontal="right"/>
    </xf>
    <xf numFmtId="2" fontId="52" fillId="34" borderId="224" applyProtection="0">
      <alignment horizontal="right"/>
    </xf>
    <xf numFmtId="2" fontId="52" fillId="34" borderId="224" applyProtection="0">
      <alignment horizontal="right"/>
    </xf>
    <xf numFmtId="0" fontId="52" fillId="33" borderId="224" applyNumberFormat="0" applyAlignment="0" applyProtection="0"/>
    <xf numFmtId="0" fontId="52" fillId="33" borderId="224" applyNumberFormat="0" applyAlignment="0" applyProtection="0"/>
    <xf numFmtId="0" fontId="52" fillId="33" borderId="224" applyNumberFormat="0" applyAlignment="0" applyProtection="0"/>
    <xf numFmtId="0" fontId="52" fillId="33" borderId="224" applyNumberFormat="0" applyAlignment="0" applyProtection="0"/>
    <xf numFmtId="0" fontId="52" fillId="33" borderId="224" applyNumberFormat="0" applyAlignment="0" applyProtection="0"/>
    <xf numFmtId="0" fontId="52" fillId="33" borderId="224" applyNumberFormat="0" applyAlignment="0" applyProtection="0"/>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3" fillId="10" borderId="229" applyNumberFormat="0" applyFont="0" applyAlignment="0" applyProtection="0">
      <alignment vertical="center"/>
    </xf>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8" fillId="32" borderId="229" applyNumberFormat="0" applyAlignment="0" applyProtection="0"/>
    <xf numFmtId="0" fontId="13" fillId="10" borderId="229" applyNumberFormat="0" applyFont="0" applyAlignment="0" applyProtection="0">
      <alignment vertical="center"/>
    </xf>
    <xf numFmtId="0" fontId="44" fillId="8" borderId="227" applyNumberFormat="0" applyAlignment="0" applyProtection="0">
      <alignment vertical="center"/>
    </xf>
    <xf numFmtId="0" fontId="44" fillId="8" borderId="227" applyNumberFormat="0" applyAlignment="0" applyProtection="0">
      <alignment vertical="center"/>
    </xf>
    <xf numFmtId="0" fontId="44" fillId="8" borderId="227" applyNumberFormat="0" applyAlignment="0" applyProtection="0">
      <alignment vertical="center"/>
    </xf>
    <xf numFmtId="0" fontId="44" fillId="8" borderId="227" applyNumberFormat="0" applyAlignment="0" applyProtection="0">
      <alignment vertical="center"/>
    </xf>
    <xf numFmtId="0" fontId="44" fillId="8" borderId="227" applyNumberFormat="0" applyAlignment="0" applyProtection="0">
      <alignment vertical="center"/>
    </xf>
    <xf numFmtId="0" fontId="32" fillId="15" borderId="184" applyNumberFormat="0" applyAlignment="0" applyProtection="0">
      <alignment vertical="center"/>
    </xf>
    <xf numFmtId="0" fontId="68" fillId="15" borderId="216" applyNumberFormat="0" applyAlignment="0" applyProtection="0">
      <alignment vertical="center"/>
    </xf>
    <xf numFmtId="0" fontId="44" fillId="8" borderId="227" applyNumberFormat="0" applyAlignment="0" applyProtection="0">
      <alignment vertical="center"/>
    </xf>
    <xf numFmtId="0" fontId="63" fillId="0" borderId="241" applyNumberFormat="0" applyFill="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13" fillId="10" borderId="218" applyNumberFormat="0" applyFont="0" applyAlignment="0" applyProtection="0">
      <alignment vertical="center"/>
    </xf>
    <xf numFmtId="0" fontId="32" fillId="15" borderId="227" applyNumberFormat="0" applyAlignment="0" applyProtection="0">
      <alignment vertical="center"/>
    </xf>
    <xf numFmtId="0" fontId="32" fillId="15" borderId="227" applyNumberFormat="0" applyAlignment="0" applyProtection="0">
      <alignment vertical="center"/>
    </xf>
    <xf numFmtId="0" fontId="32" fillId="15" borderId="227" applyNumberFormat="0" applyAlignment="0" applyProtection="0">
      <alignment vertical="center"/>
    </xf>
    <xf numFmtId="0" fontId="32" fillId="15" borderId="227" applyNumberFormat="0" applyAlignment="0" applyProtection="0">
      <alignment vertical="center"/>
    </xf>
    <xf numFmtId="0" fontId="68" fillId="9" borderId="216" applyNumberFormat="0" applyAlignment="0" applyProtection="0">
      <alignment vertical="center"/>
    </xf>
    <xf numFmtId="2" fontId="54" fillId="33" borderId="203" applyProtection="0"/>
    <xf numFmtId="0" fontId="59" fillId="0" borderId="233" applyNumberFormat="0" applyFill="0" applyAlignment="0" applyProtection="0">
      <alignment vertical="center"/>
    </xf>
    <xf numFmtId="0" fontId="80" fillId="15" borderId="231" applyNumberFormat="0" applyAlignment="0" applyProtection="0">
      <alignment vertical="center"/>
    </xf>
    <xf numFmtId="0" fontId="63" fillId="0" borderId="234" applyNumberFormat="0" applyFill="0" applyAlignment="0" applyProtection="0">
      <alignment vertical="center"/>
    </xf>
    <xf numFmtId="2" fontId="53" fillId="37" borderId="232" applyProtection="0"/>
    <xf numFmtId="0" fontId="80" fillId="15" borderId="223"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216" applyNumberFormat="0" applyAlignment="0" applyProtection="0">
      <alignment vertical="center"/>
    </xf>
    <xf numFmtId="0" fontId="44" fillId="8" borderId="184" applyNumberFormat="0" applyAlignment="0" applyProtection="0">
      <alignment vertical="center"/>
    </xf>
    <xf numFmtId="0" fontId="44" fillId="8" borderId="227" applyNumberFormat="0" applyAlignment="0" applyProtection="0">
      <alignment vertical="center"/>
    </xf>
    <xf numFmtId="0" fontId="13" fillId="10" borderId="238" applyNumberFormat="0" applyFont="0" applyAlignment="0" applyProtection="0">
      <alignment vertical="center"/>
    </xf>
    <xf numFmtId="0" fontId="13" fillId="10" borderId="201" applyNumberFormat="0" applyFont="0" applyAlignment="0" applyProtection="0"/>
    <xf numFmtId="0" fontId="68" fillId="9" borderId="184" applyNumberFormat="0" applyAlignment="0" applyProtection="0">
      <alignment vertical="center"/>
    </xf>
    <xf numFmtId="0" fontId="13" fillId="10" borderId="201" applyNumberFormat="0" applyFont="0" applyAlignment="0" applyProtection="0"/>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55" fillId="33" borderId="203" applyNumberFormat="0" applyProtection="0">
      <alignment horizontal="left"/>
    </xf>
    <xf numFmtId="0" fontId="79" fillId="8"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14" fontId="54" fillId="36" borderId="203" applyProtection="0">
      <alignment horizontal="right"/>
    </xf>
    <xf numFmtId="14" fontId="54" fillId="36" borderId="203" applyProtection="0">
      <alignment horizontal="left"/>
    </xf>
    <xf numFmtId="2" fontId="53" fillId="34"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2" fontId="52" fillId="34" borderId="203" applyProtection="0">
      <alignment horizontal="right"/>
    </xf>
    <xf numFmtId="0" fontId="80" fillId="9" borderId="223" applyNumberFormat="0" applyAlignment="0" applyProtection="0">
      <alignment vertical="center"/>
    </xf>
    <xf numFmtId="2" fontId="53" fillId="37" borderId="203" applyProtection="0">
      <alignment horizontal="center"/>
    </xf>
    <xf numFmtId="0" fontId="13" fillId="10" borderId="201" applyNumberFormat="0" applyFont="0" applyAlignment="0" applyProtection="0">
      <alignment vertical="center"/>
    </xf>
    <xf numFmtId="0" fontId="51" fillId="15" borderId="223" applyNumberFormat="0" applyAlignment="0" applyProtection="0">
      <alignment vertical="center"/>
    </xf>
    <xf numFmtId="0" fontId="67" fillId="9" borderId="216" applyNumberFormat="0" applyAlignment="0" applyProtection="0"/>
    <xf numFmtId="0" fontId="68" fillId="15" borderId="184" applyNumberFormat="0" applyAlignment="0" applyProtection="0">
      <alignment vertical="center"/>
    </xf>
    <xf numFmtId="0" fontId="79" fillId="8" borderId="184" applyNumberFormat="0" applyAlignment="0" applyProtection="0">
      <alignment vertical="center"/>
    </xf>
    <xf numFmtId="14" fontId="54" fillId="36" borderId="203" applyProtection="0">
      <alignment horizontal="left"/>
    </xf>
    <xf numFmtId="0" fontId="63" fillId="0" borderId="241" applyNumberFormat="0" applyFill="0" applyAlignment="0" applyProtection="0">
      <alignment vertical="center"/>
    </xf>
    <xf numFmtId="0" fontId="13" fillId="10" borderId="201" applyNumberFormat="0" applyFont="0" applyAlignment="0" applyProtection="0">
      <alignment vertical="center"/>
    </xf>
    <xf numFmtId="0" fontId="63" fillId="0" borderId="241" applyNumberFormat="0" applyFill="0" applyAlignment="0" applyProtection="0">
      <alignment vertical="center"/>
    </xf>
    <xf numFmtId="0" fontId="18" fillId="32" borderId="201" applyNumberFormat="0" applyAlignment="0" applyProtection="0"/>
    <xf numFmtId="0" fontId="80" fillId="15" borderId="231" applyNumberFormat="0" applyAlignment="0" applyProtection="0">
      <alignment vertical="center"/>
    </xf>
    <xf numFmtId="0" fontId="13" fillId="10" borderId="238" applyNumberFormat="0" applyFont="0" applyAlignment="0" applyProtection="0"/>
    <xf numFmtId="0" fontId="32" fillId="15" borderId="216" applyNumberFormat="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alignment vertical="center"/>
    </xf>
    <xf numFmtId="0" fontId="79" fillId="8" borderId="216"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216" applyNumberForma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14" fontId="54" fillId="36" borderId="203" applyProtection="0">
      <alignment horizontal="left"/>
    </xf>
    <xf numFmtId="0" fontId="13" fillId="10" borderId="201" applyNumberFormat="0" applyFont="0" applyAlignment="0" applyProtection="0">
      <alignment vertical="center"/>
    </xf>
    <xf numFmtId="0" fontId="68" fillId="15" borderId="216" applyNumberFormat="0" applyAlignment="0" applyProtection="0">
      <alignment vertical="center"/>
    </xf>
    <xf numFmtId="0" fontId="18" fillId="32" borderId="201" applyNumberFormat="0" applyAlignment="0" applyProtection="0"/>
    <xf numFmtId="14" fontId="54" fillId="36" borderId="203" applyProtection="0">
      <alignment horizontal="left"/>
    </xf>
    <xf numFmtId="0" fontId="13" fillId="10" borderId="218" applyNumberFormat="0" applyFont="0" applyAlignment="0" applyProtection="0">
      <alignment vertical="center"/>
    </xf>
    <xf numFmtId="0" fontId="67" fillId="9" borderId="184" applyNumberFormat="0" applyAlignment="0" applyProtection="0"/>
    <xf numFmtId="0" fontId="68" fillId="9"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44" fillId="8" borderId="227" applyNumberFormat="0" applyAlignment="0" applyProtection="0">
      <alignment vertical="center"/>
    </xf>
    <xf numFmtId="0" fontId="13" fillId="10" borderId="201" applyNumberFormat="0" applyFont="0" applyAlignment="0" applyProtection="0">
      <alignment vertical="center"/>
    </xf>
    <xf numFmtId="2" fontId="57" fillId="35" borderId="203" applyProtection="0">
      <alignment horizont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9" borderId="216" applyNumberFormat="0" applyAlignment="0" applyProtection="0">
      <alignment vertical="center"/>
    </xf>
    <xf numFmtId="0" fontId="80" fillId="15" borderId="231" applyNumberFormat="0" applyAlignment="0" applyProtection="0">
      <alignment vertical="center"/>
    </xf>
    <xf numFmtId="0" fontId="13" fillId="10" borderId="201" applyNumberFormat="0" applyFont="0" applyAlignment="0" applyProtection="0">
      <alignment vertical="center"/>
    </xf>
    <xf numFmtId="14" fontId="54" fillId="36" borderId="232" applyProtection="0">
      <alignment horizontal="left"/>
    </xf>
    <xf numFmtId="0" fontId="68" fillId="15" borderId="216" applyNumberForma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18" fillId="32" borderId="238" applyNumberFormat="0" applyAlignment="0" applyProtection="0"/>
    <xf numFmtId="0" fontId="51" fillId="15" borderId="231" applyNumberFormat="0" applyAlignment="0" applyProtection="0">
      <alignment vertical="center"/>
    </xf>
    <xf numFmtId="0" fontId="44" fillId="8" borderId="184" applyNumberFormat="0" applyAlignment="0" applyProtection="0">
      <alignment vertical="center"/>
    </xf>
    <xf numFmtId="2" fontId="54" fillId="33" borderId="203"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52" fillId="33" borderId="203" applyNumberFormat="0" applyAlignment="0" applyProtection="0"/>
    <xf numFmtId="0" fontId="51" fillId="15" borderId="223" applyNumberFormat="0" applyAlignment="0" applyProtection="0">
      <alignment vertical="center"/>
    </xf>
    <xf numFmtId="14" fontId="54" fillId="36" borderId="203" applyProtection="0">
      <alignment horizontal="left"/>
    </xf>
    <xf numFmtId="0" fontId="13" fillId="10" borderId="201" applyNumberFormat="0" applyFont="0" applyAlignment="0" applyProtection="0">
      <alignment vertical="center"/>
    </xf>
    <xf numFmtId="0" fontId="55" fillId="33" borderId="203" applyNumberFormat="0" applyProtection="0">
      <alignment horizontal="left"/>
    </xf>
    <xf numFmtId="0" fontId="79" fillId="8" borderId="184" applyNumberFormat="0" applyAlignment="0" applyProtection="0">
      <alignment vertical="center"/>
    </xf>
    <xf numFmtId="0" fontId="80" fillId="15" borderId="223" applyNumberFormat="0" applyAlignment="0" applyProtection="0">
      <alignment vertical="center"/>
    </xf>
    <xf numFmtId="0" fontId="13" fillId="10" borderId="238"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44" fillId="8" borderId="184" applyNumberFormat="0" applyAlignment="0" applyProtection="0">
      <alignment vertical="center"/>
    </xf>
    <xf numFmtId="0" fontId="68" fillId="15" borderId="184" applyNumberFormat="0" applyAlignment="0" applyProtection="0">
      <alignment vertical="center"/>
    </xf>
    <xf numFmtId="2" fontId="52" fillId="34" borderId="203" applyProtection="0">
      <alignment horizontal="right"/>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xf numFmtId="0" fontId="68" fillId="15"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2" fontId="53" fillId="34" borderId="203" applyProtection="0"/>
    <xf numFmtId="0" fontId="68" fillId="15" borderId="236" applyNumberFormat="0" applyAlignment="0" applyProtection="0">
      <alignment vertical="center"/>
    </xf>
    <xf numFmtId="0" fontId="80" fillId="15" borderId="223" applyNumberFormat="0" applyAlignment="0" applyProtection="0">
      <alignment vertical="center"/>
    </xf>
    <xf numFmtId="0" fontId="44" fillId="8" borderId="216" applyNumberForma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2" fontId="53" fillId="37" borderId="232" applyProtection="0">
      <alignment horizontal="center"/>
    </xf>
    <xf numFmtId="0" fontId="67" fillId="9" borderId="216" applyNumberFormat="0" applyAlignment="0" applyProtection="0"/>
    <xf numFmtId="0" fontId="32" fillId="15" borderId="216" applyNumberFormat="0" applyAlignment="0" applyProtection="0">
      <alignment vertical="center"/>
    </xf>
    <xf numFmtId="0" fontId="68" fillId="15" borderId="216" applyNumberFormat="0" applyAlignment="0" applyProtection="0">
      <alignment vertical="center"/>
    </xf>
    <xf numFmtId="14" fontId="54" fillId="36" borderId="203" applyProtection="0">
      <alignment horizontal="right"/>
    </xf>
    <xf numFmtId="0" fontId="68" fillId="15" borderId="184" applyNumberFormat="0" applyAlignment="0" applyProtection="0">
      <alignment vertical="center"/>
    </xf>
    <xf numFmtId="0" fontId="63" fillId="0" borderId="241" applyNumberFormat="0" applyFill="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80" fillId="15" borderId="231"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63" fillId="0" borderId="233" applyNumberFormat="0" applyFill="0" applyAlignment="0" applyProtection="0">
      <alignment vertical="center"/>
    </xf>
    <xf numFmtId="0" fontId="51" fillId="15" borderId="223" applyNumberFormat="0" applyAlignment="0" applyProtection="0">
      <alignment vertical="center"/>
    </xf>
    <xf numFmtId="0" fontId="68" fillId="15" borderId="236" applyNumberFormat="0" applyAlignment="0" applyProtection="0">
      <alignment vertical="center"/>
    </xf>
    <xf numFmtId="0" fontId="18" fillId="32" borderId="201" applyNumberFormat="0" applyAlignment="0" applyProtection="0"/>
    <xf numFmtId="0" fontId="68" fillId="9" borderId="184" applyNumberFormat="0" applyAlignment="0" applyProtection="0">
      <alignment vertical="center"/>
    </xf>
    <xf numFmtId="0" fontId="67" fillId="9" borderId="184" applyNumberFormat="0" applyAlignment="0" applyProtection="0"/>
    <xf numFmtId="2" fontId="54" fillId="33" borderId="232" applyProtection="0"/>
    <xf numFmtId="0" fontId="79" fillId="8" borderId="216" applyNumberFormat="0" applyAlignment="0" applyProtection="0">
      <alignment vertical="center"/>
    </xf>
    <xf numFmtId="0" fontId="44" fillId="8" borderId="184" applyNumberFormat="0" applyAlignment="0" applyProtection="0">
      <alignment vertical="center"/>
    </xf>
    <xf numFmtId="0" fontId="68" fillId="15" borderId="216" applyNumberFormat="0" applyAlignment="0" applyProtection="0">
      <alignment vertical="center"/>
    </xf>
    <xf numFmtId="0" fontId="80" fillId="15" borderId="231" applyNumberFormat="0" applyAlignment="0" applyProtection="0">
      <alignment vertical="center"/>
    </xf>
    <xf numFmtId="2" fontId="54" fillId="33" borderId="203" applyProtection="0"/>
    <xf numFmtId="2" fontId="53" fillId="34" borderId="203" applyProtection="0"/>
    <xf numFmtId="0" fontId="13" fillId="10" borderId="201" applyNumberFormat="0" applyFont="0" applyAlignment="0" applyProtection="0">
      <alignment vertical="center"/>
    </xf>
    <xf numFmtId="2" fontId="54" fillId="33" borderId="203" applyProtection="0"/>
    <xf numFmtId="2" fontId="54" fillId="33" borderId="203" applyProtection="0"/>
    <xf numFmtId="2" fontId="54" fillId="33" borderId="203" applyProtection="0"/>
    <xf numFmtId="2" fontId="53" fillId="35" borderId="203" applyProtection="0">
      <alignment horizontal="righ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0" fontId="44" fillId="8" borderId="184" applyNumberFormat="0" applyAlignment="0" applyProtection="0">
      <alignment vertical="center"/>
    </xf>
    <xf numFmtId="0" fontId="52" fillId="33" borderId="203" applyNumberFormat="0" applyAlignment="0" applyProtection="0"/>
    <xf numFmtId="2" fontId="52" fillId="34" borderId="203" applyProtection="0">
      <alignment horizontal="right"/>
    </xf>
    <xf numFmtId="0" fontId="52" fillId="33" borderId="203" applyNumberFormat="0" applyAlignment="0" applyProtection="0"/>
    <xf numFmtId="0" fontId="52" fillId="33" borderId="203"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80" fillId="15" borderId="223"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63" fillId="0" borderId="241" applyNumberFormat="0" applyFill="0" applyAlignment="0" applyProtection="0">
      <alignment vertical="center"/>
    </xf>
    <xf numFmtId="0" fontId="80" fillId="15" borderId="231" applyNumberFormat="0" applyAlignment="0" applyProtection="0">
      <alignment vertical="center"/>
    </xf>
    <xf numFmtId="0" fontId="63" fillId="0" borderId="242" applyNumberFormat="0" applyFill="0" applyAlignment="0" applyProtection="0">
      <alignment vertical="center"/>
    </xf>
    <xf numFmtId="2" fontId="57" fillId="35" borderId="232" applyProtection="0">
      <alignment horizontal="center"/>
    </xf>
    <xf numFmtId="2" fontId="53" fillId="34" borderId="232" applyProtection="0"/>
    <xf numFmtId="0" fontId="52" fillId="33" borderId="232" applyNumberFormat="0" applyAlignment="0" applyProtection="0"/>
    <xf numFmtId="0" fontId="68" fillId="9"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2" fontId="57" fillId="35" borderId="203" applyProtection="0"/>
    <xf numFmtId="2" fontId="54" fillId="33" borderId="203" applyProtection="0"/>
    <xf numFmtId="0" fontId="13" fillId="10" borderId="201" applyNumberFormat="0" applyFont="0" applyAlignment="0" applyProtection="0">
      <alignment vertical="center"/>
    </xf>
    <xf numFmtId="0" fontId="63" fillId="0" borderId="233" applyNumberFormat="0" applyFill="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2" fontId="54" fillId="33" borderId="203" applyProtection="0"/>
    <xf numFmtId="0" fontId="18" fillId="32" borderId="201" applyNumberFormat="0" applyAlignment="0" applyProtection="0"/>
    <xf numFmtId="2" fontId="53" fillId="35" borderId="203" applyProtection="0">
      <alignment horizontal="right"/>
    </xf>
    <xf numFmtId="0" fontId="18" fillId="32" borderId="201" applyNumberFormat="0" applyAlignment="0" applyProtection="0"/>
    <xf numFmtId="2" fontId="53" fillId="37" borderId="203" applyProtection="0"/>
    <xf numFmtId="2" fontId="54" fillId="33" borderId="203" applyProtection="0"/>
    <xf numFmtId="2" fontId="54" fillId="33" borderId="203" applyProtection="0"/>
    <xf numFmtId="0" fontId="68" fillId="15" borderId="184" applyNumberFormat="0" applyAlignment="0" applyProtection="0">
      <alignment vertical="center"/>
    </xf>
    <xf numFmtId="0" fontId="79" fillId="8" borderId="184" applyNumberFormat="0" applyAlignment="0" applyProtection="0">
      <alignment vertical="center"/>
    </xf>
    <xf numFmtId="14" fontId="54" fillId="36" borderId="232" applyProtection="0">
      <alignment horizontal="left"/>
    </xf>
    <xf numFmtId="0" fontId="79" fillId="8" borderId="184" applyNumberForma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79" fillId="8" borderId="184" applyNumberFormat="0" applyAlignment="0" applyProtection="0">
      <alignment vertical="center"/>
    </xf>
    <xf numFmtId="0" fontId="44" fillId="8" borderId="227" applyNumberFormat="0" applyAlignment="0" applyProtection="0">
      <alignment vertical="center"/>
    </xf>
    <xf numFmtId="2" fontId="54" fillId="33" borderId="203" applyProtection="0"/>
    <xf numFmtId="0" fontId="44" fillId="8" borderId="227"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8" fillId="9"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13" fillId="10" borderId="201" applyNumberFormat="0" applyFont="0" applyAlignment="0" applyProtection="0"/>
    <xf numFmtId="0" fontId="68" fillId="15" borderId="184" applyNumberFormat="0" applyAlignment="0" applyProtection="0">
      <alignment vertical="center"/>
    </xf>
    <xf numFmtId="0" fontId="67" fillId="9" borderId="184" applyNumberFormat="0" applyAlignment="0" applyProtection="0"/>
    <xf numFmtId="0" fontId="13" fillId="10" borderId="201" applyNumberFormat="0" applyFont="0" applyAlignment="0" applyProtection="0"/>
    <xf numFmtId="2" fontId="57" fillId="35" borderId="203" applyProtection="0">
      <alignment horizontal="center"/>
    </xf>
    <xf numFmtId="2" fontId="53" fillId="37" borderId="203" applyProtection="0">
      <alignment horizontal="center"/>
    </xf>
    <xf numFmtId="2" fontId="53" fillId="37" borderId="203" applyProtection="0">
      <alignment horizontal="center"/>
    </xf>
    <xf numFmtId="2" fontId="57" fillId="35" borderId="203" applyProtection="0">
      <alignment horizontal="center"/>
    </xf>
    <xf numFmtId="0" fontId="80" fillId="9" borderId="223" applyNumberFormat="0" applyAlignment="0" applyProtection="0">
      <alignment vertical="center"/>
    </xf>
    <xf numFmtId="0" fontId="18" fillId="32" borderId="201" applyNumberFormat="0" applyAlignment="0" applyProtection="0"/>
    <xf numFmtId="0" fontId="13" fillId="10" borderId="218" applyNumberFormat="0" applyFont="0" applyAlignment="0" applyProtection="0">
      <alignment vertical="center"/>
    </xf>
    <xf numFmtId="0" fontId="68" fillId="15" borderId="184" applyNumberFormat="0" applyAlignment="0" applyProtection="0">
      <alignment vertical="center"/>
    </xf>
    <xf numFmtId="14" fontId="54" fillId="36" borderId="203" applyProtection="0">
      <alignment horizontal="right"/>
    </xf>
    <xf numFmtId="0" fontId="68" fillId="15" borderId="184" applyNumberFormat="0" applyAlignment="0" applyProtection="0">
      <alignment vertical="center"/>
    </xf>
    <xf numFmtId="14" fontId="54" fillId="36" borderId="203" applyProtection="0">
      <alignment horizontal="left"/>
    </xf>
    <xf numFmtId="0" fontId="18" fillId="32" borderId="201" applyNumberFormat="0" applyAlignment="0" applyProtection="0"/>
    <xf numFmtId="2" fontId="57" fillId="35" borderId="232" applyProtection="0"/>
    <xf numFmtId="2" fontId="53" fillId="35" borderId="203" applyProtection="0">
      <alignment horizontal="right"/>
    </xf>
    <xf numFmtId="0" fontId="13" fillId="10" borderId="201" applyNumberFormat="0" applyFont="0" applyAlignment="0" applyProtection="0">
      <alignment vertical="center"/>
    </xf>
    <xf numFmtId="0" fontId="52" fillId="33" borderId="203" applyNumberFormat="0" applyAlignment="0" applyProtection="0"/>
    <xf numFmtId="14" fontId="54" fillId="36" borderId="203" applyProtection="0">
      <alignment horizontal="left"/>
    </xf>
    <xf numFmtId="14" fontId="54" fillId="36" borderId="203" applyProtection="0">
      <alignment horizontal="right"/>
    </xf>
    <xf numFmtId="0" fontId="68" fillId="9"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13" fillId="10" borderId="201" applyNumberFormat="0" applyFont="0" applyAlignment="0" applyProtection="0">
      <alignment vertical="center"/>
    </xf>
    <xf numFmtId="0" fontId="32" fillId="15" borderId="184" applyNumberFormat="0" applyAlignment="0" applyProtection="0">
      <alignment vertical="center"/>
    </xf>
    <xf numFmtId="2" fontId="54" fillId="33" borderId="203" applyProtection="0"/>
    <xf numFmtId="0" fontId="80" fillId="15" borderId="231" applyNumberFormat="0" applyAlignment="0" applyProtection="0">
      <alignment vertical="center"/>
    </xf>
    <xf numFmtId="0" fontId="68" fillId="15" borderId="184" applyNumberFormat="0" applyAlignment="0" applyProtection="0">
      <alignment vertical="center"/>
    </xf>
    <xf numFmtId="0" fontId="85" fillId="0" borderId="234" applyNumberFormat="0" applyFill="0" applyAlignment="0" applyProtection="0"/>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2" fontId="53" fillId="35" borderId="203" applyProtection="0">
      <alignment horizontal="right"/>
    </xf>
    <xf numFmtId="14" fontId="54" fillId="36" borderId="203"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0" fontId="80" fillId="15" borderId="223" applyNumberFormat="0" applyAlignment="0" applyProtection="0">
      <alignment vertical="center"/>
    </xf>
    <xf numFmtId="0" fontId="79" fillId="8" borderId="236" applyNumberFormat="0" applyAlignment="0" applyProtection="0">
      <alignment vertical="center"/>
    </xf>
    <xf numFmtId="2" fontId="57" fillId="35" borderId="203" applyProtection="0"/>
    <xf numFmtId="0" fontId="32" fillId="15" borderId="184" applyNumberFormat="0" applyAlignment="0" applyProtection="0">
      <alignment vertical="center"/>
    </xf>
    <xf numFmtId="0" fontId="68" fillId="15" borderId="184" applyNumberFormat="0" applyAlignment="0" applyProtection="0">
      <alignment vertical="center"/>
    </xf>
    <xf numFmtId="0" fontId="63" fillId="0" borderId="241" applyNumberFormat="0" applyFill="0" applyAlignment="0" applyProtection="0">
      <alignment vertical="center"/>
    </xf>
    <xf numFmtId="0" fontId="63" fillId="0" borderId="233" applyNumberFormat="0" applyFill="0" applyAlignment="0" applyProtection="0">
      <alignment vertical="center"/>
    </xf>
    <xf numFmtId="14" fontId="54" fillId="36" borderId="203" applyProtection="0">
      <alignment horizontal="left"/>
    </xf>
    <xf numFmtId="0" fontId="79" fillId="8" borderId="184" applyNumberFormat="0" applyAlignment="0" applyProtection="0">
      <alignment vertical="center"/>
    </xf>
    <xf numFmtId="0" fontId="68" fillId="9" borderId="236" applyNumberFormat="0" applyAlignment="0" applyProtection="0">
      <alignment vertical="center"/>
    </xf>
    <xf numFmtId="0" fontId="80" fillId="9" borderId="223" applyNumberForma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alignment vertical="center"/>
    </xf>
    <xf numFmtId="0" fontId="51" fillId="15" borderId="223"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51" fillId="15" borderId="223" applyNumberFormat="0" applyAlignment="0" applyProtection="0">
      <alignment vertical="center"/>
    </xf>
    <xf numFmtId="0" fontId="13" fillId="10" borderId="218" applyNumberFormat="0" applyFon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10" fontId="38" fillId="29" borderId="214" applyNumberFormat="0" applyBorder="0" applyAlignment="0" applyProtection="0"/>
    <xf numFmtId="0" fontId="80" fillId="15" borderId="193" applyNumberFormat="0" applyAlignment="0" applyProtection="0">
      <alignment vertical="center"/>
    </xf>
    <xf numFmtId="0" fontId="55" fillId="33" borderId="203" applyNumberFormat="0" applyProtection="0">
      <alignment horizontal="left"/>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8" fillId="9"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13" fillId="10" borderId="201" applyNumberFormat="0" applyFont="0" applyAlignment="0" applyProtection="0"/>
    <xf numFmtId="0" fontId="67" fillId="9" borderId="184" applyNumberFormat="0" applyAlignment="0" applyProtection="0"/>
    <xf numFmtId="0" fontId="67" fillId="9" borderId="184" applyNumberFormat="0" applyAlignment="0" applyProtection="0"/>
    <xf numFmtId="2" fontId="57" fillId="35"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7" fillId="35" borderId="203" applyProtection="0">
      <alignment horizontal="center"/>
    </xf>
    <xf numFmtId="0" fontId="13" fillId="10" borderId="218"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55" fillId="33" borderId="203" applyNumberFormat="0" applyProtection="0">
      <alignment horizontal="left"/>
    </xf>
    <xf numFmtId="0" fontId="13" fillId="10" borderId="238" applyNumberFormat="0" applyFont="0" applyAlignment="0" applyProtection="0">
      <alignment vertical="center"/>
    </xf>
    <xf numFmtId="0" fontId="85" fillId="0" borderId="234" applyNumberFormat="0" applyFill="0" applyAlignment="0" applyProtection="0"/>
    <xf numFmtId="0" fontId="79" fillId="8" borderId="216" applyNumberFormat="0" applyAlignment="0" applyProtection="0">
      <alignment vertical="center"/>
    </xf>
    <xf numFmtId="0" fontId="63" fillId="0" borderId="233" applyNumberFormat="0" applyFill="0" applyAlignment="0" applyProtection="0">
      <alignment vertical="center"/>
    </xf>
    <xf numFmtId="0" fontId="80" fillId="15" borderId="231" applyNumberFormat="0" applyAlignment="0" applyProtection="0">
      <alignment vertical="center"/>
    </xf>
    <xf numFmtId="2" fontId="53" fillId="35" borderId="203" applyProtection="0">
      <alignment horizontal="right"/>
    </xf>
    <xf numFmtId="14" fontId="54" fillId="36" borderId="203"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0" fontId="79" fillId="8" borderId="184" applyNumberFormat="0" applyAlignment="0" applyProtection="0">
      <alignment vertical="center"/>
    </xf>
    <xf numFmtId="0" fontId="79" fillId="8" borderId="184" applyNumberFormat="0" applyAlignment="0" applyProtection="0">
      <alignment vertical="center"/>
    </xf>
    <xf numFmtId="0" fontId="68" fillId="15" borderId="236" applyNumberFormat="0" applyAlignment="0" applyProtection="0">
      <alignment vertical="center"/>
    </xf>
    <xf numFmtId="0" fontId="80" fillId="15" borderId="223" applyNumberFormat="0" applyAlignment="0" applyProtection="0">
      <alignment vertical="center"/>
    </xf>
    <xf numFmtId="2" fontId="53" fillId="37" borderId="203" applyProtection="0">
      <alignment horizont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80" fillId="9" borderId="223" applyNumberFormat="0" applyAlignment="0" applyProtection="0">
      <alignment vertical="center"/>
    </xf>
    <xf numFmtId="0" fontId="68" fillId="15" borderId="216" applyNumberFormat="0" applyAlignment="0" applyProtection="0">
      <alignment vertical="center"/>
    </xf>
    <xf numFmtId="0" fontId="55" fillId="33" borderId="240" applyNumberFormat="0" applyProtection="0">
      <alignment horizontal="left"/>
    </xf>
    <xf numFmtId="0" fontId="18" fillId="32" borderId="201" applyNumberFormat="0" applyAlignment="0" applyProtection="0"/>
    <xf numFmtId="0" fontId="13" fillId="10" borderId="201" applyNumberFormat="0" applyFont="0" applyAlignment="0" applyProtection="0">
      <alignment vertical="center"/>
    </xf>
    <xf numFmtId="2" fontId="57" fillId="35" borderId="203" applyProtection="0"/>
    <xf numFmtId="14" fontId="54" fillId="36" borderId="203" applyProtection="0">
      <alignment horizontal="left"/>
    </xf>
    <xf numFmtId="0" fontId="52" fillId="33" borderId="203" applyNumberFormat="0" applyAlignment="0" applyProtection="0"/>
    <xf numFmtId="0" fontId="13" fillId="10" borderId="201" applyNumberFormat="0" applyFont="0" applyAlignment="0" applyProtection="0">
      <alignment vertical="center"/>
    </xf>
    <xf numFmtId="2" fontId="57" fillId="35" borderId="203" applyProtection="0"/>
    <xf numFmtId="2" fontId="53" fillId="37" borderId="232" applyProtection="0">
      <alignment horizontal="center"/>
    </xf>
    <xf numFmtId="0" fontId="18" fillId="32" borderId="218" applyNumberFormat="0" applyAlignment="0" applyProtection="0"/>
    <xf numFmtId="0" fontId="80" fillId="15"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14" fontId="54" fillId="36" borderId="203" applyProtection="0">
      <alignment horizontal="right"/>
    </xf>
    <xf numFmtId="0" fontId="68" fillId="15" borderId="216" applyNumberFormat="0" applyAlignment="0" applyProtection="0">
      <alignment vertical="center"/>
    </xf>
    <xf numFmtId="2" fontId="52" fillId="34" borderId="203" applyProtection="0">
      <alignment horizontal="right"/>
    </xf>
    <xf numFmtId="0" fontId="63" fillId="0" borderId="233" applyNumberFormat="0" applyFill="0" applyAlignment="0" applyProtection="0">
      <alignment vertical="center"/>
    </xf>
    <xf numFmtId="2" fontId="57" fillId="35" borderId="203" applyProtection="0"/>
    <xf numFmtId="0" fontId="68" fillId="15" borderId="236" applyNumberFormat="0" applyAlignment="0" applyProtection="0">
      <alignment vertical="center"/>
    </xf>
    <xf numFmtId="14" fontId="54" fillId="36" borderId="203" applyProtection="0">
      <alignment horizontal="right"/>
    </xf>
    <xf numFmtId="0" fontId="79" fillId="8" borderId="184"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4" fillId="36" borderId="203" applyProtection="0">
      <alignment horizontal="right"/>
    </xf>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79" fillId="8" borderId="216"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14" fontId="54" fillId="36" borderId="232" applyProtection="0">
      <alignment horizontal="left"/>
    </xf>
    <xf numFmtId="0" fontId="68" fillId="15" borderId="184" applyNumberForma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13" fillId="10" borderId="201" applyNumberFormat="0" applyFont="0" applyAlignment="0" applyProtection="0">
      <alignment vertical="center"/>
    </xf>
    <xf numFmtId="0" fontId="51" fillId="15" borderId="193" applyNumberFormat="0" applyAlignment="0" applyProtection="0">
      <alignment vertical="center"/>
    </xf>
    <xf numFmtId="0" fontId="44"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13" fillId="10" borderId="218" applyNumberFormat="0" applyFont="0" applyAlignment="0" applyProtection="0">
      <alignment vertical="center"/>
    </xf>
    <xf numFmtId="0" fontId="68" fillId="9" borderId="184" applyNumberFormat="0" applyAlignment="0" applyProtection="0">
      <alignment vertical="center"/>
    </xf>
    <xf numFmtId="0" fontId="13" fillId="10" borderId="201" applyNumberFormat="0" applyFont="0" applyAlignment="0" applyProtection="0"/>
    <xf numFmtId="2" fontId="54" fillId="33" borderId="203" applyProtection="0"/>
    <xf numFmtId="0" fontId="44" fillId="8" borderId="236" applyNumberFormat="0" applyAlignment="0" applyProtection="0">
      <alignment vertical="center"/>
    </xf>
    <xf numFmtId="0" fontId="67" fillId="9" borderId="184" applyNumberFormat="0" applyAlignment="0" applyProtection="0"/>
    <xf numFmtId="0" fontId="32" fillId="15" borderId="184"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80" fillId="15" borderId="239"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13" fillId="10" borderId="218" applyNumberFormat="0" applyFont="0" applyAlignment="0" applyProtection="0">
      <alignment vertical="center"/>
    </xf>
    <xf numFmtId="2" fontId="52" fillId="34" borderId="203" applyProtection="0">
      <alignment horizontal="right"/>
    </xf>
    <xf numFmtId="0" fontId="68" fillId="15" borderId="184"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13" fillId="10" borderId="201" applyNumberFormat="0" applyFont="0" applyAlignment="0" applyProtection="0">
      <alignment vertical="center"/>
    </xf>
    <xf numFmtId="0" fontId="55" fillId="33" borderId="203" applyNumberFormat="0" applyProtection="0">
      <alignment horizontal="left"/>
    </xf>
    <xf numFmtId="0" fontId="68" fillId="15" borderId="184" applyNumberFormat="0" applyAlignment="0" applyProtection="0">
      <alignment vertical="center"/>
    </xf>
    <xf numFmtId="14" fontId="54" fillId="36" borderId="232" applyProtection="0">
      <alignment horizontal="left"/>
    </xf>
    <xf numFmtId="2" fontId="52" fillId="34" borderId="203" applyProtection="0">
      <alignment horizontal="right"/>
    </xf>
    <xf numFmtId="14" fontId="54" fillId="36" borderId="203" applyProtection="0">
      <alignment horizontal="left"/>
    </xf>
    <xf numFmtId="14" fontId="54" fillId="36" borderId="203" applyProtection="0">
      <alignment horizontal="right"/>
    </xf>
    <xf numFmtId="0" fontId="68" fillId="15" borderId="216" applyNumberFormat="0" applyAlignment="0" applyProtection="0">
      <alignment vertical="center"/>
    </xf>
    <xf numFmtId="0" fontId="44" fillId="8" borderId="184" applyNumberFormat="0" applyAlignment="0" applyProtection="0">
      <alignment vertical="center"/>
    </xf>
    <xf numFmtId="0" fontId="80" fillId="15" borderId="223" applyNumberFormat="0" applyAlignment="0" applyProtection="0">
      <alignment vertical="center"/>
    </xf>
    <xf numFmtId="2" fontId="53" fillId="34" borderId="203" applyProtection="0"/>
    <xf numFmtId="14" fontId="54" fillId="36" borderId="203" applyProtection="0">
      <alignment horizontal="right"/>
    </xf>
    <xf numFmtId="2" fontId="52" fillId="34" borderId="203" applyProtection="0">
      <alignment horizontal="right"/>
    </xf>
    <xf numFmtId="0" fontId="80" fillId="15" borderId="223" applyNumberFormat="0" applyAlignment="0" applyProtection="0">
      <alignment vertical="center"/>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0" fontId="55" fillId="33" borderId="203" applyNumberFormat="0" applyProtection="0">
      <alignment horizontal="left"/>
    </xf>
    <xf numFmtId="2" fontId="53" fillId="34" borderId="203" applyProtection="0"/>
    <xf numFmtId="0" fontId="80" fillId="15" borderId="231" applyNumberFormat="0" applyAlignment="0" applyProtection="0">
      <alignment vertical="center"/>
    </xf>
    <xf numFmtId="0" fontId="68" fillId="9" borderId="184" applyNumberFormat="0" applyAlignment="0" applyProtection="0">
      <alignment vertical="center"/>
    </xf>
    <xf numFmtId="2" fontId="54" fillId="33" borderId="203" applyProtection="0"/>
    <xf numFmtId="0" fontId="80" fillId="15" borderId="223" applyNumberFormat="0" applyAlignment="0" applyProtection="0">
      <alignment vertical="center"/>
    </xf>
    <xf numFmtId="0" fontId="52" fillId="33" borderId="232" applyNumberFormat="0" applyAlignment="0" applyProtection="0"/>
    <xf numFmtId="0" fontId="44" fillId="8" borderId="236" applyNumberFormat="0" applyAlignment="0" applyProtection="0">
      <alignment vertical="center"/>
    </xf>
    <xf numFmtId="0" fontId="63" fillId="0" borderId="241" applyNumberFormat="0" applyFill="0" applyAlignment="0" applyProtection="0">
      <alignment vertical="center"/>
    </xf>
    <xf numFmtId="14" fontId="54" fillId="36" borderId="203" applyProtection="0">
      <alignment horizontal="left"/>
    </xf>
    <xf numFmtId="0" fontId="51" fillId="15" borderId="223" applyNumberFormat="0" applyAlignment="0" applyProtection="0">
      <alignment vertical="center"/>
    </xf>
    <xf numFmtId="0" fontId="51" fillId="15" borderId="231" applyNumberFormat="0" applyAlignment="0" applyProtection="0">
      <alignment vertical="center"/>
    </xf>
    <xf numFmtId="0" fontId="80" fillId="15" borderId="223" applyNumberFormat="0" applyAlignment="0" applyProtection="0">
      <alignment vertical="center"/>
    </xf>
    <xf numFmtId="0" fontId="79" fillId="8" borderId="216"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68" fillId="15" borderId="236" applyNumberFormat="0" applyAlignment="0" applyProtection="0">
      <alignment vertical="center"/>
    </xf>
    <xf numFmtId="0" fontId="18" fillId="32" borderId="201" applyNumberFormat="0" applyAlignment="0" applyProtection="0"/>
    <xf numFmtId="0" fontId="44" fillId="8" borderId="184" applyNumberFormat="0" applyAlignment="0" applyProtection="0">
      <alignment vertical="center"/>
    </xf>
    <xf numFmtId="0" fontId="63" fillId="0" borderId="233" applyNumberFormat="0" applyFill="0" applyAlignment="0" applyProtection="0">
      <alignment vertical="center"/>
    </xf>
    <xf numFmtId="0" fontId="80" fillId="9" borderId="223" applyNumberFormat="0" applyAlignment="0" applyProtection="0">
      <alignment vertical="center"/>
    </xf>
    <xf numFmtId="0" fontId="51" fillId="15" borderId="223" applyNumberFormat="0" applyAlignment="0" applyProtection="0">
      <alignment vertical="center"/>
    </xf>
    <xf numFmtId="2" fontId="54" fillId="33" borderId="203"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216" applyNumberFormat="0" applyAlignment="0" applyProtection="0">
      <alignment vertical="center"/>
    </xf>
    <xf numFmtId="0" fontId="63" fillId="0" borderId="233"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2" fontId="57" fillId="35" borderId="203" applyProtection="0"/>
    <xf numFmtId="0" fontId="32" fillId="15" borderId="216" applyNumberFormat="0" applyAlignment="0" applyProtection="0">
      <alignment vertical="center"/>
    </xf>
    <xf numFmtId="0" fontId="63" fillId="0" borderId="241" applyNumberFormat="0" applyFill="0" applyAlignment="0" applyProtection="0">
      <alignment vertical="center"/>
    </xf>
    <xf numFmtId="2" fontId="54" fillId="33" borderId="240" applyProtection="0"/>
    <xf numFmtId="0" fontId="67" fillId="9" borderId="184" applyNumberFormat="0" applyAlignment="0" applyProtection="0"/>
    <xf numFmtId="0" fontId="13" fillId="10" borderId="201" applyNumberFormat="0" applyFont="0" applyAlignment="0" applyProtection="0">
      <alignment vertical="center"/>
    </xf>
    <xf numFmtId="0" fontId="63" fillId="0" borderId="234" applyNumberFormat="0" applyFill="0" applyAlignment="0" applyProtection="0">
      <alignment vertical="center"/>
    </xf>
    <xf numFmtId="0" fontId="68" fillId="15" borderId="184" applyNumberFormat="0" applyAlignment="0" applyProtection="0">
      <alignment vertical="center"/>
    </xf>
    <xf numFmtId="0" fontId="51" fillId="15" borderId="231"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216" applyNumberFormat="0" applyAlignment="0" applyProtection="0">
      <alignment vertical="center"/>
    </xf>
    <xf numFmtId="0" fontId="13" fillId="10" borderId="201" applyNumberFormat="0" applyFont="0" applyAlignment="0" applyProtection="0">
      <alignment vertical="center"/>
    </xf>
    <xf numFmtId="2" fontId="57" fillId="35" borderId="203" applyProtection="0">
      <alignment horizontal="center"/>
    </xf>
    <xf numFmtId="0" fontId="68" fillId="15" borderId="216"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2" fontId="54" fillId="33" borderId="203" applyProtection="0"/>
    <xf numFmtId="0" fontId="80" fillId="15" borderId="223"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7" fillId="35" borderId="232" applyProtection="0">
      <alignment horizontal="center"/>
    </xf>
    <xf numFmtId="0" fontId="13" fillId="10" borderId="218" applyNumberFormat="0" applyFont="0" applyAlignment="0" applyProtection="0">
      <alignment vertical="center"/>
    </xf>
    <xf numFmtId="14" fontId="54" fillId="36" borderId="232" applyProtection="0">
      <alignment horizontal="right"/>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68" fillId="15" borderId="216" applyNumberFormat="0" applyAlignment="0" applyProtection="0">
      <alignment vertical="center"/>
    </xf>
    <xf numFmtId="2" fontId="54" fillId="33" borderId="203" applyProtection="0"/>
    <xf numFmtId="0" fontId="13" fillId="10" borderId="201" applyNumberFormat="0" applyFont="0" applyAlignment="0" applyProtection="0">
      <alignment vertical="center"/>
    </xf>
    <xf numFmtId="0" fontId="63" fillId="0" borderId="241" applyNumberFormat="0" applyFill="0" applyAlignment="0" applyProtection="0">
      <alignment vertical="center"/>
    </xf>
    <xf numFmtId="0" fontId="63" fillId="0" borderId="234" applyNumberFormat="0" applyFill="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32" fillId="15" borderId="216" applyNumberFormat="0" applyAlignment="0" applyProtection="0">
      <alignment vertical="center"/>
    </xf>
    <xf numFmtId="0" fontId="68" fillId="9" borderId="184" applyNumberFormat="0" applyAlignment="0" applyProtection="0">
      <alignment vertical="center"/>
    </xf>
    <xf numFmtId="2" fontId="54" fillId="33" borderId="203" applyProtection="0"/>
    <xf numFmtId="0" fontId="80" fillId="15" borderId="223" applyNumberFormat="0" applyAlignment="0" applyProtection="0">
      <alignment vertical="center"/>
    </xf>
    <xf numFmtId="0" fontId="59" fillId="0" borderId="241" applyNumberFormat="0" applyFill="0" applyAlignment="0" applyProtection="0">
      <alignment vertical="center"/>
    </xf>
    <xf numFmtId="0" fontId="59" fillId="0" borderId="233" applyNumberFormat="0" applyFill="0" applyAlignment="0" applyProtection="0">
      <alignment vertical="center"/>
    </xf>
    <xf numFmtId="0" fontId="44" fillId="8" borderId="216" applyNumberFormat="0" applyAlignment="0" applyProtection="0">
      <alignment vertical="center"/>
    </xf>
    <xf numFmtId="0" fontId="13" fillId="10" borderId="201" applyNumberFormat="0" applyFon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13" fillId="10" borderId="201" applyNumberFormat="0" applyFont="0" applyAlignment="0" applyProtection="0">
      <alignment vertical="center"/>
    </xf>
    <xf numFmtId="0" fontId="55" fillId="33" borderId="203" applyNumberFormat="0" applyProtection="0">
      <alignment horizontal="lef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xf numFmtId="0" fontId="51" fillId="15" borderId="223" applyNumberFormat="0" applyAlignment="0" applyProtection="0">
      <alignment vertical="center"/>
    </xf>
    <xf numFmtId="0" fontId="63" fillId="0" borderId="233" applyNumberFormat="0" applyFill="0" applyAlignment="0" applyProtection="0">
      <alignment vertical="center"/>
    </xf>
    <xf numFmtId="0" fontId="18" fillId="32" borderId="201" applyNumberFormat="0" applyAlignment="0" applyProtection="0"/>
    <xf numFmtId="0" fontId="80" fillId="15" borderId="223" applyNumberFormat="0" applyAlignment="0" applyProtection="0">
      <alignment vertical="center"/>
    </xf>
    <xf numFmtId="2" fontId="53" fillId="37" borderId="203" applyProtection="0">
      <alignment horizontal="center"/>
    </xf>
    <xf numFmtId="0" fontId="79" fillId="8" borderId="184" applyNumberFormat="0" applyAlignment="0" applyProtection="0">
      <alignment vertical="center"/>
    </xf>
    <xf numFmtId="0" fontId="18" fillId="32" borderId="201" applyNumberFormat="0" applyAlignment="0" applyProtection="0"/>
    <xf numFmtId="2" fontId="57" fillId="35" borderId="203" applyProtection="0"/>
    <xf numFmtId="0" fontId="51" fillId="15" borderId="223" applyNumberFormat="0" applyAlignment="0" applyProtection="0">
      <alignment vertical="center"/>
    </xf>
    <xf numFmtId="0" fontId="80" fillId="15" borderId="223" applyNumberForma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44" fillId="8" borderId="184" applyNumberFormat="0" applyAlignment="0" applyProtection="0">
      <alignment vertical="center"/>
    </xf>
    <xf numFmtId="0" fontId="18" fillId="32" borderId="201" applyNumberFormat="0" applyAlignment="0" applyProtection="0"/>
    <xf numFmtId="0" fontId="68" fillId="15" borderId="236" applyNumberFormat="0" applyAlignment="0" applyProtection="0">
      <alignment vertical="center"/>
    </xf>
    <xf numFmtId="0" fontId="44" fillId="8" borderId="184" applyNumberFormat="0" applyAlignment="0" applyProtection="0">
      <alignment vertical="center"/>
    </xf>
    <xf numFmtId="2" fontId="52" fillId="34" borderId="203" applyProtection="0">
      <alignment horizontal="right"/>
    </xf>
    <xf numFmtId="0" fontId="44" fillId="8" borderId="184" applyNumberFormat="0" applyAlignment="0" applyProtection="0">
      <alignment vertical="center"/>
    </xf>
    <xf numFmtId="14" fontId="54" fillId="36" borderId="203" applyProtection="0">
      <alignment horizontal="right"/>
    </xf>
    <xf numFmtId="2" fontId="53" fillId="37" borderId="203" applyProtection="0"/>
    <xf numFmtId="2" fontId="53" fillId="35" borderId="203" applyProtection="0">
      <alignment horizontal="right"/>
    </xf>
    <xf numFmtId="14" fontId="54" fillId="36" borderId="203" applyProtection="0">
      <alignment horizontal="right"/>
    </xf>
    <xf numFmtId="2" fontId="53" fillId="34" borderId="232" applyProtection="0"/>
    <xf numFmtId="2" fontId="53" fillId="37" borderId="232" applyProtection="0"/>
    <xf numFmtId="14" fontId="54" fillId="36" borderId="203" applyProtection="0">
      <alignment horizontal="left"/>
    </xf>
    <xf numFmtId="0" fontId="68" fillId="15" borderId="184" applyNumberFormat="0" applyAlignment="0" applyProtection="0">
      <alignment vertical="center"/>
    </xf>
    <xf numFmtId="0" fontId="80" fillId="15" borderId="223" applyNumberFormat="0" applyAlignment="0" applyProtection="0">
      <alignment vertical="center"/>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4" fillId="36" borderId="203" applyProtection="0">
      <alignment horizontal="left"/>
    </xf>
    <xf numFmtId="0" fontId="80" fillId="15" borderId="223" applyNumberFormat="0" applyAlignment="0" applyProtection="0">
      <alignment vertical="center"/>
    </xf>
    <xf numFmtId="0" fontId="51" fillId="15" borderId="223" applyNumberFormat="0" applyAlignment="0" applyProtection="0">
      <alignment vertical="center"/>
    </xf>
    <xf numFmtId="0" fontId="68" fillId="15" borderId="184" applyNumberFormat="0" applyAlignment="0" applyProtection="0">
      <alignment vertical="center"/>
    </xf>
    <xf numFmtId="0" fontId="44" fillId="8" borderId="184" applyNumberFormat="0" applyAlignment="0" applyProtection="0">
      <alignment vertical="center"/>
    </xf>
    <xf numFmtId="2" fontId="52" fillId="34" borderId="232" applyProtection="0">
      <alignment horizontal="right"/>
    </xf>
    <xf numFmtId="0" fontId="80" fillId="9" borderId="231" applyNumberFormat="0" applyAlignment="0" applyProtection="0">
      <alignment vertical="center"/>
    </xf>
    <xf numFmtId="0" fontId="13" fillId="10" borderId="201" applyNumberFormat="0" applyFont="0" applyAlignment="0" applyProtection="0">
      <alignment vertical="center"/>
    </xf>
    <xf numFmtId="2" fontId="53" fillId="34" borderId="203" applyProtection="0"/>
    <xf numFmtId="0" fontId="63" fillId="0" borderId="233" applyNumberFormat="0" applyFill="0" applyAlignment="0" applyProtection="0">
      <alignment vertical="center"/>
    </xf>
    <xf numFmtId="0" fontId="13" fillId="10" borderId="218" applyNumberFormat="0" applyFont="0" applyAlignment="0" applyProtection="0">
      <alignment vertical="center"/>
    </xf>
    <xf numFmtId="0" fontId="68" fillId="15" borderId="184" applyNumberFormat="0" applyAlignment="0" applyProtection="0">
      <alignment vertical="center"/>
    </xf>
    <xf numFmtId="0" fontId="13" fillId="10" borderId="218" applyNumberFormat="0" applyFont="0" applyAlignment="0" applyProtection="0">
      <alignment vertical="center"/>
    </xf>
    <xf numFmtId="2" fontId="54" fillId="33" borderId="203" applyProtection="0"/>
    <xf numFmtId="2" fontId="53" fillId="34" borderId="203" applyProtection="0"/>
    <xf numFmtId="0" fontId="80" fillId="15" borderId="223" applyNumberFormat="0" applyAlignment="0" applyProtection="0">
      <alignment vertical="center"/>
    </xf>
    <xf numFmtId="0" fontId="80" fillId="15" borderId="223" applyNumberFormat="0" applyAlignment="0" applyProtection="0">
      <alignment vertical="center"/>
    </xf>
    <xf numFmtId="0" fontId="79" fillId="8" borderId="184" applyNumberFormat="0" applyAlignment="0" applyProtection="0">
      <alignment vertical="center"/>
    </xf>
    <xf numFmtId="0" fontId="67" fillId="9" borderId="184" applyNumberFormat="0" applyAlignment="0" applyProtection="0"/>
    <xf numFmtId="0" fontId="68" fillId="15" borderId="216"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xf numFmtId="0" fontId="18" fillId="32" borderId="201" applyNumberFormat="0" applyAlignment="0" applyProtection="0"/>
    <xf numFmtId="0" fontId="44" fillId="8" borderId="184" applyNumberFormat="0" applyAlignment="0" applyProtection="0">
      <alignment vertical="center"/>
    </xf>
    <xf numFmtId="2" fontId="54" fillId="33" borderId="203" applyProtection="0"/>
    <xf numFmtId="14" fontId="54" fillId="36" borderId="203" applyProtection="0">
      <alignment horizontal="left"/>
    </xf>
    <xf numFmtId="14" fontId="54" fillId="36" borderId="203" applyProtection="0">
      <alignment horizontal="left"/>
    </xf>
    <xf numFmtId="0" fontId="67" fillId="9" borderId="184" applyNumberFormat="0" applyAlignment="0" applyProtection="0"/>
    <xf numFmtId="0" fontId="63" fillId="0" borderId="233" applyNumberFormat="0" applyFill="0" applyAlignment="0" applyProtection="0">
      <alignment vertical="center"/>
    </xf>
    <xf numFmtId="0" fontId="68" fillId="15" borderId="184" applyNumberFormat="0" applyAlignment="0" applyProtection="0">
      <alignment vertical="center"/>
    </xf>
    <xf numFmtId="0" fontId="80" fillId="9" borderId="223" applyNumberFormat="0" applyAlignment="0" applyProtection="0">
      <alignment vertical="center"/>
    </xf>
    <xf numFmtId="0" fontId="68" fillId="9" borderId="184" applyNumberFormat="0" applyAlignment="0" applyProtection="0">
      <alignment vertical="center"/>
    </xf>
    <xf numFmtId="0" fontId="32" fillId="15" borderId="184" applyNumberFormat="0" applyAlignment="0" applyProtection="0">
      <alignment vertical="center"/>
    </xf>
    <xf numFmtId="2" fontId="53" fillId="35" borderId="203" applyProtection="0">
      <alignment horizontal="right"/>
    </xf>
    <xf numFmtId="0" fontId="13" fillId="10" borderId="201" applyNumberFormat="0" applyFont="0" applyAlignment="0" applyProtection="0">
      <alignment vertical="center"/>
    </xf>
    <xf numFmtId="0" fontId="51" fillId="15" borderId="223" applyNumberFormat="0" applyAlignment="0" applyProtection="0">
      <alignment vertical="center"/>
    </xf>
    <xf numFmtId="0" fontId="80" fillId="15" borderId="231" applyNumberFormat="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18" fillId="32" borderId="201" applyNumberFormat="0" applyAlignment="0" applyProtection="0"/>
    <xf numFmtId="0" fontId="79" fillId="8" borderId="184" applyNumberFormat="0" applyAlignment="0" applyProtection="0">
      <alignment vertical="center"/>
    </xf>
    <xf numFmtId="14" fontId="54" fillId="36" borderId="203" applyProtection="0">
      <alignment horizontal="left"/>
    </xf>
    <xf numFmtId="0" fontId="44" fillId="8" borderId="216" applyNumberFormat="0" applyAlignment="0" applyProtection="0">
      <alignment vertical="center"/>
    </xf>
    <xf numFmtId="0" fontId="51" fillId="15" borderId="231" applyNumberFormat="0" applyAlignment="0" applyProtection="0">
      <alignment vertical="center"/>
    </xf>
    <xf numFmtId="14" fontId="54" fillId="36" borderId="203" applyProtection="0">
      <alignment horizontal="left"/>
    </xf>
    <xf numFmtId="14" fontId="54" fillId="36" borderId="203" applyProtection="0">
      <alignment horizontal="right"/>
    </xf>
    <xf numFmtId="0" fontId="68" fillId="15" borderId="216" applyNumberFormat="0" applyAlignment="0" applyProtection="0">
      <alignment vertical="center"/>
    </xf>
    <xf numFmtId="2" fontId="54" fillId="33" borderId="232" applyProtection="0"/>
    <xf numFmtId="0" fontId="68" fillId="15" borderId="216" applyNumberFormat="0" applyAlignment="0" applyProtection="0">
      <alignment vertical="center"/>
    </xf>
    <xf numFmtId="0" fontId="13" fillId="10" borderId="218"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3" fillId="0" borderId="233" applyNumberFormat="0" applyFill="0" applyAlignment="0" applyProtection="0">
      <alignment vertical="center"/>
    </xf>
    <xf numFmtId="0" fontId="18" fillId="32" borderId="201" applyNumberFormat="0" applyAlignment="0" applyProtection="0"/>
    <xf numFmtId="0" fontId="79" fillId="8" borderId="216" applyNumberFormat="0" applyAlignment="0" applyProtection="0">
      <alignment vertical="center"/>
    </xf>
    <xf numFmtId="0" fontId="13" fillId="10" borderId="201" applyNumberFormat="0" applyFont="0" applyAlignment="0" applyProtection="0">
      <alignment vertical="center"/>
    </xf>
    <xf numFmtId="0" fontId="59" fillId="0" borderId="233" applyNumberFormat="0" applyFill="0" applyAlignment="0" applyProtection="0">
      <alignment vertical="center"/>
    </xf>
    <xf numFmtId="2" fontId="57" fillId="35" borderId="203" applyProtection="0">
      <alignment horizontal="center"/>
    </xf>
    <xf numFmtId="2" fontId="53" fillId="37" borderId="232" applyProtection="0">
      <alignment horizontal="center"/>
    </xf>
    <xf numFmtId="0" fontId="18" fillId="32" borderId="218" applyNumberFormat="0" applyAlignment="0" applyProtection="0"/>
    <xf numFmtId="0" fontId="68" fillId="15" borderId="216" applyNumberFormat="0" applyAlignment="0" applyProtection="0">
      <alignment vertical="center"/>
    </xf>
    <xf numFmtId="2" fontId="57" fillId="35" borderId="232" applyProtection="0"/>
    <xf numFmtId="2" fontId="53" fillId="37" borderId="232" applyProtection="0">
      <alignment horizontal="center"/>
    </xf>
    <xf numFmtId="14" fontId="54" fillId="36" borderId="203" applyProtection="0">
      <alignment horizontal="left"/>
    </xf>
    <xf numFmtId="2" fontId="57" fillId="35" borderId="203" applyProtection="0">
      <alignment horizontal="center"/>
    </xf>
    <xf numFmtId="0" fontId="80" fillId="15" borderId="223" applyNumberFormat="0" applyAlignment="0" applyProtection="0">
      <alignment vertical="center"/>
    </xf>
    <xf numFmtId="0" fontId="68" fillId="15" borderId="216" applyNumberFormat="0" applyAlignment="0" applyProtection="0">
      <alignment vertical="center"/>
    </xf>
    <xf numFmtId="2" fontId="53" fillId="34" borderId="232" applyProtection="0"/>
    <xf numFmtId="0" fontId="80" fillId="15" borderId="223" applyNumberFormat="0" applyAlignment="0" applyProtection="0">
      <alignment vertical="center"/>
    </xf>
    <xf numFmtId="0" fontId="13" fillId="10" borderId="218" applyNumberFormat="0" applyFont="0" applyAlignment="0" applyProtection="0">
      <alignment vertical="center"/>
    </xf>
    <xf numFmtId="0" fontId="68" fillId="9" borderId="216" applyNumberFormat="0" applyAlignment="0" applyProtection="0">
      <alignment vertical="center"/>
    </xf>
    <xf numFmtId="0" fontId="18" fillId="32" borderId="201" applyNumberFormat="0" applyAlignment="0" applyProtection="0"/>
    <xf numFmtId="0" fontId="68" fillId="15" borderId="184" applyNumberFormat="0" applyAlignment="0" applyProtection="0">
      <alignment vertical="center"/>
    </xf>
    <xf numFmtId="0" fontId="55" fillId="33" borderId="232" applyNumberFormat="0" applyProtection="0">
      <alignment horizontal="left"/>
    </xf>
    <xf numFmtId="0" fontId="51" fillId="15" borderId="223"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216" applyNumberFormat="0" applyAlignment="0" applyProtection="0">
      <alignment vertical="center"/>
    </xf>
    <xf numFmtId="2" fontId="52" fillId="34" borderId="240" applyProtection="0">
      <alignment horizontal="right"/>
    </xf>
    <xf numFmtId="2" fontId="52" fillId="34" borderId="232" applyProtection="0">
      <alignment horizontal="right"/>
    </xf>
    <xf numFmtId="0" fontId="68" fillId="15" borderId="216" applyNumberFormat="0" applyAlignment="0" applyProtection="0">
      <alignment vertical="center"/>
    </xf>
    <xf numFmtId="2" fontId="52" fillId="34" borderId="203" applyProtection="0">
      <alignment horizontal="right"/>
    </xf>
    <xf numFmtId="0" fontId="68" fillId="9" borderId="184" applyNumberFormat="0" applyAlignment="0" applyProtection="0">
      <alignment vertical="center"/>
    </xf>
    <xf numFmtId="0" fontId="67" fillId="9" borderId="184" applyNumberFormat="0" applyAlignment="0" applyProtection="0"/>
    <xf numFmtId="0" fontId="63" fillId="0" borderId="241" applyNumberFormat="0" applyFill="0" applyAlignment="0" applyProtection="0">
      <alignment vertical="center"/>
    </xf>
    <xf numFmtId="0" fontId="63" fillId="0" borderId="241" applyNumberFormat="0" applyFill="0" applyAlignment="0" applyProtection="0">
      <alignment vertical="center"/>
    </xf>
    <xf numFmtId="2" fontId="52" fillId="34" borderId="232" applyProtection="0">
      <alignment horizontal="right"/>
    </xf>
    <xf numFmtId="0" fontId="80" fillId="15" borderId="223" applyNumberFormat="0" applyAlignment="0" applyProtection="0">
      <alignment vertical="center"/>
    </xf>
    <xf numFmtId="0" fontId="51" fillId="15" borderId="231" applyNumberFormat="0" applyAlignment="0" applyProtection="0">
      <alignment vertical="center"/>
    </xf>
    <xf numFmtId="0" fontId="67" fillId="9" borderId="184" applyNumberFormat="0" applyAlignment="0" applyProtection="0"/>
    <xf numFmtId="0" fontId="68" fillId="15" borderId="216" applyNumberFormat="0" applyAlignment="0" applyProtection="0">
      <alignment vertical="center"/>
    </xf>
    <xf numFmtId="0" fontId="80" fillId="15" borderId="223" applyNumberFormat="0" applyAlignment="0" applyProtection="0">
      <alignment vertical="center"/>
    </xf>
    <xf numFmtId="0" fontId="18" fillId="32" borderId="238" applyNumberFormat="0" applyAlignment="0" applyProtection="0"/>
    <xf numFmtId="0" fontId="13" fillId="10" borderId="218" applyNumberFormat="0" applyFont="0" applyAlignment="0" applyProtection="0">
      <alignment vertical="center"/>
    </xf>
    <xf numFmtId="0" fontId="13" fillId="10" borderId="201" applyNumberFormat="0" applyFont="0" applyAlignment="0" applyProtection="0"/>
    <xf numFmtId="0" fontId="18" fillId="32" borderId="201" applyNumberFormat="0" applyAlignment="0" applyProtection="0"/>
    <xf numFmtId="0" fontId="79" fillId="8" borderId="184" applyNumberFormat="0" applyAlignment="0" applyProtection="0">
      <alignment vertical="center"/>
    </xf>
    <xf numFmtId="0" fontId="63" fillId="0" borderId="241" applyNumberFormat="0" applyFill="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63" fillId="0" borderId="233" applyNumberFormat="0" applyFill="0" applyAlignment="0" applyProtection="0">
      <alignment vertical="center"/>
    </xf>
    <xf numFmtId="0" fontId="68" fillId="15" borderId="184" applyNumberFormat="0" applyAlignment="0" applyProtection="0">
      <alignment vertical="center"/>
    </xf>
    <xf numFmtId="0" fontId="80" fillId="9" borderId="223"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14" fontId="54" fillId="36" borderId="203" applyProtection="0">
      <alignment horizontal="left"/>
    </xf>
    <xf numFmtId="2" fontId="53" fillId="37" borderId="240" applyProtection="0"/>
    <xf numFmtId="0" fontId="79" fillId="8" borderId="184" applyNumberFormat="0" applyAlignment="0" applyProtection="0">
      <alignment vertical="center"/>
    </xf>
    <xf numFmtId="2" fontId="52" fillId="34" borderId="203" applyProtection="0">
      <alignment horizontal="right"/>
    </xf>
    <xf numFmtId="0" fontId="13" fillId="10" borderId="201" applyNumberFormat="0" applyFont="0" applyAlignment="0" applyProtection="0">
      <alignment vertical="center"/>
    </xf>
    <xf numFmtId="0" fontId="51" fillId="15" borderId="223" applyNumberFormat="0" applyAlignment="0" applyProtection="0">
      <alignment vertical="center"/>
    </xf>
    <xf numFmtId="0" fontId="68" fillId="15" borderId="184" applyNumberFormat="0" applyAlignment="0" applyProtection="0">
      <alignment vertical="center"/>
    </xf>
    <xf numFmtId="0" fontId="68" fillId="15" borderId="216" applyNumberFormat="0" applyAlignment="0" applyProtection="0">
      <alignment vertical="center"/>
    </xf>
    <xf numFmtId="14" fontId="54" fillId="36" borderId="203" applyProtection="0">
      <alignment horizontal="left"/>
    </xf>
    <xf numFmtId="0" fontId="68" fillId="15" borderId="184" applyNumberFormat="0" applyAlignment="0" applyProtection="0">
      <alignment vertical="center"/>
    </xf>
    <xf numFmtId="2" fontId="52" fillId="34" borderId="203" applyProtection="0">
      <alignment horizontal="right"/>
    </xf>
    <xf numFmtId="0" fontId="13" fillId="10" borderId="201" applyNumberFormat="0" applyFont="0" applyAlignment="0" applyProtection="0">
      <alignment vertical="center"/>
    </xf>
    <xf numFmtId="0" fontId="68" fillId="9" borderId="184" applyNumberFormat="0" applyAlignment="0" applyProtection="0">
      <alignment vertical="center"/>
    </xf>
    <xf numFmtId="2" fontId="57" fillId="35" borderId="232" applyProtection="0">
      <alignment horizontal="center"/>
    </xf>
    <xf numFmtId="0" fontId="68" fillId="15" borderId="216"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63" fillId="0" borderId="233" applyNumberFormat="0" applyFill="0" applyAlignment="0" applyProtection="0">
      <alignment vertical="center"/>
    </xf>
    <xf numFmtId="0" fontId="67" fillId="9" borderId="216" applyNumberFormat="0" applyAlignment="0" applyProtection="0"/>
    <xf numFmtId="0" fontId="68" fillId="15" borderId="184" applyNumberFormat="0" applyAlignment="0" applyProtection="0">
      <alignment vertical="center"/>
    </xf>
    <xf numFmtId="0" fontId="80" fillId="9" borderId="223" applyNumberFormat="0" applyAlignment="0" applyProtection="0">
      <alignment vertical="center"/>
    </xf>
    <xf numFmtId="0" fontId="13" fillId="10" borderId="201" applyNumberFormat="0" applyFont="0" applyAlignment="0" applyProtection="0">
      <alignment vertical="center"/>
    </xf>
    <xf numFmtId="0" fontId="68" fillId="15" borderId="236" applyNumberForma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alignment vertical="center"/>
    </xf>
    <xf numFmtId="0" fontId="68" fillId="9" borderId="184" applyNumberFormat="0" applyAlignment="0" applyProtection="0">
      <alignment vertical="center"/>
    </xf>
    <xf numFmtId="14" fontId="54" fillId="36" borderId="203" applyProtection="0">
      <alignment horizontal="right"/>
    </xf>
    <xf numFmtId="2" fontId="53" fillId="37" borderId="203" applyProtection="0"/>
    <xf numFmtId="0" fontId="68" fillId="15" borderId="184" applyNumberFormat="0" applyAlignment="0" applyProtection="0">
      <alignment vertical="center"/>
    </xf>
    <xf numFmtId="0" fontId="79" fillId="8" borderId="216" applyNumberFormat="0" applyAlignment="0" applyProtection="0">
      <alignment vertical="center"/>
    </xf>
    <xf numFmtId="2" fontId="53" fillId="37" borderId="232" applyProtection="0">
      <alignment horizontal="center"/>
    </xf>
    <xf numFmtId="2" fontId="53" fillId="37" borderId="203" applyProtection="0">
      <alignment horizont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2" fontId="54" fillId="33" borderId="203" applyProtection="0"/>
    <xf numFmtId="0" fontId="67" fillId="9" borderId="216" applyNumberFormat="0" applyAlignment="0" applyProtection="0"/>
    <xf numFmtId="2" fontId="53" fillId="34" borderId="203" applyProtection="0"/>
    <xf numFmtId="2" fontId="53" fillId="34" borderId="203" applyProtection="0"/>
    <xf numFmtId="0" fontId="63" fillId="0" borderId="233" applyNumberFormat="0" applyFill="0" applyAlignment="0" applyProtection="0">
      <alignment vertical="center"/>
    </xf>
    <xf numFmtId="0" fontId="67" fillId="9" borderId="184" applyNumberFormat="0" applyAlignment="0" applyProtection="0"/>
    <xf numFmtId="0" fontId="79" fillId="8" borderId="184"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51" fillId="15" borderId="223" applyNumberFormat="0" applyAlignment="0" applyProtection="0">
      <alignment vertical="center"/>
    </xf>
    <xf numFmtId="0" fontId="68" fillId="15" borderId="184" applyNumberFormat="0" applyAlignment="0" applyProtection="0">
      <alignment vertical="center"/>
    </xf>
    <xf numFmtId="0" fontId="44" fillId="8" borderId="184" applyNumberFormat="0" applyAlignment="0" applyProtection="0">
      <alignment vertical="center"/>
    </xf>
    <xf numFmtId="0" fontId="68" fillId="15" borderId="184" applyNumberFormat="0" applyAlignment="0" applyProtection="0">
      <alignment vertical="center"/>
    </xf>
    <xf numFmtId="14" fontId="54" fillId="36" borderId="203" applyProtection="0">
      <alignment horizontal="right"/>
    </xf>
    <xf numFmtId="0" fontId="51" fillId="15" borderId="223" applyNumberFormat="0" applyAlignment="0" applyProtection="0">
      <alignment vertical="center"/>
    </xf>
    <xf numFmtId="0" fontId="44" fillId="8" borderId="216" applyNumberFormat="0" applyAlignment="0" applyProtection="0">
      <alignment vertical="center"/>
    </xf>
    <xf numFmtId="0" fontId="80" fillId="15" borderId="223" applyNumberFormat="0" applyAlignment="0" applyProtection="0">
      <alignment vertical="center"/>
    </xf>
    <xf numFmtId="0" fontId="13" fillId="10" borderId="218" applyNumberFormat="0" applyFont="0" applyAlignment="0" applyProtection="0">
      <alignment vertical="center"/>
    </xf>
    <xf numFmtId="0" fontId="68" fillId="15" borderId="184" applyNumberFormat="0" applyAlignment="0" applyProtection="0">
      <alignment vertical="center"/>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0" fontId="44" fillId="8" borderId="216" applyNumberForma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18"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2" fontId="53" fillId="37" borderId="203" applyProtection="0"/>
    <xf numFmtId="2" fontId="53" fillId="34" borderId="203" applyProtection="0"/>
    <xf numFmtId="2" fontId="53" fillId="34" borderId="203" applyProtection="0"/>
    <xf numFmtId="2" fontId="53" fillId="34" borderId="203" applyProtection="0"/>
    <xf numFmtId="2" fontId="53" fillId="37" borderId="203" applyProtection="0"/>
    <xf numFmtId="2" fontId="53" fillId="37" borderId="203"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37" fontId="73" fillId="0" borderId="214">
      <alignment horizontal="justify" vertical="center" wrapText="1"/>
    </xf>
    <xf numFmtId="0" fontId="44" fillId="8" borderId="184" applyNumberFormat="0" applyAlignment="0" applyProtection="0">
      <alignment vertical="center"/>
    </xf>
    <xf numFmtId="2" fontId="57" fillId="35" borderId="203" applyProtection="0">
      <alignment horizontal="center"/>
    </xf>
    <xf numFmtId="0" fontId="55" fillId="33" borderId="203" applyNumberFormat="0" applyProtection="0">
      <alignment horizontal="left"/>
    </xf>
    <xf numFmtId="0" fontId="13" fillId="10" borderId="201" applyNumberFormat="0" applyFont="0" applyAlignment="0" applyProtection="0">
      <alignment vertical="center"/>
    </xf>
    <xf numFmtId="0" fontId="68" fillId="15" borderId="184" applyNumberFormat="0" applyAlignment="0" applyProtection="0">
      <alignment vertical="center"/>
    </xf>
    <xf numFmtId="2" fontId="53" fillId="35" borderId="203" applyProtection="0">
      <alignment horizontal="right"/>
    </xf>
    <xf numFmtId="0" fontId="18" fillId="32" borderId="201" applyNumberFormat="0" applyAlignment="0" applyProtection="0"/>
    <xf numFmtId="0" fontId="80" fillId="15" borderId="223" applyNumberFormat="0" applyAlignment="0" applyProtection="0">
      <alignment vertical="center"/>
    </xf>
    <xf numFmtId="0" fontId="67" fillId="9" borderId="184" applyNumberFormat="0" applyAlignment="0" applyProtection="0"/>
    <xf numFmtId="2" fontId="53" fillId="37" borderId="203" applyProtection="0">
      <alignment horizontal="center"/>
    </xf>
    <xf numFmtId="0" fontId="13" fillId="10" borderId="201" applyNumberFormat="0" applyFont="0" applyAlignment="0" applyProtection="0">
      <alignment vertical="center"/>
    </xf>
    <xf numFmtId="0" fontId="68" fillId="15" borderId="216"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38" applyNumberFormat="0" applyFont="0" applyAlignment="0" applyProtection="0">
      <alignment vertical="center"/>
    </xf>
    <xf numFmtId="0" fontId="63" fillId="0" borderId="241" applyNumberFormat="0" applyFill="0" applyAlignment="0" applyProtection="0">
      <alignment vertical="center"/>
    </xf>
    <xf numFmtId="0" fontId="13" fillId="10" borderId="201" applyNumberFormat="0" applyFont="0" applyAlignment="0" applyProtection="0"/>
    <xf numFmtId="0" fontId="13" fillId="10" borderId="201" applyNumberFormat="0" applyFont="0" applyAlignment="0" applyProtection="0">
      <alignment vertical="center"/>
    </xf>
    <xf numFmtId="2" fontId="57" fillId="35" borderId="203" applyProtection="0">
      <alignment horizontal="center"/>
    </xf>
    <xf numFmtId="0" fontId="13" fillId="10" borderId="201" applyNumberFormat="0" applyFont="0" applyAlignment="0" applyProtection="0"/>
    <xf numFmtId="2" fontId="52" fillId="34" borderId="203" applyProtection="0">
      <alignment horizontal="right"/>
    </xf>
    <xf numFmtId="0" fontId="63" fillId="0" borderId="233" applyNumberFormat="0" applyFill="0" applyAlignment="0" applyProtection="0">
      <alignment vertical="center"/>
    </xf>
    <xf numFmtId="0" fontId="80" fillId="9" borderId="231"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13" fillId="10" borderId="218" applyNumberFormat="0" applyFont="0" applyAlignment="0" applyProtection="0">
      <alignment vertical="center"/>
    </xf>
    <xf numFmtId="0" fontId="44" fillId="8" borderId="184"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2" fontId="54" fillId="33" borderId="232" applyProtection="0"/>
    <xf numFmtId="0" fontId="13" fillId="10" borderId="238" applyNumberFormat="0" applyFont="0" applyAlignment="0" applyProtection="0">
      <alignment vertical="center"/>
    </xf>
    <xf numFmtId="2" fontId="53" fillId="37" borderId="203" applyProtection="0">
      <alignment horizontal="center"/>
    </xf>
    <xf numFmtId="2" fontId="53" fillId="35" borderId="203" applyProtection="0">
      <alignment horizontal="right"/>
    </xf>
    <xf numFmtId="14" fontId="54" fillId="36" borderId="203" applyProtection="0">
      <alignment horizontal="left"/>
    </xf>
    <xf numFmtId="2" fontId="54" fillId="33" borderId="203" applyProtection="0"/>
    <xf numFmtId="2" fontId="53" fillId="37" borderId="203" applyProtection="0"/>
    <xf numFmtId="14" fontId="54" fillId="36" borderId="203" applyProtection="0">
      <alignment horizontal="left"/>
    </xf>
    <xf numFmtId="2" fontId="53" fillId="37" borderId="203" applyProtection="0"/>
    <xf numFmtId="2" fontId="54" fillId="33" borderId="232" applyProtection="0"/>
    <xf numFmtId="2" fontId="53" fillId="37" borderId="203" applyProtection="0">
      <alignment horizontal="center"/>
    </xf>
    <xf numFmtId="2" fontId="53" fillId="37" borderId="203" applyProtection="0">
      <alignment horizontal="center"/>
    </xf>
    <xf numFmtId="2" fontId="53" fillId="37" borderId="203" applyProtection="0"/>
    <xf numFmtId="2" fontId="53" fillId="37" borderId="203" applyProtection="0"/>
    <xf numFmtId="2" fontId="54" fillId="33" borderId="203" applyProtection="0"/>
    <xf numFmtId="14" fontId="54" fillId="36" borderId="203" applyProtection="0">
      <alignment horizontal="right"/>
    </xf>
    <xf numFmtId="14" fontId="54" fillId="36" borderId="203" applyProtection="0">
      <alignment horizontal="left"/>
    </xf>
    <xf numFmtId="2" fontId="53" fillId="37"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14" fontId="54" fillId="36" borderId="203" applyProtection="0">
      <alignment horizontal="right"/>
    </xf>
    <xf numFmtId="0" fontId="68" fillId="15" borderId="216" applyNumberFormat="0" applyAlignment="0" applyProtection="0">
      <alignment vertical="center"/>
    </xf>
    <xf numFmtId="0" fontId="44" fillId="8" borderId="184" applyNumberFormat="0" applyAlignment="0" applyProtection="0">
      <alignment vertical="center"/>
    </xf>
    <xf numFmtId="0" fontId="18" fillId="32" borderId="218" applyNumberFormat="0" applyAlignment="0" applyProtection="0"/>
    <xf numFmtId="0" fontId="79" fillId="8" borderId="184" applyNumberFormat="0" applyAlignment="0" applyProtection="0">
      <alignment vertical="center"/>
    </xf>
    <xf numFmtId="2" fontId="53" fillId="37" borderId="203" applyProtection="0">
      <alignment horizontal="center"/>
    </xf>
    <xf numFmtId="2" fontId="53" fillId="37" borderId="203" applyProtection="0">
      <alignment horizont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3" fillId="37" borderId="203" applyProtection="0"/>
    <xf numFmtId="2" fontId="53" fillId="37" borderId="203" applyProtection="0"/>
    <xf numFmtId="2" fontId="53" fillId="37" borderId="203" applyProtection="0"/>
    <xf numFmtId="2" fontId="53" fillId="34" borderId="203" applyProtection="0"/>
    <xf numFmtId="2" fontId="53" fillId="34" borderId="203" applyProtection="0"/>
    <xf numFmtId="2" fontId="53" fillId="34"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0" fontId="38" fillId="29" borderId="214" applyNumberFormat="0" applyBorder="0" applyAlignment="0" applyProtection="0"/>
    <xf numFmtId="10" fontId="38" fillId="29" borderId="214" applyNumberFormat="0" applyBorder="0" applyAlignment="0" applyProtection="0"/>
    <xf numFmtId="0" fontId="44" fillId="8" borderId="184" applyNumberFormat="0" applyAlignment="0" applyProtection="0">
      <alignment vertical="center"/>
    </xf>
    <xf numFmtId="14" fontId="54" fillId="36" borderId="203" applyProtection="0">
      <alignment horizontal="left"/>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10" fontId="38" fillId="29" borderId="214" applyNumberFormat="0" applyBorder="0" applyAlignment="0" applyProtection="0"/>
    <xf numFmtId="10" fontId="38" fillId="29" borderId="214" applyNumberFormat="0" applyBorder="0" applyAlignment="0" applyProtection="0"/>
    <xf numFmtId="0" fontId="44" fillId="8" borderId="184" applyNumberFormat="0" applyAlignment="0" applyProtection="0">
      <alignment vertical="center"/>
    </xf>
    <xf numFmtId="0" fontId="67" fillId="9" borderId="184" applyNumberFormat="0" applyAlignment="0" applyProtection="0"/>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79" fillId="8" borderId="184" applyNumberFormat="0" applyAlignment="0" applyProtection="0">
      <alignment vertical="center"/>
    </xf>
    <xf numFmtId="0" fontId="51" fillId="15" borderId="22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0" fontId="32" fillId="15" borderId="184" applyNumberForma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44" fillId="8" borderId="184" applyNumberFormat="0" applyAlignment="0" applyProtection="0">
      <alignment vertical="center"/>
    </xf>
    <xf numFmtId="0" fontId="51" fillId="15" borderId="223"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2" fontId="54" fillId="33" borderId="203"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44" fillId="8" borderId="184" applyNumberFormat="0" applyAlignment="0" applyProtection="0">
      <alignment vertical="center"/>
    </xf>
    <xf numFmtId="2" fontId="57" fillId="35" borderId="203" applyProtection="0"/>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9"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80" fillId="15" borderId="193"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51" fillId="15" borderId="19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8" fillId="32" borderId="201" applyNumberFormat="0" applyAlignment="0" applyProtection="0"/>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2" fontId="53" fillId="37" borderId="203" applyProtection="0"/>
    <xf numFmtId="2" fontId="53" fillId="34" borderId="203" applyProtection="0"/>
    <xf numFmtId="2" fontId="53" fillId="34" borderId="203" applyProtection="0"/>
    <xf numFmtId="2" fontId="53" fillId="34" borderId="203" applyProtection="0"/>
    <xf numFmtId="2" fontId="53" fillId="37" borderId="203" applyProtection="0"/>
    <xf numFmtId="2" fontId="53" fillId="37" borderId="203"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37" fontId="73" fillId="0" borderId="214">
      <alignment horizontal="justify" vertical="center" wrapText="1"/>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2" fontId="53" fillId="37" borderId="203" applyProtection="0">
      <alignment horizontal="center"/>
    </xf>
    <xf numFmtId="0" fontId="44" fillId="8" borderId="184" applyNumberFormat="0" applyAlignment="0" applyProtection="0">
      <alignment vertical="center"/>
    </xf>
    <xf numFmtId="0" fontId="79" fillId="8" borderId="236"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3" fillId="0" borderId="234" applyNumberFormat="0" applyFill="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44" fillId="8" borderId="184" applyNumberFormat="0" applyAlignment="0" applyProtection="0">
      <alignment vertical="center"/>
    </xf>
    <xf numFmtId="14" fontId="54" fillId="36" borderId="232" applyProtection="0">
      <alignment horizontal="right"/>
    </xf>
    <xf numFmtId="0" fontId="68" fillId="15" borderId="216" applyNumberFormat="0" applyAlignment="0" applyProtection="0">
      <alignment vertical="center"/>
    </xf>
    <xf numFmtId="0" fontId="13" fillId="10" borderId="201" applyNumberFormat="0" applyFont="0" applyAlignment="0" applyProtection="0">
      <alignment vertical="center"/>
    </xf>
    <xf numFmtId="0" fontId="63" fillId="0" borderId="233" applyNumberFormat="0" applyFill="0" applyAlignment="0" applyProtection="0">
      <alignment vertical="center"/>
    </xf>
    <xf numFmtId="2" fontId="53" fillId="34" borderId="232" applyProtection="0"/>
    <xf numFmtId="0" fontId="13" fillId="10" borderId="238" applyNumberFormat="0" applyFont="0" applyAlignment="0" applyProtection="0">
      <alignment vertical="center"/>
    </xf>
    <xf numFmtId="0" fontId="80" fillId="15" borderId="231" applyNumberFormat="0" applyAlignment="0" applyProtection="0">
      <alignment vertical="center"/>
    </xf>
    <xf numFmtId="0" fontId="44" fillId="8" borderId="184" applyNumberFormat="0" applyAlignment="0" applyProtection="0">
      <alignment vertical="center"/>
    </xf>
    <xf numFmtId="0" fontId="68" fillId="15" borderId="216" applyNumberFormat="0" applyAlignment="0" applyProtection="0">
      <alignment vertical="center"/>
    </xf>
    <xf numFmtId="14" fontId="54" fillId="36" borderId="232" applyProtection="0">
      <alignment horizontal="left"/>
    </xf>
    <xf numFmtId="0" fontId="79" fillId="8"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14" fontId="54" fillId="36" borderId="203" applyProtection="0">
      <alignment horizontal="right"/>
    </xf>
    <xf numFmtId="2" fontId="54" fillId="33" borderId="203" applyProtection="0"/>
    <xf numFmtId="0" fontId="13" fillId="10" borderId="201" applyNumberFormat="0" applyFont="0" applyAlignment="0" applyProtection="0">
      <alignment vertical="center"/>
    </xf>
    <xf numFmtId="0" fontId="68" fillId="9" borderId="184" applyNumberFormat="0" applyAlignment="0" applyProtection="0">
      <alignment vertical="center"/>
    </xf>
    <xf numFmtId="0" fontId="80" fillId="15" borderId="223" applyNumberForma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55" fillId="33" borderId="203" applyNumberFormat="0" applyProtection="0">
      <alignment horizontal="left"/>
    </xf>
    <xf numFmtId="0" fontId="13" fillId="10" borderId="201" applyNumberFormat="0" applyFont="0" applyAlignment="0" applyProtection="0"/>
    <xf numFmtId="0" fontId="68" fillId="15" borderId="184" applyNumberFormat="0" applyAlignment="0" applyProtection="0">
      <alignment vertical="center"/>
    </xf>
    <xf numFmtId="0" fontId="52" fillId="33" borderId="203" applyNumberFormat="0" applyAlignment="0" applyProtection="0"/>
    <xf numFmtId="0" fontId="18" fillId="32" borderId="201" applyNumberFormat="0" applyAlignment="0" applyProtection="0"/>
    <xf numFmtId="0" fontId="63" fillId="0" borderId="241" applyNumberFormat="0" applyFill="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44" fillId="8" borderId="236" applyNumberFormat="0" applyAlignment="0" applyProtection="0">
      <alignment vertical="center"/>
    </xf>
    <xf numFmtId="0" fontId="63" fillId="0" borderId="233" applyNumberFormat="0" applyFill="0" applyAlignment="0" applyProtection="0">
      <alignment vertical="center"/>
    </xf>
    <xf numFmtId="0" fontId="80" fillId="15" borderId="223" applyNumberFormat="0" applyAlignment="0" applyProtection="0">
      <alignment vertical="center"/>
    </xf>
    <xf numFmtId="0" fontId="59" fillId="0" borderId="233" applyNumberFormat="0" applyFill="0" applyAlignment="0" applyProtection="0">
      <alignment vertical="center"/>
    </xf>
    <xf numFmtId="2" fontId="53" fillId="37" borderId="203" applyProtection="0">
      <alignment horizontal="center"/>
    </xf>
    <xf numFmtId="2" fontId="53" fillId="34" borderId="203" applyProtection="0"/>
    <xf numFmtId="14" fontId="54" fillId="36" borderId="203" applyProtection="0">
      <alignment horizontal="right"/>
    </xf>
    <xf numFmtId="0" fontId="68" fillId="9" borderId="184" applyNumberFormat="0" applyAlignment="0" applyProtection="0">
      <alignment vertical="center"/>
    </xf>
    <xf numFmtId="0" fontId="68" fillId="15" borderId="184" applyNumberFormat="0" applyAlignment="0" applyProtection="0">
      <alignment vertical="center"/>
    </xf>
    <xf numFmtId="0" fontId="63" fillId="0" borderId="241" applyNumberFormat="0" applyFill="0" applyAlignment="0" applyProtection="0">
      <alignment vertical="center"/>
    </xf>
    <xf numFmtId="14" fontId="54" fillId="36" borderId="232" applyProtection="0">
      <alignment horizontal="left"/>
    </xf>
    <xf numFmtId="0" fontId="44" fillId="8" borderId="184"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52" fillId="33" borderId="232" applyNumberFormat="0" applyAlignment="0" applyProtection="0"/>
    <xf numFmtId="0" fontId="79" fillId="8" borderId="216" applyNumberFormat="0" applyAlignment="0" applyProtection="0">
      <alignment vertical="center"/>
    </xf>
    <xf numFmtId="0" fontId="80" fillId="15" borderId="231" applyNumberFormat="0" applyAlignment="0" applyProtection="0">
      <alignment vertical="center"/>
    </xf>
    <xf numFmtId="0" fontId="63" fillId="0" borderId="241" applyNumberFormat="0" applyFill="0" applyAlignment="0" applyProtection="0">
      <alignment vertical="center"/>
    </xf>
    <xf numFmtId="0" fontId="55" fillId="33" borderId="203" applyNumberFormat="0" applyProtection="0">
      <alignment horizontal="left"/>
    </xf>
    <xf numFmtId="0" fontId="63" fillId="0" borderId="241" applyNumberFormat="0" applyFill="0" applyAlignment="0" applyProtection="0">
      <alignment vertical="center"/>
    </xf>
    <xf numFmtId="2" fontId="57" fillId="35" borderId="232" applyProtection="0"/>
    <xf numFmtId="0" fontId="52" fillId="33" borderId="203" applyNumberFormat="0" applyAlignment="0" applyProtection="0"/>
    <xf numFmtId="0" fontId="80" fillId="15" borderId="223" applyNumberFormat="0" applyAlignment="0" applyProtection="0">
      <alignment vertical="center"/>
    </xf>
    <xf numFmtId="0" fontId="80" fillId="15" borderId="223" applyNumberFormat="0" applyAlignment="0" applyProtection="0">
      <alignment vertical="center"/>
    </xf>
    <xf numFmtId="2" fontId="53" fillId="37" borderId="203" applyProtection="0">
      <alignment horizont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18" fillId="32" borderId="218" applyNumberFormat="0" applyAlignment="0" applyProtection="0"/>
    <xf numFmtId="0" fontId="67" fillId="9" borderId="236" applyNumberFormat="0" applyAlignment="0" applyProtection="0"/>
    <xf numFmtId="0" fontId="68" fillId="15" borderId="216" applyNumberFormat="0" applyAlignment="0" applyProtection="0">
      <alignment vertical="center"/>
    </xf>
    <xf numFmtId="2" fontId="53" fillId="34" borderId="203" applyProtection="0"/>
    <xf numFmtId="0" fontId="63" fillId="0" borderId="234" applyNumberFormat="0" applyFill="0" applyAlignment="0" applyProtection="0">
      <alignment vertical="center"/>
    </xf>
    <xf numFmtId="0" fontId="80" fillId="15" borderId="231" applyNumberFormat="0" applyAlignment="0" applyProtection="0">
      <alignment vertical="center"/>
    </xf>
    <xf numFmtId="0" fontId="63" fillId="0" borderId="241" applyNumberFormat="0" applyFill="0" applyAlignment="0" applyProtection="0">
      <alignment vertical="center"/>
    </xf>
    <xf numFmtId="0" fontId="68" fillId="15" borderId="216" applyNumberFormat="0" applyAlignment="0" applyProtection="0">
      <alignment vertical="center"/>
    </xf>
    <xf numFmtId="0" fontId="68" fillId="15" borderId="184" applyNumberFormat="0" applyAlignment="0" applyProtection="0">
      <alignment vertical="center"/>
    </xf>
    <xf numFmtId="2" fontId="53" fillId="37" borderId="232" applyProtection="0">
      <alignment horizontal="center"/>
    </xf>
    <xf numFmtId="0" fontId="63" fillId="0" borderId="234" applyNumberFormat="0" applyFill="0" applyAlignment="0" applyProtection="0">
      <alignment vertical="center"/>
    </xf>
    <xf numFmtId="0" fontId="68" fillId="9" borderId="184"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14" fontId="54" fillId="36" borderId="203" applyProtection="0">
      <alignment horizontal="left"/>
    </xf>
    <xf numFmtId="0" fontId="18" fillId="32" borderId="218" applyNumberFormat="0" applyAlignment="0" applyProtection="0"/>
    <xf numFmtId="0" fontId="80" fillId="15" borderId="223" applyNumberFormat="0" applyAlignment="0" applyProtection="0">
      <alignment vertical="center"/>
    </xf>
    <xf numFmtId="0" fontId="13" fillId="10" borderId="218" applyNumberFormat="0" applyFont="0" applyAlignment="0" applyProtection="0">
      <alignment vertical="center"/>
    </xf>
    <xf numFmtId="2" fontId="53" fillId="37" borderId="232" applyProtection="0"/>
    <xf numFmtId="0" fontId="13" fillId="10" borderId="201" applyNumberFormat="0" applyFont="0" applyAlignment="0" applyProtection="0">
      <alignment vertical="center"/>
    </xf>
    <xf numFmtId="2" fontId="54" fillId="33" borderId="203" applyProtection="0"/>
    <xf numFmtId="0" fontId="79" fillId="8" borderId="184" applyNumberFormat="0" applyAlignment="0" applyProtection="0">
      <alignment vertical="center"/>
    </xf>
    <xf numFmtId="0" fontId="68" fillId="15" borderId="184" applyNumberFormat="0" applyAlignment="0" applyProtection="0">
      <alignment vertical="center"/>
    </xf>
    <xf numFmtId="0" fontId="68" fillId="15" borderId="216" applyNumberForma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44" fillId="8" borderId="216" applyNumberFormat="0" applyAlignment="0" applyProtection="0">
      <alignment vertical="center"/>
    </xf>
    <xf numFmtId="0" fontId="68" fillId="15" borderId="216" applyNumberFormat="0" applyAlignment="0" applyProtection="0">
      <alignment vertical="center"/>
    </xf>
    <xf numFmtId="2" fontId="54" fillId="33" borderId="232" applyProtection="0"/>
    <xf numFmtId="14" fontId="54" fillId="36" borderId="203" applyProtection="0">
      <alignment horizontal="left"/>
    </xf>
    <xf numFmtId="0" fontId="68" fillId="15" borderId="216" applyNumberFormat="0" applyAlignment="0" applyProtection="0">
      <alignment vertical="center"/>
    </xf>
    <xf numFmtId="0" fontId="80" fillId="15" borderId="223" applyNumberFormat="0" applyAlignment="0" applyProtection="0">
      <alignment vertical="center"/>
    </xf>
    <xf numFmtId="2" fontId="54" fillId="33" borderId="203"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79" fillId="8" borderId="216" applyNumberFormat="0" applyAlignment="0" applyProtection="0">
      <alignment vertical="center"/>
    </xf>
    <xf numFmtId="0" fontId="13" fillId="10" borderId="201" applyNumberFormat="0" applyFont="0" applyAlignment="0" applyProtection="0">
      <alignment vertical="center"/>
    </xf>
    <xf numFmtId="0" fontId="63" fillId="0" borderId="233" applyNumberFormat="0" applyFill="0" applyAlignment="0" applyProtection="0">
      <alignment vertical="center"/>
    </xf>
    <xf numFmtId="0" fontId="44" fillId="8" borderId="184"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51" fillId="15" borderId="223" applyNumberFormat="0" applyAlignment="0" applyProtection="0">
      <alignment vertical="center"/>
    </xf>
    <xf numFmtId="0" fontId="13" fillId="10" borderId="201" applyNumberFormat="0" applyFont="0" applyAlignment="0" applyProtection="0">
      <alignment vertical="center"/>
    </xf>
    <xf numFmtId="0" fontId="67" fillId="9" borderId="184" applyNumberFormat="0" applyAlignment="0" applyProtection="0"/>
    <xf numFmtId="0" fontId="44" fillId="8" borderId="216" applyNumberFormat="0" applyAlignment="0" applyProtection="0">
      <alignment vertical="center"/>
    </xf>
    <xf numFmtId="0" fontId="13" fillId="10" borderId="201" applyNumberFormat="0" applyFont="0" applyAlignment="0" applyProtection="0">
      <alignment vertical="center"/>
    </xf>
    <xf numFmtId="0" fontId="63" fillId="0" borderId="233" applyNumberFormat="0" applyFill="0" applyAlignment="0" applyProtection="0">
      <alignment vertical="center"/>
    </xf>
    <xf numFmtId="0" fontId="32" fillId="15" borderId="184" applyNumberFormat="0" applyAlignment="0" applyProtection="0">
      <alignment vertical="center"/>
    </xf>
    <xf numFmtId="0" fontId="80" fillId="15" borderId="223" applyNumberFormat="0" applyAlignment="0" applyProtection="0">
      <alignment vertical="center"/>
    </xf>
    <xf numFmtId="0" fontId="18" fillId="32" borderId="201" applyNumberFormat="0" applyAlignment="0" applyProtection="0"/>
    <xf numFmtId="0" fontId="68" fillId="15" borderId="184" applyNumberFormat="0" applyAlignment="0" applyProtection="0">
      <alignment vertical="center"/>
    </xf>
    <xf numFmtId="0" fontId="80" fillId="15" borderId="223" applyNumberFormat="0" applyAlignment="0" applyProtection="0">
      <alignment vertical="center"/>
    </xf>
    <xf numFmtId="2" fontId="53" fillId="34" borderId="240" applyProtection="0"/>
    <xf numFmtId="0" fontId="18" fillId="32" borderId="238" applyNumberFormat="0" applyAlignment="0" applyProtection="0"/>
    <xf numFmtId="0" fontId="51"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216" applyNumberFormat="0" applyAlignment="0" applyProtection="0">
      <alignment vertical="center"/>
    </xf>
    <xf numFmtId="0" fontId="63" fillId="0" borderId="233" applyNumberFormat="0" applyFill="0" applyAlignment="0" applyProtection="0">
      <alignment vertical="center"/>
    </xf>
    <xf numFmtId="0" fontId="85" fillId="0" borderId="234" applyNumberFormat="0" applyFill="0" applyAlignment="0" applyProtection="0"/>
    <xf numFmtId="2" fontId="53" fillId="35" borderId="203" applyProtection="0">
      <alignment horizontal="right"/>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68" fillId="15" borderId="184" applyNumberFormat="0" applyAlignment="0" applyProtection="0">
      <alignment vertical="center"/>
    </xf>
    <xf numFmtId="0" fontId="32" fillId="15" borderId="184" applyNumberFormat="0" applyAlignment="0" applyProtection="0">
      <alignment vertical="center"/>
    </xf>
    <xf numFmtId="0" fontId="67" fillId="9" borderId="216" applyNumberFormat="0" applyAlignment="0" applyProtection="0"/>
    <xf numFmtId="2" fontId="53" fillId="35" borderId="232" applyProtection="0">
      <alignment horizontal="right"/>
    </xf>
    <xf numFmtId="0" fontId="68" fillId="15" borderId="236" applyNumberFormat="0" applyAlignment="0" applyProtection="0">
      <alignment vertical="center"/>
    </xf>
    <xf numFmtId="2" fontId="53" fillId="34" borderId="203" applyProtection="0"/>
    <xf numFmtId="2" fontId="53" fillId="37" borderId="240" applyProtection="0"/>
    <xf numFmtId="2" fontId="53" fillId="37" borderId="203" applyProtection="0"/>
    <xf numFmtId="0" fontId="13" fillId="10" borderId="238" applyNumberFormat="0" applyFont="0" applyAlignment="0" applyProtection="0">
      <alignment vertical="center"/>
    </xf>
    <xf numFmtId="0" fontId="63" fillId="0" borderId="233" applyNumberFormat="0" applyFill="0" applyAlignment="0" applyProtection="0">
      <alignment vertical="center"/>
    </xf>
    <xf numFmtId="0" fontId="79" fillId="8" borderId="216"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68" fillId="15" borderId="216" applyNumberFormat="0" applyAlignment="0" applyProtection="0">
      <alignment vertical="center"/>
    </xf>
    <xf numFmtId="0" fontId="13" fillId="10" borderId="201" applyNumberFormat="0" applyFont="0" applyAlignment="0" applyProtection="0">
      <alignment vertical="center"/>
    </xf>
    <xf numFmtId="0" fontId="32" fillId="15" borderId="236" applyNumberFormat="0" applyAlignment="0" applyProtection="0">
      <alignment vertical="center"/>
    </xf>
    <xf numFmtId="0" fontId="55" fillId="33" borderId="232" applyNumberFormat="0" applyProtection="0">
      <alignment horizontal="left"/>
    </xf>
    <xf numFmtId="2" fontId="57" fillId="35" borderId="232" applyProtection="0">
      <alignment horizontal="center"/>
    </xf>
    <xf numFmtId="2" fontId="53" fillId="37" borderId="203" applyProtection="0">
      <alignment horizontal="center"/>
    </xf>
    <xf numFmtId="2" fontId="52" fillId="34" borderId="203" applyProtection="0">
      <alignment horizontal="right"/>
    </xf>
    <xf numFmtId="0" fontId="68" fillId="15" borderId="184" applyNumberFormat="0" applyAlignment="0" applyProtection="0">
      <alignment vertical="center"/>
    </xf>
    <xf numFmtId="0" fontId="13" fillId="10" borderId="201" applyNumberFormat="0" applyFont="0" applyAlignment="0" applyProtection="0">
      <alignment vertical="center"/>
    </xf>
    <xf numFmtId="2" fontId="53" fillId="37" borderId="203" applyProtection="0">
      <alignment horizontal="center"/>
    </xf>
    <xf numFmtId="2" fontId="53" fillId="37" borderId="232" applyProtection="0"/>
    <xf numFmtId="2" fontId="54" fillId="33" borderId="203" applyProtection="0"/>
    <xf numFmtId="2" fontId="53" fillId="37" borderId="203" applyProtection="0"/>
    <xf numFmtId="0" fontId="68" fillId="15" borderId="216" applyNumberFormat="0" applyAlignment="0" applyProtection="0">
      <alignment vertical="center"/>
    </xf>
    <xf numFmtId="0" fontId="32" fillId="15" borderId="216" applyNumberFormat="0" applyAlignment="0" applyProtection="0">
      <alignment vertical="center"/>
    </xf>
    <xf numFmtId="0" fontId="63" fillId="0" borderId="234" applyNumberFormat="0" applyFill="0" applyAlignment="0" applyProtection="0">
      <alignment vertical="center"/>
    </xf>
    <xf numFmtId="0" fontId="79" fillId="8" borderId="184" applyNumberFormat="0" applyAlignment="0" applyProtection="0">
      <alignment vertical="center"/>
    </xf>
    <xf numFmtId="0" fontId="44" fillId="8" borderId="216" applyNumberFormat="0" applyAlignment="0" applyProtection="0">
      <alignment vertical="center"/>
    </xf>
    <xf numFmtId="0" fontId="80" fillId="15" borderId="223" applyNumberFormat="0" applyAlignment="0" applyProtection="0">
      <alignment vertical="center"/>
    </xf>
    <xf numFmtId="0" fontId="68" fillId="9" borderId="184" applyNumberFormat="0" applyAlignment="0" applyProtection="0">
      <alignment vertical="center"/>
    </xf>
    <xf numFmtId="0" fontId="18" fillId="32" borderId="218" applyNumberFormat="0" applyAlignment="0" applyProtection="0"/>
    <xf numFmtId="0" fontId="13" fillId="10" borderId="201" applyNumberFormat="0" applyFon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68" fillId="9" borderId="184" applyNumberFormat="0" applyAlignment="0" applyProtection="0">
      <alignment vertical="center"/>
    </xf>
    <xf numFmtId="0" fontId="80" fillId="15" borderId="223" applyNumberFormat="0" applyAlignment="0" applyProtection="0">
      <alignment vertical="center"/>
    </xf>
    <xf numFmtId="0" fontId="80" fillId="15" borderId="231" applyNumberFormat="0" applyAlignment="0" applyProtection="0">
      <alignment vertical="center"/>
    </xf>
    <xf numFmtId="0" fontId="52" fillId="33" borderId="203" applyNumberFormat="0" applyAlignment="0" applyProtection="0"/>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14" fontId="54" fillId="36" borderId="203" applyProtection="0">
      <alignment horizontal="right"/>
    </xf>
    <xf numFmtId="0" fontId="79" fillId="8" borderId="184"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2" fontId="52" fillId="34" borderId="203" applyProtection="0">
      <alignment horizontal="right"/>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14" fontId="54" fillId="36" borderId="232" applyProtection="0">
      <alignment horizontal="right"/>
    </xf>
    <xf numFmtId="0" fontId="80" fillId="15" borderId="223" applyNumberForma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14" fontId="54" fillId="36" borderId="232" applyProtection="0">
      <alignment horizontal="left"/>
    </xf>
    <xf numFmtId="10" fontId="38" fillId="29" borderId="214" applyNumberFormat="0" applyBorder="0" applyAlignment="0" applyProtection="0"/>
    <xf numFmtId="0" fontId="13" fillId="10" borderId="201" applyNumberFormat="0" applyFont="0" applyAlignment="0" applyProtection="0">
      <alignment vertical="center"/>
    </xf>
    <xf numFmtId="2" fontId="53" fillId="37" borderId="203" applyProtection="0"/>
    <xf numFmtId="0" fontId="13" fillId="10" borderId="201" applyNumberFormat="0" applyFont="0" applyAlignment="0" applyProtection="0">
      <alignment vertical="center"/>
    </xf>
    <xf numFmtId="0" fontId="80" fillId="15" borderId="231" applyNumberFormat="0" applyAlignment="0" applyProtection="0">
      <alignment vertical="center"/>
    </xf>
    <xf numFmtId="0" fontId="63" fillId="0" borderId="234" applyNumberFormat="0" applyFill="0" applyAlignment="0" applyProtection="0">
      <alignment vertical="center"/>
    </xf>
    <xf numFmtId="14" fontId="54" fillId="36" borderId="232" applyProtection="0">
      <alignment horizontal="right"/>
    </xf>
    <xf numFmtId="0" fontId="13" fillId="10" borderId="201" applyNumberFormat="0" applyFon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alignment vertical="center"/>
    </xf>
    <xf numFmtId="14" fontId="54" fillId="36" borderId="232" applyProtection="0">
      <alignment horizontal="left"/>
    </xf>
    <xf numFmtId="0" fontId="79" fillId="8" borderId="216" applyNumberFormat="0" applyAlignment="0" applyProtection="0">
      <alignment vertical="center"/>
    </xf>
    <xf numFmtId="0" fontId="13" fillId="10" borderId="201" applyNumberFormat="0" applyFon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55" fillId="33" borderId="203" applyNumberFormat="0" applyProtection="0">
      <alignment horizontal="left"/>
    </xf>
    <xf numFmtId="0" fontId="79" fillId="8" borderId="184" applyNumberFormat="0" applyAlignment="0" applyProtection="0">
      <alignment vertical="center"/>
    </xf>
    <xf numFmtId="2" fontId="53" fillId="37" borderId="232" applyProtection="0"/>
    <xf numFmtId="0" fontId="68" fillId="15" borderId="184" applyNumberFormat="0" applyAlignment="0" applyProtection="0">
      <alignment vertical="center"/>
    </xf>
    <xf numFmtId="2" fontId="54" fillId="33" borderId="232" applyProtection="0"/>
    <xf numFmtId="0" fontId="79" fillId="8" borderId="216" applyNumberFormat="0" applyAlignment="0" applyProtection="0">
      <alignment vertical="center"/>
    </xf>
    <xf numFmtId="2" fontId="53" fillId="37" borderId="203" applyProtection="0">
      <alignment horizont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14" fontId="54" fillId="36" borderId="203" applyProtection="0">
      <alignment horizontal="right"/>
    </xf>
    <xf numFmtId="0" fontId="18" fillId="32" borderId="218" applyNumberFormat="0" applyAlignment="0" applyProtection="0"/>
    <xf numFmtId="0" fontId="63" fillId="0" borderId="242" applyNumberFormat="0" applyFill="0" applyAlignment="0" applyProtection="0">
      <alignment vertical="center"/>
    </xf>
    <xf numFmtId="2" fontId="53" fillId="34" borderId="232" applyProtection="0"/>
    <xf numFmtId="0" fontId="13" fillId="10" borderId="201" applyNumberFormat="0" applyFont="0" applyAlignment="0" applyProtection="0">
      <alignment vertical="center"/>
    </xf>
    <xf numFmtId="0" fontId="32" fillId="15" borderId="184" applyNumberFormat="0" applyAlignment="0" applyProtection="0">
      <alignment vertical="center"/>
    </xf>
    <xf numFmtId="2" fontId="53" fillId="37" borderId="203" applyProtection="0">
      <alignment horizont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51" fillId="15" borderId="223" applyNumberFormat="0" applyAlignment="0" applyProtection="0">
      <alignment vertical="center"/>
    </xf>
    <xf numFmtId="2" fontId="57" fillId="35" borderId="203" applyProtection="0"/>
    <xf numFmtId="0" fontId="80" fillId="15" borderId="239" applyNumberFormat="0" applyAlignment="0" applyProtection="0">
      <alignment vertical="center"/>
    </xf>
    <xf numFmtId="0" fontId="13" fillId="10" borderId="218" applyNumberFormat="0" applyFont="0" applyAlignment="0" applyProtection="0">
      <alignment vertical="center"/>
    </xf>
    <xf numFmtId="2" fontId="53" fillId="34" borderId="232" applyProtection="0"/>
    <xf numFmtId="0" fontId="63" fillId="0" borderId="241" applyNumberFormat="0" applyFill="0" applyAlignment="0" applyProtection="0">
      <alignment vertical="center"/>
    </xf>
    <xf numFmtId="0" fontId="55" fillId="33" borderId="203" applyNumberFormat="0" applyProtection="0">
      <alignment horizontal="left"/>
    </xf>
    <xf numFmtId="14" fontId="54" fillId="36" borderId="232" applyProtection="0">
      <alignment horizontal="left"/>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2" fontId="54" fillId="33" borderId="232" applyProtection="0"/>
    <xf numFmtId="0" fontId="80" fillId="15" borderId="223" applyNumberFormat="0" applyAlignment="0" applyProtection="0">
      <alignment vertical="center"/>
    </xf>
    <xf numFmtId="0" fontId="13" fillId="10" borderId="201" applyNumberFormat="0" applyFont="0" applyAlignment="0" applyProtection="0">
      <alignment vertical="center"/>
    </xf>
    <xf numFmtId="0" fontId="44" fillId="8" borderId="216" applyNumberFormat="0" applyAlignment="0" applyProtection="0">
      <alignment vertical="center"/>
    </xf>
    <xf numFmtId="2" fontId="53" fillId="37" borderId="203" applyProtection="0"/>
    <xf numFmtId="0" fontId="52" fillId="33" borderId="203" applyNumberFormat="0" applyAlignment="0" applyProtection="0"/>
    <xf numFmtId="0" fontId="32" fillId="15" borderId="216" applyNumberFormat="0" applyAlignment="0" applyProtection="0">
      <alignment vertical="center"/>
    </xf>
    <xf numFmtId="0" fontId="68" fillId="15" borderId="184" applyNumberFormat="0" applyAlignment="0" applyProtection="0">
      <alignment vertical="center"/>
    </xf>
    <xf numFmtId="2" fontId="53" fillId="37" borderId="203" applyProtection="0">
      <alignment horizontal="center"/>
    </xf>
    <xf numFmtId="0" fontId="80" fillId="15" borderId="223" applyNumberFormat="0" applyAlignment="0" applyProtection="0">
      <alignment vertical="center"/>
    </xf>
    <xf numFmtId="0" fontId="68" fillId="15" borderId="184" applyNumberFormat="0" applyAlignment="0" applyProtection="0">
      <alignment vertical="center"/>
    </xf>
    <xf numFmtId="0" fontId="79" fillId="8" borderId="216" applyNumberFormat="0" applyAlignment="0" applyProtection="0">
      <alignment vertical="center"/>
    </xf>
    <xf numFmtId="0" fontId="80" fillId="15" borderId="223" applyNumberFormat="0" applyAlignment="0" applyProtection="0">
      <alignment vertical="center"/>
    </xf>
    <xf numFmtId="0" fontId="51" fillId="15" borderId="223" applyNumberFormat="0" applyAlignment="0" applyProtection="0">
      <alignment vertical="center"/>
    </xf>
    <xf numFmtId="0" fontId="80" fillId="15" borderId="231" applyNumberFormat="0" applyAlignment="0" applyProtection="0">
      <alignment vertical="center"/>
    </xf>
    <xf numFmtId="2" fontId="53" fillId="34" borderId="203" applyProtection="0"/>
    <xf numFmtId="14" fontId="54" fillId="36" borderId="203" applyProtection="0">
      <alignment horizontal="left"/>
    </xf>
    <xf numFmtId="2" fontId="57" fillId="35" borderId="203" applyProtection="0">
      <alignment horizontal="center"/>
    </xf>
    <xf numFmtId="0" fontId="52" fillId="33" borderId="203" applyNumberFormat="0" applyAlignment="0" applyProtection="0"/>
    <xf numFmtId="0" fontId="68" fillId="15" borderId="184" applyNumberFormat="0" applyAlignment="0" applyProtection="0">
      <alignment vertical="center"/>
    </xf>
    <xf numFmtId="0" fontId="80" fillId="15" borderId="231" applyNumberFormat="0" applyAlignment="0" applyProtection="0">
      <alignment vertical="center"/>
    </xf>
    <xf numFmtId="0" fontId="18" fillId="32" borderId="201" applyNumberFormat="0" applyAlignment="0" applyProtection="0"/>
    <xf numFmtId="0" fontId="79" fillId="8" borderId="184"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55" fillId="33" borderId="203" applyNumberFormat="0" applyProtection="0">
      <alignment horizontal="left"/>
    </xf>
    <xf numFmtId="2" fontId="53" fillId="37" borderId="203" applyProtection="0">
      <alignment horizontal="center"/>
    </xf>
    <xf numFmtId="0" fontId="52" fillId="33" borderId="203" applyNumberFormat="0" applyAlignment="0" applyProtection="0"/>
    <xf numFmtId="0" fontId="68" fillId="15" borderId="184"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68" fillId="9"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14" fontId="54" fillId="36" borderId="240" applyProtection="0">
      <alignment horizontal="left"/>
    </xf>
    <xf numFmtId="0" fontId="68" fillId="15" borderId="184" applyNumberFormat="0" applyAlignment="0" applyProtection="0">
      <alignment vertical="center"/>
    </xf>
    <xf numFmtId="0" fontId="13" fillId="10" borderId="218" applyNumberFormat="0" applyFont="0" applyAlignment="0" applyProtection="0">
      <alignment vertical="center"/>
    </xf>
    <xf numFmtId="0" fontId="68" fillId="15" borderId="236"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63" fillId="0" borderId="233" applyNumberFormat="0" applyFill="0" applyAlignment="0" applyProtection="0">
      <alignment vertical="center"/>
    </xf>
    <xf numFmtId="0" fontId="68" fillId="15" borderId="184" applyNumberForma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4" fillId="36" borderId="232" applyProtection="0">
      <alignment horizontal="left"/>
    </xf>
    <xf numFmtId="2" fontId="53" fillId="37" borderId="232" applyProtection="0">
      <alignment horizontal="center"/>
    </xf>
    <xf numFmtId="0" fontId="68" fillId="9" borderId="216" applyNumberFormat="0" applyAlignment="0" applyProtection="0">
      <alignment vertical="center"/>
    </xf>
    <xf numFmtId="0" fontId="80" fillId="15" borderId="223" applyNumberFormat="0" applyAlignment="0" applyProtection="0">
      <alignment vertical="center"/>
    </xf>
    <xf numFmtId="2" fontId="53" fillId="37" borderId="232" applyProtection="0"/>
    <xf numFmtId="14" fontId="54" fillId="36" borderId="203" applyProtection="0">
      <alignment horizontal="left"/>
    </xf>
    <xf numFmtId="2" fontId="57" fillId="35" borderId="232" applyProtection="0">
      <alignment horizontal="center"/>
    </xf>
    <xf numFmtId="2" fontId="57" fillId="35" borderId="240" applyProtection="0"/>
    <xf numFmtId="0" fontId="63" fillId="0" borderId="242" applyNumberFormat="0" applyFill="0" applyAlignment="0" applyProtection="0">
      <alignment vertical="center"/>
    </xf>
    <xf numFmtId="2" fontId="52" fillId="34" borderId="240" applyProtection="0">
      <alignment horizontal="right"/>
    </xf>
    <xf numFmtId="0" fontId="32" fillId="15" borderId="184"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2" fontId="53" fillId="37" borderId="203" applyProtection="0"/>
    <xf numFmtId="0" fontId="13" fillId="10" borderId="201" applyNumberFormat="0" applyFont="0" applyAlignment="0" applyProtection="0">
      <alignment vertical="center"/>
    </xf>
    <xf numFmtId="0" fontId="79" fillId="8" borderId="184" applyNumberFormat="0" applyAlignment="0" applyProtection="0">
      <alignment vertical="center"/>
    </xf>
    <xf numFmtId="0" fontId="63" fillId="0" borderId="233" applyNumberFormat="0" applyFill="0" applyAlignment="0" applyProtection="0">
      <alignment vertical="center"/>
    </xf>
    <xf numFmtId="0" fontId="68" fillId="15" borderId="184" applyNumberFormat="0" applyAlignment="0" applyProtection="0">
      <alignment vertical="center"/>
    </xf>
    <xf numFmtId="2" fontId="53" fillId="37" borderId="203" applyProtection="0">
      <alignment horizontal="center"/>
    </xf>
    <xf numFmtId="2" fontId="53" fillId="35" borderId="203" applyProtection="0">
      <alignment horizontal="right"/>
    </xf>
    <xf numFmtId="2" fontId="53" fillId="35" borderId="232" applyProtection="0">
      <alignment horizontal="right"/>
    </xf>
    <xf numFmtId="0" fontId="51" fillId="15" borderId="223" applyNumberFormat="0" applyAlignment="0" applyProtection="0">
      <alignment vertical="center"/>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0" fontId="68" fillId="15" borderId="216" applyNumberFormat="0" applyAlignment="0" applyProtection="0">
      <alignment vertical="center"/>
    </xf>
    <xf numFmtId="0" fontId="63" fillId="0" borderId="233" applyNumberFormat="0" applyFill="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63" fillId="0" borderId="241" applyNumberFormat="0" applyFill="0" applyAlignment="0" applyProtection="0">
      <alignment vertical="center"/>
    </xf>
    <xf numFmtId="2" fontId="52" fillId="34" borderId="203" applyProtection="0">
      <alignment horizontal="right"/>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7" fillId="9" borderId="216" applyNumberFormat="0" applyAlignment="0" applyProtection="0"/>
    <xf numFmtId="0" fontId="13" fillId="10" borderId="201" applyNumberFormat="0" applyFon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44" fillId="8" borderId="216" applyNumberFormat="0" applyAlignment="0" applyProtection="0">
      <alignment vertical="center"/>
    </xf>
    <xf numFmtId="0" fontId="80" fillId="15" borderId="223" applyNumberFormat="0" applyAlignment="0" applyProtection="0">
      <alignment vertical="center"/>
    </xf>
    <xf numFmtId="2" fontId="57" fillId="35" borderId="203" applyProtection="0">
      <alignment horizontal="center"/>
    </xf>
    <xf numFmtId="2" fontId="53" fillId="34" borderId="203" applyProtection="0"/>
    <xf numFmtId="0" fontId="68" fillId="15" borderId="184" applyNumberFormat="0" applyAlignment="0" applyProtection="0">
      <alignment vertical="center"/>
    </xf>
    <xf numFmtId="0" fontId="13" fillId="10" borderId="201" applyNumberFormat="0" applyFont="0" applyAlignment="0" applyProtection="0">
      <alignment vertical="center"/>
    </xf>
    <xf numFmtId="0" fontId="63" fillId="0" borderId="241" applyNumberFormat="0" applyFill="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14" fontId="54" fillId="36" borderId="232" applyProtection="0">
      <alignment horizontal="right"/>
    </xf>
    <xf numFmtId="0" fontId="13" fillId="10" borderId="201" applyNumberFormat="0" applyFont="0" applyAlignment="0" applyProtection="0">
      <alignment vertical="center"/>
    </xf>
    <xf numFmtId="0" fontId="13" fillId="10" borderId="201" applyNumberFormat="0" applyFont="0" applyAlignment="0" applyProtection="0"/>
    <xf numFmtId="0" fontId="63" fillId="0" borderId="233"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236" applyNumberFormat="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7" fillId="9" borderId="216" applyNumberFormat="0" applyAlignment="0" applyProtection="0"/>
    <xf numFmtId="0" fontId="80" fillId="9" borderId="231" applyNumberForma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216" applyNumberFormat="0" applyAlignment="0" applyProtection="0">
      <alignment vertical="center"/>
    </xf>
    <xf numFmtId="0" fontId="32" fillId="15" borderId="216" applyNumberFormat="0" applyAlignment="0" applyProtection="0">
      <alignment vertical="center"/>
    </xf>
    <xf numFmtId="0" fontId="51" fillId="15" borderId="223" applyNumberFormat="0" applyAlignment="0" applyProtection="0">
      <alignment vertical="center"/>
    </xf>
    <xf numFmtId="2" fontId="52" fillId="34" borderId="203" applyProtection="0">
      <alignment horizontal="right"/>
    </xf>
    <xf numFmtId="0" fontId="63" fillId="0" borderId="241" applyNumberFormat="0" applyFill="0" applyAlignment="0" applyProtection="0">
      <alignment vertical="center"/>
    </xf>
    <xf numFmtId="0" fontId="13" fillId="10" borderId="201" applyNumberFormat="0" applyFont="0" applyAlignment="0" applyProtection="0">
      <alignment vertical="center"/>
    </xf>
    <xf numFmtId="0" fontId="80" fillId="15" borderId="231" applyNumberFormat="0" applyAlignment="0" applyProtection="0">
      <alignment vertical="center"/>
    </xf>
    <xf numFmtId="0" fontId="79" fillId="8" borderId="184" applyNumberFormat="0" applyAlignment="0" applyProtection="0">
      <alignment vertical="center"/>
    </xf>
    <xf numFmtId="14" fontId="54" fillId="36" borderId="203" applyProtection="0">
      <alignment horizontal="right"/>
    </xf>
    <xf numFmtId="0" fontId="80" fillId="15" borderId="231" applyNumberFormat="0" applyAlignment="0" applyProtection="0">
      <alignment vertical="center"/>
    </xf>
    <xf numFmtId="0" fontId="44" fillId="8" borderId="236" applyNumberFormat="0" applyAlignment="0" applyProtection="0">
      <alignment vertical="center"/>
    </xf>
    <xf numFmtId="0" fontId="44" fillId="8" borderId="184" applyNumberFormat="0" applyAlignment="0" applyProtection="0">
      <alignment vertical="center"/>
    </xf>
    <xf numFmtId="0" fontId="79" fillId="8" borderId="216" applyNumberFormat="0" applyAlignment="0" applyProtection="0">
      <alignment vertical="center"/>
    </xf>
    <xf numFmtId="14" fontId="54" fillId="36" borderId="203" applyProtection="0">
      <alignment horizontal="left"/>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2" fontId="57" fillId="35" borderId="203" applyProtection="0"/>
    <xf numFmtId="0" fontId="68" fillId="15" borderId="216" applyNumberFormat="0" applyAlignment="0" applyProtection="0">
      <alignment vertical="center"/>
    </xf>
    <xf numFmtId="0" fontId="13" fillId="10" borderId="201" applyNumberFormat="0" applyFont="0" applyAlignment="0" applyProtection="0"/>
    <xf numFmtId="0" fontId="80" fillId="15" borderId="223" applyNumberFormat="0" applyAlignment="0" applyProtection="0">
      <alignment vertical="center"/>
    </xf>
    <xf numFmtId="0" fontId="68" fillId="15" borderId="216" applyNumberFormat="0" applyAlignment="0" applyProtection="0">
      <alignment vertical="center"/>
    </xf>
    <xf numFmtId="0" fontId="67" fillId="9" borderId="216" applyNumberFormat="0" applyAlignment="0" applyProtection="0"/>
    <xf numFmtId="0" fontId="79" fillId="8" borderId="216" applyNumberFormat="0" applyAlignment="0" applyProtection="0">
      <alignment vertical="center"/>
    </xf>
    <xf numFmtId="0" fontId="68" fillId="15" borderId="184" applyNumberFormat="0" applyAlignment="0" applyProtection="0">
      <alignment vertical="center"/>
    </xf>
    <xf numFmtId="0" fontId="63" fillId="0" borderId="241" applyNumberFormat="0" applyFill="0" applyAlignment="0" applyProtection="0">
      <alignment vertical="center"/>
    </xf>
    <xf numFmtId="0" fontId="68" fillId="15" borderId="236" applyNumberForma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18" fillId="32" borderId="218" applyNumberFormat="0" applyAlignment="0" applyProtection="0"/>
    <xf numFmtId="0" fontId="13" fillId="10" borderId="201" applyNumberFormat="0" applyFont="0" applyAlignment="0" applyProtection="0"/>
    <xf numFmtId="0" fontId="80" fillId="15" borderId="231" applyNumberFormat="0" applyAlignment="0" applyProtection="0">
      <alignment vertical="center"/>
    </xf>
    <xf numFmtId="0" fontId="68" fillId="15" borderId="184" applyNumberFormat="0" applyAlignment="0" applyProtection="0">
      <alignment vertical="center"/>
    </xf>
    <xf numFmtId="0" fontId="13" fillId="10" borderId="238" applyNumberFormat="0" applyFont="0" applyAlignment="0" applyProtection="0">
      <alignment vertical="center"/>
    </xf>
    <xf numFmtId="0" fontId="63" fillId="0" borderId="241" applyNumberFormat="0" applyFill="0" applyAlignment="0" applyProtection="0">
      <alignment vertical="center"/>
    </xf>
    <xf numFmtId="14" fontId="54" fillId="36" borderId="203" applyProtection="0">
      <alignment horizontal="left"/>
    </xf>
    <xf numFmtId="0" fontId="13" fillId="10" borderId="201" applyNumberFormat="0" applyFont="0" applyAlignment="0" applyProtection="0">
      <alignment vertical="center"/>
    </xf>
    <xf numFmtId="0" fontId="52" fillId="33" borderId="232" applyNumberFormat="0" applyAlignment="0" applyProtection="0"/>
    <xf numFmtId="0" fontId="79" fillId="8" borderId="184" applyNumberFormat="0" applyAlignment="0" applyProtection="0">
      <alignment vertical="center"/>
    </xf>
    <xf numFmtId="2" fontId="57" fillId="35" borderId="203" applyProtection="0"/>
    <xf numFmtId="2" fontId="53" fillId="37" borderId="240" applyProtection="0">
      <alignment horizontal="center"/>
    </xf>
    <xf numFmtId="0" fontId="51" fillId="15" borderId="223"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7" fillId="35" borderId="232" applyProtection="0">
      <alignment horizontal="center"/>
    </xf>
    <xf numFmtId="0" fontId="63" fillId="0" borderId="241" applyNumberFormat="0" applyFill="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31" applyNumberFormat="0" applyAlignment="0" applyProtection="0">
      <alignment vertical="center"/>
    </xf>
    <xf numFmtId="0" fontId="68" fillId="15" borderId="236"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3" fillId="0" borderId="233" applyNumberFormat="0" applyFill="0" applyAlignment="0" applyProtection="0">
      <alignment vertical="center"/>
    </xf>
    <xf numFmtId="0" fontId="68" fillId="15" borderId="216" applyNumberFormat="0" applyAlignment="0" applyProtection="0">
      <alignment vertical="center"/>
    </xf>
    <xf numFmtId="0" fontId="18" fillId="32" borderId="201" applyNumberFormat="0" applyAlignment="0" applyProtection="0"/>
    <xf numFmtId="2" fontId="54" fillId="33" borderId="203" applyProtection="0"/>
    <xf numFmtId="0" fontId="40" fillId="0" borderId="230">
      <alignment horizontal="left" vertical="center"/>
    </xf>
    <xf numFmtId="0" fontId="68" fillId="15" borderId="216" applyNumberFormat="0" applyAlignment="0" applyProtection="0">
      <alignment vertical="center"/>
    </xf>
    <xf numFmtId="0" fontId="68" fillId="15" borderId="236" applyNumberFormat="0" applyAlignment="0" applyProtection="0">
      <alignment vertical="center"/>
    </xf>
    <xf numFmtId="0" fontId="80" fillId="15" borderId="223" applyNumberFormat="0" applyAlignment="0" applyProtection="0">
      <alignment vertical="center"/>
    </xf>
    <xf numFmtId="0" fontId="80" fillId="15" borderId="231" applyNumberFormat="0" applyAlignment="0" applyProtection="0">
      <alignment vertical="center"/>
    </xf>
    <xf numFmtId="2" fontId="53" fillId="37" borderId="203" applyProtection="0"/>
    <xf numFmtId="10" fontId="38" fillId="29" borderId="214" applyNumberFormat="0" applyBorder="0" applyAlignment="0" applyProtection="0"/>
    <xf numFmtId="0" fontId="63" fillId="0" borderId="233" applyNumberFormat="0" applyFill="0" applyAlignment="0" applyProtection="0">
      <alignment vertical="center"/>
    </xf>
    <xf numFmtId="14" fontId="54" fillId="36" borderId="232" applyProtection="0">
      <alignment horizontal="left"/>
    </xf>
    <xf numFmtId="0" fontId="79" fillId="8" borderId="184" applyNumberFormat="0" applyAlignment="0" applyProtection="0">
      <alignment vertical="center"/>
    </xf>
    <xf numFmtId="2" fontId="53" fillId="35" borderId="203" applyProtection="0">
      <alignment horizontal="right"/>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51" fillId="15" borderId="223" applyNumberFormat="0" applyAlignment="0" applyProtection="0">
      <alignment vertical="center"/>
    </xf>
    <xf numFmtId="14" fontId="54" fillId="36" borderId="203" applyProtection="0">
      <alignment horizontal="right"/>
    </xf>
    <xf numFmtId="0" fontId="44" fillId="8" borderId="227" applyNumberFormat="0" applyAlignment="0" applyProtection="0">
      <alignment vertical="center"/>
    </xf>
    <xf numFmtId="0" fontId="68" fillId="15" borderId="184" applyNumberFormat="0" applyAlignment="0" applyProtection="0">
      <alignment vertical="center"/>
    </xf>
    <xf numFmtId="0" fontId="44" fillId="8" borderId="216" applyNumberFormat="0" applyAlignment="0" applyProtection="0">
      <alignment vertical="center"/>
    </xf>
    <xf numFmtId="0" fontId="18" fillId="32" borderId="218" applyNumberFormat="0" applyAlignment="0" applyProtection="0"/>
    <xf numFmtId="0" fontId="44" fillId="8" borderId="216" applyNumberFormat="0" applyAlignment="0" applyProtection="0">
      <alignment vertical="center"/>
    </xf>
    <xf numFmtId="0" fontId="63" fillId="0" borderId="241" applyNumberFormat="0" applyFill="0" applyAlignment="0" applyProtection="0">
      <alignment vertical="center"/>
    </xf>
    <xf numFmtId="2" fontId="57" fillId="35" borderId="203" applyProtection="0">
      <alignment horizontal="center"/>
    </xf>
    <xf numFmtId="2" fontId="52" fillId="34" borderId="203" applyProtection="0">
      <alignment horizontal="right"/>
    </xf>
    <xf numFmtId="0" fontId="13" fillId="10" borderId="201" applyNumberFormat="0" applyFon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55" fillId="33" borderId="203" applyNumberFormat="0" applyProtection="0">
      <alignment horizontal="left"/>
    </xf>
    <xf numFmtId="2" fontId="54" fillId="33" borderId="203" applyProtection="0"/>
    <xf numFmtId="2" fontId="57" fillId="35" borderId="203" applyProtection="0">
      <alignment horizontal="center"/>
    </xf>
    <xf numFmtId="0" fontId="13" fillId="10" borderId="201" applyNumberFormat="0" applyFont="0" applyAlignment="0" applyProtection="0">
      <alignment vertical="center"/>
    </xf>
    <xf numFmtId="0" fontId="44" fillId="8" borderId="184" applyNumberFormat="0" applyAlignment="0" applyProtection="0">
      <alignment vertical="center"/>
    </xf>
    <xf numFmtId="2" fontId="53" fillId="37" borderId="203" applyProtection="0"/>
    <xf numFmtId="0" fontId="44" fillId="8" borderId="184" applyNumberFormat="0" applyAlignment="0" applyProtection="0">
      <alignment vertical="center"/>
    </xf>
    <xf numFmtId="0" fontId="63" fillId="0" borderId="241" applyNumberFormat="0" applyFill="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32" fillId="15" borderId="184" applyNumberFormat="0" applyAlignment="0" applyProtection="0">
      <alignment vertical="center"/>
    </xf>
    <xf numFmtId="0" fontId="68" fillId="15" borderId="216" applyNumberFormat="0" applyAlignment="0" applyProtection="0">
      <alignment vertical="center"/>
    </xf>
    <xf numFmtId="0" fontId="13" fillId="10" borderId="201" applyNumberFormat="0" applyFont="0" applyAlignment="0" applyProtection="0">
      <alignment vertical="center"/>
    </xf>
    <xf numFmtId="0" fontId="63" fillId="0" borderId="241" applyNumberFormat="0" applyFill="0" applyAlignment="0" applyProtection="0">
      <alignment vertical="center"/>
    </xf>
    <xf numFmtId="0" fontId="68" fillId="9" borderId="216" applyNumberFormat="0" applyAlignment="0" applyProtection="0">
      <alignment vertical="center"/>
    </xf>
    <xf numFmtId="0" fontId="13" fillId="10" borderId="218" applyNumberFormat="0" applyFont="0" applyAlignment="0" applyProtection="0">
      <alignment vertical="center"/>
    </xf>
    <xf numFmtId="0" fontId="51" fillId="15" borderId="223" applyNumberFormat="0" applyAlignment="0" applyProtection="0">
      <alignment vertical="center"/>
    </xf>
    <xf numFmtId="0" fontId="68" fillId="15" borderId="236" applyNumberFormat="0" applyAlignment="0" applyProtection="0">
      <alignment vertical="center"/>
    </xf>
    <xf numFmtId="0" fontId="59" fillId="0" borderId="233" applyNumberFormat="0" applyFill="0" applyAlignment="0" applyProtection="0">
      <alignment vertical="center"/>
    </xf>
    <xf numFmtId="0" fontId="63" fillId="0" borderId="234" applyNumberFormat="0" applyFill="0" applyAlignment="0" applyProtection="0">
      <alignment vertical="center"/>
    </xf>
    <xf numFmtId="10" fontId="38" fillId="29" borderId="214" applyNumberFormat="0" applyBorder="0" applyAlignment="0" applyProtection="0"/>
    <xf numFmtId="0" fontId="40" fillId="0" borderId="237">
      <alignment horizontal="left" vertical="center"/>
    </xf>
    <xf numFmtId="0" fontId="63" fillId="0" borderId="233" applyNumberFormat="0" applyFill="0" applyAlignment="0" applyProtection="0">
      <alignment vertical="center"/>
    </xf>
    <xf numFmtId="0" fontId="80" fillId="9" borderId="223" applyNumberFormat="0" applyAlignment="0" applyProtection="0">
      <alignment vertical="center"/>
    </xf>
    <xf numFmtId="0" fontId="32" fillId="15" borderId="184" applyNumberFormat="0" applyAlignment="0" applyProtection="0">
      <alignment vertical="center"/>
    </xf>
    <xf numFmtId="2" fontId="53" fillId="37" borderId="232" applyProtection="0"/>
    <xf numFmtId="0" fontId="63" fillId="0" borderId="233" applyNumberFormat="0" applyFill="0" applyAlignment="0" applyProtection="0">
      <alignment vertical="center"/>
    </xf>
    <xf numFmtId="0" fontId="68" fillId="15" borderId="236" applyNumberFormat="0" applyAlignment="0" applyProtection="0">
      <alignment vertical="center"/>
    </xf>
    <xf numFmtId="0" fontId="13" fillId="10" borderId="218" applyNumberFormat="0" applyFont="0" applyAlignment="0" applyProtection="0">
      <alignment vertical="center"/>
    </xf>
    <xf numFmtId="2" fontId="57" fillId="35" borderId="203"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44" fillId="8" borderId="184" applyNumberFormat="0" applyAlignment="0" applyProtection="0">
      <alignment vertical="center"/>
    </xf>
    <xf numFmtId="0" fontId="63" fillId="0" borderId="233" applyNumberFormat="0" applyFill="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79" fillId="8" borderId="184" applyNumberFormat="0" applyAlignment="0" applyProtection="0">
      <alignment vertical="center"/>
    </xf>
    <xf numFmtId="0" fontId="44" fillId="8" borderId="21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59" fillId="0" borderId="233" applyNumberFormat="0" applyFill="0" applyAlignment="0" applyProtection="0">
      <alignment vertical="center"/>
    </xf>
    <xf numFmtId="0" fontId="59" fillId="0" borderId="233" applyNumberFormat="0" applyFill="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52" fillId="33" borderId="232" applyNumberFormat="0" applyAlignment="0" applyProtection="0"/>
    <xf numFmtId="2" fontId="53" fillId="37" borderId="232" applyProtection="0">
      <alignment horizontal="center"/>
    </xf>
    <xf numFmtId="0" fontId="68" fillId="15" borderId="216" applyNumberFormat="0" applyAlignment="0" applyProtection="0">
      <alignment vertical="center"/>
    </xf>
    <xf numFmtId="2" fontId="52" fillId="34" borderId="203" applyProtection="0">
      <alignment horizontal="right"/>
    </xf>
    <xf numFmtId="0" fontId="68" fillId="15" borderId="184"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2" fontId="57" fillId="35" borderId="203" applyProtection="0"/>
    <xf numFmtId="0" fontId="80" fillId="9" borderId="223"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18" fillId="32" borderId="201" applyNumberFormat="0" applyAlignment="0" applyProtection="0"/>
    <xf numFmtId="0" fontId="13" fillId="10" borderId="238" applyNumberFormat="0" applyFont="0" applyAlignment="0" applyProtection="0">
      <alignment vertical="center"/>
    </xf>
    <xf numFmtId="2" fontId="57" fillId="35" borderId="232" applyProtection="0"/>
    <xf numFmtId="0" fontId="13" fillId="10" borderId="201" applyNumberFormat="0" applyFont="0" applyAlignment="0" applyProtection="0">
      <alignment vertical="center"/>
    </xf>
    <xf numFmtId="0" fontId="68" fillId="15" borderId="236"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13" fillId="10" borderId="218" applyNumberFormat="0" applyFont="0" applyAlignment="0" applyProtection="0"/>
    <xf numFmtId="2" fontId="54" fillId="33" borderId="232" applyProtection="0"/>
    <xf numFmtId="0" fontId="63" fillId="0" borderId="234"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32" fillId="15" borderId="184" applyNumberFormat="0" applyAlignment="0" applyProtection="0">
      <alignment vertical="center"/>
    </xf>
    <xf numFmtId="2" fontId="54" fillId="33" borderId="203" applyProtection="0"/>
    <xf numFmtId="0" fontId="68" fillId="15" borderId="184" applyNumberFormat="0" applyAlignment="0" applyProtection="0">
      <alignment vertical="center"/>
    </xf>
    <xf numFmtId="0" fontId="40" fillId="0" borderId="230">
      <alignment horizontal="left" vertical="center"/>
    </xf>
    <xf numFmtId="0" fontId="80" fillId="15" borderId="239" applyNumberFormat="0" applyAlignment="0" applyProtection="0">
      <alignment vertical="center"/>
    </xf>
    <xf numFmtId="0" fontId="68" fillId="15" borderId="184" applyNumberFormat="0" applyAlignment="0" applyProtection="0">
      <alignment vertical="center"/>
    </xf>
    <xf numFmtId="0" fontId="63" fillId="0" borderId="233" applyNumberFormat="0" applyFill="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13" fillId="10" borderId="201" applyNumberFormat="0" applyFont="0" applyAlignment="0" applyProtection="0"/>
    <xf numFmtId="0" fontId="80" fillId="15" borderId="231" applyNumberFormat="0" applyAlignment="0" applyProtection="0">
      <alignment vertical="center"/>
    </xf>
    <xf numFmtId="14" fontId="54" fillId="36" borderId="203" applyProtection="0">
      <alignment horizontal="right"/>
    </xf>
    <xf numFmtId="0" fontId="63" fillId="0" borderId="233" applyNumberFormat="0" applyFill="0" applyAlignment="0" applyProtection="0">
      <alignment vertical="center"/>
    </xf>
    <xf numFmtId="0" fontId="80" fillId="9" borderId="231" applyNumberFormat="0" applyAlignment="0" applyProtection="0">
      <alignment vertical="center"/>
    </xf>
    <xf numFmtId="2" fontId="54" fillId="33" borderId="203" applyProtection="0"/>
    <xf numFmtId="0" fontId="68" fillId="15" borderId="216" applyNumberFormat="0" applyAlignment="0" applyProtection="0">
      <alignment vertical="center"/>
    </xf>
    <xf numFmtId="0" fontId="63" fillId="0" borderId="241" applyNumberFormat="0" applyFill="0" applyAlignment="0" applyProtection="0">
      <alignment vertical="center"/>
    </xf>
    <xf numFmtId="0" fontId="68" fillId="15" borderId="216" applyNumberFormat="0" applyAlignment="0" applyProtection="0">
      <alignment vertical="center"/>
    </xf>
    <xf numFmtId="0" fontId="18" fillId="32" borderId="238" applyNumberFormat="0" applyAlignment="0" applyProtection="0"/>
    <xf numFmtId="0" fontId="79" fillId="8" borderId="184" applyNumberFormat="0" applyAlignment="0" applyProtection="0">
      <alignment vertical="center"/>
    </xf>
    <xf numFmtId="0" fontId="63" fillId="0" borderId="241" applyNumberFormat="0" applyFill="0" applyAlignment="0" applyProtection="0">
      <alignment vertical="center"/>
    </xf>
    <xf numFmtId="0" fontId="79" fillId="8" borderId="236"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63" fillId="0" borderId="241" applyNumberFormat="0" applyFill="0" applyAlignment="0" applyProtection="0">
      <alignment vertical="center"/>
    </xf>
    <xf numFmtId="0" fontId="80" fillId="15" borderId="239" applyNumberFormat="0" applyAlignment="0" applyProtection="0">
      <alignment vertical="center"/>
    </xf>
    <xf numFmtId="14" fontId="54" fillId="36" borderId="203" applyProtection="0">
      <alignment horizontal="left"/>
    </xf>
    <xf numFmtId="0" fontId="80" fillId="15" borderId="231" applyNumberFormat="0" applyAlignment="0" applyProtection="0">
      <alignment vertical="center"/>
    </xf>
    <xf numFmtId="0" fontId="59" fillId="0" borderId="241" applyNumberFormat="0" applyFill="0" applyAlignment="0" applyProtection="0">
      <alignment vertical="center"/>
    </xf>
    <xf numFmtId="0" fontId="51" fillId="15" borderId="231" applyNumberFormat="0" applyAlignment="0" applyProtection="0">
      <alignment vertical="center"/>
    </xf>
    <xf numFmtId="14" fontId="54" fillId="36" borderId="232" applyProtection="0">
      <alignment horizontal="left"/>
    </xf>
    <xf numFmtId="0" fontId="79" fillId="8" borderId="184" applyNumberFormat="0" applyAlignment="0" applyProtection="0">
      <alignment vertical="center"/>
    </xf>
    <xf numFmtId="2" fontId="54" fillId="33" borderId="203" applyProtection="0"/>
    <xf numFmtId="0" fontId="68" fillId="15" borderId="184" applyNumberFormat="0" applyAlignment="0" applyProtection="0">
      <alignment vertical="center"/>
    </xf>
    <xf numFmtId="2" fontId="57" fillId="35" borderId="232" applyProtection="0"/>
    <xf numFmtId="0" fontId="52" fillId="33" borderId="203" applyNumberFormat="0" applyAlignment="0" applyProtection="0"/>
    <xf numFmtId="0" fontId="13" fillId="10" borderId="201" applyNumberFormat="0" applyFont="0" applyAlignment="0" applyProtection="0">
      <alignment vertical="center"/>
    </xf>
    <xf numFmtId="14" fontId="54" fillId="36" borderId="203" applyProtection="0">
      <alignment horizontal="right"/>
    </xf>
    <xf numFmtId="0" fontId="68" fillId="9" borderId="184" applyNumberFormat="0" applyAlignment="0" applyProtection="0">
      <alignment vertical="center"/>
    </xf>
    <xf numFmtId="2" fontId="57" fillId="35" borderId="203" applyProtection="0">
      <alignment horizontal="center"/>
    </xf>
    <xf numFmtId="0" fontId="80" fillId="15" borderId="223" applyNumberFormat="0" applyAlignment="0" applyProtection="0">
      <alignment vertical="center"/>
    </xf>
    <xf numFmtId="0" fontId="80" fillId="15" borderId="223" applyNumberFormat="0" applyAlignment="0" applyProtection="0">
      <alignment vertical="center"/>
    </xf>
    <xf numFmtId="0" fontId="67" fillId="9" borderId="184" applyNumberFormat="0" applyAlignment="0" applyProtection="0"/>
    <xf numFmtId="0" fontId="63" fillId="0" borderId="241" applyNumberFormat="0" applyFill="0" applyAlignment="0" applyProtection="0">
      <alignment vertical="center"/>
    </xf>
    <xf numFmtId="0" fontId="80" fillId="15" borderId="231" applyNumberFormat="0" applyAlignment="0" applyProtection="0">
      <alignment vertical="center"/>
    </xf>
    <xf numFmtId="0" fontId="55" fillId="33" borderId="203" applyNumberFormat="0" applyProtection="0">
      <alignment horizontal="left"/>
    </xf>
    <xf numFmtId="0" fontId="80" fillId="15" borderId="223" applyNumberFormat="0" applyAlignment="0" applyProtection="0">
      <alignment vertical="center"/>
    </xf>
    <xf numFmtId="0" fontId="79" fillId="8" borderId="184" applyNumberFormat="0" applyAlignment="0" applyProtection="0">
      <alignment vertical="center"/>
    </xf>
    <xf numFmtId="0" fontId="51" fillId="15" borderId="223" applyNumberForma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0" fontId="13" fillId="10" borderId="201" applyNumberFormat="0" applyFont="0" applyAlignment="0" applyProtection="0">
      <alignment vertical="center"/>
    </xf>
    <xf numFmtId="0" fontId="51" fillId="15" borderId="223"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2" fontId="54" fillId="33" borderId="232" applyProtection="0"/>
    <xf numFmtId="0" fontId="13" fillId="10" borderId="201" applyNumberFormat="0" applyFont="0" applyAlignment="0" applyProtection="0">
      <alignment vertical="center"/>
    </xf>
    <xf numFmtId="14" fontId="54" fillId="36" borderId="203" applyProtection="0">
      <alignment horizontal="right"/>
    </xf>
    <xf numFmtId="0" fontId="51" fillId="15" borderId="231"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79" fillId="8" borderId="216"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44" fillId="8" borderId="216" applyNumberFormat="0" applyAlignment="0" applyProtection="0">
      <alignment vertical="center"/>
    </xf>
    <xf numFmtId="14" fontId="54" fillId="36" borderId="203" applyProtection="0">
      <alignment horizontal="right"/>
    </xf>
    <xf numFmtId="0" fontId="79" fillId="8" borderId="184" applyNumberFormat="0" applyAlignment="0" applyProtection="0">
      <alignment vertical="center"/>
    </xf>
    <xf numFmtId="0" fontId="68" fillId="15" borderId="184" applyNumberFormat="0" applyAlignment="0" applyProtection="0">
      <alignment vertical="center"/>
    </xf>
    <xf numFmtId="14" fontId="54" fillId="36" borderId="203" applyProtection="0">
      <alignment horizontal="left"/>
    </xf>
    <xf numFmtId="0" fontId="63" fillId="0" borderId="234" applyNumberFormat="0" applyFill="0" applyAlignment="0" applyProtection="0">
      <alignment vertical="center"/>
    </xf>
    <xf numFmtId="0" fontId="80" fillId="15" borderId="223" applyNumberFormat="0" applyAlignment="0" applyProtection="0">
      <alignment vertical="center"/>
    </xf>
    <xf numFmtId="0" fontId="13" fillId="10" borderId="218" applyNumberFormat="0" applyFon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xf numFmtId="0" fontId="80" fillId="15" borderId="223" applyNumberFormat="0" applyAlignment="0" applyProtection="0">
      <alignment vertical="center"/>
    </xf>
    <xf numFmtId="0" fontId="80" fillId="15" borderId="223" applyNumberFormat="0" applyAlignment="0" applyProtection="0">
      <alignment vertical="center"/>
    </xf>
    <xf numFmtId="0" fontId="18" fillId="32" borderId="201" applyNumberFormat="0" applyAlignment="0" applyProtection="0"/>
    <xf numFmtId="2" fontId="57" fillId="35" borderId="203" applyProtection="0">
      <alignment horizontal="center"/>
    </xf>
    <xf numFmtId="0" fontId="80" fillId="9" borderId="223" applyNumberFormat="0" applyAlignment="0" applyProtection="0">
      <alignment vertical="center"/>
    </xf>
    <xf numFmtId="2" fontId="53" fillId="37" borderId="232" applyProtection="0"/>
    <xf numFmtId="0" fontId="68" fillId="15" borderId="184" applyNumberFormat="0" applyAlignment="0" applyProtection="0">
      <alignment vertical="center"/>
    </xf>
    <xf numFmtId="0" fontId="18" fillId="32" borderId="238" applyNumberFormat="0" applyAlignment="0" applyProtection="0"/>
    <xf numFmtId="0" fontId="68" fillId="15" borderId="184" applyNumberFormat="0" applyAlignment="0" applyProtection="0">
      <alignment vertical="center"/>
    </xf>
    <xf numFmtId="2" fontId="57" fillId="35" borderId="203" applyProtection="0">
      <alignment horizontal="center"/>
    </xf>
    <xf numFmtId="0" fontId="13" fillId="10" borderId="201" applyNumberFormat="0" applyFont="0" applyAlignment="0" applyProtection="0">
      <alignment vertical="center"/>
    </xf>
    <xf numFmtId="0" fontId="51" fillId="15" borderId="223" applyNumberFormat="0" applyAlignment="0" applyProtection="0">
      <alignment vertical="center"/>
    </xf>
    <xf numFmtId="2" fontId="53" fillId="37" borderId="203" applyProtection="0"/>
    <xf numFmtId="0" fontId="55" fillId="33" borderId="203" applyNumberFormat="0" applyProtection="0">
      <alignment horizontal="left"/>
    </xf>
    <xf numFmtId="0" fontId="68" fillId="15" borderId="184" applyNumberFormat="0" applyAlignment="0" applyProtection="0">
      <alignment vertical="center"/>
    </xf>
    <xf numFmtId="2" fontId="53" fillId="37" borderId="203" applyProtection="0"/>
    <xf numFmtId="0" fontId="68" fillId="9" borderId="184" applyNumberFormat="0" applyAlignment="0" applyProtection="0">
      <alignment vertical="center"/>
    </xf>
    <xf numFmtId="0" fontId="80" fillId="15" borderId="231" applyNumberFormat="0" applyAlignment="0" applyProtection="0">
      <alignment vertical="center"/>
    </xf>
    <xf numFmtId="0" fontId="80" fillId="15" borderId="223" applyNumberFormat="0" applyAlignment="0" applyProtection="0">
      <alignment vertical="center"/>
    </xf>
    <xf numFmtId="0" fontId="68" fillId="9"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0" fontId="63" fillId="0" borderId="233"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63" fillId="0" borderId="233" applyNumberFormat="0" applyFill="0" applyAlignment="0" applyProtection="0">
      <alignment vertical="center"/>
    </xf>
    <xf numFmtId="0" fontId="13" fillId="10" borderId="218" applyNumberFormat="0" applyFont="0" applyAlignment="0" applyProtection="0">
      <alignment vertical="center"/>
    </xf>
    <xf numFmtId="0" fontId="68" fillId="15" borderId="184" applyNumberFormat="0" applyAlignment="0" applyProtection="0">
      <alignment vertical="center"/>
    </xf>
    <xf numFmtId="2" fontId="53" fillId="35" borderId="203" applyProtection="0">
      <alignment horizontal="right"/>
    </xf>
    <xf numFmtId="0" fontId="44" fillId="8" borderId="216"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14" fontId="54" fillId="36" borderId="203" applyProtection="0">
      <alignment horizontal="right"/>
    </xf>
    <xf numFmtId="0" fontId="68" fillId="15" borderId="184" applyNumberFormat="0" applyAlignment="0" applyProtection="0">
      <alignment vertical="center"/>
    </xf>
    <xf numFmtId="14" fontId="54" fillId="36" borderId="232" applyProtection="0">
      <alignment horizontal="right"/>
    </xf>
    <xf numFmtId="0" fontId="55" fillId="33" borderId="232" applyNumberFormat="0" applyProtection="0">
      <alignment horizontal="left"/>
    </xf>
    <xf numFmtId="14" fontId="54" fillId="36" borderId="203" applyProtection="0">
      <alignment horizontal="right"/>
    </xf>
    <xf numFmtId="2" fontId="52" fillId="34" borderId="203" applyProtection="0">
      <alignment horizontal="right"/>
    </xf>
    <xf numFmtId="0" fontId="68" fillId="15" borderId="216" applyNumberFormat="0" applyAlignment="0" applyProtection="0">
      <alignment vertical="center"/>
    </xf>
    <xf numFmtId="0" fontId="32" fillId="15" borderId="184" applyNumberFormat="0" applyAlignment="0" applyProtection="0">
      <alignment vertical="center"/>
    </xf>
    <xf numFmtId="0" fontId="79" fillId="8" borderId="216" applyNumberFormat="0" applyAlignment="0" applyProtection="0">
      <alignment vertical="center"/>
    </xf>
    <xf numFmtId="14" fontId="54" fillId="36" borderId="203" applyProtection="0">
      <alignment horizontal="left"/>
    </xf>
    <xf numFmtId="0" fontId="13" fillId="10" borderId="201" applyNumberFormat="0" applyFont="0" applyAlignment="0" applyProtection="0">
      <alignment vertical="center"/>
    </xf>
    <xf numFmtId="0" fontId="13" fillId="10" borderId="238" applyNumberFormat="0" applyFon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0" fontId="80" fillId="15" borderId="239" applyNumberFormat="0" applyAlignment="0" applyProtection="0">
      <alignment vertical="center"/>
    </xf>
    <xf numFmtId="0" fontId="80" fillId="15" borderId="231" applyNumberFormat="0" applyAlignment="0" applyProtection="0">
      <alignment vertical="center"/>
    </xf>
    <xf numFmtId="0" fontId="51" fillId="15" borderId="223"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2" fontId="57" fillId="35" borderId="203" applyProtection="0">
      <alignment horizontal="center"/>
    </xf>
    <xf numFmtId="2" fontId="57" fillId="35" borderId="203" applyProtection="0">
      <alignment horizontal="center"/>
    </xf>
    <xf numFmtId="0" fontId="18" fillId="32" borderId="201" applyNumberFormat="0" applyAlignment="0" applyProtection="0"/>
    <xf numFmtId="0" fontId="80" fillId="9" borderId="223" applyNumberFormat="0" applyAlignment="0" applyProtection="0">
      <alignment vertical="center"/>
    </xf>
    <xf numFmtId="0" fontId="18" fillId="32" borderId="201" applyNumberFormat="0" applyAlignment="0" applyProtection="0"/>
    <xf numFmtId="2" fontId="53" fillId="37" borderId="203" applyProtection="0"/>
    <xf numFmtId="0" fontId="67" fillId="9" borderId="216" applyNumberFormat="0" applyAlignment="0" applyProtection="0"/>
    <xf numFmtId="0" fontId="18" fillId="32" borderId="201" applyNumberFormat="0" applyAlignment="0" applyProtection="0"/>
    <xf numFmtId="0" fontId="80" fillId="15" borderId="223" applyNumberFormat="0" applyAlignment="0" applyProtection="0">
      <alignment vertical="center"/>
    </xf>
    <xf numFmtId="10" fontId="38" fillId="29" borderId="235" applyNumberFormat="0" applyBorder="0" applyAlignment="0" applyProtection="0"/>
    <xf numFmtId="0" fontId="18" fillId="32" borderId="201" applyNumberFormat="0" applyAlignment="0" applyProtection="0"/>
    <xf numFmtId="14" fontId="54" fillId="36" borderId="203" applyProtection="0">
      <alignment horizontal="right"/>
    </xf>
    <xf numFmtId="0" fontId="68" fillId="15" borderId="184" applyNumberFormat="0" applyAlignment="0" applyProtection="0">
      <alignment vertical="center"/>
    </xf>
    <xf numFmtId="0" fontId="68" fillId="9" borderId="184" applyNumberFormat="0" applyAlignment="0" applyProtection="0">
      <alignment vertical="center"/>
    </xf>
    <xf numFmtId="0" fontId="13" fillId="10" borderId="201" applyNumberFormat="0" applyFont="0" applyAlignment="0" applyProtection="0">
      <alignment vertical="center"/>
    </xf>
    <xf numFmtId="2" fontId="54" fillId="33" borderId="203" applyProtection="0"/>
    <xf numFmtId="0" fontId="80" fillId="15" borderId="223"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44" fillId="8" borderId="184" applyNumberFormat="0" applyAlignment="0" applyProtection="0">
      <alignment vertical="center"/>
    </xf>
    <xf numFmtId="0" fontId="79" fillId="8" borderId="184" applyNumberFormat="0" applyAlignment="0" applyProtection="0">
      <alignment vertical="center"/>
    </xf>
    <xf numFmtId="0" fontId="32" fillId="15" borderId="184" applyNumberFormat="0" applyAlignment="0" applyProtection="0">
      <alignment vertical="center"/>
    </xf>
    <xf numFmtId="0" fontId="18" fillId="32" borderId="201" applyNumberFormat="0" applyAlignment="0" applyProtection="0"/>
    <xf numFmtId="0" fontId="79" fillId="8" borderId="184" applyNumberFormat="0" applyAlignment="0" applyProtection="0">
      <alignment vertical="center"/>
    </xf>
    <xf numFmtId="2" fontId="53" fillId="37" borderId="203" applyProtection="0"/>
    <xf numFmtId="2" fontId="53" fillId="37" borderId="203" applyProtection="0">
      <alignment horizontal="center"/>
    </xf>
    <xf numFmtId="2" fontId="57" fillId="35" borderId="203" applyProtection="0"/>
    <xf numFmtId="0" fontId="44" fillId="8" borderId="184" applyNumberFormat="0" applyAlignment="0" applyProtection="0">
      <alignment vertical="center"/>
    </xf>
    <xf numFmtId="2" fontId="53" fillId="35" borderId="203" applyProtection="0">
      <alignment horizontal="right"/>
    </xf>
    <xf numFmtId="2" fontId="53" fillId="35" borderId="203" applyProtection="0">
      <alignment horizontal="right"/>
    </xf>
    <xf numFmtId="2" fontId="54" fillId="33" borderId="203" applyProtection="0"/>
    <xf numFmtId="2" fontId="54" fillId="33" borderId="203" applyProtection="0"/>
    <xf numFmtId="0" fontId="18" fillId="32" borderId="201" applyNumberFormat="0" applyAlignment="0" applyProtection="0"/>
    <xf numFmtId="0" fontId="68" fillId="15" borderId="216" applyNumberFormat="0" applyAlignment="0" applyProtection="0">
      <alignment vertical="center"/>
    </xf>
    <xf numFmtId="0" fontId="68" fillId="15" borderId="184" applyNumberFormat="0" applyAlignment="0" applyProtection="0">
      <alignment vertical="center"/>
    </xf>
    <xf numFmtId="0" fontId="51" fillId="15" borderId="223" applyNumberFormat="0" applyAlignment="0" applyProtection="0">
      <alignment vertical="center"/>
    </xf>
    <xf numFmtId="2" fontId="53" fillId="37" borderId="232" applyProtection="0"/>
    <xf numFmtId="2" fontId="54" fillId="33" borderId="203" applyProtection="0"/>
    <xf numFmtId="0" fontId="80" fillId="15" borderId="223" applyNumberFormat="0" applyAlignment="0" applyProtection="0">
      <alignment vertical="center"/>
    </xf>
    <xf numFmtId="0" fontId="13" fillId="10" borderId="201" applyNumberFormat="0" applyFont="0" applyAlignment="0" applyProtection="0"/>
    <xf numFmtId="0" fontId="80" fillId="15" borderId="239" applyNumberFormat="0" applyAlignment="0" applyProtection="0">
      <alignment vertical="center"/>
    </xf>
    <xf numFmtId="0" fontId="80" fillId="15" borderId="231" applyNumberFormat="0" applyAlignment="0" applyProtection="0">
      <alignment vertical="center"/>
    </xf>
    <xf numFmtId="2" fontId="53" fillId="34" borderId="203" applyProtection="0"/>
    <xf numFmtId="0" fontId="13" fillId="10" borderId="201" applyNumberFormat="0" applyFont="0" applyAlignment="0" applyProtection="0">
      <alignment vertical="center"/>
    </xf>
    <xf numFmtId="0" fontId="80" fillId="15" borderId="223" applyNumberFormat="0" applyAlignment="0" applyProtection="0">
      <alignment vertical="center"/>
    </xf>
    <xf numFmtId="0" fontId="44" fillId="8" borderId="184" applyNumberFormat="0" applyAlignment="0" applyProtection="0">
      <alignment vertical="center"/>
    </xf>
    <xf numFmtId="0" fontId="52" fillId="33" borderId="203" applyNumberFormat="0" applyAlignment="0" applyProtection="0"/>
    <xf numFmtId="0" fontId="32" fillId="15"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44" fillId="8" borderId="227" applyNumberFormat="0" applyAlignment="0" applyProtection="0">
      <alignment vertical="center"/>
    </xf>
    <xf numFmtId="14" fontId="54" fillId="36" borderId="203" applyProtection="0">
      <alignment horizontal="left"/>
    </xf>
    <xf numFmtId="0" fontId="68" fillId="15" borderId="216" applyNumberFormat="0" applyAlignment="0" applyProtection="0">
      <alignment vertical="center"/>
    </xf>
    <xf numFmtId="2" fontId="54" fillId="33" borderId="203" applyProtection="0"/>
    <xf numFmtId="0" fontId="44" fillId="8" borderId="184" applyNumberFormat="0" applyAlignment="0" applyProtection="0">
      <alignment vertical="center"/>
    </xf>
    <xf numFmtId="0" fontId="80" fillId="9" borderId="223" applyNumberFormat="0" applyAlignment="0" applyProtection="0">
      <alignment vertical="center"/>
    </xf>
    <xf numFmtId="0" fontId="18" fillId="32" borderId="201" applyNumberFormat="0" applyAlignment="0" applyProtection="0"/>
    <xf numFmtId="2" fontId="54" fillId="33" borderId="203" applyProtection="0"/>
    <xf numFmtId="2" fontId="53" fillId="34" borderId="203" applyProtection="0"/>
    <xf numFmtId="14" fontId="54" fillId="36" borderId="232" applyProtection="0">
      <alignment horizontal="left"/>
    </xf>
    <xf numFmtId="0" fontId="79" fillId="8" borderId="216" applyNumberFormat="0" applyAlignment="0" applyProtection="0">
      <alignment vertical="center"/>
    </xf>
    <xf numFmtId="0" fontId="80" fillId="15" borderId="231" applyNumberFormat="0" applyAlignment="0" applyProtection="0">
      <alignment vertical="center"/>
    </xf>
    <xf numFmtId="2" fontId="54" fillId="33" borderId="203" applyProtection="0"/>
    <xf numFmtId="2" fontId="53" fillId="35" borderId="203" applyProtection="0">
      <alignment horizontal="right"/>
    </xf>
    <xf numFmtId="0" fontId="79" fillId="8" borderId="184" applyNumberFormat="0" applyAlignment="0" applyProtection="0">
      <alignment vertical="center"/>
    </xf>
    <xf numFmtId="0" fontId="79" fillId="8" borderId="184" applyNumberFormat="0" applyAlignment="0" applyProtection="0">
      <alignment vertical="center"/>
    </xf>
    <xf numFmtId="2" fontId="53" fillId="37" borderId="203" applyProtection="0"/>
    <xf numFmtId="0" fontId="51" fillId="15" borderId="223" applyNumberFormat="0" applyAlignment="0" applyProtection="0">
      <alignment vertical="center"/>
    </xf>
    <xf numFmtId="0" fontId="13" fillId="10" borderId="238" applyNumberFormat="0" applyFont="0" applyAlignment="0" applyProtection="0"/>
    <xf numFmtId="0" fontId="13" fillId="10" borderId="201" applyNumberFormat="0" applyFont="0" applyAlignment="0" applyProtection="0">
      <alignment vertical="center"/>
    </xf>
    <xf numFmtId="0" fontId="80" fillId="15" borderId="231" applyNumberFormat="0" applyAlignment="0" applyProtection="0">
      <alignment vertical="center"/>
    </xf>
    <xf numFmtId="0" fontId="13" fillId="10" borderId="201" applyNumberFormat="0" applyFont="0" applyAlignment="0" applyProtection="0">
      <alignment vertical="center"/>
    </xf>
    <xf numFmtId="0" fontId="52" fillId="33" borderId="203" applyNumberFormat="0" applyAlignment="0" applyProtection="0"/>
    <xf numFmtId="0" fontId="13" fillId="10" borderId="201" applyNumberFormat="0" applyFont="0" applyAlignment="0" applyProtection="0">
      <alignment vertical="center"/>
    </xf>
    <xf numFmtId="14" fontId="54" fillId="36" borderId="203" applyProtection="0">
      <alignment horizontal="left"/>
    </xf>
    <xf numFmtId="0" fontId="68" fillId="15" borderId="184" applyNumberFormat="0" applyAlignment="0" applyProtection="0">
      <alignment vertical="center"/>
    </xf>
    <xf numFmtId="0" fontId="18" fillId="32" borderId="201" applyNumberFormat="0" applyAlignment="0" applyProtection="0"/>
    <xf numFmtId="0" fontId="67" fillId="9" borderId="184" applyNumberFormat="0" applyAlignment="0" applyProtection="0"/>
    <xf numFmtId="0" fontId="80" fillId="15" borderId="223" applyNumberFormat="0" applyAlignment="0" applyProtection="0">
      <alignment vertical="center"/>
    </xf>
    <xf numFmtId="0" fontId="51" fillId="15" borderId="223" applyNumberFormat="0" applyAlignment="0" applyProtection="0">
      <alignment vertical="center"/>
    </xf>
    <xf numFmtId="0" fontId="68" fillId="9" borderId="184" applyNumberFormat="0" applyAlignment="0" applyProtection="0">
      <alignment vertical="center"/>
    </xf>
    <xf numFmtId="0" fontId="67" fillId="9" borderId="184" applyNumberFormat="0" applyAlignment="0" applyProtection="0"/>
    <xf numFmtId="0" fontId="63" fillId="0" borderId="233" applyNumberFormat="0" applyFill="0" applyAlignment="0" applyProtection="0">
      <alignment vertical="center"/>
    </xf>
    <xf numFmtId="0" fontId="80" fillId="15" borderId="223" applyNumberFormat="0" applyAlignment="0" applyProtection="0">
      <alignment vertical="center"/>
    </xf>
    <xf numFmtId="0" fontId="52" fillId="33" borderId="232" applyNumberFormat="0" applyAlignment="0" applyProtection="0"/>
    <xf numFmtId="0" fontId="68" fillId="15" borderId="184" applyNumberFormat="0" applyAlignment="0" applyProtection="0">
      <alignment vertical="center"/>
    </xf>
    <xf numFmtId="2" fontId="53" fillId="35" borderId="203" applyProtection="0">
      <alignment horizontal="right"/>
    </xf>
    <xf numFmtId="14" fontId="54" fillId="36" borderId="203" applyProtection="0">
      <alignment horizontal="right"/>
    </xf>
    <xf numFmtId="0" fontId="13" fillId="10" borderId="201" applyNumberFormat="0" applyFont="0" applyAlignment="0" applyProtection="0">
      <alignment vertical="center"/>
    </xf>
    <xf numFmtId="0" fontId="55" fillId="33" borderId="203" applyNumberFormat="0" applyProtection="0">
      <alignment horizontal="lef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7" fillId="9" borderId="216" applyNumberFormat="0" applyAlignment="0" applyProtection="0"/>
    <xf numFmtId="0" fontId="80" fillId="15" borderId="223" applyNumberFormat="0" applyAlignment="0" applyProtection="0">
      <alignment vertical="center"/>
    </xf>
    <xf numFmtId="0" fontId="13" fillId="10" borderId="218" applyNumberFormat="0" applyFont="0" applyAlignment="0" applyProtection="0">
      <alignment vertical="center"/>
    </xf>
    <xf numFmtId="2" fontId="53" fillId="34" borderId="240" applyProtection="0"/>
    <xf numFmtId="0" fontId="55" fillId="33" borderId="203" applyNumberFormat="0" applyProtection="0">
      <alignment horizontal="left"/>
    </xf>
    <xf numFmtId="0" fontId="68" fillId="15" borderId="216" applyNumberFormat="0" applyAlignment="0" applyProtection="0">
      <alignment vertical="center"/>
    </xf>
    <xf numFmtId="0" fontId="13" fillId="10" borderId="201" applyNumberFormat="0" applyFont="0" applyAlignment="0" applyProtection="0">
      <alignment vertical="center"/>
    </xf>
    <xf numFmtId="2" fontId="53" fillId="34" borderId="232" applyProtection="0"/>
    <xf numFmtId="0" fontId="18" fillId="32" borderId="201"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80" fillId="9" borderId="223" applyNumberFormat="0" applyAlignment="0" applyProtection="0">
      <alignment vertical="center"/>
    </xf>
    <xf numFmtId="0" fontId="80" fillId="15" borderId="223" applyNumberFormat="0" applyAlignment="0" applyProtection="0">
      <alignment vertical="center"/>
    </xf>
    <xf numFmtId="2" fontId="53" fillId="34" borderId="203" applyProtection="0"/>
    <xf numFmtId="0" fontId="80" fillId="15" borderId="22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80" fillId="15" borderId="231" applyNumberFormat="0" applyAlignment="0" applyProtection="0">
      <alignment vertical="center"/>
    </xf>
    <xf numFmtId="0" fontId="51" fillId="15" borderId="223" applyNumberFormat="0" applyAlignment="0" applyProtection="0">
      <alignment vertical="center"/>
    </xf>
    <xf numFmtId="0" fontId="63" fillId="0" borderId="234"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2" fontId="57" fillId="35" borderId="203" applyProtection="0"/>
    <xf numFmtId="0" fontId="80" fillId="15" borderId="239" applyNumberForma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2" fontId="57" fillId="35" borderId="232" applyProtection="0">
      <alignment horizont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80" fillId="9" borderId="223" applyNumberFormat="0" applyAlignment="0" applyProtection="0">
      <alignment vertical="center"/>
    </xf>
    <xf numFmtId="14" fontId="54" fillId="36" borderId="232" applyProtection="0">
      <alignment horizontal="right"/>
    </xf>
    <xf numFmtId="0" fontId="63" fillId="0" borderId="233" applyNumberFormat="0" applyFill="0" applyAlignment="0" applyProtection="0">
      <alignment vertical="center"/>
    </xf>
    <xf numFmtId="2" fontId="57" fillId="35" borderId="203" applyProtection="0">
      <alignment horizontal="center"/>
    </xf>
    <xf numFmtId="0" fontId="85" fillId="0" borderId="234" applyNumberFormat="0" applyFill="0" applyAlignment="0" applyProtection="0"/>
    <xf numFmtId="0" fontId="13" fillId="10" borderId="218" applyNumberFormat="0" applyFont="0" applyAlignment="0" applyProtection="0">
      <alignment vertical="center"/>
    </xf>
    <xf numFmtId="0" fontId="55" fillId="33" borderId="232" applyNumberFormat="0" applyProtection="0">
      <alignment horizontal="left"/>
    </xf>
    <xf numFmtId="0" fontId="13" fillId="10" borderId="218" applyNumberFormat="0" applyFont="0" applyAlignment="0" applyProtection="0">
      <alignment vertical="center"/>
    </xf>
    <xf numFmtId="0" fontId="68" fillId="15" borderId="216" applyNumberFormat="0" applyAlignment="0" applyProtection="0">
      <alignment vertical="center"/>
    </xf>
    <xf numFmtId="2" fontId="54" fillId="33" borderId="203" applyProtection="0"/>
    <xf numFmtId="0" fontId="13" fillId="10" borderId="201" applyNumberFormat="0" applyFont="0" applyAlignment="0" applyProtection="0">
      <alignment vertical="center"/>
    </xf>
    <xf numFmtId="0" fontId="80" fillId="15" borderId="223" applyNumberFormat="0" applyAlignment="0" applyProtection="0">
      <alignment vertical="center"/>
    </xf>
    <xf numFmtId="0" fontId="13" fillId="10" borderId="218" applyNumberFormat="0" applyFont="0" applyAlignment="0" applyProtection="0"/>
    <xf numFmtId="0" fontId="13" fillId="10" borderId="201" applyNumberFormat="0" applyFont="0" applyAlignment="0" applyProtection="0">
      <alignment vertical="center"/>
    </xf>
    <xf numFmtId="0" fontId="80" fillId="9" borderId="223"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32" fillId="15" borderId="184" applyNumberFormat="0" applyAlignment="0" applyProtection="0">
      <alignment vertical="center"/>
    </xf>
    <xf numFmtId="0" fontId="80" fillId="15" borderId="223" applyNumberFormat="0" applyAlignment="0" applyProtection="0">
      <alignment vertical="center"/>
    </xf>
    <xf numFmtId="0" fontId="13" fillId="10" borderId="218" applyNumberFormat="0" applyFont="0" applyAlignment="0" applyProtection="0">
      <alignment vertical="center"/>
    </xf>
    <xf numFmtId="0" fontId="51" fillId="15" borderId="223"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51" fillId="15" borderId="223" applyNumberFormat="0" applyAlignment="0" applyProtection="0">
      <alignment vertical="center"/>
    </xf>
    <xf numFmtId="2" fontId="53" fillId="35" borderId="203" applyProtection="0">
      <alignment horizontal="right"/>
    </xf>
    <xf numFmtId="14" fontId="54" fillId="36" borderId="203" applyProtection="0">
      <alignment horizontal="left"/>
    </xf>
    <xf numFmtId="0" fontId="68" fillId="15" borderId="216" applyNumberFormat="0" applyAlignment="0" applyProtection="0">
      <alignment vertical="center"/>
    </xf>
    <xf numFmtId="0" fontId="68" fillId="15" borderId="236" applyNumberFormat="0" applyAlignment="0" applyProtection="0">
      <alignment vertical="center"/>
    </xf>
    <xf numFmtId="0" fontId="44" fillId="8" borderId="184" applyNumberFormat="0" applyAlignment="0" applyProtection="0">
      <alignment vertical="center"/>
    </xf>
    <xf numFmtId="2" fontId="53" fillId="37" borderId="203" applyProtection="0">
      <alignment horizontal="center"/>
    </xf>
    <xf numFmtId="0" fontId="63" fillId="0" borderId="241" applyNumberFormat="0" applyFill="0" applyAlignment="0" applyProtection="0">
      <alignment vertical="center"/>
    </xf>
    <xf numFmtId="0" fontId="79" fillId="8" borderId="184" applyNumberFormat="0" applyAlignment="0" applyProtection="0">
      <alignment vertical="center"/>
    </xf>
    <xf numFmtId="0" fontId="18" fillId="32" borderId="218" applyNumberFormat="0" applyAlignment="0" applyProtection="0"/>
    <xf numFmtId="0" fontId="18" fillId="32" borderId="218" applyNumberFormat="0" applyAlignment="0" applyProtection="0"/>
    <xf numFmtId="2" fontId="57" fillId="35" borderId="203" applyProtection="0">
      <alignment horizontal="center"/>
    </xf>
    <xf numFmtId="0" fontId="44" fillId="8" borderId="236" applyNumberFormat="0" applyAlignment="0" applyProtection="0">
      <alignment vertical="center"/>
    </xf>
    <xf numFmtId="2" fontId="53" fillId="37" borderId="203" applyProtection="0"/>
    <xf numFmtId="0" fontId="63" fillId="0" borderId="233" applyNumberFormat="0" applyFill="0" applyAlignment="0" applyProtection="0">
      <alignment vertical="center"/>
    </xf>
    <xf numFmtId="0" fontId="80" fillId="15" borderId="223" applyNumberFormat="0" applyAlignment="0" applyProtection="0">
      <alignment vertical="center"/>
    </xf>
    <xf numFmtId="14" fontId="54" fillId="36" borderId="203" applyProtection="0">
      <alignment horizontal="left"/>
    </xf>
    <xf numFmtId="0" fontId="68" fillId="9" borderId="216"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2" fontId="53" fillId="34" borderId="203" applyProtection="0"/>
    <xf numFmtId="14" fontId="54" fillId="36" borderId="203" applyProtection="0">
      <alignment horizontal="right"/>
    </xf>
    <xf numFmtId="0" fontId="80" fillId="15" borderId="223" applyNumberFormat="0" applyAlignment="0" applyProtection="0">
      <alignment vertical="center"/>
    </xf>
    <xf numFmtId="2" fontId="54" fillId="33" borderId="203" applyProtection="0"/>
    <xf numFmtId="0" fontId="80" fillId="15" borderId="223" applyNumberFormat="0" applyAlignment="0" applyProtection="0">
      <alignment vertical="center"/>
    </xf>
    <xf numFmtId="0" fontId="68" fillId="15" borderId="236" applyNumberFormat="0" applyAlignment="0" applyProtection="0">
      <alignment vertical="center"/>
    </xf>
    <xf numFmtId="14" fontId="54" fillId="36" borderId="232" applyProtection="0">
      <alignment horizontal="left"/>
    </xf>
    <xf numFmtId="0" fontId="13" fillId="10" borderId="201" applyNumberFormat="0" applyFont="0" applyAlignment="0" applyProtection="0"/>
    <xf numFmtId="0" fontId="13" fillId="10" borderId="218" applyNumberFormat="0" applyFont="0" applyAlignment="0" applyProtection="0">
      <alignment vertical="center"/>
    </xf>
    <xf numFmtId="0" fontId="68" fillId="15" borderId="216" applyNumberFormat="0" applyAlignment="0" applyProtection="0">
      <alignment vertical="center"/>
    </xf>
    <xf numFmtId="0" fontId="51" fillId="15" borderId="223"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2" fontId="54" fillId="33" borderId="203" applyProtection="0"/>
    <xf numFmtId="14" fontId="54" fillId="36" borderId="232" applyProtection="0">
      <alignment horizontal="left"/>
    </xf>
    <xf numFmtId="0" fontId="68" fillId="9" borderId="216" applyNumberFormat="0" applyAlignment="0" applyProtection="0">
      <alignment vertical="center"/>
    </xf>
    <xf numFmtId="0" fontId="13" fillId="10" borderId="201" applyNumberFormat="0" applyFont="0" applyAlignment="0" applyProtection="0">
      <alignment vertical="center"/>
    </xf>
    <xf numFmtId="0" fontId="63" fillId="0" borderId="242" applyNumberFormat="0" applyFill="0" applyAlignment="0" applyProtection="0">
      <alignment vertical="center"/>
    </xf>
    <xf numFmtId="0" fontId="32" fillId="15"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0" fontId="79" fillId="8" borderId="216" applyNumberForma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80" fillId="15" borderId="223" applyNumberForma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2" fontId="54" fillId="33" borderId="203" applyProtection="0"/>
    <xf numFmtId="0" fontId="68" fillId="15" borderId="184" applyNumberFormat="0" applyAlignment="0" applyProtection="0">
      <alignment vertical="center"/>
    </xf>
    <xf numFmtId="14" fontId="54" fillId="36" borderId="203" applyProtection="0">
      <alignment horizontal="left"/>
    </xf>
    <xf numFmtId="0" fontId="68" fillId="15" borderId="184" applyNumberFormat="0" applyAlignment="0" applyProtection="0">
      <alignment vertical="center"/>
    </xf>
    <xf numFmtId="0" fontId="79" fillId="8" borderId="184" applyNumberFormat="0" applyAlignment="0" applyProtection="0">
      <alignment vertical="center"/>
    </xf>
    <xf numFmtId="0" fontId="44" fillId="8" borderId="184" applyNumberFormat="0" applyAlignment="0" applyProtection="0">
      <alignment vertical="center"/>
    </xf>
    <xf numFmtId="0" fontId="32" fillId="15" borderId="184" applyNumberFormat="0" applyAlignment="0" applyProtection="0">
      <alignment vertical="center"/>
    </xf>
    <xf numFmtId="0" fontId="13" fillId="10" borderId="238" applyNumberFormat="0" applyFont="0" applyAlignment="0" applyProtection="0">
      <alignment vertical="center"/>
    </xf>
    <xf numFmtId="2" fontId="53" fillId="37" borderId="203" applyProtection="0"/>
    <xf numFmtId="0" fontId="68" fillId="15" borderId="184" applyNumberFormat="0" applyAlignment="0" applyProtection="0">
      <alignment vertical="center"/>
    </xf>
    <xf numFmtId="0" fontId="44" fillId="8" borderId="236" applyNumberFormat="0" applyAlignment="0" applyProtection="0">
      <alignment vertical="center"/>
    </xf>
    <xf numFmtId="0" fontId="51" fillId="15" borderId="231" applyNumberFormat="0" applyAlignment="0" applyProtection="0">
      <alignment vertical="center"/>
    </xf>
    <xf numFmtId="2" fontId="57" fillId="35" borderId="203" applyProtection="0"/>
    <xf numFmtId="14" fontId="54" fillId="36" borderId="203" applyProtection="0">
      <alignment horizontal="left"/>
    </xf>
    <xf numFmtId="0" fontId="13" fillId="10" borderId="218" applyNumberFormat="0" applyFon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2" fontId="52" fillId="34" borderId="232" applyProtection="0">
      <alignment horizontal="right"/>
    </xf>
    <xf numFmtId="2" fontId="54" fillId="33" borderId="203" applyProtection="0"/>
    <xf numFmtId="0" fontId="32" fillId="15" borderId="184" applyNumberFormat="0" applyAlignment="0" applyProtection="0">
      <alignment vertical="center"/>
    </xf>
    <xf numFmtId="0" fontId="32" fillId="15" borderId="184" applyNumberFormat="0" applyAlignment="0" applyProtection="0">
      <alignment vertical="center"/>
    </xf>
    <xf numFmtId="2" fontId="53" fillId="37" borderId="203" applyProtection="0"/>
    <xf numFmtId="0" fontId="68" fillId="15" borderId="184" applyNumberFormat="0" applyAlignment="0" applyProtection="0">
      <alignment vertical="center"/>
    </xf>
    <xf numFmtId="2" fontId="53" fillId="34" borderId="203" applyProtection="0"/>
    <xf numFmtId="2" fontId="54" fillId="33" borderId="232" applyProtection="0"/>
    <xf numFmtId="0" fontId="79" fillId="8" borderId="216" applyNumberFormat="0" applyAlignment="0" applyProtection="0">
      <alignment vertical="center"/>
    </xf>
    <xf numFmtId="2" fontId="52" fillId="34" borderId="203" applyProtection="0">
      <alignment horizontal="right"/>
    </xf>
    <xf numFmtId="2" fontId="53" fillId="37" borderId="232" applyProtection="0"/>
    <xf numFmtId="2" fontId="53" fillId="37" borderId="232" applyProtection="0"/>
    <xf numFmtId="0" fontId="68" fillId="15" borderId="216" applyNumberFormat="0" applyAlignment="0" applyProtection="0">
      <alignment vertical="center"/>
    </xf>
    <xf numFmtId="0" fontId="68" fillId="15" borderId="216" applyNumberFormat="0" applyAlignment="0" applyProtection="0">
      <alignment vertical="center"/>
    </xf>
    <xf numFmtId="0" fontId="68" fillId="9" borderId="184" applyNumberFormat="0" applyAlignment="0" applyProtection="0">
      <alignment vertical="center"/>
    </xf>
    <xf numFmtId="0" fontId="13" fillId="10" borderId="201" applyNumberFormat="0" applyFont="0" applyAlignment="0" applyProtection="0">
      <alignment vertical="center"/>
    </xf>
    <xf numFmtId="2" fontId="53" fillId="37" borderId="203" applyProtection="0"/>
    <xf numFmtId="0" fontId="80" fillId="15" borderId="223" applyNumberFormat="0" applyAlignment="0" applyProtection="0">
      <alignment vertical="center"/>
    </xf>
    <xf numFmtId="0" fontId="68" fillId="15" borderId="184" applyNumberFormat="0" applyAlignment="0" applyProtection="0">
      <alignment vertical="center"/>
    </xf>
    <xf numFmtId="0" fontId="63" fillId="0" borderId="234" applyNumberFormat="0" applyFill="0" applyAlignment="0" applyProtection="0">
      <alignment vertical="center"/>
    </xf>
    <xf numFmtId="0" fontId="32" fillId="15" borderId="216" applyNumberForma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68" fillId="15" borderId="216" applyNumberFormat="0" applyAlignment="0" applyProtection="0">
      <alignment vertical="center"/>
    </xf>
    <xf numFmtId="2" fontId="57" fillId="35" borderId="203" applyProtection="0">
      <alignment horizont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2" fontId="53" fillId="37" borderId="232" applyProtection="0"/>
    <xf numFmtId="2" fontId="57" fillId="35" borderId="203" applyProtection="0">
      <alignment horizontal="center"/>
    </xf>
    <xf numFmtId="14" fontId="54" fillId="36" borderId="232" applyProtection="0">
      <alignment horizontal="right"/>
    </xf>
    <xf numFmtId="0" fontId="13" fillId="10" borderId="201" applyNumberFormat="0" applyFont="0" applyAlignment="0" applyProtection="0">
      <alignment vertical="center"/>
    </xf>
    <xf numFmtId="0" fontId="80" fillId="15" borderId="223" applyNumberFormat="0" applyAlignment="0" applyProtection="0">
      <alignment vertical="center"/>
    </xf>
    <xf numFmtId="2" fontId="53" fillId="37" borderId="203" applyProtection="0">
      <alignment horizontal="center"/>
    </xf>
    <xf numFmtId="0" fontId="80" fillId="15" borderId="223" applyNumberFormat="0" applyAlignment="0" applyProtection="0">
      <alignment vertical="center"/>
    </xf>
    <xf numFmtId="0" fontId="32" fillId="15" borderId="216" applyNumberFormat="0" applyAlignment="0" applyProtection="0">
      <alignment vertical="center"/>
    </xf>
    <xf numFmtId="0" fontId="80" fillId="15" borderId="223"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14" fontId="54" fillId="36" borderId="203" applyProtection="0">
      <alignment horizontal="left"/>
    </xf>
    <xf numFmtId="2" fontId="57" fillId="35" borderId="203" applyProtection="0">
      <alignment horizontal="center"/>
    </xf>
    <xf numFmtId="0" fontId="80" fillId="9" borderId="223" applyNumberFormat="0" applyAlignment="0" applyProtection="0">
      <alignment vertical="center"/>
    </xf>
    <xf numFmtId="0" fontId="18" fillId="32" borderId="201" applyNumberFormat="0" applyAlignment="0" applyProtection="0"/>
    <xf numFmtId="14" fontId="54" fillId="36" borderId="240" applyProtection="0">
      <alignment horizontal="right"/>
    </xf>
    <xf numFmtId="0" fontId="68" fillId="15" borderId="184" applyNumberFormat="0" applyAlignment="0" applyProtection="0">
      <alignment vertical="center"/>
    </xf>
    <xf numFmtId="0" fontId="80" fillId="9" borderId="231" applyNumberFormat="0" applyAlignment="0" applyProtection="0">
      <alignment vertical="center"/>
    </xf>
    <xf numFmtId="2" fontId="53" fillId="37" borderId="203" applyProtection="0"/>
    <xf numFmtId="0" fontId="68" fillId="15" borderId="216"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2" fontId="57" fillId="35" borderId="232" applyProtection="0"/>
    <xf numFmtId="0" fontId="63" fillId="0" borderId="234" applyNumberFormat="0" applyFill="0" applyAlignment="0" applyProtection="0">
      <alignment vertical="center"/>
    </xf>
    <xf numFmtId="0" fontId="13" fillId="10" borderId="201" applyNumberFormat="0" applyFont="0" applyAlignment="0" applyProtection="0"/>
    <xf numFmtId="0" fontId="63" fillId="0" borderId="233" applyNumberFormat="0" applyFill="0" applyAlignment="0" applyProtection="0">
      <alignment vertical="center"/>
    </xf>
    <xf numFmtId="2" fontId="53" fillId="35" borderId="203" applyProtection="0">
      <alignment horizontal="right"/>
    </xf>
    <xf numFmtId="0" fontId="80" fillId="15" borderId="223" applyNumberFormat="0" applyAlignment="0" applyProtection="0">
      <alignment vertical="center"/>
    </xf>
    <xf numFmtId="0" fontId="80" fillId="15" borderId="223" applyNumberFormat="0" applyAlignment="0" applyProtection="0">
      <alignment vertical="center"/>
    </xf>
    <xf numFmtId="0" fontId="44" fillId="8" borderId="184" applyNumberFormat="0" applyAlignment="0" applyProtection="0">
      <alignment vertical="center"/>
    </xf>
    <xf numFmtId="0" fontId="79" fillId="8" borderId="184" applyNumberFormat="0" applyAlignment="0" applyProtection="0">
      <alignment vertical="center"/>
    </xf>
    <xf numFmtId="2" fontId="53" fillId="34" borderId="203" applyProtection="0"/>
    <xf numFmtId="0" fontId="32" fillId="15" borderId="216" applyNumberFormat="0" applyAlignment="0" applyProtection="0">
      <alignment vertical="center"/>
    </xf>
    <xf numFmtId="0" fontId="67" fillId="9" borderId="236" applyNumberFormat="0" applyAlignment="0" applyProtection="0"/>
    <xf numFmtId="0" fontId="13" fillId="10" borderId="218" applyNumberFormat="0" applyFont="0" applyAlignment="0" applyProtection="0">
      <alignment vertical="center"/>
    </xf>
    <xf numFmtId="0" fontId="52" fillId="33" borderId="232" applyNumberFormat="0" applyAlignment="0" applyProtection="0"/>
    <xf numFmtId="0" fontId="68" fillId="15" borderId="184" applyNumberFormat="0" applyAlignment="0" applyProtection="0">
      <alignment vertical="center"/>
    </xf>
    <xf numFmtId="0" fontId="79" fillId="8" borderId="184" applyNumberFormat="0" applyAlignment="0" applyProtection="0">
      <alignment vertical="center"/>
    </xf>
    <xf numFmtId="0" fontId="68" fillId="9" borderId="184"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3" fillId="0" borderId="241" applyNumberFormat="0" applyFill="0" applyAlignment="0" applyProtection="0">
      <alignment vertical="center"/>
    </xf>
    <xf numFmtId="0" fontId="68" fillId="15" borderId="184" applyNumberFormat="0" applyAlignment="0" applyProtection="0">
      <alignment vertical="center"/>
    </xf>
    <xf numFmtId="0" fontId="68" fillId="15" borderId="216" applyNumberFormat="0" applyAlignment="0" applyProtection="0">
      <alignment vertical="center"/>
    </xf>
    <xf numFmtId="2" fontId="53" fillId="37" borderId="203" applyProtection="0"/>
    <xf numFmtId="2" fontId="53" fillId="34" borderId="232" applyProtection="0"/>
    <xf numFmtId="2" fontId="53" fillId="34" borderId="203" applyProtection="0"/>
    <xf numFmtId="0" fontId="63" fillId="0" borderId="233" applyNumberFormat="0" applyFill="0" applyAlignment="0" applyProtection="0">
      <alignment vertical="center"/>
    </xf>
    <xf numFmtId="0" fontId="80" fillId="15" borderId="223" applyNumberFormat="0" applyAlignment="0" applyProtection="0">
      <alignment vertical="center"/>
    </xf>
    <xf numFmtId="0" fontId="80" fillId="9" borderId="223" applyNumberFormat="0" applyAlignment="0" applyProtection="0">
      <alignment vertical="center"/>
    </xf>
    <xf numFmtId="14" fontId="54" fillId="36" borderId="232" applyProtection="0">
      <alignment horizontal="left"/>
    </xf>
    <xf numFmtId="0" fontId="80" fillId="9" borderId="223" applyNumberFormat="0" applyAlignment="0" applyProtection="0">
      <alignment vertical="center"/>
    </xf>
    <xf numFmtId="2" fontId="54" fillId="33" borderId="203" applyProtection="0"/>
    <xf numFmtId="2" fontId="54" fillId="33" borderId="232" applyProtection="0"/>
    <xf numFmtId="0" fontId="68" fillId="15" borderId="236" applyNumberFormat="0" applyAlignment="0" applyProtection="0">
      <alignment vertical="center"/>
    </xf>
    <xf numFmtId="0" fontId="13" fillId="10" borderId="201" applyNumberFormat="0" applyFont="0" applyAlignment="0" applyProtection="0">
      <alignment vertical="center"/>
    </xf>
    <xf numFmtId="0" fontId="68" fillId="15" borderId="216" applyNumberFormat="0" applyAlignment="0" applyProtection="0">
      <alignment vertical="center"/>
    </xf>
    <xf numFmtId="0" fontId="68" fillId="15" borderId="184" applyNumberFormat="0" applyAlignment="0" applyProtection="0">
      <alignment vertical="center"/>
    </xf>
    <xf numFmtId="2" fontId="53" fillId="37" borderId="203" applyProtection="0">
      <alignment horizontal="center"/>
    </xf>
    <xf numFmtId="0" fontId="68" fillId="15" borderId="184" applyNumberFormat="0" applyAlignment="0" applyProtection="0">
      <alignment vertical="center"/>
    </xf>
    <xf numFmtId="14" fontId="54" fillId="36" borderId="203" applyProtection="0">
      <alignment horizontal="left"/>
    </xf>
    <xf numFmtId="2" fontId="53" fillId="35" borderId="203" applyProtection="0">
      <alignment horizontal="right"/>
    </xf>
    <xf numFmtId="0" fontId="18" fillId="32" borderId="238" applyNumberFormat="0" applyAlignment="0" applyProtection="0"/>
    <xf numFmtId="0" fontId="63" fillId="0" borderId="233" applyNumberFormat="0" applyFill="0" applyAlignment="0" applyProtection="0">
      <alignment vertical="center"/>
    </xf>
    <xf numFmtId="0" fontId="80" fillId="9" borderId="239" applyNumberFormat="0" applyAlignment="0" applyProtection="0">
      <alignment vertical="center"/>
    </xf>
    <xf numFmtId="0" fontId="80" fillId="15" borderId="22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68" fillId="15" borderId="216" applyNumberFormat="0" applyAlignment="0" applyProtection="0">
      <alignment vertical="center"/>
    </xf>
    <xf numFmtId="0" fontId="68" fillId="15" borderId="184" applyNumberFormat="0" applyAlignment="0" applyProtection="0">
      <alignment vertical="center"/>
    </xf>
    <xf numFmtId="0" fontId="18" fillId="32" borderId="201" applyNumberFormat="0" applyAlignment="0" applyProtection="0"/>
    <xf numFmtId="2" fontId="53" fillId="35" borderId="203" applyProtection="0">
      <alignment horizontal="right"/>
    </xf>
    <xf numFmtId="2" fontId="57" fillId="35" borderId="203" applyProtection="0">
      <alignment horizontal="center"/>
    </xf>
    <xf numFmtId="0" fontId="44" fillId="8"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59" fillId="0" borderId="233" applyNumberFormat="0" applyFill="0" applyAlignment="0" applyProtection="0">
      <alignment vertical="center"/>
    </xf>
    <xf numFmtId="0" fontId="63" fillId="0" borderId="233" applyNumberFormat="0" applyFill="0" applyAlignment="0" applyProtection="0">
      <alignment vertical="center"/>
    </xf>
    <xf numFmtId="0" fontId="79" fillId="8" borderId="236" applyNumberFormat="0" applyAlignment="0" applyProtection="0">
      <alignment vertical="center"/>
    </xf>
    <xf numFmtId="14" fontId="54" fillId="36" borderId="203" applyProtection="0">
      <alignment horizontal="left"/>
    </xf>
    <xf numFmtId="14" fontId="54" fillId="36" borderId="203" applyProtection="0">
      <alignment horizontal="right"/>
    </xf>
    <xf numFmtId="0" fontId="32" fillId="15" borderId="236" applyNumberFormat="0" applyAlignment="0" applyProtection="0">
      <alignment vertical="center"/>
    </xf>
    <xf numFmtId="2" fontId="53" fillId="37" borderId="232" applyProtection="0"/>
    <xf numFmtId="0" fontId="18" fillId="32" borderId="201" applyNumberFormat="0" applyAlignment="0" applyProtection="0"/>
    <xf numFmtId="0" fontId="13" fillId="10" borderId="218" applyNumberFormat="0" applyFont="0" applyAlignment="0" applyProtection="0">
      <alignment vertical="center"/>
    </xf>
    <xf numFmtId="0" fontId="79" fillId="8" borderId="216" applyNumberFormat="0" applyAlignment="0" applyProtection="0">
      <alignment vertical="center"/>
    </xf>
    <xf numFmtId="0" fontId="13" fillId="10" borderId="201" applyNumberFormat="0" applyFont="0" applyAlignment="0" applyProtection="0">
      <alignment vertical="center"/>
    </xf>
    <xf numFmtId="0" fontId="68" fillId="15" borderId="216" applyNumberFormat="0" applyAlignment="0" applyProtection="0">
      <alignment vertical="center"/>
    </xf>
    <xf numFmtId="0" fontId="79" fillId="8" borderId="184" applyNumberFormat="0" applyAlignment="0" applyProtection="0">
      <alignment vertical="center"/>
    </xf>
    <xf numFmtId="0" fontId="63" fillId="0" borderId="242" applyNumberFormat="0" applyFill="0" applyAlignment="0" applyProtection="0">
      <alignment vertical="center"/>
    </xf>
    <xf numFmtId="2" fontId="53" fillId="37" borderId="203" applyProtection="0"/>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68" fillId="9" borderId="184" applyNumberFormat="0" applyAlignment="0" applyProtection="0">
      <alignment vertical="center"/>
    </xf>
    <xf numFmtId="0" fontId="80" fillId="15" borderId="223" applyNumberFormat="0" applyAlignment="0" applyProtection="0">
      <alignment vertical="center"/>
    </xf>
    <xf numFmtId="2" fontId="52" fillId="34" borderId="232" applyProtection="0">
      <alignment horizontal="right"/>
    </xf>
    <xf numFmtId="2" fontId="54" fillId="33" borderId="232" applyProtection="0"/>
    <xf numFmtId="0" fontId="68" fillId="15" borderId="236"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14" fontId="54" fillId="36" borderId="203" applyProtection="0">
      <alignment horizontal="left"/>
    </xf>
    <xf numFmtId="2" fontId="54" fillId="33" borderId="203" applyProtection="0"/>
    <xf numFmtId="0" fontId="13" fillId="10" borderId="218" applyNumberFormat="0" applyFont="0" applyAlignment="0" applyProtection="0"/>
    <xf numFmtId="0" fontId="79" fillId="8" borderId="184" applyNumberFormat="0" applyAlignment="0" applyProtection="0">
      <alignment vertical="center"/>
    </xf>
    <xf numFmtId="0" fontId="55" fillId="33" borderId="203" applyNumberFormat="0" applyProtection="0">
      <alignment horizontal="left"/>
    </xf>
    <xf numFmtId="0" fontId="55" fillId="33" borderId="232" applyNumberFormat="0" applyProtection="0">
      <alignment horizontal="left"/>
    </xf>
    <xf numFmtId="0" fontId="68" fillId="15" borderId="216" applyNumberFormat="0" applyAlignment="0" applyProtection="0">
      <alignment vertical="center"/>
    </xf>
    <xf numFmtId="2" fontId="53" fillId="34" borderId="203" applyProtection="0"/>
    <xf numFmtId="0" fontId="68" fillId="15" borderId="216" applyNumberFormat="0" applyAlignment="0" applyProtection="0">
      <alignment vertical="center"/>
    </xf>
    <xf numFmtId="0" fontId="68" fillId="15" borderId="216" applyNumberFormat="0" applyAlignment="0" applyProtection="0">
      <alignment vertical="center"/>
    </xf>
    <xf numFmtId="0" fontId="79" fillId="8" borderId="184" applyNumberFormat="0" applyAlignment="0" applyProtection="0">
      <alignment vertical="center"/>
    </xf>
    <xf numFmtId="0" fontId="63" fillId="0" borderId="233" applyNumberFormat="0" applyFill="0" applyAlignment="0" applyProtection="0">
      <alignment vertical="center"/>
    </xf>
    <xf numFmtId="0" fontId="18" fillId="32" borderId="238" applyNumberFormat="0" applyAlignment="0" applyProtection="0"/>
    <xf numFmtId="0" fontId="80" fillId="15" borderId="223"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80" fillId="15" borderId="223" applyNumberFormat="0" applyAlignment="0" applyProtection="0">
      <alignment vertical="center"/>
    </xf>
    <xf numFmtId="2" fontId="57" fillId="35" borderId="232" applyProtection="0"/>
    <xf numFmtId="0" fontId="80" fillId="15" borderId="223" applyNumberFormat="0" applyAlignment="0" applyProtection="0">
      <alignment vertical="center"/>
    </xf>
    <xf numFmtId="2" fontId="53" fillId="37" borderId="203" applyProtection="0">
      <alignment horizontal="center"/>
    </xf>
    <xf numFmtId="14" fontId="54" fillId="36" borderId="203" applyProtection="0">
      <alignment horizontal="left"/>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8" borderId="236" applyNumberFormat="0" applyAlignment="0" applyProtection="0">
      <alignment vertical="center"/>
    </xf>
    <xf numFmtId="0" fontId="63" fillId="0" borderId="242" applyNumberFormat="0" applyFill="0" applyAlignment="0" applyProtection="0">
      <alignment vertical="center"/>
    </xf>
    <xf numFmtId="2" fontId="57" fillId="35" borderId="203" applyProtection="0"/>
    <xf numFmtId="0" fontId="44" fillId="8" borderId="184" applyNumberFormat="0" applyAlignment="0" applyProtection="0">
      <alignment vertical="center"/>
    </xf>
    <xf numFmtId="14" fontId="54" fillId="36" borderId="203" applyProtection="0">
      <alignment horizontal="right"/>
    </xf>
    <xf numFmtId="0" fontId="63" fillId="0" borderId="241" applyNumberFormat="0" applyFill="0" applyAlignment="0" applyProtection="0">
      <alignment vertical="center"/>
    </xf>
    <xf numFmtId="0" fontId="80" fillId="15" borderId="223" applyNumberFormat="0" applyAlignment="0" applyProtection="0">
      <alignment vertical="center"/>
    </xf>
    <xf numFmtId="0" fontId="80" fillId="9" borderId="223" applyNumberFormat="0" applyAlignment="0" applyProtection="0">
      <alignment vertical="center"/>
    </xf>
    <xf numFmtId="14" fontId="54" fillId="36" borderId="232" applyProtection="0">
      <alignment horizontal="left"/>
    </xf>
    <xf numFmtId="0" fontId="13" fillId="10" borderId="218" applyNumberFormat="0" applyFont="0" applyAlignment="0" applyProtection="0">
      <alignment vertical="center"/>
    </xf>
    <xf numFmtId="2" fontId="52" fillId="34" borderId="203" applyProtection="0">
      <alignment horizontal="right"/>
    </xf>
    <xf numFmtId="2" fontId="57" fillId="35" borderId="203" applyProtection="0"/>
    <xf numFmtId="0" fontId="63" fillId="0" borderId="241" applyNumberFormat="0" applyFill="0" applyAlignment="0" applyProtection="0">
      <alignment vertical="center"/>
    </xf>
    <xf numFmtId="14" fontId="54" fillId="36" borderId="203" applyProtection="0">
      <alignment horizontal="right"/>
    </xf>
    <xf numFmtId="0" fontId="55" fillId="33" borderId="203" applyNumberFormat="0" applyProtection="0">
      <alignment horizontal="left"/>
    </xf>
    <xf numFmtId="0" fontId="63" fillId="0" borderId="234" applyNumberFormat="0" applyFill="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80" fillId="15" borderId="231" applyNumberFormat="0" applyAlignment="0" applyProtection="0">
      <alignment vertical="center"/>
    </xf>
    <xf numFmtId="0" fontId="13" fillId="10" borderId="238" applyNumberFormat="0" applyFont="0" applyAlignment="0" applyProtection="0">
      <alignment vertical="center"/>
    </xf>
    <xf numFmtId="0" fontId="68" fillId="15" borderId="236" applyNumberFormat="0" applyAlignment="0" applyProtection="0">
      <alignment vertical="center"/>
    </xf>
    <xf numFmtId="0" fontId="13" fillId="10" borderId="218" applyNumberFormat="0" applyFont="0" applyAlignment="0" applyProtection="0">
      <alignment vertical="center"/>
    </xf>
    <xf numFmtId="0" fontId="80" fillId="15" borderId="223" applyNumberFormat="0" applyAlignment="0" applyProtection="0">
      <alignment vertical="center"/>
    </xf>
    <xf numFmtId="0" fontId="80" fillId="15" borderId="231" applyNumberFormat="0" applyAlignment="0" applyProtection="0">
      <alignment vertical="center"/>
    </xf>
    <xf numFmtId="14" fontId="54" fillId="36" borderId="203" applyProtection="0">
      <alignment horizontal="right"/>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67" fillId="9" borderId="236" applyNumberFormat="0" applyAlignment="0" applyProtection="0"/>
    <xf numFmtId="2" fontId="52" fillId="34" borderId="203" applyProtection="0">
      <alignment horizontal="right"/>
    </xf>
    <xf numFmtId="0" fontId="80" fillId="15" borderId="231" applyNumberFormat="0" applyAlignment="0" applyProtection="0">
      <alignment vertical="center"/>
    </xf>
    <xf numFmtId="2" fontId="54" fillId="33" borderId="203" applyProtection="0"/>
    <xf numFmtId="14" fontId="54" fillId="36" borderId="240" applyProtection="0">
      <alignment horizontal="left"/>
    </xf>
    <xf numFmtId="0" fontId="32" fillId="15" borderId="236" applyNumberFormat="0" applyAlignment="0" applyProtection="0">
      <alignment vertical="center"/>
    </xf>
    <xf numFmtId="0" fontId="68" fillId="15" borderId="216"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52" fillId="33" borderId="203" applyNumberFormat="0" applyAlignment="0" applyProtection="0"/>
    <xf numFmtId="14" fontId="54" fillId="36" borderId="232" applyProtection="0">
      <alignment horizontal="right"/>
    </xf>
    <xf numFmtId="0" fontId="68" fillId="15" borderId="184" applyNumberFormat="0" applyAlignment="0" applyProtection="0">
      <alignment vertical="center"/>
    </xf>
    <xf numFmtId="0" fontId="52" fillId="33" borderId="203" applyNumberFormat="0" applyAlignment="0" applyProtection="0"/>
    <xf numFmtId="0" fontId="80" fillId="15" borderId="231" applyNumberFormat="0" applyAlignment="0" applyProtection="0">
      <alignment vertical="center"/>
    </xf>
    <xf numFmtId="0" fontId="52" fillId="33" borderId="203" applyNumberFormat="0" applyAlignment="0" applyProtection="0"/>
    <xf numFmtId="0" fontId="80" fillId="15" borderId="223" applyNumberForma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52" fillId="33" borderId="203" applyNumberFormat="0" applyAlignment="0" applyProtection="0"/>
    <xf numFmtId="14" fontId="54" fillId="36" borderId="203" applyProtection="0">
      <alignment horizontal="left"/>
    </xf>
    <xf numFmtId="0" fontId="18" fillId="32" borderId="201" applyNumberFormat="0" applyAlignment="0" applyProtection="0"/>
    <xf numFmtId="0" fontId="18" fillId="32" borderId="201" applyNumberFormat="0" applyAlignment="0" applyProtection="0"/>
    <xf numFmtId="0" fontId="80" fillId="15" borderId="223" applyNumberFormat="0" applyAlignment="0" applyProtection="0">
      <alignment vertical="center"/>
    </xf>
    <xf numFmtId="0" fontId="32" fillId="15" borderId="184" applyNumberFormat="0" applyAlignment="0" applyProtection="0">
      <alignment vertical="center"/>
    </xf>
    <xf numFmtId="0" fontId="68" fillId="15" borderId="216" applyNumberFormat="0" applyAlignment="0" applyProtection="0">
      <alignment vertical="center"/>
    </xf>
    <xf numFmtId="0" fontId="44" fillId="8" borderId="184" applyNumberFormat="0" applyAlignment="0" applyProtection="0">
      <alignment vertical="center"/>
    </xf>
    <xf numFmtId="2" fontId="57" fillId="35" borderId="240" applyProtection="0"/>
    <xf numFmtId="14" fontId="54" fillId="36" borderId="232" applyProtection="0">
      <alignment horizontal="right"/>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13" fillId="10" borderId="218" applyNumberFormat="0" applyFont="0" applyAlignment="0" applyProtection="0">
      <alignment vertical="center"/>
    </xf>
    <xf numFmtId="14" fontId="54" fillId="36" borderId="203" applyProtection="0">
      <alignment horizontal="right"/>
    </xf>
    <xf numFmtId="0" fontId="18" fillId="32" borderId="218" applyNumberFormat="0" applyAlignment="0" applyProtection="0"/>
    <xf numFmtId="0" fontId="13" fillId="10" borderId="201" applyNumberFormat="0" applyFont="0" applyAlignment="0" applyProtection="0"/>
    <xf numFmtId="0" fontId="80" fillId="15" borderId="223" applyNumberForma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xf numFmtId="0" fontId="79" fillId="8" borderId="184" applyNumberFormat="0" applyAlignment="0" applyProtection="0">
      <alignment vertical="center"/>
    </xf>
    <xf numFmtId="2" fontId="54" fillId="33" borderId="240" applyProtection="0"/>
    <xf numFmtId="0" fontId="44" fillId="8" borderId="184" applyNumberFormat="0" applyAlignment="0" applyProtection="0">
      <alignment vertical="center"/>
    </xf>
    <xf numFmtId="0" fontId="18" fillId="32" borderId="218" applyNumberFormat="0" applyAlignment="0" applyProtection="0"/>
    <xf numFmtId="0" fontId="18" fillId="32" borderId="238" applyNumberFormat="0" applyAlignment="0" applyProtection="0"/>
    <xf numFmtId="0" fontId="44" fillId="8" borderId="184" applyNumberForma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alignment vertical="center"/>
    </xf>
    <xf numFmtId="0" fontId="79" fillId="8" borderId="184" applyNumberFormat="0" applyAlignment="0" applyProtection="0">
      <alignment vertical="center"/>
    </xf>
    <xf numFmtId="0" fontId="68" fillId="9" borderId="216"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80" fillId="15" borderId="239" applyNumberFormat="0" applyAlignment="0" applyProtection="0">
      <alignment vertical="center"/>
    </xf>
    <xf numFmtId="0" fontId="80" fillId="15" borderId="231" applyNumberFormat="0" applyAlignment="0" applyProtection="0">
      <alignment vertical="center"/>
    </xf>
    <xf numFmtId="0" fontId="63" fillId="0" borderId="234" applyNumberFormat="0" applyFill="0" applyAlignment="0" applyProtection="0">
      <alignment vertical="center"/>
    </xf>
    <xf numFmtId="0" fontId="63" fillId="0" borderId="233" applyNumberFormat="0" applyFill="0" applyAlignment="0" applyProtection="0">
      <alignment vertical="center"/>
    </xf>
    <xf numFmtId="0" fontId="80" fillId="9" borderId="231"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67" fillId="9" borderId="216" applyNumberFormat="0" applyAlignment="0" applyProtection="0"/>
    <xf numFmtId="14" fontId="54" fillId="36" borderId="203" applyProtection="0">
      <alignment horizontal="right"/>
    </xf>
    <xf numFmtId="0" fontId="51" fillId="15" borderId="223" applyNumberFormat="0" applyAlignment="0" applyProtection="0">
      <alignment vertical="center"/>
    </xf>
    <xf numFmtId="0" fontId="13" fillId="10" borderId="201" applyNumberFormat="0" applyFon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alignment vertical="center"/>
    </xf>
    <xf numFmtId="0" fontId="55" fillId="33" borderId="203" applyNumberFormat="0" applyProtection="0">
      <alignment horizontal="left"/>
    </xf>
    <xf numFmtId="0" fontId="68" fillId="15" borderId="184" applyNumberFormat="0" applyAlignment="0" applyProtection="0">
      <alignment vertical="center"/>
    </xf>
    <xf numFmtId="0" fontId="51" fillId="15" borderId="231" applyNumberFormat="0" applyAlignment="0" applyProtection="0">
      <alignment vertical="center"/>
    </xf>
    <xf numFmtId="2" fontId="57" fillId="35" borderId="203" applyProtection="0"/>
    <xf numFmtId="2" fontId="57" fillId="35" borderId="232" applyProtection="0">
      <alignment horizontal="center"/>
    </xf>
    <xf numFmtId="0" fontId="80" fillId="15" borderId="223" applyNumberFormat="0" applyAlignment="0" applyProtection="0">
      <alignment vertical="center"/>
    </xf>
    <xf numFmtId="14" fontId="54" fillId="36" borderId="232" applyProtection="0">
      <alignment horizontal="left"/>
    </xf>
    <xf numFmtId="0" fontId="80" fillId="15" borderId="231" applyNumberFormat="0" applyAlignment="0" applyProtection="0">
      <alignment vertical="center"/>
    </xf>
    <xf numFmtId="0" fontId="13" fillId="10" borderId="201" applyNumberFormat="0" applyFont="0" applyAlignment="0" applyProtection="0">
      <alignment vertical="center"/>
    </xf>
    <xf numFmtId="2" fontId="57" fillId="35" borderId="203" applyProtection="0"/>
    <xf numFmtId="0" fontId="13" fillId="10" borderId="201" applyNumberFormat="0" applyFont="0" applyAlignment="0" applyProtection="0">
      <alignment vertical="center"/>
    </xf>
    <xf numFmtId="0" fontId="80" fillId="15" borderId="223" applyNumberFormat="0" applyAlignment="0" applyProtection="0">
      <alignment vertical="center"/>
    </xf>
    <xf numFmtId="0" fontId="79" fillId="8" borderId="184" applyNumberFormat="0" applyAlignment="0" applyProtection="0">
      <alignment vertical="center"/>
    </xf>
    <xf numFmtId="2" fontId="53" fillId="35" borderId="203" applyProtection="0">
      <alignment horizontal="right"/>
    </xf>
    <xf numFmtId="0" fontId="79" fillId="8" borderId="184" applyNumberFormat="0" applyAlignment="0" applyProtection="0">
      <alignment vertical="center"/>
    </xf>
    <xf numFmtId="0" fontId="79" fillId="8" borderId="184" applyNumberFormat="0" applyAlignment="0" applyProtection="0">
      <alignment vertical="center"/>
    </xf>
    <xf numFmtId="0" fontId="68" fillId="9" borderId="216" applyNumberFormat="0" applyAlignment="0" applyProtection="0">
      <alignment vertical="center"/>
    </xf>
    <xf numFmtId="0" fontId="68" fillId="9" borderId="184" applyNumberFormat="0" applyAlignment="0" applyProtection="0">
      <alignment vertical="center"/>
    </xf>
    <xf numFmtId="2" fontId="57" fillId="35" borderId="203" applyProtection="0"/>
    <xf numFmtId="2" fontId="53" fillId="35" borderId="203" applyProtection="0">
      <alignment horizontal="right"/>
    </xf>
    <xf numFmtId="0" fontId="44" fillId="8" borderId="184" applyNumberFormat="0" applyAlignment="0" applyProtection="0">
      <alignment vertical="center"/>
    </xf>
    <xf numFmtId="0" fontId="67" fillId="9" borderId="184" applyNumberFormat="0" applyAlignment="0" applyProtection="0"/>
    <xf numFmtId="14" fontId="54" fillId="36" borderId="203" applyProtection="0">
      <alignment horizontal="left"/>
    </xf>
    <xf numFmtId="0" fontId="13" fillId="10" borderId="201" applyNumberFormat="0" applyFont="0" applyAlignment="0" applyProtection="0"/>
    <xf numFmtId="37" fontId="73" fillId="0" borderId="214">
      <alignment horizontal="justify" vertical="center" wrapText="1"/>
    </xf>
    <xf numFmtId="0" fontId="13" fillId="10" borderId="218" applyNumberFormat="0" applyFont="0" applyAlignment="0" applyProtection="0">
      <alignment vertical="center"/>
    </xf>
    <xf numFmtId="0" fontId="79" fillId="8" borderId="184" applyNumberFormat="0" applyAlignment="0" applyProtection="0">
      <alignment vertical="center"/>
    </xf>
    <xf numFmtId="0" fontId="68" fillId="15" borderId="216" applyNumberFormat="0" applyAlignment="0" applyProtection="0">
      <alignment vertical="center"/>
    </xf>
    <xf numFmtId="0" fontId="63" fillId="0" borderId="241" applyNumberFormat="0" applyFill="0" applyAlignment="0" applyProtection="0">
      <alignment vertical="center"/>
    </xf>
    <xf numFmtId="14" fontId="54" fillId="36" borderId="232" applyProtection="0">
      <alignment horizontal="left"/>
    </xf>
    <xf numFmtId="0" fontId="80" fillId="15" borderId="223" applyNumberForma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13" fillId="10" borderId="238"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216" applyNumberFormat="0" applyAlignment="0" applyProtection="0">
      <alignment vertical="center"/>
    </xf>
    <xf numFmtId="0" fontId="68" fillId="15" borderId="184" applyNumberForma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xf numFmtId="0" fontId="80" fillId="15" borderId="223" applyNumberFormat="0" applyAlignment="0" applyProtection="0">
      <alignment vertical="center"/>
    </xf>
    <xf numFmtId="0" fontId="13" fillId="10" borderId="201" applyNumberFormat="0" applyFont="0" applyAlignment="0" applyProtection="0">
      <alignment vertical="center"/>
    </xf>
    <xf numFmtId="14" fontId="54" fillId="36" borderId="203" applyProtection="0">
      <alignment horizontal="right"/>
    </xf>
    <xf numFmtId="10" fontId="38" fillId="29" borderId="214" applyNumberFormat="0" applyBorder="0" applyAlignment="0" applyProtection="0"/>
    <xf numFmtId="2" fontId="52" fillId="34" borderId="203" applyProtection="0">
      <alignment horizontal="right"/>
    </xf>
    <xf numFmtId="0" fontId="68" fillId="15" borderId="216" applyNumberFormat="0" applyAlignment="0" applyProtection="0">
      <alignment vertical="center"/>
    </xf>
    <xf numFmtId="2" fontId="53" fillId="35" borderId="203" applyProtection="0">
      <alignment horizontal="right"/>
    </xf>
    <xf numFmtId="2" fontId="54" fillId="33" borderId="203" applyProtection="0"/>
    <xf numFmtId="0" fontId="68" fillId="15" borderId="184" applyNumberFormat="0" applyAlignment="0" applyProtection="0">
      <alignment vertical="center"/>
    </xf>
    <xf numFmtId="2" fontId="54" fillId="33" borderId="203" applyProtection="0"/>
    <xf numFmtId="2" fontId="54" fillId="33" borderId="203" applyProtection="0"/>
    <xf numFmtId="0" fontId="68" fillId="15"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2" fontId="53" fillId="35" borderId="203" applyProtection="0">
      <alignment horizontal="right"/>
    </xf>
    <xf numFmtId="0" fontId="68" fillId="15" borderId="184" applyNumberFormat="0" applyAlignment="0" applyProtection="0">
      <alignment vertical="center"/>
    </xf>
    <xf numFmtId="0" fontId="13" fillId="10" borderId="201" applyNumberFormat="0" applyFont="0" applyAlignment="0" applyProtection="0">
      <alignment vertical="center"/>
    </xf>
    <xf numFmtId="2" fontId="57" fillId="35" borderId="203" applyProtection="0">
      <alignment horizontal="center"/>
    </xf>
    <xf numFmtId="0" fontId="68" fillId="9" borderId="184" applyNumberFormat="0" applyAlignment="0" applyProtection="0">
      <alignment vertical="center"/>
    </xf>
    <xf numFmtId="2" fontId="53" fillId="35" borderId="203" applyProtection="0">
      <alignment horizontal="right"/>
    </xf>
    <xf numFmtId="0" fontId="68" fillId="15" borderId="184" applyNumberForma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51" fillId="15" borderId="231" applyNumberFormat="0" applyAlignment="0" applyProtection="0">
      <alignment vertical="center"/>
    </xf>
    <xf numFmtId="0" fontId="13" fillId="10" borderId="218" applyNumberFormat="0" applyFont="0" applyAlignment="0" applyProtection="0">
      <alignment vertical="center"/>
    </xf>
    <xf numFmtId="0" fontId="79" fillId="8" borderId="216" applyNumberFormat="0" applyAlignment="0" applyProtection="0">
      <alignment vertical="center"/>
    </xf>
    <xf numFmtId="2" fontId="53" fillId="37" borderId="240" applyProtection="0"/>
    <xf numFmtId="0" fontId="63" fillId="0" borderId="242" applyNumberFormat="0" applyFill="0" applyAlignment="0" applyProtection="0">
      <alignment vertical="center"/>
    </xf>
    <xf numFmtId="2" fontId="57" fillId="35" borderId="203" applyProtection="0">
      <alignment horizontal="center"/>
    </xf>
    <xf numFmtId="0" fontId="68" fillId="9" borderId="184" applyNumberFormat="0" applyAlignment="0" applyProtection="0">
      <alignment vertical="center"/>
    </xf>
    <xf numFmtId="2" fontId="52" fillId="34" borderId="203" applyProtection="0">
      <alignment horizontal="right"/>
    </xf>
    <xf numFmtId="2" fontId="53" fillId="35" borderId="203" applyProtection="0">
      <alignment horizontal="right"/>
    </xf>
    <xf numFmtId="0" fontId="79" fillId="8"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14" fontId="54" fillId="36" borderId="232" applyProtection="0">
      <alignment horizontal="left"/>
    </xf>
    <xf numFmtId="0" fontId="68" fillId="15" borderId="184" applyNumberFormat="0" applyAlignment="0" applyProtection="0">
      <alignment vertical="center"/>
    </xf>
    <xf numFmtId="14" fontId="54" fillId="36" borderId="232" applyProtection="0">
      <alignment horizontal="right"/>
    </xf>
    <xf numFmtId="0" fontId="80" fillId="15" borderId="223" applyNumberForma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68" fillId="15" borderId="236"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14" fontId="54" fillId="36" borderId="203" applyProtection="0">
      <alignment horizontal="left"/>
    </xf>
    <xf numFmtId="0" fontId="80" fillId="15" borderId="223" applyNumberFormat="0" applyAlignment="0" applyProtection="0">
      <alignment vertical="center"/>
    </xf>
    <xf numFmtId="0" fontId="68" fillId="15" borderId="216" applyNumberFormat="0" applyAlignment="0" applyProtection="0">
      <alignment vertical="center"/>
    </xf>
    <xf numFmtId="0" fontId="80" fillId="15" borderId="223" applyNumberFormat="0" applyAlignment="0" applyProtection="0">
      <alignment vertical="center"/>
    </xf>
    <xf numFmtId="0" fontId="68" fillId="15" borderId="236" applyNumberFormat="0" applyAlignment="0" applyProtection="0">
      <alignment vertical="center"/>
    </xf>
    <xf numFmtId="2" fontId="57" fillId="35" borderId="203" applyProtection="0">
      <alignment horizontal="center"/>
    </xf>
    <xf numFmtId="0" fontId="13" fillId="10" borderId="218" applyNumberFormat="0" applyFont="0" applyAlignment="0" applyProtection="0"/>
    <xf numFmtId="0" fontId="63" fillId="0" borderId="233" applyNumberFormat="0" applyFill="0" applyAlignment="0" applyProtection="0">
      <alignment vertical="center"/>
    </xf>
    <xf numFmtId="0" fontId="80" fillId="15" borderId="223" applyNumberFormat="0" applyAlignment="0" applyProtection="0">
      <alignment vertical="center"/>
    </xf>
    <xf numFmtId="0" fontId="68" fillId="15" borderId="184" applyNumberFormat="0" applyAlignment="0" applyProtection="0">
      <alignment vertical="center"/>
    </xf>
    <xf numFmtId="0" fontId="68" fillId="9" borderId="216" applyNumberFormat="0" applyAlignment="0" applyProtection="0">
      <alignment vertical="center"/>
    </xf>
    <xf numFmtId="0" fontId="67" fillId="9" borderId="184" applyNumberFormat="0" applyAlignment="0" applyProtection="0"/>
    <xf numFmtId="0" fontId="80" fillId="15" borderId="223" applyNumberFormat="0" applyAlignment="0" applyProtection="0">
      <alignment vertical="center"/>
    </xf>
    <xf numFmtId="0" fontId="67" fillId="9" borderId="216" applyNumberFormat="0" applyAlignment="0" applyProtection="0"/>
    <xf numFmtId="0" fontId="63" fillId="0" borderId="234"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3" fillId="0" borderId="233" applyNumberFormat="0" applyFill="0" applyAlignment="0" applyProtection="0">
      <alignment vertical="center"/>
    </xf>
    <xf numFmtId="0" fontId="80" fillId="9" borderId="231" applyNumberFormat="0" applyAlignment="0" applyProtection="0">
      <alignment vertical="center"/>
    </xf>
    <xf numFmtId="0" fontId="63" fillId="0" borderId="234" applyNumberFormat="0" applyFill="0" applyAlignment="0" applyProtection="0">
      <alignment vertical="center"/>
    </xf>
    <xf numFmtId="0" fontId="63" fillId="0" borderId="234" applyNumberFormat="0" applyFill="0" applyAlignment="0" applyProtection="0">
      <alignment vertical="center"/>
    </xf>
    <xf numFmtId="0" fontId="68" fillId="15" borderId="236" applyNumberForma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8" fillId="15" borderId="184" applyNumberForma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63" fillId="0" borderId="233" applyNumberFormat="0" applyFill="0" applyAlignment="0" applyProtection="0">
      <alignment vertical="center"/>
    </xf>
    <xf numFmtId="0" fontId="79" fillId="8" borderId="216" applyNumberFormat="0" applyAlignment="0" applyProtection="0">
      <alignment vertical="center"/>
    </xf>
    <xf numFmtId="0" fontId="51" fillId="15" borderId="231"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68" fillId="15" borderId="236" applyNumberFormat="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14" fontId="54" fillId="36" borderId="232" applyProtection="0">
      <alignment horizontal="left"/>
    </xf>
    <xf numFmtId="2" fontId="53" fillId="37" borderId="232" applyProtection="0"/>
    <xf numFmtId="2" fontId="53" fillId="37" borderId="232" applyProtection="0">
      <alignment horizontal="center"/>
    </xf>
    <xf numFmtId="0" fontId="55" fillId="33" borderId="232" applyNumberFormat="0" applyProtection="0">
      <alignment horizontal="left"/>
    </xf>
    <xf numFmtId="2" fontId="54" fillId="33" borderId="232" applyProtection="0"/>
    <xf numFmtId="2" fontId="53" fillId="35" borderId="232" applyProtection="0">
      <alignment horizontal="right"/>
    </xf>
    <xf numFmtId="10" fontId="38" fillId="29" borderId="235" applyNumberFormat="0" applyBorder="0" applyAlignment="0" applyProtection="0"/>
    <xf numFmtId="14" fontId="54" fillId="36" borderId="232" applyProtection="0">
      <alignment horizontal="right"/>
    </xf>
    <xf numFmtId="2" fontId="57" fillId="35" borderId="232" applyProtection="0"/>
    <xf numFmtId="2" fontId="53" fillId="37" borderId="232" applyProtection="0"/>
    <xf numFmtId="0" fontId="18" fillId="32" borderId="218" applyNumberFormat="0" applyAlignment="0" applyProtection="0"/>
    <xf numFmtId="2" fontId="57" fillId="35" borderId="232" applyProtection="0"/>
    <xf numFmtId="2" fontId="53" fillId="37" borderId="232" applyProtection="0">
      <alignment horizontal="center"/>
    </xf>
    <xf numFmtId="2" fontId="53" fillId="37" borderId="232" applyProtection="0">
      <alignment horizontal="center"/>
    </xf>
    <xf numFmtId="2" fontId="57" fillId="35" borderId="232" applyProtection="0">
      <alignment horizontal="center"/>
    </xf>
    <xf numFmtId="0" fontId="32" fillId="15" borderId="216" applyNumberFormat="0" applyAlignment="0" applyProtection="0">
      <alignment vertical="center"/>
    </xf>
    <xf numFmtId="0" fontId="13" fillId="10" borderId="218" applyNumberFormat="0" applyFont="0" applyAlignment="0" applyProtection="0">
      <alignment vertical="center"/>
    </xf>
    <xf numFmtId="14" fontId="54" fillId="36" borderId="232" applyProtection="0">
      <alignment horizontal="right"/>
    </xf>
    <xf numFmtId="0" fontId="63" fillId="0" borderId="234" applyNumberFormat="0" applyFill="0" applyAlignment="0" applyProtection="0">
      <alignment vertical="center"/>
    </xf>
    <xf numFmtId="0" fontId="63" fillId="0" borderId="234" applyNumberFormat="0" applyFill="0" applyAlignment="0" applyProtection="0">
      <alignment vertical="center"/>
    </xf>
    <xf numFmtId="2" fontId="54" fillId="33" borderId="232" applyProtection="0"/>
    <xf numFmtId="0" fontId="68" fillId="15" borderId="216" applyNumberFormat="0" applyAlignment="0" applyProtection="0">
      <alignment vertical="center"/>
    </xf>
    <xf numFmtId="2" fontId="53" fillId="37" borderId="232" applyProtection="0">
      <alignment horizontal="center"/>
    </xf>
    <xf numFmtId="14" fontId="54" fillId="36" borderId="232" applyProtection="0">
      <alignment horizontal="right"/>
    </xf>
    <xf numFmtId="0" fontId="51" fillId="15" borderId="239" applyNumberFormat="0" applyAlignment="0" applyProtection="0">
      <alignment vertical="center"/>
    </xf>
    <xf numFmtId="0" fontId="68" fillId="15" borderId="236" applyNumberFormat="0" applyAlignment="0" applyProtection="0">
      <alignment vertical="center"/>
    </xf>
    <xf numFmtId="0" fontId="13" fillId="10" borderId="238" applyNumberFormat="0" applyFont="0" applyAlignment="0" applyProtection="0">
      <alignment vertical="center"/>
    </xf>
    <xf numFmtId="0" fontId="68" fillId="15" borderId="236" applyNumberFormat="0" applyAlignment="0" applyProtection="0">
      <alignment vertical="center"/>
    </xf>
    <xf numFmtId="0" fontId="67" fillId="9" borderId="236" applyNumberFormat="0" applyAlignment="0" applyProtection="0"/>
    <xf numFmtId="0" fontId="63" fillId="0" borderId="242" applyNumberFormat="0" applyFill="0" applyAlignment="0" applyProtection="0">
      <alignment vertical="center"/>
    </xf>
    <xf numFmtId="0" fontId="63" fillId="0" borderId="241" applyNumberFormat="0" applyFill="0" applyAlignment="0" applyProtection="0">
      <alignment vertical="center"/>
    </xf>
    <xf numFmtId="0" fontId="32" fillId="15" borderId="236" applyNumberFormat="0" applyAlignment="0" applyProtection="0">
      <alignment vertical="center"/>
    </xf>
    <xf numFmtId="0" fontId="63" fillId="0" borderId="241" applyNumberFormat="0" applyFill="0" applyAlignment="0" applyProtection="0">
      <alignment vertical="center"/>
    </xf>
    <xf numFmtId="0" fontId="40" fillId="0" borderId="237">
      <alignment horizontal="left" vertical="center"/>
    </xf>
    <xf numFmtId="0" fontId="63" fillId="0" borderId="241" applyNumberFormat="0" applyFill="0" applyAlignment="0" applyProtection="0">
      <alignment vertical="center"/>
    </xf>
    <xf numFmtId="0" fontId="13" fillId="10" borderId="238" applyNumberFormat="0" applyFont="0" applyAlignment="0" applyProtection="0">
      <alignment vertical="center"/>
    </xf>
    <xf numFmtId="0" fontId="68" fillId="15" borderId="236" applyNumberFormat="0" applyAlignment="0" applyProtection="0">
      <alignment vertical="center"/>
    </xf>
    <xf numFmtId="0" fontId="80" fillId="15" borderId="239" applyNumberFormat="0" applyAlignment="0" applyProtection="0">
      <alignment vertical="center"/>
    </xf>
    <xf numFmtId="0" fontId="68" fillId="15" borderId="216" applyNumberFormat="0" applyAlignment="0" applyProtection="0">
      <alignment vertical="center"/>
    </xf>
    <xf numFmtId="14" fontId="54" fillId="36" borderId="232" applyProtection="0">
      <alignment horizontal="left"/>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44" fillId="8" borderId="216" applyNumberFormat="0" applyAlignment="0" applyProtection="0">
      <alignment vertical="center"/>
    </xf>
    <xf numFmtId="0" fontId="13" fillId="10" borderId="218" applyNumberFormat="0" applyFont="0" applyAlignment="0" applyProtection="0">
      <alignment vertical="center"/>
    </xf>
    <xf numFmtId="0" fontId="51" fillId="15" borderId="231"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85" fillId="0" borderId="234" applyNumberFormat="0" applyFill="0" applyAlignment="0" applyProtection="0"/>
    <xf numFmtId="0" fontId="32" fillId="15" borderId="216" applyNumberFormat="0" applyAlignment="0" applyProtection="0">
      <alignment vertical="center"/>
    </xf>
    <xf numFmtId="0" fontId="51" fillId="15" borderId="231" applyNumberFormat="0" applyAlignment="0" applyProtection="0">
      <alignment vertical="center"/>
    </xf>
    <xf numFmtId="14" fontId="54" fillId="36" borderId="203" applyProtection="0">
      <alignment horizontal="right"/>
    </xf>
    <xf numFmtId="14" fontId="54" fillId="36" borderId="203" applyProtection="0">
      <alignment horizontal="left"/>
    </xf>
    <xf numFmtId="2" fontId="54" fillId="33" borderId="203" applyProtection="0"/>
    <xf numFmtId="14" fontId="54" fillId="36" borderId="203" applyProtection="0">
      <alignment horizontal="left"/>
    </xf>
    <xf numFmtId="2" fontId="52" fillId="34" borderId="203" applyProtection="0">
      <alignment horizontal="right"/>
    </xf>
    <xf numFmtId="2" fontId="53" fillId="35" borderId="203" applyProtection="0">
      <alignment horizontal="right"/>
    </xf>
    <xf numFmtId="0" fontId="51" fillId="15" borderId="223" applyNumberFormat="0" applyAlignment="0" applyProtection="0">
      <alignment vertical="center"/>
    </xf>
    <xf numFmtId="0" fontId="80" fillId="9" borderId="231" applyNumberFormat="0" applyAlignment="0" applyProtection="0">
      <alignment vertical="center"/>
    </xf>
    <xf numFmtId="0" fontId="13" fillId="10" borderId="218" applyNumberFormat="0" applyFont="0" applyAlignment="0" applyProtection="0"/>
    <xf numFmtId="0" fontId="68" fillId="15" borderId="216" applyNumberFormat="0" applyAlignment="0" applyProtection="0">
      <alignment vertical="center"/>
    </xf>
    <xf numFmtId="2" fontId="57" fillId="35" borderId="232" applyProtection="0">
      <alignment horizontal="center"/>
    </xf>
    <xf numFmtId="0" fontId="68" fillId="9" borderId="21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80" fillId="9" borderId="223" applyNumberFormat="0" applyAlignment="0" applyProtection="0">
      <alignment vertical="center"/>
    </xf>
    <xf numFmtId="0" fontId="63" fillId="0" borderId="233" applyNumberFormat="0" applyFill="0" applyAlignment="0" applyProtection="0">
      <alignment vertical="center"/>
    </xf>
    <xf numFmtId="0" fontId="80" fillId="15" borderId="231" applyNumberFormat="0" applyAlignment="0" applyProtection="0">
      <alignment vertical="center"/>
    </xf>
    <xf numFmtId="2" fontId="53" fillId="35" borderId="232" applyProtection="0">
      <alignment horizontal="right"/>
    </xf>
    <xf numFmtId="0" fontId="13" fillId="10" borderId="201" applyNumberFormat="0" applyFont="0" applyAlignment="0" applyProtection="0"/>
    <xf numFmtId="0" fontId="13" fillId="10" borderId="218" applyNumberFormat="0" applyFont="0" applyAlignment="0" applyProtection="0">
      <alignment vertical="center"/>
    </xf>
    <xf numFmtId="14" fontId="54" fillId="36" borderId="203" applyProtection="0">
      <alignment horizontal="left"/>
    </xf>
    <xf numFmtId="0" fontId="55" fillId="33" borderId="203" applyNumberFormat="0" applyProtection="0">
      <alignment horizontal="left"/>
    </xf>
    <xf numFmtId="2" fontId="54" fillId="33" borderId="203" applyProtection="0"/>
    <xf numFmtId="14" fontId="54" fillId="36" borderId="203" applyProtection="0">
      <alignment horizontal="left"/>
    </xf>
    <xf numFmtId="2" fontId="53" fillId="35" borderId="203" applyProtection="0">
      <alignment horizontal="right"/>
    </xf>
    <xf numFmtId="14" fontId="54" fillId="36" borderId="203" applyProtection="0">
      <alignment horizontal="right"/>
    </xf>
    <xf numFmtId="2" fontId="53" fillId="34" borderId="232" applyProtection="0"/>
    <xf numFmtId="0" fontId="52" fillId="33" borderId="203" applyNumberFormat="0" applyAlignment="0" applyProtection="0"/>
    <xf numFmtId="0" fontId="32" fillId="15" borderId="236" applyNumberFormat="0" applyAlignment="0" applyProtection="0">
      <alignment vertical="center"/>
    </xf>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14" fontId="54" fillId="36" borderId="240" applyProtection="0">
      <alignment horizontal="left"/>
    </xf>
    <xf numFmtId="0" fontId="63" fillId="0" borderId="241" applyNumberFormat="0" applyFill="0" applyAlignment="0" applyProtection="0">
      <alignment vertical="center"/>
    </xf>
    <xf numFmtId="2" fontId="53" fillId="37" borderId="240" applyProtection="0">
      <alignment horizontal="center"/>
    </xf>
    <xf numFmtId="0" fontId="79" fillId="8" borderId="236" applyNumberFormat="0" applyAlignment="0" applyProtection="0">
      <alignment vertical="center"/>
    </xf>
    <xf numFmtId="0" fontId="32" fillId="15" borderId="236" applyNumberFormat="0" applyAlignment="0" applyProtection="0">
      <alignment vertical="center"/>
    </xf>
    <xf numFmtId="0" fontId="13" fillId="10" borderId="218" applyNumberFormat="0" applyFont="0" applyAlignment="0" applyProtection="0">
      <alignment vertical="center"/>
    </xf>
    <xf numFmtId="0" fontId="79" fillId="8" borderId="236" applyNumberFormat="0" applyAlignment="0" applyProtection="0">
      <alignment vertical="center"/>
    </xf>
    <xf numFmtId="0" fontId="68" fillId="15" borderId="216" applyNumberFormat="0" applyAlignment="0" applyProtection="0">
      <alignment vertical="center"/>
    </xf>
    <xf numFmtId="0" fontId="63" fillId="0" borderId="241" applyNumberFormat="0" applyFill="0" applyAlignment="0" applyProtection="0">
      <alignment vertical="center"/>
    </xf>
    <xf numFmtId="0" fontId="13" fillId="10" borderId="238" applyNumberFormat="0" applyFont="0" applyAlignment="0" applyProtection="0"/>
    <xf numFmtId="0" fontId="13" fillId="10" borderId="238" applyNumberFormat="0" applyFont="0" applyAlignment="0" applyProtection="0"/>
    <xf numFmtId="0" fontId="52" fillId="33" borderId="232" applyNumberFormat="0" applyAlignment="0" applyProtection="0"/>
    <xf numFmtId="0" fontId="13" fillId="10" borderId="238" applyNumberFormat="0" applyFont="0" applyAlignment="0" applyProtection="0">
      <alignment vertical="center"/>
    </xf>
    <xf numFmtId="0" fontId="63" fillId="0" borderId="241" applyNumberFormat="0" applyFill="0" applyAlignment="0" applyProtection="0">
      <alignment vertical="center"/>
    </xf>
    <xf numFmtId="2" fontId="53" fillId="37" borderId="240" applyProtection="0">
      <alignment horizontal="center"/>
    </xf>
    <xf numFmtId="14" fontId="54" fillId="36" borderId="240" applyProtection="0">
      <alignment horizontal="left"/>
    </xf>
    <xf numFmtId="0" fontId="68" fillId="15" borderId="236" applyNumberFormat="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8" fillId="15" borderId="216" applyNumberFormat="0" applyAlignment="0" applyProtection="0">
      <alignment vertical="center"/>
    </xf>
    <xf numFmtId="0" fontId="68" fillId="9" borderId="216" applyNumberFormat="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67" fillId="9" borderId="216" applyNumberFormat="0" applyAlignment="0" applyProtection="0"/>
    <xf numFmtId="0" fontId="79" fillId="8" borderId="216" applyNumberFormat="0" applyAlignment="0" applyProtection="0">
      <alignment vertical="center"/>
    </xf>
    <xf numFmtId="0" fontId="13" fillId="10" borderId="218" applyNumberFormat="0" applyFon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alignment vertical="center"/>
    </xf>
    <xf numFmtId="0" fontId="63" fillId="0" borderId="233" applyNumberFormat="0" applyFill="0" applyAlignment="0" applyProtection="0">
      <alignment vertical="center"/>
    </xf>
    <xf numFmtId="0" fontId="63" fillId="0" borderId="234"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14" fontId="54" fillId="36" borderId="232" applyProtection="0">
      <alignment horizontal="right"/>
    </xf>
    <xf numFmtId="2" fontId="54" fillId="33" borderId="232" applyProtection="0"/>
    <xf numFmtId="2" fontId="57" fillId="35" borderId="232" applyProtection="0"/>
    <xf numFmtId="14" fontId="54" fillId="36" borderId="232" applyProtection="0">
      <alignment horizontal="left"/>
    </xf>
    <xf numFmtId="2" fontId="54" fillId="33" borderId="232" applyProtection="0"/>
    <xf numFmtId="14" fontId="54" fillId="36" borderId="232" applyProtection="0">
      <alignment horizontal="right"/>
    </xf>
    <xf numFmtId="0" fontId="51" fillId="15" borderId="231" applyNumberFormat="0" applyAlignment="0" applyProtection="0">
      <alignment vertical="center"/>
    </xf>
    <xf numFmtId="10" fontId="38" fillId="29" borderId="235" applyNumberFormat="0" applyBorder="0" applyAlignment="0" applyProtection="0"/>
    <xf numFmtId="2" fontId="57" fillId="35" borderId="232" applyProtection="0">
      <alignment horizontal="center"/>
    </xf>
    <xf numFmtId="2" fontId="53" fillId="37" borderId="232" applyProtection="0"/>
    <xf numFmtId="0" fontId="13" fillId="10" borderId="218" applyNumberFormat="0" applyFont="0" applyAlignment="0" applyProtection="0">
      <alignment vertical="center"/>
    </xf>
    <xf numFmtId="2" fontId="57" fillId="35" borderId="232" applyProtection="0"/>
    <xf numFmtId="0" fontId="59" fillId="0" borderId="233" applyNumberFormat="0" applyFill="0" applyAlignment="0" applyProtection="0">
      <alignment vertical="center"/>
    </xf>
    <xf numFmtId="2" fontId="53" fillId="37" borderId="232" applyProtection="0">
      <alignment horizontal="center"/>
    </xf>
    <xf numFmtId="2" fontId="53" fillId="37" borderId="232" applyProtection="0">
      <alignment horizontal="center"/>
    </xf>
    <xf numFmtId="0" fontId="32" fillId="15" borderId="216" applyNumberFormat="0" applyAlignment="0" applyProtection="0">
      <alignment vertical="center"/>
    </xf>
    <xf numFmtId="0" fontId="67" fillId="9" borderId="216" applyNumberFormat="0" applyAlignment="0" applyProtection="0"/>
    <xf numFmtId="0" fontId="55" fillId="33" borderId="232" applyNumberFormat="0" applyProtection="0">
      <alignment horizontal="left"/>
    </xf>
    <xf numFmtId="0" fontId="63" fillId="0" borderId="233" applyNumberFormat="0" applyFill="0" applyAlignment="0" applyProtection="0">
      <alignment vertical="center"/>
    </xf>
    <xf numFmtId="2" fontId="54" fillId="33" borderId="232" applyProtection="0"/>
    <xf numFmtId="0" fontId="68" fillId="15" borderId="216" applyNumberFormat="0" applyAlignment="0" applyProtection="0">
      <alignment vertical="center"/>
    </xf>
    <xf numFmtId="2" fontId="57" fillId="35" borderId="232" applyProtection="0"/>
    <xf numFmtId="0" fontId="18" fillId="32" borderId="218" applyNumberFormat="0" applyAlignment="0" applyProtection="0"/>
    <xf numFmtId="0" fontId="68" fillId="9" borderId="236" applyNumberFormat="0" applyAlignment="0" applyProtection="0">
      <alignment vertical="center"/>
    </xf>
    <xf numFmtId="0" fontId="68" fillId="15" borderId="236" applyNumberFormat="0" applyAlignment="0" applyProtection="0">
      <alignment vertical="center"/>
    </xf>
    <xf numFmtId="0" fontId="13" fillId="10" borderId="238" applyNumberFormat="0" applyFont="0" applyAlignment="0" applyProtection="0"/>
    <xf numFmtId="0" fontId="44" fillId="8" borderId="236" applyNumberFormat="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2" applyNumberFormat="0" applyFill="0" applyAlignment="0" applyProtection="0">
      <alignment vertical="center"/>
    </xf>
    <xf numFmtId="0" fontId="63" fillId="0" borderId="241" applyNumberFormat="0" applyFill="0" applyAlignment="0" applyProtection="0">
      <alignment vertical="center"/>
    </xf>
    <xf numFmtId="0" fontId="18" fillId="32" borderId="238" applyNumberFormat="0" applyAlignment="0" applyProtection="0"/>
    <xf numFmtId="0" fontId="13" fillId="10" borderId="238" applyNumberFormat="0" applyFont="0" applyAlignment="0" applyProtection="0">
      <alignment vertical="center"/>
    </xf>
    <xf numFmtId="0" fontId="68" fillId="15" borderId="236" applyNumberFormat="0" applyAlignment="0" applyProtection="0">
      <alignment vertical="center"/>
    </xf>
    <xf numFmtId="0" fontId="13" fillId="10" borderId="218" applyNumberFormat="0" applyFont="0" applyAlignment="0" applyProtection="0">
      <alignment vertical="center"/>
    </xf>
    <xf numFmtId="0" fontId="68" fillId="9" borderId="216" applyNumberFormat="0" applyAlignment="0" applyProtection="0">
      <alignment vertical="center"/>
    </xf>
    <xf numFmtId="14" fontId="54" fillId="36" borderId="232" applyProtection="0">
      <alignment horizontal="right"/>
    </xf>
    <xf numFmtId="0" fontId="13" fillId="10" borderId="238" applyNumberFormat="0" applyFont="0" applyAlignment="0" applyProtection="0">
      <alignment vertical="center"/>
    </xf>
    <xf numFmtId="0" fontId="79" fillId="8" borderId="236"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80" fillId="9" borderId="231" applyNumberFormat="0" applyAlignment="0" applyProtection="0">
      <alignment vertical="center"/>
    </xf>
    <xf numFmtId="0" fontId="85" fillId="0" borderId="234" applyNumberFormat="0" applyFill="0" applyAlignment="0" applyProtection="0"/>
    <xf numFmtId="0" fontId="79" fillId="8" borderId="216" applyNumberFormat="0" applyAlignment="0" applyProtection="0">
      <alignment vertical="center"/>
    </xf>
    <xf numFmtId="0" fontId="51" fillId="15" borderId="231" applyNumberFormat="0" applyAlignment="0" applyProtection="0">
      <alignment vertical="center"/>
    </xf>
    <xf numFmtId="0" fontId="68" fillId="15" borderId="216" applyNumberFormat="0" applyAlignment="0" applyProtection="0">
      <alignment vertical="center"/>
    </xf>
    <xf numFmtId="0" fontId="32" fillId="15" borderId="216" applyNumberFormat="0" applyAlignment="0" applyProtection="0">
      <alignment vertical="center"/>
    </xf>
    <xf numFmtId="0" fontId="68" fillId="9" borderId="216" applyNumberFormat="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67" fillId="9" borderId="216"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80" fillId="9" borderId="223" applyNumberFormat="0" applyAlignment="0" applyProtection="0">
      <alignment vertical="center"/>
    </xf>
    <xf numFmtId="0" fontId="59" fillId="0" borderId="233" applyNumberFormat="0" applyFill="0" applyAlignment="0" applyProtection="0">
      <alignment vertical="center"/>
    </xf>
    <xf numFmtId="0" fontId="63" fillId="0" borderId="233" applyNumberFormat="0" applyFill="0" applyAlignment="0" applyProtection="0">
      <alignment vertical="center"/>
    </xf>
    <xf numFmtId="0" fontId="80" fillId="15" borderId="231" applyNumberFormat="0" applyAlignment="0" applyProtection="0">
      <alignment vertical="center"/>
    </xf>
    <xf numFmtId="0" fontId="52" fillId="33" borderId="232" applyNumberFormat="0" applyAlignment="0" applyProtection="0"/>
    <xf numFmtId="0" fontId="13" fillId="10" borderId="201" applyNumberFormat="0" applyFont="0" applyAlignment="0" applyProtection="0"/>
    <xf numFmtId="0" fontId="13" fillId="10" borderId="218" applyNumberFormat="0" applyFont="0" applyAlignment="0" applyProtection="0">
      <alignment vertical="center"/>
    </xf>
    <xf numFmtId="14" fontId="54" fillId="36" borderId="203" applyProtection="0">
      <alignment horizontal="right"/>
    </xf>
    <xf numFmtId="0" fontId="55" fillId="33" borderId="203" applyNumberFormat="0" applyProtection="0">
      <alignment horizontal="left"/>
    </xf>
    <xf numFmtId="2" fontId="54" fillId="33" borderId="203" applyProtection="0"/>
    <xf numFmtId="14" fontId="54" fillId="36" borderId="203" applyProtection="0">
      <alignment horizontal="left"/>
    </xf>
    <xf numFmtId="2" fontId="53" fillId="35" borderId="203" applyProtection="0">
      <alignment horizontal="right"/>
    </xf>
    <xf numFmtId="14" fontId="54" fillId="36" borderId="203" applyProtection="0">
      <alignment horizontal="right"/>
    </xf>
    <xf numFmtId="2" fontId="57" fillId="35" borderId="232" applyProtection="0"/>
    <xf numFmtId="0" fontId="52" fillId="33" borderId="203" applyNumberFormat="0" applyAlignment="0" applyProtection="0"/>
    <xf numFmtId="14" fontId="54" fillId="36" borderId="232" applyProtection="0">
      <alignment horizontal="right"/>
    </xf>
    <xf numFmtId="0" fontId="18" fillId="32" borderId="201" applyNumberFormat="0" applyAlignment="0" applyProtection="0"/>
    <xf numFmtId="0" fontId="13" fillId="10" borderId="201" applyNumberFormat="0" applyFont="0" applyAlignment="0" applyProtection="0">
      <alignment vertical="center"/>
    </xf>
    <xf numFmtId="0" fontId="63" fillId="0" borderId="241" applyNumberFormat="0" applyFill="0" applyAlignment="0" applyProtection="0">
      <alignment vertical="center"/>
    </xf>
    <xf numFmtId="0" fontId="79" fillId="8" borderId="236" applyNumberFormat="0" applyAlignment="0" applyProtection="0">
      <alignment vertical="center"/>
    </xf>
    <xf numFmtId="2" fontId="53" fillId="35" borderId="232" applyProtection="0">
      <alignment horizontal="right"/>
    </xf>
    <xf numFmtId="2" fontId="57" fillId="35" borderId="240" applyProtection="0">
      <alignment horizontal="center"/>
    </xf>
    <xf numFmtId="0" fontId="67" fillId="9" borderId="236" applyNumberFormat="0" applyAlignment="0" applyProtection="0"/>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63" fillId="0" borderId="241" applyNumberFormat="0" applyFill="0" applyAlignment="0" applyProtection="0">
      <alignment vertical="center"/>
    </xf>
    <xf numFmtId="14" fontId="54" fillId="36" borderId="240" applyProtection="0">
      <alignment horizontal="right"/>
    </xf>
    <xf numFmtId="0" fontId="63" fillId="0" borderId="241" applyNumberFormat="0" applyFill="0" applyAlignment="0" applyProtection="0">
      <alignment vertical="center"/>
    </xf>
    <xf numFmtId="0" fontId="80" fillId="15" borderId="231"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80" fillId="15" borderId="231" applyNumberFormat="0" applyAlignment="0" applyProtection="0">
      <alignment vertical="center"/>
    </xf>
    <xf numFmtId="0" fontId="68" fillId="15" borderId="184" applyNumberFormat="0" applyAlignment="0" applyProtection="0">
      <alignment vertical="center"/>
    </xf>
    <xf numFmtId="0" fontId="68" fillId="15" borderId="216" applyNumberFormat="0" applyAlignment="0" applyProtection="0">
      <alignment vertical="center"/>
    </xf>
    <xf numFmtId="0" fontId="85" fillId="0" borderId="234" applyNumberFormat="0" applyFill="0" applyAlignment="0" applyProtection="0"/>
    <xf numFmtId="0" fontId="18" fillId="32" borderId="218" applyNumberFormat="0" applyAlignment="0" applyProtection="0"/>
    <xf numFmtId="0" fontId="80" fillId="15" borderId="223" applyNumberFormat="0" applyAlignment="0" applyProtection="0">
      <alignment vertical="center"/>
    </xf>
    <xf numFmtId="0" fontId="63" fillId="0" borderId="234" applyNumberFormat="0" applyFill="0" applyAlignment="0" applyProtection="0">
      <alignment vertical="center"/>
    </xf>
    <xf numFmtId="2" fontId="57" fillId="35" borderId="232" applyProtection="0">
      <alignment horizontal="center"/>
    </xf>
    <xf numFmtId="0" fontId="80" fillId="15" borderId="223" applyNumberFormat="0" applyAlignment="0" applyProtection="0">
      <alignment vertical="center"/>
    </xf>
    <xf numFmtId="0" fontId="18" fillId="32" borderId="218" applyNumberFormat="0" applyAlignment="0" applyProtection="0"/>
    <xf numFmtId="2" fontId="57" fillId="35" borderId="203" applyProtection="0"/>
    <xf numFmtId="2" fontId="53" fillId="37" borderId="203" applyProtection="0"/>
    <xf numFmtId="0" fontId="68" fillId="15" borderId="216" applyNumberFormat="0" applyAlignment="0" applyProtection="0">
      <alignment vertical="center"/>
    </xf>
    <xf numFmtId="2" fontId="57" fillId="35" borderId="232" applyProtection="0"/>
    <xf numFmtId="0" fontId="13" fillId="10" borderId="218" applyNumberFormat="0" applyFon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2" fontId="57" fillId="35" borderId="232" applyProtection="0">
      <alignment horizontal="center"/>
    </xf>
    <xf numFmtId="0" fontId="79" fillId="8" borderId="216"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18" fillId="32" borderId="218" applyNumberFormat="0" applyAlignment="0" applyProtection="0"/>
    <xf numFmtId="14" fontId="54" fillId="36" borderId="232" applyProtection="0">
      <alignment horizontal="right"/>
    </xf>
    <xf numFmtId="2" fontId="54" fillId="33" borderId="232" applyProtection="0"/>
    <xf numFmtId="0" fontId="68" fillId="15" borderId="216" applyNumberFormat="0" applyAlignment="0" applyProtection="0">
      <alignment vertical="center"/>
    </xf>
    <xf numFmtId="2" fontId="53" fillId="34" borderId="232" applyProtection="0"/>
    <xf numFmtId="0" fontId="52" fillId="33" borderId="203" applyNumberFormat="0" applyAlignment="0" applyProtection="0"/>
    <xf numFmtId="0" fontId="63" fillId="0" borderId="241" applyNumberFormat="0" applyFill="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13" fillId="10" borderId="201" applyNumberFormat="0" applyFont="0" applyAlignment="0" applyProtection="0">
      <alignment vertical="center"/>
    </xf>
    <xf numFmtId="0" fontId="32" fillId="15" borderId="236" applyNumberFormat="0" applyAlignment="0" applyProtection="0">
      <alignment vertical="center"/>
    </xf>
    <xf numFmtId="0" fontId="44" fillId="8"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79" fillId="8" borderId="236" applyNumberFormat="0" applyAlignment="0" applyProtection="0">
      <alignment vertical="center"/>
    </xf>
    <xf numFmtId="2" fontId="52" fillId="34" borderId="232" applyProtection="0">
      <alignment horizontal="right"/>
    </xf>
    <xf numFmtId="0" fontId="13" fillId="10" borderId="238" applyNumberFormat="0" applyFont="0" applyAlignment="0" applyProtection="0">
      <alignment vertical="center"/>
    </xf>
    <xf numFmtId="0" fontId="68" fillId="15" borderId="236" applyNumberFormat="0" applyAlignment="0" applyProtection="0">
      <alignment vertical="center"/>
    </xf>
    <xf numFmtId="0" fontId="80" fillId="15" borderId="239" applyNumberFormat="0" applyAlignment="0" applyProtection="0">
      <alignment vertical="center"/>
    </xf>
    <xf numFmtId="0" fontId="63" fillId="0" borderId="241" applyNumberFormat="0" applyFill="0" applyAlignment="0" applyProtection="0">
      <alignment vertical="center"/>
    </xf>
    <xf numFmtId="0" fontId="68" fillId="15" borderId="236" applyNumberFormat="0" applyAlignment="0" applyProtection="0">
      <alignment vertical="center"/>
    </xf>
    <xf numFmtId="0" fontId="18" fillId="32" borderId="238" applyNumberFormat="0" applyAlignment="0" applyProtection="0"/>
    <xf numFmtId="0" fontId="63" fillId="0" borderId="241" applyNumberFormat="0" applyFill="0" applyAlignment="0" applyProtection="0">
      <alignment vertical="center"/>
    </xf>
    <xf numFmtId="0" fontId="51" fillId="15" borderId="231" applyNumberFormat="0" applyAlignment="0" applyProtection="0">
      <alignment vertical="center"/>
    </xf>
    <xf numFmtId="0" fontId="55" fillId="33" borderId="232" applyNumberFormat="0" applyProtection="0">
      <alignment horizontal="left"/>
    </xf>
    <xf numFmtId="0" fontId="63" fillId="0" borderId="233" applyNumberFormat="0" applyFill="0" applyAlignment="0" applyProtection="0">
      <alignment vertical="center"/>
    </xf>
    <xf numFmtId="0" fontId="68" fillId="9" borderId="236" applyNumberFormat="0" applyAlignment="0" applyProtection="0">
      <alignment vertical="center"/>
    </xf>
    <xf numFmtId="0" fontId="63" fillId="0" borderId="233" applyNumberFormat="0" applyFill="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18" applyNumberFormat="0" applyFont="0" applyAlignment="0" applyProtection="0"/>
    <xf numFmtId="0" fontId="13" fillId="10" borderId="218" applyNumberFormat="0" applyFont="0" applyAlignment="0" applyProtection="0">
      <alignment vertical="center"/>
    </xf>
    <xf numFmtId="0" fontId="68" fillId="15" borderId="236"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51" fillId="15" borderId="231" applyNumberFormat="0" applyAlignment="0" applyProtection="0">
      <alignment vertical="center"/>
    </xf>
    <xf numFmtId="0" fontId="80" fillId="15" borderId="231" applyNumberFormat="0" applyAlignment="0" applyProtection="0">
      <alignment vertical="center"/>
    </xf>
    <xf numFmtId="0" fontId="79" fillId="8" borderId="216" applyNumberFormat="0" applyAlignment="0" applyProtection="0">
      <alignment vertical="center"/>
    </xf>
    <xf numFmtId="0" fontId="85" fillId="0" borderId="234" applyNumberFormat="0" applyFill="0" applyAlignment="0" applyProtection="0"/>
    <xf numFmtId="0" fontId="85" fillId="0" borderId="234" applyNumberFormat="0" applyFill="0" applyAlignment="0" applyProtection="0"/>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9" borderId="231"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8" fillId="9" borderId="216" applyNumberFormat="0" applyAlignment="0" applyProtection="0">
      <alignment vertical="center"/>
    </xf>
    <xf numFmtId="0" fontId="68" fillId="15" borderId="216" applyNumberFormat="0" applyAlignment="0" applyProtection="0">
      <alignment vertical="center"/>
    </xf>
    <xf numFmtId="0" fontId="68" fillId="9" borderId="216" applyNumberFormat="0" applyAlignment="0" applyProtection="0">
      <alignment vertical="center"/>
    </xf>
    <xf numFmtId="0" fontId="13" fillId="10" borderId="218" applyNumberFormat="0" applyFont="0" applyAlignment="0" applyProtection="0"/>
    <xf numFmtId="0" fontId="67" fillId="9" borderId="216" applyNumberFormat="0" applyAlignment="0" applyProtection="0"/>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13" fillId="10" borderId="218" applyNumberFormat="0" applyFont="0" applyAlignment="0" applyProtection="0"/>
    <xf numFmtId="0" fontId="68" fillId="9" borderId="216"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51" fillId="15" borderId="239" applyNumberFormat="0" applyAlignment="0" applyProtection="0">
      <alignment vertical="center"/>
    </xf>
    <xf numFmtId="0" fontId="52" fillId="33" borderId="240" applyNumberFormat="0" applyAlignment="0" applyProtection="0"/>
    <xf numFmtId="0" fontId="52" fillId="33" borderId="240" applyNumberFormat="0" applyAlignment="0" applyProtection="0"/>
    <xf numFmtId="14" fontId="54" fillId="36" borderId="240" applyProtection="0">
      <alignment horizontal="right"/>
    </xf>
    <xf numFmtId="0" fontId="13" fillId="10" borderId="238" applyNumberFormat="0" applyFont="0" applyAlignment="0" applyProtection="0">
      <alignment vertical="center"/>
    </xf>
    <xf numFmtId="2" fontId="54" fillId="33" borderId="240" applyProtection="0"/>
    <xf numFmtId="2" fontId="53" fillId="34" borderId="240" applyProtection="0"/>
    <xf numFmtId="2" fontId="53" fillId="37" borderId="240" applyProtection="0">
      <alignment horizontal="center"/>
    </xf>
    <xf numFmtId="0" fontId="32" fillId="15" borderId="236" applyNumberFormat="0" applyAlignment="0" applyProtection="0">
      <alignment vertical="center"/>
    </xf>
    <xf numFmtId="0" fontId="63" fillId="0" borderId="242"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13" fillId="10" borderId="238" applyNumberFormat="0" applyFont="0" applyAlignment="0" applyProtection="0"/>
    <xf numFmtId="0" fontId="68" fillId="9" borderId="236" applyNumberFormat="0" applyAlignment="0" applyProtection="0">
      <alignment vertical="center"/>
    </xf>
    <xf numFmtId="2" fontId="53" fillId="35" borderId="232" applyProtection="0">
      <alignment horizontal="right"/>
    </xf>
    <xf numFmtId="0" fontId="63" fillId="0" borderId="233" applyNumberFormat="0" applyFill="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14" fontId="54" fillId="36" borderId="232" applyProtection="0">
      <alignment horizontal="right"/>
    </xf>
    <xf numFmtId="0" fontId="68" fillId="9" borderId="236" applyNumberFormat="0" applyAlignment="0" applyProtection="0">
      <alignment vertical="center"/>
    </xf>
    <xf numFmtId="0" fontId="80" fillId="15" borderId="239" applyNumberFormat="0" applyAlignment="0" applyProtection="0">
      <alignment vertical="center"/>
    </xf>
    <xf numFmtId="0" fontId="79" fillId="8" borderId="236" applyNumberFormat="0" applyAlignment="0" applyProtection="0">
      <alignment vertical="center"/>
    </xf>
    <xf numFmtId="14" fontId="54" fillId="36" borderId="240" applyProtection="0">
      <alignment horizontal="right"/>
    </xf>
    <xf numFmtId="2" fontId="53" fillId="35" borderId="240" applyProtection="0">
      <alignment horizontal="right"/>
    </xf>
    <xf numFmtId="2" fontId="52" fillId="34" borderId="240" applyProtection="0">
      <alignment horizontal="right"/>
    </xf>
    <xf numFmtId="14" fontId="54" fillId="36" borderId="240" applyProtection="0">
      <alignment horizontal="right"/>
    </xf>
    <xf numFmtId="0" fontId="13" fillId="10" borderId="238" applyNumberFormat="0" applyFont="0" applyAlignment="0" applyProtection="0">
      <alignment vertical="center"/>
    </xf>
    <xf numFmtId="2" fontId="57" fillId="35" borderId="240" applyProtection="0"/>
    <xf numFmtId="0" fontId="63" fillId="0" borderId="241" applyNumberFormat="0" applyFill="0" applyAlignment="0" applyProtection="0">
      <alignment vertical="center"/>
    </xf>
    <xf numFmtId="0" fontId="63" fillId="0" borderId="242"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7" fillId="9" borderId="236" applyNumberFormat="0" applyAlignment="0" applyProtection="0"/>
    <xf numFmtId="0" fontId="13" fillId="10" borderId="238" applyNumberFormat="0" applyFont="0" applyAlignment="0" applyProtection="0"/>
    <xf numFmtId="0" fontId="68" fillId="15" borderId="23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68" fillId="15" borderId="236" applyNumberFormat="0" applyAlignment="0" applyProtection="0">
      <alignment vertical="center"/>
    </xf>
    <xf numFmtId="0" fontId="63" fillId="0" borderId="242" applyNumberFormat="0" applyFill="0" applyAlignment="0" applyProtection="0">
      <alignment vertical="center"/>
    </xf>
    <xf numFmtId="0" fontId="68" fillId="9" borderId="236" applyNumberFormat="0" applyAlignment="0" applyProtection="0">
      <alignment vertical="center"/>
    </xf>
    <xf numFmtId="0" fontId="68" fillId="15" borderId="236" applyNumberFormat="0" applyAlignment="0" applyProtection="0">
      <alignment vertical="center"/>
    </xf>
    <xf numFmtId="0" fontId="67" fillId="9" borderId="236" applyNumberFormat="0" applyAlignment="0" applyProtection="0"/>
    <xf numFmtId="0" fontId="32" fillId="15" borderId="236" applyNumberFormat="0" applyAlignment="0" applyProtection="0">
      <alignment vertical="center"/>
    </xf>
    <xf numFmtId="0" fontId="32" fillId="15" borderId="216" applyNumberFormat="0" applyAlignment="0" applyProtection="0">
      <alignment vertical="center"/>
    </xf>
    <xf numFmtId="0" fontId="80" fillId="15" borderId="239" applyNumberFormat="0" applyAlignment="0" applyProtection="0">
      <alignment vertical="center"/>
    </xf>
    <xf numFmtId="0" fontId="80" fillId="9" borderId="239" applyNumberFormat="0" applyAlignment="0" applyProtection="0">
      <alignment vertical="center"/>
    </xf>
    <xf numFmtId="0" fontId="13" fillId="10" borderId="218" applyNumberFormat="0" applyFont="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51" fillId="15" borderId="231" applyNumberFormat="0" applyAlignment="0" applyProtection="0">
      <alignment vertical="center"/>
    </xf>
    <xf numFmtId="0" fontId="51" fillId="15" borderId="231" applyNumberFormat="0" applyAlignment="0" applyProtection="0">
      <alignment vertical="center"/>
    </xf>
    <xf numFmtId="0" fontId="32" fillId="15" borderId="216"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13" fillId="10" borderId="238" applyNumberFormat="0" applyFont="0" applyAlignment="0" applyProtection="0">
      <alignment vertical="center"/>
    </xf>
    <xf numFmtId="0" fontId="80" fillId="15" borderId="239"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79" fillId="8" borderId="236" applyNumberFormat="0" applyAlignment="0" applyProtection="0">
      <alignment vertical="center"/>
    </xf>
    <xf numFmtId="0" fontId="80" fillId="15" borderId="239" applyNumberFormat="0" applyAlignment="0" applyProtection="0">
      <alignment vertical="center"/>
    </xf>
    <xf numFmtId="0" fontId="13" fillId="10" borderId="238" applyNumberFormat="0" applyFon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32" fillId="15" borderId="236" applyNumberFormat="0" applyAlignment="0" applyProtection="0">
      <alignment vertical="center"/>
    </xf>
    <xf numFmtId="0" fontId="52" fillId="33" borderId="232" applyNumberFormat="0" applyAlignment="0" applyProtection="0"/>
    <xf numFmtId="0" fontId="80" fillId="15" borderId="231"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2" fontId="54" fillId="33" borderId="232" applyProtection="0"/>
    <xf numFmtId="0" fontId="18" fillId="32" borderId="218" applyNumberFormat="0" applyAlignment="0" applyProtection="0"/>
    <xf numFmtId="0" fontId="13" fillId="10" borderId="218" applyNumberFormat="0" applyFont="0" applyAlignment="0" applyProtection="0">
      <alignment vertical="center"/>
    </xf>
    <xf numFmtId="2" fontId="53" fillId="35" borderId="232" applyProtection="0">
      <alignment horizontal="right"/>
    </xf>
    <xf numFmtId="0" fontId="13" fillId="10" borderId="218" applyNumberFormat="0" applyFont="0" applyAlignment="0" applyProtection="0">
      <alignment vertical="center"/>
    </xf>
    <xf numFmtId="0" fontId="52" fillId="33" borderId="232" applyNumberFormat="0" applyAlignment="0" applyProtection="0"/>
    <xf numFmtId="0" fontId="85" fillId="0" borderId="234" applyNumberFormat="0" applyFill="0" applyAlignment="0" applyProtection="0"/>
    <xf numFmtId="0" fontId="68" fillId="15" borderId="216" applyNumberFormat="0" applyAlignment="0" applyProtection="0">
      <alignment vertical="center"/>
    </xf>
    <xf numFmtId="0" fontId="44" fillId="8" borderId="216" applyNumberFormat="0" applyAlignment="0" applyProtection="0">
      <alignment vertical="center"/>
    </xf>
    <xf numFmtId="0" fontId="68" fillId="15" borderId="216"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63" fillId="0" borderId="233" applyNumberFormat="0" applyFill="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68" fillId="9" borderId="216" applyNumberFormat="0" applyAlignment="0" applyProtection="0">
      <alignment vertical="center"/>
    </xf>
    <xf numFmtId="0" fontId="18" fillId="32" borderId="218" applyNumberFormat="0" applyAlignment="0" applyProtection="0"/>
    <xf numFmtId="0" fontId="68" fillId="15" borderId="236" applyNumberFormat="0" applyAlignment="0" applyProtection="0">
      <alignment vertical="center"/>
    </xf>
    <xf numFmtId="0" fontId="13" fillId="10" borderId="218" applyNumberFormat="0" applyFont="0" applyAlignment="0" applyProtection="0">
      <alignment vertical="center"/>
    </xf>
    <xf numFmtId="0" fontId="68" fillId="9" borderId="236" applyNumberFormat="0" applyAlignment="0" applyProtection="0">
      <alignment vertical="center"/>
    </xf>
    <xf numFmtId="0" fontId="13" fillId="10" borderId="238" applyNumberFormat="0" applyFont="0" applyAlignment="0" applyProtection="0">
      <alignment vertical="center"/>
    </xf>
    <xf numFmtId="0" fontId="55" fillId="33" borderId="240" applyNumberFormat="0" applyProtection="0">
      <alignment horizontal="left"/>
    </xf>
    <xf numFmtId="2" fontId="52" fillId="34" borderId="240" applyProtection="0">
      <alignment horizontal="right"/>
    </xf>
    <xf numFmtId="0" fontId="13" fillId="10" borderId="238" applyNumberFormat="0" applyFont="0" applyAlignment="0" applyProtection="0">
      <alignment vertical="center"/>
    </xf>
    <xf numFmtId="0" fontId="68" fillId="15" borderId="236" applyNumberFormat="0" applyAlignment="0" applyProtection="0">
      <alignment vertical="center"/>
    </xf>
    <xf numFmtId="14" fontId="54" fillId="36" borderId="232" applyProtection="0">
      <alignment horizontal="left"/>
    </xf>
    <xf numFmtId="0" fontId="13" fillId="10" borderId="238" applyNumberFormat="0" applyFont="0" applyAlignment="0" applyProtection="0">
      <alignment vertical="center"/>
    </xf>
    <xf numFmtId="0" fontId="80" fillId="15" borderId="239" applyNumberFormat="0" applyAlignment="0" applyProtection="0">
      <alignment vertical="center"/>
    </xf>
    <xf numFmtId="0" fontId="79" fillId="8" borderId="236" applyNumberFormat="0" applyAlignment="0" applyProtection="0">
      <alignment vertical="center"/>
    </xf>
    <xf numFmtId="0" fontId="68" fillId="15" borderId="236" applyNumberFormat="0" applyAlignment="0" applyProtection="0">
      <alignment vertical="center"/>
    </xf>
    <xf numFmtId="0" fontId="80" fillId="15" borderId="239" applyNumberFormat="0" applyAlignment="0" applyProtection="0">
      <alignment vertical="center"/>
    </xf>
    <xf numFmtId="14" fontId="54" fillId="36" borderId="232" applyProtection="0">
      <alignment horizontal="left"/>
    </xf>
    <xf numFmtId="0" fontId="18" fillId="32" borderId="218" applyNumberFormat="0" applyAlignment="0" applyProtection="0"/>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xf numFmtId="0" fontId="85" fillId="0" borderId="234" applyNumberFormat="0" applyFill="0" applyAlignment="0" applyProtection="0"/>
    <xf numFmtId="0" fontId="68" fillId="15" borderId="216" applyNumberFormat="0" applyAlignment="0" applyProtection="0">
      <alignment vertical="center"/>
    </xf>
    <xf numFmtId="0" fontId="79" fillId="8" borderId="216" applyNumberForma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52" fillId="33" borderId="232" applyNumberFormat="0" applyAlignment="0" applyProtection="0"/>
    <xf numFmtId="14" fontId="54" fillId="36" borderId="232" applyProtection="0">
      <alignment horizontal="right"/>
    </xf>
    <xf numFmtId="0" fontId="79" fillId="8" borderId="236" applyNumberFormat="0" applyAlignment="0" applyProtection="0">
      <alignment vertical="center"/>
    </xf>
    <xf numFmtId="0" fontId="80" fillId="15" borderId="239" applyNumberFormat="0" applyAlignment="0" applyProtection="0">
      <alignment vertical="center"/>
    </xf>
    <xf numFmtId="0" fontId="68" fillId="15" borderId="236" applyNumberFormat="0" applyAlignment="0" applyProtection="0">
      <alignment vertical="center"/>
    </xf>
    <xf numFmtId="0" fontId="80" fillId="15" borderId="239" applyNumberFormat="0" applyAlignment="0" applyProtection="0">
      <alignment vertical="center"/>
    </xf>
    <xf numFmtId="0" fontId="13" fillId="10" borderId="238" applyNumberFormat="0" applyFont="0" applyAlignment="0" applyProtection="0">
      <alignment vertical="center"/>
    </xf>
    <xf numFmtId="0" fontId="68" fillId="15" borderId="236" applyNumberFormat="0" applyAlignment="0" applyProtection="0">
      <alignment vertical="center"/>
    </xf>
    <xf numFmtId="0" fontId="13" fillId="10" borderId="238" applyNumberFormat="0" applyFont="0" applyAlignment="0" applyProtection="0">
      <alignment vertical="center"/>
    </xf>
    <xf numFmtId="14" fontId="54" fillId="36" borderId="240" applyProtection="0">
      <alignment horizontal="right"/>
    </xf>
    <xf numFmtId="2" fontId="54" fillId="33" borderId="240" applyProtection="0"/>
    <xf numFmtId="0" fontId="68" fillId="15" borderId="216" applyNumberFormat="0" applyAlignment="0" applyProtection="0">
      <alignment vertical="center"/>
    </xf>
    <xf numFmtId="0" fontId="13" fillId="10" borderId="238" applyNumberFormat="0" applyFont="0" applyAlignment="0" applyProtection="0"/>
    <xf numFmtId="0" fontId="79" fillId="8" borderId="236" applyNumberFormat="0" applyAlignment="0" applyProtection="0">
      <alignment vertical="center"/>
    </xf>
    <xf numFmtId="0" fontId="13" fillId="10" borderId="218" applyNumberFormat="0" applyFont="0" applyAlignment="0" applyProtection="0">
      <alignment vertical="center"/>
    </xf>
    <xf numFmtId="0" fontId="68" fillId="15" borderId="236" applyNumberFormat="0" applyAlignment="0" applyProtection="0">
      <alignment vertical="center"/>
    </xf>
    <xf numFmtId="0" fontId="68" fillId="9" borderId="216" applyNumberFormat="0" applyAlignment="0" applyProtection="0">
      <alignment vertical="center"/>
    </xf>
    <xf numFmtId="0" fontId="32" fillId="15" borderId="216" applyNumberFormat="0" applyAlignment="0" applyProtection="0">
      <alignment vertical="center"/>
    </xf>
    <xf numFmtId="0" fontId="68" fillId="15" borderId="216" applyNumberFormat="0" applyAlignment="0" applyProtection="0">
      <alignment vertical="center"/>
    </xf>
    <xf numFmtId="0" fontId="63" fillId="0" borderId="233" applyNumberFormat="0" applyFill="0" applyAlignment="0" applyProtection="0">
      <alignment vertical="center"/>
    </xf>
    <xf numFmtId="0" fontId="79" fillId="8" borderId="216" applyNumberFormat="0" applyAlignment="0" applyProtection="0">
      <alignment vertical="center"/>
    </xf>
    <xf numFmtId="0" fontId="68" fillId="15" borderId="216" applyNumberFormat="0" applyAlignment="0" applyProtection="0">
      <alignment vertical="center"/>
    </xf>
    <xf numFmtId="0" fontId="80" fillId="15" borderId="231" applyNumberFormat="0" applyAlignment="0" applyProtection="0">
      <alignment vertical="center"/>
    </xf>
    <xf numFmtId="0" fontId="80" fillId="9" borderId="231" applyNumberFormat="0" applyAlignment="0" applyProtection="0">
      <alignment vertical="center"/>
    </xf>
    <xf numFmtId="0" fontId="68" fillId="15" borderId="216" applyNumberFormat="0" applyAlignment="0" applyProtection="0">
      <alignment vertical="center"/>
    </xf>
    <xf numFmtId="0" fontId="67" fillId="9" borderId="216" applyNumberFormat="0" applyAlignment="0" applyProtection="0"/>
    <xf numFmtId="0" fontId="79" fillId="8" borderId="216" applyNumberFormat="0" applyAlignment="0" applyProtection="0">
      <alignment vertical="center"/>
    </xf>
    <xf numFmtId="0" fontId="32" fillId="15" borderId="216" applyNumberFormat="0" applyAlignment="0" applyProtection="0">
      <alignment vertical="center"/>
    </xf>
    <xf numFmtId="14" fontId="54" fillId="36" borderId="232" applyProtection="0">
      <alignment horizontal="right"/>
    </xf>
    <xf numFmtId="0" fontId="18" fillId="32" borderId="218" applyNumberFormat="0" applyAlignment="0" applyProtection="0"/>
    <xf numFmtId="14" fontId="54" fillId="36" borderId="232" applyProtection="0">
      <alignment horizontal="right"/>
    </xf>
    <xf numFmtId="0" fontId="44" fillId="8" borderId="216" applyNumberFormat="0" applyAlignment="0" applyProtection="0">
      <alignment vertical="center"/>
    </xf>
    <xf numFmtId="14" fontId="54" fillId="36" borderId="232" applyProtection="0">
      <alignment horizontal="left"/>
    </xf>
    <xf numFmtId="14" fontId="54" fillId="36" borderId="232" applyProtection="0">
      <alignment horizontal="left"/>
    </xf>
    <xf numFmtId="0" fontId="79" fillId="8" borderId="216" applyNumberFormat="0" applyAlignment="0" applyProtection="0">
      <alignment vertical="center"/>
    </xf>
    <xf numFmtId="0" fontId="80" fillId="9" borderId="231" applyNumberFormat="0" applyAlignment="0" applyProtection="0">
      <alignment vertical="center"/>
    </xf>
    <xf numFmtId="0" fontId="13" fillId="10" borderId="238" applyNumberFormat="0" applyFont="0" applyAlignment="0" applyProtection="0">
      <alignment vertical="center"/>
    </xf>
    <xf numFmtId="0" fontId="68" fillId="15" borderId="216" applyNumberForma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80" fillId="15" borderId="231"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85" fillId="0" borderId="234" applyNumberFormat="0" applyFill="0" applyAlignment="0" applyProtection="0"/>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9" fillId="8" borderId="216" applyNumberFormat="0" applyAlignment="0" applyProtection="0">
      <alignment vertical="center"/>
    </xf>
    <xf numFmtId="0" fontId="67" fillId="9" borderId="216" applyNumberFormat="0" applyAlignment="0" applyProtection="0"/>
    <xf numFmtId="0" fontId="68" fillId="15" borderId="216" applyNumberFormat="0" applyAlignment="0" applyProtection="0">
      <alignment vertical="center"/>
    </xf>
    <xf numFmtId="0" fontId="68" fillId="15" borderId="216" applyNumberFormat="0" applyAlignment="0" applyProtection="0">
      <alignment vertical="center"/>
    </xf>
    <xf numFmtId="0" fontId="67" fillId="9" borderId="216" applyNumberFormat="0" applyAlignment="0" applyProtection="0"/>
    <xf numFmtId="0" fontId="68" fillId="15" borderId="216" applyNumberFormat="0" applyAlignment="0" applyProtection="0">
      <alignment vertical="center"/>
    </xf>
    <xf numFmtId="0" fontId="63" fillId="0" borderId="234" applyNumberFormat="0" applyFill="0" applyAlignment="0" applyProtection="0">
      <alignment vertical="center"/>
    </xf>
    <xf numFmtId="0" fontId="67" fillId="9" borderId="216" applyNumberFormat="0" applyAlignment="0" applyProtection="0"/>
    <xf numFmtId="0" fontId="79" fillId="8" borderId="236"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79" fillId="8" borderId="23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80" fillId="9" borderId="231" applyNumberFormat="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79" fillId="8" borderId="216" applyNumberFormat="0" applyAlignment="0" applyProtection="0">
      <alignment vertical="center"/>
    </xf>
    <xf numFmtId="0" fontId="68" fillId="15" borderId="216" applyNumberForma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52" fillId="33" borderId="232" applyNumberFormat="0" applyAlignment="0" applyProtection="0"/>
    <xf numFmtId="0" fontId="67" fillId="9" borderId="236" applyNumberFormat="0" applyAlignment="0" applyProtection="0"/>
    <xf numFmtId="0" fontId="68" fillId="9" borderId="236" applyNumberFormat="0" applyAlignment="0" applyProtection="0">
      <alignment vertical="center"/>
    </xf>
    <xf numFmtId="0" fontId="68" fillId="9" borderId="216" applyNumberFormat="0" applyAlignment="0" applyProtection="0">
      <alignment vertical="center"/>
    </xf>
    <xf numFmtId="0" fontId="63" fillId="0" borderId="241" applyNumberFormat="0" applyFill="0" applyAlignment="0" applyProtection="0">
      <alignment vertical="center"/>
    </xf>
    <xf numFmtId="0" fontId="63" fillId="0" borderId="242" applyNumberFormat="0" applyFill="0" applyAlignment="0" applyProtection="0">
      <alignment vertical="center"/>
    </xf>
    <xf numFmtId="0" fontId="63" fillId="0" borderId="241" applyNumberFormat="0" applyFill="0" applyAlignment="0" applyProtection="0">
      <alignment vertical="center"/>
    </xf>
    <xf numFmtId="2" fontId="57" fillId="35" borderId="240" applyProtection="0"/>
    <xf numFmtId="2" fontId="54" fillId="33" borderId="240" applyProtection="0"/>
    <xf numFmtId="14" fontId="54" fillId="36" borderId="240" applyProtection="0">
      <alignment horizontal="left"/>
    </xf>
    <xf numFmtId="2" fontId="53" fillId="35" borderId="240" applyProtection="0">
      <alignment horizontal="right"/>
    </xf>
    <xf numFmtId="0" fontId="55" fillId="33" borderId="240" applyNumberFormat="0" applyProtection="0">
      <alignment horizontal="left"/>
    </xf>
    <xf numFmtId="0" fontId="59" fillId="0" borderId="241" applyNumberFormat="0" applyFill="0" applyAlignment="0" applyProtection="0">
      <alignment vertical="center"/>
    </xf>
    <xf numFmtId="0" fontId="79" fillId="8" borderId="236" applyNumberFormat="0" applyAlignment="0" applyProtection="0">
      <alignment vertical="center"/>
    </xf>
    <xf numFmtId="0" fontId="80" fillId="9" borderId="239" applyNumberFormat="0" applyAlignment="0" applyProtection="0">
      <alignment vertical="center"/>
    </xf>
    <xf numFmtId="0" fontId="80" fillId="15" borderId="239" applyNumberFormat="0" applyAlignment="0" applyProtection="0">
      <alignment vertical="center"/>
    </xf>
    <xf numFmtId="0" fontId="51" fillId="15" borderId="239" applyNumberFormat="0" applyAlignment="0" applyProtection="0">
      <alignment vertical="center"/>
    </xf>
    <xf numFmtId="0" fontId="68" fillId="15" borderId="236" applyNumberFormat="0" applyAlignment="0" applyProtection="0">
      <alignment vertical="center"/>
    </xf>
    <xf numFmtId="0" fontId="52" fillId="33" borderId="232" applyNumberFormat="0" applyAlignment="0" applyProtection="0"/>
    <xf numFmtId="0" fontId="44" fillId="8" borderId="236" applyNumberFormat="0" applyAlignment="0" applyProtection="0">
      <alignment vertical="center"/>
    </xf>
    <xf numFmtId="0" fontId="80" fillId="9" borderId="231" applyNumberFormat="0" applyAlignment="0" applyProtection="0">
      <alignment vertical="center"/>
    </xf>
    <xf numFmtId="0" fontId="13" fillId="10" borderId="218" applyNumberFormat="0" applyFont="0" applyAlignment="0" applyProtection="0">
      <alignment vertical="center"/>
    </xf>
    <xf numFmtId="0" fontId="68" fillId="9" borderId="216"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52" fillId="33" borderId="232" applyNumberFormat="0" applyAlignment="0" applyProtection="0"/>
    <xf numFmtId="0" fontId="68" fillId="15" borderId="236" applyNumberFormat="0" applyAlignment="0" applyProtection="0">
      <alignment vertical="center"/>
    </xf>
    <xf numFmtId="0" fontId="63" fillId="0" borderId="241" applyNumberFormat="0" applyFill="0" applyAlignment="0" applyProtection="0">
      <alignment vertical="center"/>
    </xf>
    <xf numFmtId="0" fontId="67" fillId="9" borderId="236" applyNumberFormat="0" applyAlignment="0" applyProtection="0"/>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59" fillId="0" borderId="241" applyNumberFormat="0" applyFill="0" applyAlignment="0" applyProtection="0">
      <alignment vertical="center"/>
    </xf>
    <xf numFmtId="2" fontId="57" fillId="35" borderId="240" applyProtection="0">
      <alignment horizontal="center"/>
    </xf>
    <xf numFmtId="2" fontId="57" fillId="35" borderId="240" applyProtection="0">
      <alignment horizontal="center"/>
    </xf>
    <xf numFmtId="14" fontId="54" fillId="36" borderId="240" applyProtection="0">
      <alignment horizontal="left"/>
    </xf>
    <xf numFmtId="14" fontId="54" fillId="36" borderId="240" applyProtection="0">
      <alignment horizontal="right"/>
    </xf>
    <xf numFmtId="2" fontId="53" fillId="35" borderId="240" applyProtection="0">
      <alignment horizontal="right"/>
    </xf>
    <xf numFmtId="14" fontId="54" fillId="36" borderId="240" applyProtection="0">
      <alignment horizontal="left"/>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63" fillId="0" borderId="234"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4" applyNumberFormat="0" applyFill="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85" fillId="0" borderId="234" applyNumberFormat="0" applyFill="0" applyAlignment="0" applyProtection="0"/>
    <xf numFmtId="0" fontId="13" fillId="10" borderId="218" applyNumberFormat="0" applyFon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51" fillId="15" borderId="231" applyNumberFormat="0" applyAlignment="0" applyProtection="0">
      <alignment vertical="center"/>
    </xf>
    <xf numFmtId="0" fontId="32" fillId="15" borderId="216" applyNumberForma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44" fillId="8" borderId="216" applyNumberForma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9" borderId="216" applyNumberFormat="0" applyAlignment="0" applyProtection="0">
      <alignment vertical="center"/>
    </xf>
    <xf numFmtId="0" fontId="44" fillId="8" borderId="216" applyNumberFormat="0" applyAlignment="0" applyProtection="0">
      <alignment vertical="center"/>
    </xf>
    <xf numFmtId="0" fontId="85" fillId="0" borderId="234" applyNumberFormat="0" applyFill="0" applyAlignment="0" applyProtection="0"/>
    <xf numFmtId="0" fontId="79" fillId="8" borderId="216" applyNumberForma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63" fillId="0" borderId="241" applyNumberFormat="0" applyFill="0" applyAlignment="0" applyProtection="0">
      <alignment vertical="center"/>
    </xf>
    <xf numFmtId="2" fontId="57" fillId="35" borderId="240" applyProtection="0">
      <alignment horizontal="center"/>
    </xf>
    <xf numFmtId="14" fontId="54" fillId="36" borderId="240" applyProtection="0">
      <alignment horizontal="left"/>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32" fillId="15" borderId="216"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7" fillId="9" borderId="216" applyNumberFormat="0" applyAlignment="0" applyProtection="0"/>
    <xf numFmtId="0" fontId="68" fillId="15" borderId="216"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85" fillId="0" borderId="234" applyNumberFormat="0" applyFill="0" applyAlignment="0" applyProtection="0"/>
    <xf numFmtId="0" fontId="79" fillId="8"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51" fillId="15" borderId="231" applyNumberFormat="0" applyAlignment="0" applyProtection="0">
      <alignment vertical="center"/>
    </xf>
    <xf numFmtId="0" fontId="85" fillId="0" borderId="234" applyNumberFormat="0" applyFill="0" applyAlignment="0" applyProtection="0"/>
    <xf numFmtId="0" fontId="79" fillId="8" borderId="216" applyNumberFormat="0" applyAlignment="0" applyProtection="0">
      <alignment vertical="center"/>
    </xf>
    <xf numFmtId="0" fontId="63" fillId="0" borderId="234" applyNumberFormat="0" applyFill="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80" fillId="9" borderId="231" applyNumberFormat="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3" fillId="0" borderId="234" applyNumberFormat="0" applyFill="0" applyAlignment="0" applyProtection="0">
      <alignment vertical="center"/>
    </xf>
    <xf numFmtId="0" fontId="44" fillId="8" borderId="216" applyNumberForma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3" fillId="0" borderId="234" applyNumberFormat="0" applyFill="0" applyAlignment="0" applyProtection="0">
      <alignment vertical="center"/>
    </xf>
    <xf numFmtId="0" fontId="67" fillId="9" borderId="216" applyNumberFormat="0" applyAlignment="0" applyProtection="0"/>
    <xf numFmtId="0" fontId="79" fillId="8" borderId="216" applyNumberFormat="0" applyAlignment="0" applyProtection="0">
      <alignment vertical="center"/>
    </xf>
    <xf numFmtId="0" fontId="79" fillId="8" borderId="216" applyNumberFormat="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8" fillId="15" borderId="216" applyNumberFormat="0" applyAlignment="0" applyProtection="0">
      <alignment vertical="center"/>
    </xf>
    <xf numFmtId="0" fontId="51" fillId="15" borderId="231" applyNumberFormat="0" applyAlignment="0" applyProtection="0">
      <alignment vertical="center"/>
    </xf>
    <xf numFmtId="0" fontId="32" fillId="15" borderId="236" applyNumberFormat="0" applyAlignment="0" applyProtection="0">
      <alignment vertical="center"/>
    </xf>
    <xf numFmtId="0" fontId="79" fillId="8" borderId="236" applyNumberFormat="0" applyAlignment="0" applyProtection="0">
      <alignment vertical="center"/>
    </xf>
    <xf numFmtId="0" fontId="44" fillId="8" borderId="216" applyNumberFormat="0" applyAlignment="0" applyProtection="0">
      <alignment vertical="center"/>
    </xf>
    <xf numFmtId="0" fontId="80" fillId="15" borderId="239" applyNumberFormat="0" applyAlignment="0" applyProtection="0">
      <alignment vertical="center"/>
    </xf>
    <xf numFmtId="0" fontId="13" fillId="10" borderId="238" applyNumberFormat="0" applyFont="0" applyAlignment="0" applyProtection="0">
      <alignment vertical="center"/>
    </xf>
    <xf numFmtId="0" fontId="68" fillId="15" borderId="236" applyNumberFormat="0" applyAlignment="0" applyProtection="0">
      <alignment vertical="center"/>
    </xf>
    <xf numFmtId="0" fontId="51" fillId="15" borderId="239" applyNumberFormat="0" applyAlignment="0" applyProtection="0">
      <alignment vertical="center"/>
    </xf>
    <xf numFmtId="14" fontId="54" fillId="36" borderId="240" applyProtection="0">
      <alignment horizontal="right"/>
    </xf>
    <xf numFmtId="0" fontId="85" fillId="0" borderId="242" applyNumberFormat="0" applyFill="0" applyAlignment="0" applyProtection="0"/>
    <xf numFmtId="0" fontId="80" fillId="15" borderId="231" applyNumberFormat="0" applyAlignment="0" applyProtection="0">
      <alignment vertical="center"/>
    </xf>
    <xf numFmtId="0" fontId="63" fillId="0" borderId="241" applyNumberFormat="0" applyFill="0" applyAlignment="0" applyProtection="0">
      <alignment vertical="center"/>
    </xf>
    <xf numFmtId="2" fontId="57" fillId="35" borderId="240" applyProtection="0"/>
    <xf numFmtId="2" fontId="53" fillId="35" borderId="240" applyProtection="0">
      <alignment horizontal="right"/>
    </xf>
    <xf numFmtId="0" fontId="80" fillId="9" borderId="231" applyNumberFormat="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4" applyNumberFormat="0" applyFill="0" applyAlignment="0" applyProtection="0">
      <alignment vertical="center"/>
    </xf>
    <xf numFmtId="0" fontId="13" fillId="10" borderId="218" applyNumberFormat="0" applyFont="0" applyAlignment="0" applyProtection="0"/>
    <xf numFmtId="14" fontId="54" fillId="36" borderId="232" applyProtection="0">
      <alignment horizontal="left"/>
    </xf>
    <xf numFmtId="0" fontId="80" fillId="15" borderId="239" applyNumberFormat="0" applyAlignment="0" applyProtection="0">
      <alignment vertical="center"/>
    </xf>
    <xf numFmtId="0" fontId="80" fillId="15" borderId="239"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85" fillId="0" borderId="242" applyNumberFormat="0" applyFill="0" applyAlignment="0" applyProtection="0"/>
    <xf numFmtId="0" fontId="13" fillId="10" borderId="238" applyNumberFormat="0" applyFont="0" applyAlignment="0" applyProtection="0">
      <alignment vertical="center"/>
    </xf>
    <xf numFmtId="0" fontId="44" fillId="8" borderId="184" applyNumberFormat="0" applyAlignment="0" applyProtection="0">
      <alignment vertical="center"/>
    </xf>
    <xf numFmtId="0" fontId="51" fillId="15" borderId="239" applyNumberFormat="0" applyAlignment="0" applyProtection="0">
      <alignment vertical="center"/>
    </xf>
    <xf numFmtId="0" fontId="59" fillId="0" borderId="241" applyNumberFormat="0" applyFill="0" applyAlignment="0" applyProtection="0">
      <alignment vertical="center"/>
    </xf>
    <xf numFmtId="14" fontId="54" fillId="36" borderId="240" applyProtection="0">
      <alignment horizontal="left"/>
    </xf>
    <xf numFmtId="0" fontId="80" fillId="15" borderId="239" applyNumberFormat="0" applyAlignment="0" applyProtection="0">
      <alignment vertical="center"/>
    </xf>
    <xf numFmtId="0" fontId="80" fillId="15" borderId="231" applyNumberFormat="0" applyAlignment="0" applyProtection="0">
      <alignment vertical="center"/>
    </xf>
    <xf numFmtId="0" fontId="80" fillId="15" borderId="239" applyNumberFormat="0" applyAlignment="0" applyProtection="0">
      <alignment vertical="center"/>
    </xf>
    <xf numFmtId="0" fontId="13" fillId="10" borderId="238" applyNumberFormat="0" applyFont="0" applyAlignment="0" applyProtection="0">
      <alignment vertical="center"/>
    </xf>
    <xf numFmtId="0" fontId="80" fillId="15" borderId="239" applyNumberFormat="0" applyAlignment="0" applyProtection="0">
      <alignment vertical="center"/>
    </xf>
    <xf numFmtId="0" fontId="18" fillId="32" borderId="218" applyNumberFormat="0" applyAlignment="0" applyProtection="0"/>
    <xf numFmtId="14" fontId="54" fillId="36" borderId="232" applyProtection="0">
      <alignment horizontal="right"/>
    </xf>
    <xf numFmtId="0" fontId="55" fillId="33" borderId="232" applyNumberFormat="0" applyProtection="0">
      <alignment horizontal="left"/>
    </xf>
    <xf numFmtId="2" fontId="52" fillId="34" borderId="232" applyProtection="0">
      <alignment horizontal="right"/>
    </xf>
    <xf numFmtId="0" fontId="68" fillId="15" borderId="236" applyNumberFormat="0" applyAlignment="0" applyProtection="0">
      <alignment vertical="center"/>
    </xf>
    <xf numFmtId="2" fontId="54" fillId="33" borderId="232" applyProtection="0"/>
    <xf numFmtId="2" fontId="57" fillId="35" borderId="232" applyProtection="0"/>
    <xf numFmtId="2" fontId="53" fillId="37" borderId="232" applyProtection="0">
      <alignment horizontal="center"/>
    </xf>
    <xf numFmtId="2" fontId="53" fillId="34" borderId="232" applyProtection="0"/>
    <xf numFmtId="2" fontId="54" fillId="33" borderId="232" applyProtection="0"/>
    <xf numFmtId="0" fontId="68" fillId="15" borderId="216"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63" fillId="0" borderId="233" applyNumberFormat="0" applyFill="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63" fillId="0" borderId="234" applyNumberFormat="0" applyFill="0" applyAlignment="0" applyProtection="0">
      <alignment vertical="center"/>
    </xf>
    <xf numFmtId="0" fontId="68" fillId="9" borderId="216" applyNumberFormat="0" applyAlignment="0" applyProtection="0">
      <alignment vertical="center"/>
    </xf>
    <xf numFmtId="0" fontId="68" fillId="15" borderId="216" applyNumberFormat="0" applyAlignment="0" applyProtection="0">
      <alignment vertical="center"/>
    </xf>
    <xf numFmtId="0" fontId="44" fillId="8"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xf numFmtId="0" fontId="80" fillId="15" borderId="231" applyNumberFormat="0" applyAlignment="0" applyProtection="0">
      <alignment vertical="center"/>
    </xf>
    <xf numFmtId="0" fontId="68" fillId="15" borderId="216" applyNumberFormat="0" applyAlignment="0" applyProtection="0">
      <alignment vertical="center"/>
    </xf>
    <xf numFmtId="0" fontId="59" fillId="0" borderId="233" applyNumberFormat="0" applyFill="0" applyAlignment="0" applyProtection="0">
      <alignment vertical="center"/>
    </xf>
    <xf numFmtId="2" fontId="54" fillId="33" borderId="232" applyProtection="0"/>
    <xf numFmtId="0" fontId="63" fillId="0" borderId="233" applyNumberFormat="0" applyFill="0" applyAlignment="0" applyProtection="0">
      <alignment vertical="center"/>
    </xf>
    <xf numFmtId="0" fontId="51" fillId="15" borderId="231" applyNumberFormat="0" applyAlignment="0" applyProtection="0">
      <alignment vertical="center"/>
    </xf>
    <xf numFmtId="0" fontId="59" fillId="0" borderId="233" applyNumberFormat="0" applyFill="0" applyAlignment="0" applyProtection="0">
      <alignment vertical="center"/>
    </xf>
    <xf numFmtId="2" fontId="53" fillId="35" borderId="232" applyProtection="0">
      <alignment horizontal="right"/>
    </xf>
    <xf numFmtId="0" fontId="13" fillId="10" borderId="238" applyNumberFormat="0" applyFont="0" applyAlignment="0" applyProtection="0">
      <alignment vertical="center"/>
    </xf>
    <xf numFmtId="0" fontId="68" fillId="15" borderId="236" applyNumberFormat="0" applyAlignment="0" applyProtection="0">
      <alignment vertical="center"/>
    </xf>
    <xf numFmtId="14" fontId="54" fillId="36" borderId="232" applyProtection="0">
      <alignment horizontal="right"/>
    </xf>
    <xf numFmtId="0" fontId="51" fillId="15" borderId="239" applyNumberFormat="0" applyAlignment="0" applyProtection="0">
      <alignment vertical="center"/>
    </xf>
    <xf numFmtId="2" fontId="54" fillId="33" borderId="232" applyProtection="0"/>
    <xf numFmtId="2" fontId="54" fillId="33" borderId="232" applyProtection="0"/>
    <xf numFmtId="2" fontId="53" fillId="34" borderId="232" applyProtection="0"/>
    <xf numFmtId="2" fontId="57" fillId="35" borderId="232" applyProtection="0">
      <alignment horizontal="center"/>
    </xf>
    <xf numFmtId="2" fontId="53" fillId="34" borderId="232" applyProtection="0"/>
    <xf numFmtId="2" fontId="54" fillId="33" borderId="232" applyProtection="0"/>
    <xf numFmtId="0" fontId="63" fillId="0" borderId="233" applyNumberFormat="0" applyFill="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80" fillId="15" borderId="231" applyNumberFormat="0" applyAlignment="0" applyProtection="0">
      <alignment vertical="center"/>
    </xf>
    <xf numFmtId="0" fontId="44" fillId="8" borderId="216" applyNumberFormat="0" applyAlignment="0" applyProtection="0">
      <alignment vertical="center"/>
    </xf>
    <xf numFmtId="0" fontId="63" fillId="0" borderId="234" applyNumberFormat="0" applyFill="0" applyAlignment="0" applyProtection="0">
      <alignment vertical="center"/>
    </xf>
    <xf numFmtId="0" fontId="63" fillId="0" borderId="234" applyNumberFormat="0" applyFill="0" applyAlignment="0" applyProtection="0">
      <alignment vertical="center"/>
    </xf>
    <xf numFmtId="0" fontId="59" fillId="0" borderId="233" applyNumberFormat="0" applyFill="0" applyAlignment="0" applyProtection="0">
      <alignment vertical="center"/>
    </xf>
    <xf numFmtId="0" fontId="59" fillId="0" borderId="233" applyNumberFormat="0" applyFill="0" applyAlignment="0" applyProtection="0">
      <alignment vertical="center"/>
    </xf>
    <xf numFmtId="14" fontId="54" fillId="36" borderId="232" applyProtection="0">
      <alignment horizontal="right"/>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5" fillId="0" borderId="234" applyNumberFormat="0" applyFill="0" applyAlignment="0" applyProtection="0"/>
    <xf numFmtId="0" fontId="80" fillId="15" borderId="231" applyNumberFormat="0" applyAlignment="0" applyProtection="0">
      <alignment vertical="center"/>
    </xf>
    <xf numFmtId="0" fontId="80" fillId="15" borderId="231" applyNumberFormat="0" applyAlignment="0" applyProtection="0">
      <alignment vertical="center"/>
    </xf>
    <xf numFmtId="0" fontId="63" fillId="0" borderId="234" applyNumberFormat="0" applyFill="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68" fillId="15" borderId="216" applyNumberFormat="0" applyAlignment="0" applyProtection="0">
      <alignment vertical="center"/>
    </xf>
    <xf numFmtId="0" fontId="51"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32" fillId="15" borderId="216" applyNumberFormat="0" applyAlignment="0" applyProtection="0">
      <alignment vertical="center"/>
    </xf>
    <xf numFmtId="0" fontId="51"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0" fontId="18" fillId="32" borderId="218" applyNumberFormat="0" applyAlignment="0" applyProtection="0"/>
    <xf numFmtId="37" fontId="73" fillId="0" borderId="235">
      <alignment horizontal="justify" vertical="center" wrapText="1"/>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16" applyNumberFormat="0" applyAlignment="0" applyProtection="0">
      <alignment vertical="center"/>
    </xf>
    <xf numFmtId="0" fontId="63" fillId="0" borderId="233" applyNumberFormat="0" applyFill="0" applyAlignment="0" applyProtection="0">
      <alignment vertical="center"/>
    </xf>
    <xf numFmtId="0" fontId="63" fillId="0" borderId="234"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55" fillId="33" borderId="232" applyNumberFormat="0" applyProtection="0">
      <alignment horizontal="left"/>
    </xf>
    <xf numFmtId="2" fontId="52" fillId="34" borderId="232" applyProtection="0">
      <alignment horizontal="right"/>
    </xf>
    <xf numFmtId="0" fontId="18" fillId="32" borderId="218" applyNumberFormat="0" applyAlignment="0" applyProtection="0"/>
    <xf numFmtId="2" fontId="52" fillId="34" borderId="232" applyProtection="0">
      <alignment horizontal="right"/>
    </xf>
    <xf numFmtId="0" fontId="18" fillId="32" borderId="218" applyNumberFormat="0" applyAlignment="0" applyProtection="0"/>
    <xf numFmtId="14" fontId="54" fillId="36" borderId="232" applyProtection="0">
      <alignment horizontal="left"/>
    </xf>
    <xf numFmtId="0" fontId="13" fillId="10" borderId="218" applyNumberFormat="0" applyFont="0" applyAlignment="0" applyProtection="0">
      <alignment vertical="center"/>
    </xf>
    <xf numFmtId="2" fontId="57" fillId="35" borderId="232" applyProtection="0">
      <alignment horizont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8" fillId="9" borderId="216" applyNumberFormat="0" applyAlignment="0" applyProtection="0">
      <alignment vertical="center"/>
    </xf>
    <xf numFmtId="0" fontId="63" fillId="0" borderId="233" applyNumberFormat="0" applyFill="0" applyAlignment="0" applyProtection="0">
      <alignment vertical="center"/>
    </xf>
    <xf numFmtId="0" fontId="13" fillId="10" borderId="21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xf numFmtId="0" fontId="63" fillId="0" borderId="233" applyNumberFormat="0" applyFill="0" applyAlignment="0" applyProtection="0">
      <alignment vertical="center"/>
    </xf>
    <xf numFmtId="0" fontId="13" fillId="10" borderId="218" applyNumberFormat="0" applyFont="0" applyAlignment="0" applyProtection="0">
      <alignment vertical="center"/>
    </xf>
    <xf numFmtId="14" fontId="54" fillId="36" borderId="232" applyProtection="0">
      <alignment horizontal="left"/>
    </xf>
    <xf numFmtId="0" fontId="80" fillId="15" borderId="231" applyNumberFormat="0" applyAlignment="0" applyProtection="0">
      <alignment vertical="center"/>
    </xf>
    <xf numFmtId="0" fontId="59" fillId="0" borderId="233" applyNumberFormat="0" applyFill="0" applyAlignment="0" applyProtection="0">
      <alignment vertical="center"/>
    </xf>
    <xf numFmtId="2" fontId="53" fillId="34" borderId="232" applyProtection="0"/>
    <xf numFmtId="2" fontId="54" fillId="33" borderId="232" applyProtection="0"/>
    <xf numFmtId="0" fontId="44" fillId="8" borderId="216" applyNumberFormat="0" applyAlignment="0" applyProtection="0">
      <alignment vertical="center"/>
    </xf>
    <xf numFmtId="14" fontId="54" fillId="36" borderId="232" applyProtection="0">
      <alignment horizontal="left"/>
    </xf>
    <xf numFmtId="2" fontId="52" fillId="34" borderId="232" applyProtection="0">
      <alignment horizontal="right"/>
    </xf>
    <xf numFmtId="0" fontId="44" fillId="8" borderId="216" applyNumberFormat="0" applyAlignment="0" applyProtection="0">
      <alignment vertical="center"/>
    </xf>
    <xf numFmtId="0" fontId="44" fillId="8" borderId="216" applyNumberFormat="0" applyAlignment="0" applyProtection="0">
      <alignment vertical="center"/>
    </xf>
    <xf numFmtId="14" fontId="54" fillId="36" borderId="232" applyProtection="0">
      <alignment horizontal="right"/>
    </xf>
    <xf numFmtId="0" fontId="13" fillId="10" borderId="218" applyNumberFormat="0" applyFont="0" applyAlignment="0" applyProtection="0">
      <alignment vertical="center"/>
    </xf>
    <xf numFmtId="0" fontId="18" fillId="32" borderId="218" applyNumberFormat="0" applyAlignment="0" applyProtection="0"/>
    <xf numFmtId="0" fontId="68" fillId="15" borderId="216" applyNumberFormat="0" applyAlignment="0" applyProtection="0">
      <alignment vertical="center"/>
    </xf>
    <xf numFmtId="2" fontId="53" fillId="37" borderId="232" applyProtection="0"/>
    <xf numFmtId="0" fontId="13" fillId="10" borderId="218" applyNumberFormat="0" applyFont="0" applyAlignment="0" applyProtection="0">
      <alignment vertical="center"/>
    </xf>
    <xf numFmtId="0" fontId="44" fillId="8" borderId="216" applyNumberForma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0" fontId="63" fillId="0" borderId="234" applyNumberFormat="0" applyFill="0" applyAlignment="0" applyProtection="0">
      <alignment vertical="center"/>
    </xf>
    <xf numFmtId="0" fontId="79" fillId="8" borderId="216" applyNumberFormat="0" applyAlignment="0" applyProtection="0">
      <alignment vertical="center"/>
    </xf>
    <xf numFmtId="0" fontId="67" fillId="9" borderId="216" applyNumberFormat="0" applyAlignment="0" applyProtection="0"/>
    <xf numFmtId="0" fontId="80" fillId="15" borderId="231" applyNumberFormat="0" applyAlignment="0" applyProtection="0">
      <alignment vertical="center"/>
    </xf>
    <xf numFmtId="0" fontId="80" fillId="15" borderId="231" applyNumberFormat="0" applyAlignment="0" applyProtection="0">
      <alignment vertical="center"/>
    </xf>
    <xf numFmtId="0" fontId="44" fillId="8" borderId="216" applyNumberFormat="0" applyAlignment="0" applyProtection="0">
      <alignment vertical="center"/>
    </xf>
    <xf numFmtId="14" fontId="54" fillId="36" borderId="232" applyProtection="0">
      <alignment horizontal="right"/>
    </xf>
    <xf numFmtId="0" fontId="80" fillId="15" borderId="231" applyNumberFormat="0" applyAlignment="0" applyProtection="0">
      <alignment vertical="center"/>
    </xf>
    <xf numFmtId="14" fontId="54" fillId="36" borderId="232" applyProtection="0">
      <alignment horizontal="right"/>
    </xf>
    <xf numFmtId="0" fontId="13" fillId="10" borderId="218" applyNumberFormat="0" applyFont="0" applyAlignment="0" applyProtection="0">
      <alignment vertical="center"/>
    </xf>
    <xf numFmtId="2" fontId="53" fillId="34" borderId="232" applyProtection="0"/>
    <xf numFmtId="0" fontId="55" fillId="33" borderId="232" applyNumberFormat="0" applyProtection="0">
      <alignment horizontal="left"/>
    </xf>
    <xf numFmtId="0" fontId="32" fillId="15" borderId="216" applyNumberFormat="0" applyAlignment="0" applyProtection="0">
      <alignment vertical="center"/>
    </xf>
    <xf numFmtId="0" fontId="13" fillId="10" borderId="218" applyNumberFormat="0" applyFont="0" applyAlignment="0" applyProtection="0">
      <alignment vertical="center"/>
    </xf>
    <xf numFmtId="0" fontId="80" fillId="9" borderId="231" applyNumberFormat="0" applyAlignment="0" applyProtection="0">
      <alignment vertical="center"/>
    </xf>
    <xf numFmtId="2" fontId="52" fillId="34" borderId="232" applyProtection="0">
      <alignment horizontal="right"/>
    </xf>
    <xf numFmtId="0" fontId="52" fillId="33" borderId="232" applyNumberFormat="0" applyAlignment="0" applyProtection="0"/>
    <xf numFmtId="0" fontId="13" fillId="10" borderId="218" applyNumberFormat="0" applyFont="0" applyAlignment="0" applyProtection="0">
      <alignment vertical="center"/>
    </xf>
    <xf numFmtId="0" fontId="51" fillId="15" borderId="231" applyNumberFormat="0" applyAlignment="0" applyProtection="0">
      <alignment vertical="center"/>
    </xf>
    <xf numFmtId="0" fontId="55" fillId="33" borderId="232" applyNumberFormat="0" applyProtection="0">
      <alignment horizontal="left"/>
    </xf>
    <xf numFmtId="0" fontId="85" fillId="0" borderId="234" applyNumberFormat="0" applyFill="0" applyAlignment="0" applyProtection="0"/>
    <xf numFmtId="2" fontId="53" fillId="35" borderId="232" applyProtection="0">
      <alignment horizontal="right"/>
    </xf>
    <xf numFmtId="2" fontId="52" fillId="34" borderId="232" applyProtection="0">
      <alignment horizontal="right"/>
    </xf>
    <xf numFmtId="0" fontId="13" fillId="10" borderId="218" applyNumberFormat="0" applyFont="0" applyAlignment="0" applyProtection="0">
      <alignment vertical="center"/>
    </xf>
    <xf numFmtId="0" fontId="55" fillId="33" borderId="232" applyNumberFormat="0" applyProtection="0">
      <alignment horizontal="left"/>
    </xf>
    <xf numFmtId="2" fontId="57" fillId="35" borderId="232" applyProtection="0">
      <alignment horizontal="center"/>
    </xf>
    <xf numFmtId="2" fontId="54" fillId="33" borderId="232" applyProtection="0"/>
    <xf numFmtId="0" fontId="55" fillId="33" borderId="232" applyNumberFormat="0" applyProtection="0">
      <alignment horizontal="left"/>
    </xf>
    <xf numFmtId="0" fontId="68" fillId="15" borderId="216" applyNumberFormat="0" applyAlignment="0" applyProtection="0">
      <alignment vertical="center"/>
    </xf>
    <xf numFmtId="0" fontId="63" fillId="0" borderId="233" applyNumberFormat="0" applyFill="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80" fillId="9" borderId="231" applyNumberFormat="0" applyAlignment="0" applyProtection="0">
      <alignment vertical="center"/>
    </xf>
    <xf numFmtId="0" fontId="80" fillId="15" borderId="231"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79" fillId="8" borderId="216" applyNumberFormat="0" applyAlignment="0" applyProtection="0">
      <alignment vertical="center"/>
    </xf>
    <xf numFmtId="0" fontId="51" fillId="15" borderId="231"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68" fillId="15" borderId="216" applyNumberFormat="0" applyAlignment="0" applyProtection="0">
      <alignment vertical="center"/>
    </xf>
    <xf numFmtId="0" fontId="63" fillId="0" borderId="233" applyNumberFormat="0" applyFill="0" applyAlignment="0" applyProtection="0">
      <alignment vertical="center"/>
    </xf>
    <xf numFmtId="0" fontId="80" fillId="9"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51"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2" fontId="53" fillId="37" borderId="232" applyProtection="0"/>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0" fillId="9" borderId="231" applyNumberFormat="0" applyAlignment="0" applyProtection="0">
      <alignment vertical="center"/>
    </xf>
    <xf numFmtId="14" fontId="54" fillId="36" borderId="232" applyProtection="0">
      <alignment horizontal="right"/>
    </xf>
    <xf numFmtId="0" fontId="80" fillId="15" borderId="231" applyNumberFormat="0" applyAlignment="0" applyProtection="0">
      <alignment vertical="center"/>
    </xf>
    <xf numFmtId="0" fontId="55" fillId="33" borderId="232" applyNumberFormat="0" applyProtection="0">
      <alignment horizontal="left"/>
    </xf>
    <xf numFmtId="2" fontId="54" fillId="33" borderId="232" applyProtection="0"/>
    <xf numFmtId="0" fontId="44" fillId="8" borderId="216" applyNumberFormat="0" applyAlignment="0" applyProtection="0">
      <alignment vertical="center"/>
    </xf>
    <xf numFmtId="0" fontId="55" fillId="33" borderId="232" applyNumberFormat="0" applyProtection="0">
      <alignment horizontal="left"/>
    </xf>
    <xf numFmtId="0" fontId="44" fillId="8" borderId="216" applyNumberFormat="0" applyAlignment="0" applyProtection="0">
      <alignment vertical="center"/>
    </xf>
    <xf numFmtId="2" fontId="52" fillId="34" borderId="232" applyProtection="0">
      <alignment horizontal="right"/>
    </xf>
    <xf numFmtId="0" fontId="44" fillId="8" borderId="216" applyNumberFormat="0" applyAlignment="0" applyProtection="0">
      <alignment vertical="center"/>
    </xf>
    <xf numFmtId="2" fontId="52" fillId="34" borderId="232" applyProtection="0">
      <alignment horizontal="right"/>
    </xf>
    <xf numFmtId="2" fontId="53" fillId="35" borderId="232" applyProtection="0">
      <alignment horizontal="right"/>
    </xf>
    <xf numFmtId="14" fontId="54" fillId="36" borderId="232" applyProtection="0">
      <alignment horizontal="left"/>
    </xf>
    <xf numFmtId="0" fontId="13" fillId="10" borderId="238" applyNumberFormat="0" applyFont="0" applyAlignment="0" applyProtection="0">
      <alignment vertical="center"/>
    </xf>
    <xf numFmtId="0" fontId="68" fillId="15" borderId="236" applyNumberFormat="0" applyAlignment="0" applyProtection="0">
      <alignment vertical="center"/>
    </xf>
    <xf numFmtId="0" fontId="68" fillId="15" borderId="216" applyNumberFormat="0" applyAlignment="0" applyProtection="0">
      <alignment vertical="center"/>
    </xf>
    <xf numFmtId="0" fontId="63" fillId="0" borderId="233" applyNumberFormat="0" applyFill="0" applyAlignment="0" applyProtection="0">
      <alignment vertical="center"/>
    </xf>
    <xf numFmtId="2" fontId="54" fillId="33" borderId="232" applyProtection="0"/>
    <xf numFmtId="0" fontId="18" fillId="32" borderId="218" applyNumberFormat="0" applyAlignment="0" applyProtection="0"/>
    <xf numFmtId="0" fontId="18" fillId="32" borderId="218" applyNumberFormat="0" applyAlignment="0" applyProtection="0"/>
    <xf numFmtId="2" fontId="53" fillId="37" borderId="232" applyProtection="0"/>
    <xf numFmtId="0" fontId="52" fillId="33" borderId="232" applyNumberFormat="0" applyAlignment="0" applyProtection="0"/>
    <xf numFmtId="2" fontId="57" fillId="35" borderId="232" applyProtection="0"/>
    <xf numFmtId="0" fontId="59" fillId="0" borderId="233" applyNumberFormat="0" applyFill="0" applyAlignment="0" applyProtection="0">
      <alignment vertical="center"/>
    </xf>
    <xf numFmtId="0" fontId="13" fillId="10" borderId="218" applyNumberFormat="0" applyFont="0" applyAlignment="0" applyProtection="0">
      <alignment vertical="center"/>
    </xf>
    <xf numFmtId="2" fontId="57" fillId="35" borderId="232" applyProtection="0"/>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4" applyNumberFormat="0" applyFill="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xf numFmtId="0" fontId="13" fillId="10" borderId="238" applyNumberFormat="0" applyFont="0" applyAlignment="0" applyProtection="0">
      <alignment vertical="center"/>
    </xf>
    <xf numFmtId="0" fontId="68" fillId="15" borderId="216" applyNumberFormat="0" applyAlignment="0" applyProtection="0">
      <alignment vertical="center"/>
    </xf>
    <xf numFmtId="2" fontId="54" fillId="33" borderId="232" applyProtection="0"/>
    <xf numFmtId="0" fontId="18" fillId="32" borderId="218" applyNumberFormat="0" applyAlignment="0" applyProtection="0"/>
    <xf numFmtId="0" fontId="44" fillId="8" borderId="216" applyNumberFormat="0" applyAlignment="0" applyProtection="0">
      <alignment vertical="center"/>
    </xf>
    <xf numFmtId="2" fontId="57" fillId="35" borderId="232" applyProtection="0"/>
    <xf numFmtId="2" fontId="53" fillId="37" borderId="232" applyProtection="0"/>
    <xf numFmtId="2" fontId="53" fillId="37" borderId="232" applyProtection="0">
      <alignment horizontal="center"/>
    </xf>
    <xf numFmtId="14" fontId="54" fillId="36" borderId="232" applyProtection="0">
      <alignment horizontal="right"/>
    </xf>
    <xf numFmtId="14" fontId="54" fillId="36" borderId="232" applyProtection="0">
      <alignment horizontal="right"/>
    </xf>
    <xf numFmtId="0" fontId="52" fillId="33" borderId="232" applyNumberFormat="0" applyAlignment="0" applyProtection="0"/>
    <xf numFmtId="0" fontId="51" fillId="15" borderId="231" applyNumberFormat="0" applyAlignment="0" applyProtection="0">
      <alignment vertical="center"/>
    </xf>
    <xf numFmtId="0" fontId="55" fillId="33" borderId="232" applyNumberFormat="0" applyProtection="0">
      <alignment horizontal="left"/>
    </xf>
    <xf numFmtId="0" fontId="68" fillId="15" borderId="216" applyNumberFormat="0" applyAlignment="0" applyProtection="0">
      <alignment vertical="center"/>
    </xf>
    <xf numFmtId="0" fontId="68" fillId="9" borderId="216" applyNumberFormat="0" applyAlignment="0" applyProtection="0">
      <alignment vertical="center"/>
    </xf>
    <xf numFmtId="2" fontId="53" fillId="34" borderId="232" applyProtection="0"/>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8" fillId="32" borderId="218" applyNumberFormat="0" applyAlignment="0" applyProtection="0"/>
    <xf numFmtId="0" fontId="80" fillId="15" borderId="231" applyNumberFormat="0" applyAlignment="0" applyProtection="0">
      <alignment vertical="center"/>
    </xf>
    <xf numFmtId="0" fontId="68" fillId="9" borderId="216" applyNumberFormat="0" applyAlignment="0" applyProtection="0">
      <alignment vertical="center"/>
    </xf>
    <xf numFmtId="0" fontId="63" fillId="0" borderId="234" applyNumberFormat="0" applyFill="0" applyAlignment="0" applyProtection="0">
      <alignment vertical="center"/>
    </xf>
    <xf numFmtId="0" fontId="80" fillId="9" borderId="231" applyNumberFormat="0" applyAlignment="0" applyProtection="0">
      <alignment vertical="center"/>
    </xf>
    <xf numFmtId="2" fontId="53" fillId="35" borderId="232" applyProtection="0">
      <alignment horizontal="right"/>
    </xf>
    <xf numFmtId="0" fontId="80" fillId="15" borderId="231" applyNumberFormat="0" applyAlignment="0" applyProtection="0">
      <alignment vertical="center"/>
    </xf>
    <xf numFmtId="2" fontId="54" fillId="33" borderId="232" applyProtection="0"/>
    <xf numFmtId="0" fontId="18" fillId="32" borderId="218" applyNumberFormat="0" applyAlignment="0" applyProtection="0"/>
    <xf numFmtId="2" fontId="53" fillId="37" borderId="232" applyProtection="0">
      <alignment horizontal="center"/>
    </xf>
    <xf numFmtId="2" fontId="53" fillId="37" borderId="232" applyProtection="0"/>
    <xf numFmtId="0" fontId="18" fillId="32" borderId="218" applyNumberFormat="0" applyAlignment="0" applyProtection="0"/>
    <xf numFmtId="0" fontId="68" fillId="15" borderId="236" applyNumberFormat="0" applyAlignment="0" applyProtection="0">
      <alignment vertical="center"/>
    </xf>
    <xf numFmtId="0" fontId="18" fillId="32" borderId="218" applyNumberFormat="0" applyAlignment="0" applyProtection="0"/>
    <xf numFmtId="0" fontId="79" fillId="8" borderId="216" applyNumberFormat="0" applyAlignment="0" applyProtection="0">
      <alignment vertical="center"/>
    </xf>
    <xf numFmtId="2" fontId="53" fillId="35" borderId="232" applyProtection="0">
      <alignment horizontal="right"/>
    </xf>
    <xf numFmtId="14" fontId="54" fillId="36" borderId="232" applyProtection="0">
      <alignment horizontal="right"/>
    </xf>
    <xf numFmtId="0" fontId="68" fillId="15" borderId="236" applyNumberFormat="0" applyAlignment="0" applyProtection="0">
      <alignment vertical="center"/>
    </xf>
    <xf numFmtId="0" fontId="44" fillId="8" borderId="216" applyNumberFormat="0" applyAlignment="0" applyProtection="0">
      <alignment vertical="center"/>
    </xf>
    <xf numFmtId="2" fontId="54" fillId="33" borderId="232" applyProtection="0"/>
    <xf numFmtId="14" fontId="54" fillId="36" borderId="232" applyProtection="0">
      <alignment horizontal="left"/>
    </xf>
    <xf numFmtId="14" fontId="54" fillId="36" borderId="232" applyProtection="0">
      <alignment horizontal="left"/>
    </xf>
    <xf numFmtId="2" fontId="53" fillId="35" borderId="232" applyProtection="0">
      <alignment horizontal="right"/>
    </xf>
    <xf numFmtId="0" fontId="44" fillId="8" borderId="216" applyNumberFormat="0" applyAlignment="0" applyProtection="0">
      <alignment vertical="center"/>
    </xf>
    <xf numFmtId="0" fontId="68" fillId="9" borderId="216" applyNumberFormat="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xf numFmtId="2" fontId="52" fillId="34" borderId="232" applyProtection="0">
      <alignment horizontal="right"/>
    </xf>
    <xf numFmtId="0" fontId="63" fillId="0" borderId="233" applyNumberFormat="0" applyFill="0" applyAlignment="0" applyProtection="0">
      <alignment vertical="center"/>
    </xf>
    <xf numFmtId="2" fontId="53" fillId="37" borderId="232" applyProtection="0">
      <alignment horizontal="center"/>
    </xf>
    <xf numFmtId="0" fontId="51" fillId="15" borderId="231" applyNumberFormat="0" applyAlignment="0" applyProtection="0">
      <alignment vertical="center"/>
    </xf>
    <xf numFmtId="0" fontId="79" fillId="8" borderId="216" applyNumberForma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85" fillId="0" borderId="234" applyNumberFormat="0" applyFill="0" applyAlignment="0" applyProtection="0"/>
    <xf numFmtId="0" fontId="13" fillId="10" borderId="218" applyNumberFormat="0" applyFont="0" applyAlignment="0" applyProtection="0">
      <alignment vertical="center"/>
    </xf>
    <xf numFmtId="0" fontId="44" fillId="8" borderId="216" applyNumberFormat="0" applyAlignment="0" applyProtection="0">
      <alignment vertical="center"/>
    </xf>
    <xf numFmtId="0" fontId="68" fillId="15" borderId="216" applyNumberFormat="0" applyAlignment="0" applyProtection="0">
      <alignment vertical="center"/>
    </xf>
    <xf numFmtId="0" fontId="55" fillId="33" borderId="232" applyNumberFormat="0" applyProtection="0">
      <alignment horizontal="left"/>
    </xf>
    <xf numFmtId="0" fontId="68" fillId="15" borderId="216" applyNumberFormat="0" applyAlignment="0" applyProtection="0">
      <alignment vertical="center"/>
    </xf>
    <xf numFmtId="0" fontId="68" fillId="15" borderId="216" applyNumberFormat="0" applyAlignment="0" applyProtection="0">
      <alignment vertical="center"/>
    </xf>
    <xf numFmtId="2" fontId="54" fillId="33" borderId="232" applyProtection="0"/>
    <xf numFmtId="0" fontId="52" fillId="33" borderId="232" applyNumberFormat="0" applyAlignment="0" applyProtection="0"/>
    <xf numFmtId="0" fontId="51" fillId="15" borderId="231" applyNumberFormat="0" applyAlignment="0" applyProtection="0">
      <alignment vertical="center"/>
    </xf>
    <xf numFmtId="2" fontId="53" fillId="35" borderId="232" applyProtection="0">
      <alignment horizontal="right"/>
    </xf>
    <xf numFmtId="0" fontId="51" fillId="15" borderId="239" applyNumberFormat="0" applyAlignment="0" applyProtection="0">
      <alignment vertical="center"/>
    </xf>
    <xf numFmtId="0" fontId="59" fillId="0" borderId="233" applyNumberFormat="0" applyFill="0" applyAlignment="0" applyProtection="0">
      <alignment vertical="center"/>
    </xf>
    <xf numFmtId="2" fontId="57" fillId="35" borderId="232" applyProtection="0">
      <alignment horizontal="center"/>
    </xf>
    <xf numFmtId="2" fontId="53" fillId="37" borderId="232" applyProtection="0"/>
    <xf numFmtId="0" fontId="68" fillId="15" borderId="236" applyNumberFormat="0" applyAlignment="0" applyProtection="0">
      <alignment vertical="center"/>
    </xf>
    <xf numFmtId="2" fontId="54" fillId="33" borderId="232" applyProtection="0"/>
    <xf numFmtId="0" fontId="68" fillId="15" borderId="216" applyNumberFormat="0" applyAlignment="0" applyProtection="0">
      <alignment vertical="center"/>
    </xf>
    <xf numFmtId="0" fontId="68" fillId="15" borderId="236" applyNumberFormat="0" applyAlignment="0" applyProtection="0">
      <alignment vertical="center"/>
    </xf>
    <xf numFmtId="0" fontId="13" fillId="10" borderId="218" applyNumberFormat="0" applyFont="0" applyAlignment="0" applyProtection="0">
      <alignment vertical="center"/>
    </xf>
    <xf numFmtId="0" fontId="63" fillId="0" borderId="233" applyNumberFormat="0" applyFill="0" applyAlignment="0" applyProtection="0">
      <alignment vertical="center"/>
    </xf>
    <xf numFmtId="0" fontId="13" fillId="10" borderId="218" applyNumberFormat="0" applyFont="0" applyAlignment="0" applyProtection="0"/>
    <xf numFmtId="0" fontId="63" fillId="0" borderId="233" applyNumberFormat="0" applyFill="0" applyAlignment="0" applyProtection="0">
      <alignment vertical="center"/>
    </xf>
    <xf numFmtId="0" fontId="63" fillId="0" borderId="233" applyNumberFormat="0" applyFill="0" applyAlignment="0" applyProtection="0">
      <alignment vertical="center"/>
    </xf>
    <xf numFmtId="2" fontId="53" fillId="37" borderId="232" applyProtection="0">
      <alignment horizontal="center"/>
    </xf>
    <xf numFmtId="0" fontId="13" fillId="10" borderId="218" applyNumberFormat="0" applyFont="0" applyAlignment="0" applyProtection="0">
      <alignment vertical="center"/>
    </xf>
    <xf numFmtId="2" fontId="57" fillId="35" borderId="232" applyProtection="0"/>
    <xf numFmtId="0" fontId="51" fillId="15" borderId="231" applyNumberFormat="0" applyAlignment="0" applyProtection="0">
      <alignment vertical="center"/>
    </xf>
    <xf numFmtId="0" fontId="44" fillId="8" borderId="216" applyNumberFormat="0" applyAlignment="0" applyProtection="0">
      <alignment vertical="center"/>
    </xf>
    <xf numFmtId="0" fontId="13" fillId="10" borderId="218" applyNumberFormat="0" applyFont="0" applyAlignment="0" applyProtection="0">
      <alignment vertical="center"/>
    </xf>
    <xf numFmtId="14" fontId="54" fillId="36" borderId="232" applyProtection="0">
      <alignment horizontal="right"/>
    </xf>
    <xf numFmtId="2" fontId="54" fillId="33" borderId="232" applyProtection="0"/>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13" fillId="10" borderId="218" applyNumberFormat="0" applyFont="0" applyAlignment="0" applyProtection="0"/>
    <xf numFmtId="0" fontId="68" fillId="15" borderId="216" applyNumberFormat="0" applyAlignment="0" applyProtection="0">
      <alignment vertical="center"/>
    </xf>
    <xf numFmtId="0" fontId="55" fillId="33" borderId="232" applyNumberFormat="0" applyProtection="0">
      <alignment horizontal="left"/>
    </xf>
    <xf numFmtId="0" fontId="13" fillId="10" borderId="238" applyNumberFormat="0" applyFont="0" applyAlignment="0" applyProtection="0">
      <alignment vertical="center"/>
    </xf>
    <xf numFmtId="0" fontId="63" fillId="0" borderId="234" applyNumberFormat="0" applyFill="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63" fillId="0" borderId="233" applyNumberFormat="0" applyFill="0" applyAlignment="0" applyProtection="0">
      <alignment vertical="center"/>
    </xf>
    <xf numFmtId="0" fontId="68" fillId="15" borderId="216"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5" fillId="0" borderId="234" applyNumberFormat="0" applyFill="0" applyAlignment="0" applyProtection="0"/>
    <xf numFmtId="0" fontId="80" fillId="15" borderId="231" applyNumberFormat="0" applyAlignment="0" applyProtection="0">
      <alignment vertical="center"/>
    </xf>
    <xf numFmtId="0" fontId="80" fillId="15" borderId="231" applyNumberFormat="0" applyAlignment="0" applyProtection="0">
      <alignment vertical="center"/>
    </xf>
    <xf numFmtId="0" fontId="32" fillId="15" borderId="216" applyNumberForma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51"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85" fillId="0" borderId="234" applyNumberFormat="0" applyFill="0" applyAlignment="0" applyProtection="0"/>
    <xf numFmtId="0" fontId="80" fillId="15" borderId="231"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alignment vertical="center"/>
    </xf>
    <xf numFmtId="0" fontId="63" fillId="0" borderId="233" applyNumberFormat="0" applyFill="0" applyAlignment="0" applyProtection="0">
      <alignment vertical="center"/>
    </xf>
    <xf numFmtId="0" fontId="13" fillId="10" borderId="218" applyNumberFormat="0" applyFont="0" applyAlignment="0" applyProtection="0"/>
    <xf numFmtId="0" fontId="18" fillId="32" borderId="218" applyNumberFormat="0" applyAlignment="0" applyProtection="0"/>
    <xf numFmtId="14" fontId="54" fillId="36" borderId="232" applyProtection="0">
      <alignment horizontal="right"/>
    </xf>
    <xf numFmtId="0" fontId="18" fillId="32" borderId="218" applyNumberFormat="0" applyAlignment="0" applyProtection="0"/>
    <xf numFmtId="14" fontId="54" fillId="36" borderId="232" applyProtection="0">
      <alignment horizontal="right"/>
    </xf>
    <xf numFmtId="14" fontId="54" fillId="36" borderId="232" applyProtection="0">
      <alignment horizontal="right"/>
    </xf>
    <xf numFmtId="0" fontId="59" fillId="0" borderId="233" applyNumberFormat="0" applyFill="0" applyAlignment="0" applyProtection="0">
      <alignment vertical="center"/>
    </xf>
    <xf numFmtId="0" fontId="51" fillId="15" borderId="231" applyNumberFormat="0" applyAlignment="0" applyProtection="0">
      <alignment vertical="center"/>
    </xf>
    <xf numFmtId="0" fontId="63" fillId="0" borderId="233" applyNumberFormat="0" applyFill="0" applyAlignment="0" applyProtection="0">
      <alignment vertical="center"/>
    </xf>
    <xf numFmtId="2" fontId="53" fillId="34" borderId="232" applyProtection="0"/>
    <xf numFmtId="0" fontId="59" fillId="0" borderId="233" applyNumberFormat="0" applyFill="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xf numFmtId="0" fontId="13" fillId="10" borderId="218" applyNumberFormat="0" applyFont="0" applyAlignment="0" applyProtection="0">
      <alignment vertical="center"/>
    </xf>
    <xf numFmtId="0" fontId="51" fillId="15" borderId="231"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44" fillId="8" borderId="216"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0" fontId="79" fillId="8" borderId="216" applyNumberFormat="0" applyAlignment="0" applyProtection="0">
      <alignment vertical="center"/>
    </xf>
    <xf numFmtId="0" fontId="63" fillId="0" borderId="233" applyNumberFormat="0" applyFill="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2" fontId="54" fillId="33" borderId="232" applyProtection="0"/>
    <xf numFmtId="2" fontId="53" fillId="34" borderId="232" applyProtection="0"/>
    <xf numFmtId="2" fontId="53" fillId="37" borderId="232" applyProtection="0">
      <alignment horizontal="center"/>
    </xf>
    <xf numFmtId="2" fontId="53" fillId="37" borderId="232" applyProtection="0"/>
    <xf numFmtId="2" fontId="54" fillId="33" borderId="232" applyProtection="0"/>
    <xf numFmtId="2" fontId="54" fillId="33" borderId="232" applyProtection="0"/>
    <xf numFmtId="0" fontId="68" fillId="15" borderId="236" applyNumberFormat="0" applyAlignment="0" applyProtection="0">
      <alignment vertical="center"/>
    </xf>
    <xf numFmtId="0" fontId="51" fillId="15" borderId="231" applyNumberFormat="0" applyAlignment="0" applyProtection="0">
      <alignment vertical="center"/>
    </xf>
    <xf numFmtId="14" fontId="54" fillId="36" borderId="232" applyProtection="0">
      <alignment horizontal="left"/>
    </xf>
    <xf numFmtId="14" fontId="54" fillId="36" borderId="232" applyProtection="0">
      <alignment horizontal="right"/>
    </xf>
    <xf numFmtId="0" fontId="68" fillId="15" borderId="236" applyNumberFormat="0" applyAlignment="0" applyProtection="0">
      <alignment vertical="center"/>
    </xf>
    <xf numFmtId="0" fontId="79" fillId="8" borderId="236" applyNumberFormat="0" applyAlignment="0" applyProtection="0">
      <alignment vertical="center"/>
    </xf>
    <xf numFmtId="0" fontId="80" fillId="15" borderId="239"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63" fillId="0" borderId="233" applyNumberFormat="0" applyFill="0" applyAlignment="0" applyProtection="0">
      <alignment vertical="center"/>
    </xf>
    <xf numFmtId="0" fontId="13" fillId="10" borderId="218" applyNumberFormat="0" applyFont="0" applyAlignment="0" applyProtection="0">
      <alignment vertical="center"/>
    </xf>
    <xf numFmtId="0" fontId="68" fillId="15" borderId="236" applyNumberFormat="0" applyAlignment="0" applyProtection="0">
      <alignment vertical="center"/>
    </xf>
    <xf numFmtId="0" fontId="68" fillId="15" borderId="216" applyNumberFormat="0" applyAlignment="0" applyProtection="0">
      <alignment vertical="center"/>
    </xf>
    <xf numFmtId="2" fontId="53" fillId="34" borderId="232" applyProtection="0"/>
    <xf numFmtId="0" fontId="51" fillId="15" borderId="231" applyNumberFormat="0" applyAlignment="0" applyProtection="0">
      <alignment vertical="center"/>
    </xf>
    <xf numFmtId="14" fontId="54" fillId="36" borderId="232" applyProtection="0">
      <alignment horizontal="right"/>
    </xf>
    <xf numFmtId="0" fontId="13" fillId="10" borderId="218" applyNumberFormat="0" applyFont="0" applyAlignment="0" applyProtection="0">
      <alignment vertical="center"/>
    </xf>
    <xf numFmtId="0" fontId="85" fillId="0" borderId="234" applyNumberFormat="0" applyFill="0" applyAlignment="0" applyProtection="0"/>
    <xf numFmtId="0" fontId="80" fillId="15" borderId="231" applyNumberFormat="0" applyAlignment="0" applyProtection="0">
      <alignment vertical="center"/>
    </xf>
    <xf numFmtId="0" fontId="80" fillId="15" borderId="231" applyNumberForma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68" fillId="15" borderId="216" applyNumberFormat="0" applyAlignment="0" applyProtection="0">
      <alignment vertical="center"/>
    </xf>
    <xf numFmtId="0" fontId="63" fillId="0" borderId="233" applyNumberFormat="0" applyFill="0" applyAlignment="0" applyProtection="0">
      <alignment vertical="center"/>
    </xf>
    <xf numFmtId="0" fontId="67" fillId="9" borderId="216" applyNumberFormat="0" applyAlignment="0" applyProtection="0"/>
    <xf numFmtId="14" fontId="54" fillId="36" borderId="232" applyProtection="0">
      <alignment horizontal="left"/>
    </xf>
    <xf numFmtId="2" fontId="54" fillId="33" borderId="232" applyProtection="0"/>
    <xf numFmtId="0" fontId="51" fillId="15" borderId="231" applyNumberFormat="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79" fillId="8" borderId="216"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2" fontId="54" fillId="33" borderId="240" applyProtection="0"/>
    <xf numFmtId="14" fontId="54" fillId="36" borderId="240" applyProtection="0">
      <alignment horizontal="left"/>
    </xf>
    <xf numFmtId="2" fontId="53" fillId="35" borderId="240" applyProtection="0">
      <alignment horizontal="right"/>
    </xf>
    <xf numFmtId="2" fontId="54" fillId="33" borderId="240" applyProtection="0"/>
    <xf numFmtId="2" fontId="57" fillId="35" borderId="240" applyProtection="0"/>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51" fillId="15" borderId="231" applyNumberFormat="0" applyAlignment="0" applyProtection="0">
      <alignment vertical="center"/>
    </xf>
    <xf numFmtId="0" fontId="18" fillId="32" borderId="218" applyNumberFormat="0" applyAlignment="0" applyProtection="0"/>
    <xf numFmtId="0" fontId="13" fillId="10" borderId="218" applyNumberFormat="0" applyFont="0" applyAlignment="0" applyProtection="0">
      <alignment vertical="center"/>
    </xf>
    <xf numFmtId="0" fontId="67" fillId="9" borderId="216" applyNumberFormat="0" applyAlignment="0" applyProtection="0"/>
    <xf numFmtId="0" fontId="13" fillId="10" borderId="218" applyNumberFormat="0" applyFont="0" applyAlignment="0" applyProtection="0">
      <alignment vertical="center"/>
    </xf>
    <xf numFmtId="0" fontId="80" fillId="15" borderId="231" applyNumberFormat="0" applyAlignment="0" applyProtection="0">
      <alignment vertical="center"/>
    </xf>
    <xf numFmtId="0" fontId="32" fillId="15" borderId="216" applyNumberFormat="0" applyAlignment="0" applyProtection="0">
      <alignment vertical="center"/>
    </xf>
    <xf numFmtId="0" fontId="13" fillId="10" borderId="218" applyNumberFormat="0" applyFont="0" applyAlignment="0" applyProtection="0">
      <alignment vertical="center"/>
    </xf>
    <xf numFmtId="0" fontId="18" fillId="32" borderId="218" applyNumberFormat="0" applyAlignment="0" applyProtection="0"/>
    <xf numFmtId="0" fontId="67" fillId="9" borderId="236" applyNumberFormat="0" applyAlignment="0" applyProtection="0"/>
    <xf numFmtId="0" fontId="52" fillId="33" borderId="240" applyNumberFormat="0" applyAlignment="0" applyProtection="0"/>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79" fillId="8" borderId="236" applyNumberFormat="0" applyAlignment="0" applyProtection="0">
      <alignment vertical="center"/>
    </xf>
    <xf numFmtId="2" fontId="53" fillId="37" borderId="240" applyProtection="0">
      <alignment horizontal="center"/>
    </xf>
    <xf numFmtId="2" fontId="54" fillId="33" borderId="240" applyProtection="0"/>
    <xf numFmtId="14" fontId="54" fillId="36" borderId="240" applyProtection="0">
      <alignment horizontal="left"/>
    </xf>
    <xf numFmtId="2" fontId="54" fillId="33" borderId="240" applyProtection="0"/>
    <xf numFmtId="2" fontId="53" fillId="34" borderId="240" applyProtection="0"/>
    <xf numFmtId="2" fontId="57" fillId="35" borderId="240" applyProtection="0">
      <alignment horizont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8" fillId="15" borderId="21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18" fillId="32" borderId="218" applyNumberFormat="0" applyAlignment="0" applyProtection="0"/>
    <xf numFmtId="0" fontId="80" fillId="15" borderId="231"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2" fontId="53" fillId="35" borderId="232" applyProtection="0">
      <alignment horizontal="right"/>
    </xf>
    <xf numFmtId="0" fontId="80" fillId="15" borderId="239" applyNumberFormat="0" applyAlignment="0" applyProtection="0">
      <alignment vertical="center"/>
    </xf>
    <xf numFmtId="0" fontId="85" fillId="0" borderId="242" applyNumberFormat="0" applyFill="0" applyAlignment="0" applyProtection="0"/>
    <xf numFmtId="0" fontId="79" fillId="8" borderId="236" applyNumberFormat="0" applyAlignment="0" applyProtection="0">
      <alignment vertical="center"/>
    </xf>
    <xf numFmtId="0" fontId="80" fillId="15" borderId="239" applyNumberFormat="0" applyAlignment="0" applyProtection="0">
      <alignment vertical="center"/>
    </xf>
    <xf numFmtId="2" fontId="52" fillId="34" borderId="232" applyProtection="0">
      <alignment horizontal="right"/>
    </xf>
    <xf numFmtId="0" fontId="80" fillId="15" borderId="231" applyNumberFormat="0" applyAlignment="0" applyProtection="0">
      <alignment vertical="center"/>
    </xf>
    <xf numFmtId="0" fontId="44" fillId="8" borderId="236" applyNumberFormat="0" applyAlignment="0" applyProtection="0">
      <alignment vertical="center"/>
    </xf>
    <xf numFmtId="0" fontId="63" fillId="0" borderId="241" applyNumberFormat="0" applyFill="0" applyAlignment="0" applyProtection="0">
      <alignment vertical="center"/>
    </xf>
    <xf numFmtId="0" fontId="13" fillId="10" borderId="218" applyNumberFormat="0" applyFont="0" applyAlignment="0" applyProtection="0"/>
    <xf numFmtId="14" fontId="54" fillId="36" borderId="232" applyProtection="0">
      <alignment horizontal="left"/>
    </xf>
    <xf numFmtId="0" fontId="68" fillId="15" borderId="216" applyNumberFormat="0" applyAlignment="0" applyProtection="0">
      <alignment vertical="center"/>
    </xf>
    <xf numFmtId="0" fontId="79" fillId="8" borderId="216" applyNumberFormat="0" applyAlignment="0" applyProtection="0">
      <alignment vertical="center"/>
    </xf>
    <xf numFmtId="0" fontId="51" fillId="15" borderId="231"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79" fillId="8" borderId="216" applyNumberFormat="0" applyAlignment="0" applyProtection="0">
      <alignment vertical="center"/>
    </xf>
    <xf numFmtId="14" fontId="54" fillId="36" borderId="232" applyProtection="0">
      <alignment horizontal="left"/>
    </xf>
    <xf numFmtId="0" fontId="55" fillId="33" borderId="232" applyNumberFormat="0" applyProtection="0">
      <alignment horizontal="left"/>
    </xf>
    <xf numFmtId="0" fontId="13" fillId="10" borderId="218" applyNumberFormat="0" applyFont="0" applyAlignment="0" applyProtection="0">
      <alignment vertical="center"/>
    </xf>
    <xf numFmtId="14" fontId="54" fillId="36" borderId="232" applyProtection="0">
      <alignment horizontal="right"/>
    </xf>
    <xf numFmtId="0" fontId="18" fillId="32" borderId="218" applyNumberFormat="0" applyAlignment="0" applyProtection="0"/>
    <xf numFmtId="2" fontId="53" fillId="35" borderId="232" applyProtection="0">
      <alignment horizontal="right"/>
    </xf>
    <xf numFmtId="0" fontId="44" fillId="8" borderId="216" applyNumberFormat="0" applyAlignment="0" applyProtection="0">
      <alignment vertical="center"/>
    </xf>
    <xf numFmtId="0" fontId="79" fillId="8" borderId="216" applyNumberFormat="0" applyAlignment="0" applyProtection="0">
      <alignment vertical="center"/>
    </xf>
    <xf numFmtId="0" fontId="63" fillId="0" borderId="234" applyNumberFormat="0" applyFill="0" applyAlignment="0" applyProtection="0">
      <alignment vertical="center"/>
    </xf>
    <xf numFmtId="0" fontId="68" fillId="15" borderId="216"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63" fillId="0" borderId="233" applyNumberFormat="0" applyFill="0" applyAlignment="0" applyProtection="0">
      <alignment vertical="center"/>
    </xf>
    <xf numFmtId="0" fontId="68" fillId="15" borderId="216" applyNumberFormat="0" applyAlignment="0" applyProtection="0">
      <alignment vertical="center"/>
    </xf>
    <xf numFmtId="0" fontId="44" fillId="8" borderId="216" applyNumberFormat="0" applyAlignment="0" applyProtection="0">
      <alignment vertical="center"/>
    </xf>
    <xf numFmtId="0" fontId="68" fillId="9" borderId="216" applyNumberFormat="0" applyAlignment="0" applyProtection="0">
      <alignment vertical="center"/>
    </xf>
    <xf numFmtId="0" fontId="68" fillId="15" borderId="236" applyNumberFormat="0" applyAlignment="0" applyProtection="0">
      <alignment vertical="center"/>
    </xf>
    <xf numFmtId="0" fontId="13" fillId="10" borderId="218" applyNumberFormat="0" applyFont="0" applyAlignment="0" applyProtection="0">
      <alignment vertical="center"/>
    </xf>
    <xf numFmtId="14" fontId="54" fillId="36" borderId="232" applyProtection="0">
      <alignment horizontal="right"/>
    </xf>
    <xf numFmtId="0" fontId="80" fillId="15" borderId="239" applyNumberFormat="0" applyAlignment="0" applyProtection="0">
      <alignment vertical="center"/>
    </xf>
    <xf numFmtId="0" fontId="13" fillId="10" borderId="238" applyNumberFormat="0" applyFont="0" applyAlignment="0" applyProtection="0"/>
    <xf numFmtId="0" fontId="68" fillId="15" borderId="216" applyNumberFormat="0" applyAlignment="0" applyProtection="0">
      <alignment vertical="center"/>
    </xf>
    <xf numFmtId="14" fontId="54" fillId="36" borderId="240" applyProtection="0">
      <alignment horizontal="left"/>
    </xf>
    <xf numFmtId="0" fontId="13" fillId="10" borderId="238" applyNumberFormat="0" applyFont="0" applyAlignment="0" applyProtection="0">
      <alignment vertical="center"/>
    </xf>
    <xf numFmtId="0" fontId="68" fillId="15" borderId="236" applyNumberFormat="0" applyAlignment="0" applyProtection="0">
      <alignment vertical="center"/>
    </xf>
    <xf numFmtId="0" fontId="13" fillId="10" borderId="238" applyNumberFormat="0" applyFont="0" applyAlignment="0" applyProtection="0">
      <alignment vertical="center"/>
    </xf>
    <xf numFmtId="0" fontId="80" fillId="15" borderId="239" applyNumberFormat="0" applyAlignment="0" applyProtection="0">
      <alignment vertical="center"/>
    </xf>
    <xf numFmtId="0" fontId="79" fillId="8" borderId="236" applyNumberFormat="0" applyAlignment="0" applyProtection="0">
      <alignment vertical="center"/>
    </xf>
    <xf numFmtId="0" fontId="51" fillId="15" borderId="239" applyNumberFormat="0" applyAlignment="0" applyProtection="0">
      <alignment vertical="center"/>
    </xf>
    <xf numFmtId="0" fontId="80" fillId="9" borderId="239" applyNumberFormat="0" applyAlignment="0" applyProtection="0">
      <alignment vertical="center"/>
    </xf>
    <xf numFmtId="2" fontId="53" fillId="35" borderId="232" applyProtection="0">
      <alignment horizontal="right"/>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7" fillId="9" borderId="216" applyNumberFormat="0" applyAlignment="0" applyProtection="0"/>
    <xf numFmtId="0" fontId="51" fillId="15" borderId="239" applyNumberFormat="0" applyAlignment="0" applyProtection="0">
      <alignment vertical="center"/>
    </xf>
    <xf numFmtId="0" fontId="80" fillId="15" borderId="231" applyNumberFormat="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alignment vertical="center"/>
    </xf>
    <xf numFmtId="2" fontId="53" fillId="34" borderId="240" applyProtection="0"/>
    <xf numFmtId="14" fontId="54" fillId="36" borderId="240" applyProtection="0">
      <alignment horizontal="right"/>
    </xf>
    <xf numFmtId="2" fontId="52" fillId="34" borderId="240" applyProtection="0">
      <alignment horizontal="right"/>
    </xf>
    <xf numFmtId="0" fontId="55" fillId="33" borderId="240" applyNumberFormat="0" applyProtection="0">
      <alignment horizontal="left"/>
    </xf>
    <xf numFmtId="2" fontId="53" fillId="37" borderId="240" applyProtection="0"/>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3" fillId="0" borderId="233" applyNumberFormat="0" applyFill="0" applyAlignment="0" applyProtection="0">
      <alignment vertical="center"/>
    </xf>
    <xf numFmtId="2" fontId="52" fillId="34" borderId="232" applyProtection="0">
      <alignment horizontal="right"/>
    </xf>
    <xf numFmtId="0" fontId="18" fillId="32" borderId="218" applyNumberFormat="0" applyAlignment="0" applyProtection="0"/>
    <xf numFmtId="0" fontId="13" fillId="10" borderId="218" applyNumberFormat="0" applyFont="0" applyAlignment="0" applyProtection="0">
      <alignment vertical="center"/>
    </xf>
    <xf numFmtId="0" fontId="68" fillId="15" borderId="216" applyNumberFormat="0" applyAlignment="0" applyProtection="0">
      <alignment vertical="center"/>
    </xf>
    <xf numFmtId="0" fontId="80" fillId="15" borderId="231" applyNumberFormat="0" applyAlignment="0" applyProtection="0">
      <alignment vertical="center"/>
    </xf>
    <xf numFmtId="0" fontId="80" fillId="15" borderId="231" applyNumberFormat="0" applyAlignment="0" applyProtection="0">
      <alignment vertical="center"/>
    </xf>
    <xf numFmtId="0" fontId="68" fillId="15" borderId="236" applyNumberFormat="0" applyAlignment="0" applyProtection="0">
      <alignment vertical="center"/>
    </xf>
    <xf numFmtId="2" fontId="53" fillId="35" borderId="232" applyProtection="0">
      <alignment horizontal="right"/>
    </xf>
    <xf numFmtId="0" fontId="13" fillId="10" borderId="218" applyNumberFormat="0" applyFont="0" applyAlignment="0" applyProtection="0">
      <alignment vertical="center"/>
    </xf>
    <xf numFmtId="0" fontId="63" fillId="0" borderId="242" applyNumberFormat="0" applyFill="0" applyAlignment="0" applyProtection="0">
      <alignment vertical="center"/>
    </xf>
    <xf numFmtId="0" fontId="52" fillId="33" borderId="240" applyNumberFormat="0" applyAlignment="0" applyProtection="0"/>
    <xf numFmtId="0" fontId="79" fillId="8" borderId="236" applyNumberFormat="0" applyAlignment="0" applyProtection="0">
      <alignment vertical="center"/>
    </xf>
    <xf numFmtId="0" fontId="85" fillId="0" borderId="242" applyNumberFormat="0" applyFill="0" applyAlignment="0" applyProtection="0"/>
    <xf numFmtId="0" fontId="80" fillId="15" borderId="239" applyNumberFormat="0" applyAlignment="0" applyProtection="0">
      <alignment vertical="center"/>
    </xf>
    <xf numFmtId="0" fontId="51" fillId="15" borderId="239" applyNumberFormat="0" applyAlignment="0" applyProtection="0">
      <alignment vertical="center"/>
    </xf>
    <xf numFmtId="0" fontId="59" fillId="0" borderId="241" applyNumberFormat="0" applyFill="0" applyAlignment="0" applyProtection="0">
      <alignment vertical="center"/>
    </xf>
    <xf numFmtId="2" fontId="53" fillId="37" borderId="240" applyProtection="0"/>
    <xf numFmtId="14" fontId="54" fillId="36" borderId="240" applyProtection="0">
      <alignment horizontal="right"/>
    </xf>
    <xf numFmtId="0" fontId="55" fillId="33" borderId="240" applyNumberFormat="0" applyProtection="0">
      <alignment horizontal="left"/>
    </xf>
    <xf numFmtId="2" fontId="57" fillId="35" borderId="240" applyProtection="0">
      <alignment horizont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8" fillId="15" borderId="21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14" fontId="54" fillId="36" borderId="232" applyProtection="0">
      <alignment horizontal="right"/>
    </xf>
    <xf numFmtId="0" fontId="80" fillId="15" borderId="239" applyNumberFormat="0" applyAlignment="0" applyProtection="0">
      <alignment vertical="center"/>
    </xf>
    <xf numFmtId="0" fontId="80" fillId="15" borderId="239" applyNumberFormat="0" applyAlignment="0" applyProtection="0">
      <alignment vertical="center"/>
    </xf>
    <xf numFmtId="0" fontId="79" fillId="8" borderId="236" applyNumberFormat="0" applyAlignment="0" applyProtection="0">
      <alignment vertical="center"/>
    </xf>
    <xf numFmtId="0" fontId="13" fillId="10" borderId="218" applyNumberFormat="0" applyFont="0" applyAlignment="0" applyProtection="0">
      <alignment vertical="center"/>
    </xf>
    <xf numFmtId="0" fontId="80" fillId="15" borderId="231" applyNumberFormat="0" applyAlignment="0" applyProtection="0">
      <alignment vertical="center"/>
    </xf>
    <xf numFmtId="14" fontId="54" fillId="36" borderId="232" applyProtection="0">
      <alignment horizontal="left"/>
    </xf>
    <xf numFmtId="2" fontId="54" fillId="33" borderId="232" applyProtection="0"/>
    <xf numFmtId="2" fontId="53" fillId="34" borderId="232" applyProtection="0"/>
    <xf numFmtId="2" fontId="53" fillId="35" borderId="232" applyProtection="0">
      <alignment horizontal="right"/>
    </xf>
    <xf numFmtId="0" fontId="52" fillId="33" borderId="232" applyNumberFormat="0" applyAlignment="0" applyProtection="0"/>
    <xf numFmtId="2" fontId="52" fillId="34" borderId="232" applyProtection="0">
      <alignment horizontal="right"/>
    </xf>
    <xf numFmtId="0" fontId="68" fillId="9" borderId="216" applyNumberFormat="0" applyAlignment="0" applyProtection="0">
      <alignment vertical="center"/>
    </xf>
    <xf numFmtId="0" fontId="79" fillId="8" borderId="216" applyNumberFormat="0" applyAlignment="0" applyProtection="0">
      <alignment vertical="center"/>
    </xf>
    <xf numFmtId="0" fontId="51" fillId="15" borderId="231" applyNumberFormat="0" applyAlignment="0" applyProtection="0">
      <alignment vertical="center"/>
    </xf>
    <xf numFmtId="0" fontId="68" fillId="15" borderId="216" applyNumberFormat="0" applyAlignment="0" applyProtection="0">
      <alignment vertical="center"/>
    </xf>
    <xf numFmtId="0" fontId="80" fillId="9" borderId="231" applyNumberForma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xf numFmtId="0" fontId="68" fillId="15" borderId="216" applyNumberFormat="0" applyAlignment="0" applyProtection="0">
      <alignment vertical="center"/>
    </xf>
    <xf numFmtId="0" fontId="44" fillId="8" borderId="216"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2" fontId="53" fillId="35" borderId="232" applyProtection="0">
      <alignment horizontal="right"/>
    </xf>
    <xf numFmtId="14" fontId="54" fillId="36" borderId="240" applyProtection="0">
      <alignment horizontal="right"/>
    </xf>
    <xf numFmtId="0" fontId="52" fillId="33" borderId="240" applyNumberFormat="0" applyAlignment="0" applyProtection="0"/>
    <xf numFmtId="0" fontId="68" fillId="15" borderId="236" applyNumberFormat="0" applyAlignment="0" applyProtection="0">
      <alignment vertical="center"/>
    </xf>
    <xf numFmtId="0" fontId="68" fillId="15" borderId="236" applyNumberFormat="0" applyAlignment="0" applyProtection="0">
      <alignment vertical="center"/>
    </xf>
    <xf numFmtId="0" fontId="13" fillId="10" borderId="238" applyNumberFormat="0" applyFont="0" applyAlignment="0" applyProtection="0">
      <alignment vertical="center"/>
    </xf>
    <xf numFmtId="0" fontId="80" fillId="9" borderId="239" applyNumberFormat="0" applyAlignment="0" applyProtection="0">
      <alignment vertical="center"/>
    </xf>
    <xf numFmtId="0" fontId="68" fillId="15" borderId="236" applyNumberFormat="0" applyAlignment="0" applyProtection="0">
      <alignment vertical="center"/>
    </xf>
    <xf numFmtId="0" fontId="80" fillId="15" borderId="239" applyNumberFormat="0" applyAlignment="0" applyProtection="0">
      <alignment vertical="center"/>
    </xf>
    <xf numFmtId="0" fontId="32" fillId="15" borderId="216" applyNumberFormat="0" applyAlignment="0" applyProtection="0">
      <alignment vertical="center"/>
    </xf>
    <xf numFmtId="2" fontId="52" fillId="34" borderId="232" applyProtection="0">
      <alignment horizontal="right"/>
    </xf>
    <xf numFmtId="0" fontId="67" fillId="9" borderId="216" applyNumberFormat="0" applyAlignment="0" applyProtection="0"/>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79" fillId="8" borderId="236" applyNumberFormat="0" applyAlignment="0" applyProtection="0">
      <alignment vertical="center"/>
    </xf>
    <xf numFmtId="14" fontId="54" fillId="36" borderId="232" applyProtection="0">
      <alignment horizontal="right"/>
    </xf>
    <xf numFmtId="0" fontId="44" fillId="8" borderId="216" applyNumberFormat="0" applyAlignment="0" applyProtection="0">
      <alignment vertical="center"/>
    </xf>
    <xf numFmtId="0" fontId="67" fillId="9" borderId="216" applyNumberFormat="0" applyAlignment="0" applyProtection="0"/>
    <xf numFmtId="0" fontId="13" fillId="10" borderId="218" applyNumberFormat="0" applyFont="0" applyAlignment="0" applyProtection="0">
      <alignment vertical="center"/>
    </xf>
    <xf numFmtId="0" fontId="52" fillId="33" borderId="232" applyNumberFormat="0" applyAlignment="0" applyProtection="0"/>
    <xf numFmtId="14" fontId="54" fillId="36" borderId="232" applyProtection="0">
      <alignment horizontal="right"/>
    </xf>
    <xf numFmtId="0" fontId="63" fillId="0" borderId="233" applyNumberFormat="0" applyFill="0" applyAlignment="0" applyProtection="0">
      <alignment vertical="center"/>
    </xf>
    <xf numFmtId="0" fontId="13" fillId="10" borderId="218" applyNumberFormat="0" applyFont="0" applyAlignment="0" applyProtection="0"/>
    <xf numFmtId="0" fontId="63" fillId="0" borderId="233" applyNumberFormat="0" applyFill="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2" fontId="54" fillId="33" borderId="240" applyProtection="0"/>
    <xf numFmtId="0" fontId="79" fillId="8" borderId="216" applyNumberFormat="0" applyAlignment="0" applyProtection="0">
      <alignment vertical="center"/>
    </xf>
    <xf numFmtId="0" fontId="80" fillId="15" borderId="231" applyNumberFormat="0" applyAlignment="0" applyProtection="0">
      <alignment vertical="center"/>
    </xf>
    <xf numFmtId="0" fontId="68" fillId="15" borderId="216" applyNumberFormat="0" applyAlignment="0" applyProtection="0">
      <alignment vertical="center"/>
    </xf>
    <xf numFmtId="0" fontId="79" fillId="8" borderId="216" applyNumberForma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63" fillId="0" borderId="234" applyNumberFormat="0" applyFill="0" applyAlignment="0" applyProtection="0">
      <alignment vertical="center"/>
    </xf>
    <xf numFmtId="0" fontId="13" fillId="10" borderId="218" applyNumberFormat="0" applyFont="0" applyAlignment="0" applyProtection="0">
      <alignment vertical="center"/>
    </xf>
    <xf numFmtId="0" fontId="79" fillId="8" borderId="216" applyNumberFormat="0" applyAlignment="0" applyProtection="0">
      <alignment vertical="center"/>
    </xf>
    <xf numFmtId="0" fontId="79" fillId="8" borderId="216" applyNumberFormat="0" applyAlignment="0" applyProtection="0">
      <alignment vertical="center"/>
    </xf>
    <xf numFmtId="0" fontId="68" fillId="15" borderId="216" applyNumberFormat="0" applyAlignment="0" applyProtection="0">
      <alignment vertical="center"/>
    </xf>
    <xf numFmtId="0" fontId="13" fillId="10" borderId="218" applyNumberFormat="0" applyFont="0" applyAlignment="0" applyProtection="0">
      <alignment vertical="center"/>
    </xf>
    <xf numFmtId="2" fontId="53" fillId="35" borderId="240" applyProtection="0">
      <alignment horizontal="right"/>
    </xf>
    <xf numFmtId="2" fontId="54" fillId="33" borderId="240" applyProtection="0"/>
    <xf numFmtId="0" fontId="13" fillId="10" borderId="238" applyNumberFormat="0" applyFont="0" applyAlignment="0" applyProtection="0">
      <alignment vertical="center"/>
    </xf>
    <xf numFmtId="0" fontId="32" fillId="15" borderId="216" applyNumberFormat="0" applyAlignment="0" applyProtection="0">
      <alignment vertical="center"/>
    </xf>
    <xf numFmtId="10" fontId="38" fillId="29" borderId="235" applyNumberFormat="0" applyBorder="0" applyAlignment="0" applyProtection="0"/>
    <xf numFmtId="0" fontId="55" fillId="33" borderId="232" applyNumberFormat="0" applyProtection="0">
      <alignment horizontal="left"/>
    </xf>
    <xf numFmtId="0" fontId="18" fillId="32" borderId="218" applyNumberFormat="0" applyAlignment="0" applyProtection="0"/>
    <xf numFmtId="0" fontId="13" fillId="10" borderId="218" applyNumberFormat="0" applyFont="0" applyAlignment="0" applyProtection="0">
      <alignment vertical="center"/>
    </xf>
    <xf numFmtId="0" fontId="13" fillId="10" borderId="238" applyNumberFormat="0" applyFont="0" applyAlignment="0" applyProtection="0">
      <alignment vertical="center"/>
    </xf>
    <xf numFmtId="0" fontId="68" fillId="15" borderId="236" applyNumberFormat="0" applyAlignment="0" applyProtection="0">
      <alignment vertical="center"/>
    </xf>
    <xf numFmtId="0" fontId="13" fillId="10" borderId="238" applyNumberFormat="0" applyFont="0" applyAlignment="0" applyProtection="0">
      <alignment vertical="center"/>
    </xf>
    <xf numFmtId="0" fontId="44" fillId="8" borderId="216" applyNumberFormat="0" applyAlignment="0" applyProtection="0">
      <alignment vertical="center"/>
    </xf>
    <xf numFmtId="0" fontId="80" fillId="15" borderId="239" applyNumberFormat="0" applyAlignment="0" applyProtection="0">
      <alignment vertical="center"/>
    </xf>
    <xf numFmtId="0" fontId="68" fillId="15" borderId="236" applyNumberFormat="0" applyAlignment="0" applyProtection="0">
      <alignment vertical="center"/>
    </xf>
    <xf numFmtId="0" fontId="80" fillId="15" borderId="239" applyNumberFormat="0" applyAlignment="0" applyProtection="0">
      <alignment vertical="center"/>
    </xf>
    <xf numFmtId="0" fontId="63" fillId="0" borderId="242" applyNumberFormat="0" applyFill="0" applyAlignment="0" applyProtection="0">
      <alignment vertical="center"/>
    </xf>
    <xf numFmtId="14" fontId="54" fillId="36" borderId="232" applyProtection="0">
      <alignment horizontal="left"/>
    </xf>
    <xf numFmtId="0" fontId="68" fillId="15" borderId="216" applyNumberFormat="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80" fillId="15" borderId="231" applyNumberFormat="0" applyAlignment="0" applyProtection="0">
      <alignment vertical="center"/>
    </xf>
    <xf numFmtId="0" fontId="79" fillId="8" borderId="216" applyNumberFormat="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52" fillId="33" borderId="232" applyNumberFormat="0" applyAlignment="0" applyProtection="0"/>
    <xf numFmtId="2" fontId="53" fillId="34" borderId="232" applyProtection="0"/>
    <xf numFmtId="0" fontId="63" fillId="0" borderId="234" applyNumberFormat="0" applyFill="0" applyAlignment="0" applyProtection="0">
      <alignment vertical="center"/>
    </xf>
    <xf numFmtId="0" fontId="32" fillId="15" borderId="216" applyNumberFormat="0" applyAlignment="0" applyProtection="0">
      <alignment vertical="center"/>
    </xf>
    <xf numFmtId="0" fontId="63" fillId="0" borderId="234"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44" fillId="8" borderId="216" applyNumberFormat="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3" applyNumberFormat="0" applyFill="0" applyAlignment="0" applyProtection="0">
      <alignment vertical="center"/>
    </xf>
    <xf numFmtId="0" fontId="63" fillId="0" borderId="234" applyNumberFormat="0" applyFill="0" applyAlignment="0" applyProtection="0">
      <alignment vertical="center"/>
    </xf>
    <xf numFmtId="2" fontId="54" fillId="33" borderId="232" applyProtection="0"/>
    <xf numFmtId="0" fontId="52" fillId="33" borderId="232" applyNumberFormat="0" applyAlignment="0" applyProtection="0"/>
    <xf numFmtId="0" fontId="44" fillId="8" borderId="216" applyNumberFormat="0" applyAlignment="0" applyProtection="0">
      <alignment vertical="center"/>
    </xf>
    <xf numFmtId="0" fontId="40" fillId="0" borderId="200">
      <alignment horizontal="left" vertical="center"/>
    </xf>
    <xf numFmtId="0" fontId="40" fillId="0" borderId="200">
      <alignment horizontal="left" vertical="center"/>
    </xf>
    <xf numFmtId="0" fontId="44"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13" fillId="10" borderId="201" applyNumberFormat="0" applyFon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0" fillId="0" borderId="200">
      <alignment horizontal="left" vertical="center"/>
    </xf>
    <xf numFmtId="0" fontId="40" fillId="0" borderId="200">
      <alignment horizontal="lef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3" fillId="10" borderId="201" applyNumberFormat="0" applyFont="0" applyAlignment="0" applyProtection="0">
      <alignment vertical="center"/>
    </xf>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18" fillId="32" borderId="201" applyNumberFormat="0" applyAlignment="0" applyProtection="0"/>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0" fillId="0" borderId="200">
      <alignment horizontal="lef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0" fillId="0" borderId="200">
      <alignment horizontal="left" vertical="center"/>
    </xf>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0" fontId="52" fillId="33" borderId="203" applyNumberFormat="0" applyAlignment="0" applyProtection="0"/>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2" fillId="34"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2" fontId="53" fillId="35"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righ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14" fontId="54" fillId="36" borderId="203"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0" fontId="55" fillId="33" borderId="203" applyNumberFormat="0" applyProtection="0">
      <alignment horizontal="left"/>
    </xf>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4" fillId="33"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4"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3" fillId="37"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7" fillId="35"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2" fontId="53" fillId="37" borderId="203" applyProtection="0">
      <alignment horizontal="center"/>
    </xf>
    <xf numFmtId="0" fontId="32" fillId="15" borderId="184" applyNumberFormat="0" applyAlignment="0" applyProtection="0">
      <alignment vertical="center"/>
    </xf>
    <xf numFmtId="0" fontId="32" fillId="15" borderId="184" applyNumberFormat="0" applyAlignment="0" applyProtection="0">
      <alignment vertical="center"/>
    </xf>
    <xf numFmtId="0" fontId="40" fillId="0" borderId="200">
      <alignment horizontal="left" vertical="center"/>
    </xf>
    <xf numFmtId="0" fontId="40" fillId="0" borderId="200">
      <alignment horizontal="lef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18" fillId="32" borderId="201" applyNumberFormat="0" applyAlignment="0" applyProtection="0"/>
    <xf numFmtId="0" fontId="18" fillId="32" borderId="201" applyNumberFormat="0" applyAlignment="0" applyProtection="0"/>
    <xf numFmtId="0" fontId="13" fillId="10" borderId="201" applyNumberFormat="0" applyFon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40" fillId="0" borderId="200">
      <alignment horizontal="left" vertical="center"/>
    </xf>
    <xf numFmtId="0" fontId="40" fillId="0" borderId="200">
      <alignment horizontal="left" vertical="center"/>
    </xf>
    <xf numFmtId="0" fontId="44" fillId="8" borderId="184" applyNumberFormat="0" applyAlignment="0" applyProtection="0">
      <alignment vertical="center"/>
    </xf>
    <xf numFmtId="2" fontId="57" fillId="35" borderId="203"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79" fillId="8" borderId="184"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9"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80" fillId="15" borderId="223"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32"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51" fillId="15" borderId="223" applyNumberFormat="0" applyAlignment="0" applyProtection="0">
      <alignment vertical="center"/>
    </xf>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7" fillId="9" borderId="184" applyNumberFormat="0" applyAlignment="0" applyProtection="0"/>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9" borderId="184" applyNumberFormat="0" applyAlignment="0" applyProtection="0">
      <alignment vertical="center"/>
    </xf>
    <xf numFmtId="0" fontId="68" fillId="15"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44" fillId="8"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68" fillId="15" borderId="184"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80" fillId="15" borderId="239" applyNumberFormat="0" applyAlignment="0" applyProtection="0">
      <alignment vertical="center"/>
    </xf>
    <xf numFmtId="0" fontId="55" fillId="33" borderId="232" applyNumberFormat="0" applyProtection="0">
      <alignment horizontal="left"/>
    </xf>
    <xf numFmtId="14" fontId="54" fillId="36" borderId="232" applyProtection="0">
      <alignment horizontal="left"/>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13" fillId="10" borderId="238" applyNumberFormat="0" applyFont="0" applyAlignment="0" applyProtection="0"/>
    <xf numFmtId="0" fontId="68" fillId="15" borderId="236" applyNumberFormat="0" applyAlignment="0" applyProtection="0">
      <alignment vertical="center"/>
    </xf>
    <xf numFmtId="0" fontId="68" fillId="9" borderId="236" applyNumberFormat="0" applyAlignment="0" applyProtection="0">
      <alignment vertical="center"/>
    </xf>
    <xf numFmtId="0" fontId="68" fillId="15" borderId="236" applyNumberFormat="0" applyAlignment="0" applyProtection="0">
      <alignment vertical="center"/>
    </xf>
    <xf numFmtId="0" fontId="44" fillId="8" borderId="216" applyNumberFormat="0" applyAlignment="0" applyProtection="0">
      <alignment vertical="center"/>
    </xf>
    <xf numFmtId="0" fontId="68" fillId="15" borderId="236" applyNumberFormat="0" applyAlignment="0" applyProtection="0">
      <alignment vertical="center"/>
    </xf>
    <xf numFmtId="0" fontId="51" fillId="15" borderId="239"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3" fillId="0" borderId="242" applyNumberFormat="0" applyFill="0" applyAlignment="0" applyProtection="0">
      <alignment vertical="center"/>
    </xf>
    <xf numFmtId="0" fontId="32" fillId="15" borderId="236" applyNumberFormat="0" applyAlignment="0" applyProtection="0">
      <alignment vertical="center"/>
    </xf>
    <xf numFmtId="0" fontId="44" fillId="8" borderId="236" applyNumberFormat="0" applyAlignment="0" applyProtection="0">
      <alignment vertical="center"/>
    </xf>
    <xf numFmtId="0" fontId="80" fillId="15" borderId="239" applyNumberFormat="0" applyAlignment="0" applyProtection="0">
      <alignment vertical="center"/>
    </xf>
    <xf numFmtId="0" fontId="85" fillId="0" borderId="242" applyNumberFormat="0" applyFill="0" applyAlignment="0" applyProtection="0"/>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80" fillId="9" borderId="239"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13" fillId="10" borderId="218" applyNumberFormat="0" applyFon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68" fillId="15" borderId="216"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32" fillId="15" borderId="236" applyNumberFormat="0" applyAlignment="0" applyProtection="0">
      <alignment vertical="center"/>
    </xf>
    <xf numFmtId="0" fontId="32" fillId="15" borderId="236" applyNumberFormat="0" applyAlignment="0" applyProtection="0">
      <alignment vertical="center"/>
    </xf>
    <xf numFmtId="0" fontId="32" fillId="15" borderId="236" applyNumberFormat="0" applyAlignment="0" applyProtection="0">
      <alignment vertical="center"/>
    </xf>
    <xf numFmtId="0" fontId="32" fillId="15"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7" fillId="9" borderId="236" applyNumberFormat="0" applyAlignment="0" applyProtection="0"/>
    <xf numFmtId="0" fontId="67" fillId="9" borderId="236" applyNumberFormat="0" applyAlignment="0" applyProtection="0"/>
    <xf numFmtId="0" fontId="67" fillId="9" borderId="236" applyNumberFormat="0" applyAlignment="0" applyProtection="0"/>
    <xf numFmtId="0" fontId="67" fillId="9" borderId="236" applyNumberFormat="0" applyAlignment="0" applyProtection="0"/>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37" fontId="73" fillId="0" borderId="235">
      <alignment horizontal="justify" vertical="center" wrapText="1"/>
    </xf>
    <xf numFmtId="0" fontId="13" fillId="10" borderId="238" applyNumberFormat="0" applyFont="0" applyAlignment="0" applyProtection="0">
      <alignment vertical="center"/>
    </xf>
    <xf numFmtId="0" fontId="63" fillId="0" borderId="241" applyNumberFormat="0" applyFill="0" applyAlignment="0" applyProtection="0">
      <alignment vertical="center"/>
    </xf>
    <xf numFmtId="0" fontId="32" fillId="15" borderId="236" applyNumberFormat="0" applyAlignment="0" applyProtection="0">
      <alignment vertical="center"/>
    </xf>
    <xf numFmtId="0" fontId="32" fillId="15" borderId="236"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44" fillId="8"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7" fillId="9" borderId="236" applyNumberFormat="0" applyAlignment="0" applyProtection="0"/>
    <xf numFmtId="0" fontId="67" fillId="9" borderId="236" applyNumberFormat="0" applyAlignment="0" applyProtection="0"/>
    <xf numFmtId="0" fontId="67" fillId="9" borderId="236" applyNumberFormat="0" applyAlignment="0" applyProtection="0"/>
    <xf numFmtId="0" fontId="67" fillId="9" borderId="236" applyNumberFormat="0" applyAlignment="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2"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10" fontId="38" fillId="29" borderId="243" applyNumberFormat="0" applyBorder="0" applyAlignment="0" applyProtection="0"/>
    <xf numFmtId="0" fontId="44" fillId="8" borderId="236" applyNumberFormat="0" applyAlignment="0" applyProtection="0">
      <alignment vertical="center"/>
    </xf>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8" fillId="32" borderId="238" applyNumberFormat="0" applyAlignment="0" applyProtection="0"/>
    <xf numFmtId="0" fontId="18" fillId="32" borderId="238" applyNumberFormat="0" applyAlignment="0" applyProtection="0"/>
    <xf numFmtId="0" fontId="51" fillId="15" borderId="239" applyNumberFormat="0" applyAlignment="0" applyProtection="0">
      <alignment vertical="center"/>
    </xf>
    <xf numFmtId="0" fontId="51" fillId="15" borderId="239" applyNumberFormat="0" applyAlignment="0" applyProtection="0">
      <alignment vertical="center"/>
    </xf>
    <xf numFmtId="0" fontId="52" fillId="33" borderId="240" applyNumberFormat="0" applyAlignment="0" applyProtection="0"/>
    <xf numFmtId="0" fontId="52" fillId="33" borderId="240" applyNumberFormat="0" applyAlignment="0" applyProtection="0"/>
    <xf numFmtId="0" fontId="51" fillId="15" borderId="239" applyNumberFormat="0" applyAlignment="0" applyProtection="0">
      <alignment vertical="center"/>
    </xf>
    <xf numFmtId="2" fontId="52" fillId="34" borderId="240" applyProtection="0">
      <alignment horizontal="right"/>
    </xf>
    <xf numFmtId="2" fontId="52" fillId="34" borderId="240" applyProtection="0">
      <alignment horizontal="right"/>
    </xf>
    <xf numFmtId="2" fontId="53" fillId="35" borderId="240" applyProtection="0">
      <alignment horizontal="right"/>
    </xf>
    <xf numFmtId="2" fontId="53" fillId="35" borderId="240" applyProtection="0">
      <alignment horizontal="right"/>
    </xf>
    <xf numFmtId="2" fontId="52" fillId="34" borderId="240" applyProtection="0">
      <alignment horizontal="right"/>
    </xf>
    <xf numFmtId="0" fontId="52" fillId="33" borderId="240" applyNumberFormat="0" applyAlignment="0" applyProtection="0"/>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2" fontId="53" fillId="35" borderId="240" applyProtection="0">
      <alignment horizontal="righ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0" fontId="55" fillId="33" borderId="240" applyNumberFormat="0" applyProtection="0">
      <alignment horizontal="left"/>
    </xf>
    <xf numFmtId="0" fontId="55" fillId="33" borderId="240" applyNumberFormat="0" applyProtection="0">
      <alignment horizontal="left"/>
    </xf>
    <xf numFmtId="2" fontId="54" fillId="33" borderId="240" applyProtection="0"/>
    <xf numFmtId="2" fontId="54" fillId="33" borderId="240" applyProtection="0"/>
    <xf numFmtId="0" fontId="55" fillId="33" borderId="240" applyNumberFormat="0" applyProtection="0">
      <alignment horizontal="left"/>
    </xf>
    <xf numFmtId="14" fontId="54" fillId="36" borderId="240" applyProtection="0">
      <alignment horizontal="left"/>
    </xf>
    <xf numFmtId="14" fontId="54" fillId="36" borderId="240" applyProtection="0">
      <alignment horizontal="right"/>
    </xf>
    <xf numFmtId="2" fontId="54" fillId="33" borderId="240" applyProtection="0"/>
    <xf numFmtId="2" fontId="54" fillId="33" borderId="240" applyProtection="0"/>
    <xf numFmtId="2" fontId="53" fillId="34" borderId="240" applyProtection="0"/>
    <xf numFmtId="2" fontId="54" fillId="33" borderId="240" applyProtection="0"/>
    <xf numFmtId="2" fontId="53" fillId="34" borderId="240" applyProtection="0"/>
    <xf numFmtId="2" fontId="53" fillId="37" borderId="240" applyProtection="0"/>
    <xf numFmtId="2" fontId="53" fillId="37" borderId="240" applyProtection="0"/>
    <xf numFmtId="2" fontId="57" fillId="35" borderId="240" applyProtection="0"/>
    <xf numFmtId="2" fontId="53" fillId="37" borderId="240" applyProtection="0"/>
    <xf numFmtId="2" fontId="53" fillId="34" borderId="240" applyProtection="0"/>
    <xf numFmtId="2" fontId="54" fillId="33" borderId="240" applyProtection="0"/>
    <xf numFmtId="2" fontId="57" fillId="35" borderId="240" applyProtection="0"/>
    <xf numFmtId="2" fontId="57" fillId="35" borderId="240" applyProtection="0">
      <alignment horizontal="center"/>
    </xf>
    <xf numFmtId="2" fontId="57" fillId="35" borderId="240" applyProtection="0">
      <alignment horizontal="center"/>
    </xf>
    <xf numFmtId="2" fontId="53" fillId="37" borderId="240" applyProtection="0">
      <alignment horizontal="center"/>
    </xf>
    <xf numFmtId="2" fontId="57" fillId="35" borderId="240" applyProtection="0">
      <alignment horizontal="center"/>
    </xf>
    <xf numFmtId="2" fontId="57" fillId="35" borderId="240" applyProtection="0"/>
    <xf numFmtId="2" fontId="53" fillId="37" borderId="240" applyProtection="0">
      <alignment horizont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2" fontId="53" fillId="37" borderId="240" applyProtection="0">
      <alignment horizontal="center"/>
    </xf>
    <xf numFmtId="10" fontId="38" fillId="29" borderId="235" applyNumberFormat="0" applyBorder="0" applyAlignment="0" applyProtection="0"/>
    <xf numFmtId="10" fontId="38" fillId="29" borderId="235" applyNumberFormat="0" applyBorder="0" applyAlignment="0" applyProtection="0"/>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2" fontId="53" fillId="37" borderId="240" applyProtection="0">
      <alignment horizontal="center"/>
    </xf>
    <xf numFmtId="2" fontId="53" fillId="37" borderId="240" applyProtection="0">
      <alignment horizontal="center"/>
    </xf>
    <xf numFmtId="2" fontId="53" fillId="37" borderId="240" applyProtection="0">
      <alignment horizontal="center"/>
    </xf>
    <xf numFmtId="2" fontId="53" fillId="37" borderId="240" applyProtection="0">
      <alignment horizontal="center"/>
    </xf>
    <xf numFmtId="2" fontId="53" fillId="37" borderId="240" applyProtection="0">
      <alignment horizontal="center"/>
    </xf>
    <xf numFmtId="2" fontId="53" fillId="37" borderId="240" applyProtection="0">
      <alignment horizontal="center"/>
    </xf>
    <xf numFmtId="2" fontId="57" fillId="35" borderId="240" applyProtection="0">
      <alignment horizontal="center"/>
    </xf>
    <xf numFmtId="2" fontId="57" fillId="35" borderId="240" applyProtection="0">
      <alignment horizontal="center"/>
    </xf>
    <xf numFmtId="2" fontId="57" fillId="35" borderId="240" applyProtection="0">
      <alignment horizontal="center"/>
    </xf>
    <xf numFmtId="2" fontId="57" fillId="35" borderId="240" applyProtection="0">
      <alignment horizontal="center"/>
    </xf>
    <xf numFmtId="2" fontId="57" fillId="35" borderId="240" applyProtection="0">
      <alignment horizontal="center"/>
    </xf>
    <xf numFmtId="2" fontId="57" fillId="35" borderId="240" applyProtection="0">
      <alignment horizontal="center"/>
    </xf>
    <xf numFmtId="2" fontId="57" fillId="35" borderId="240" applyProtection="0"/>
    <xf numFmtId="2" fontId="57" fillId="35" borderId="240" applyProtection="0"/>
    <xf numFmtId="2" fontId="57" fillId="35" borderId="240" applyProtection="0"/>
    <xf numFmtId="2" fontId="57" fillId="35" borderId="240" applyProtection="0"/>
    <xf numFmtId="2" fontId="57" fillId="35" borderId="240" applyProtection="0"/>
    <xf numFmtId="2" fontId="57" fillId="35" borderId="240" applyProtection="0"/>
    <xf numFmtId="2" fontId="53" fillId="37" borderId="240" applyProtection="0"/>
    <xf numFmtId="2" fontId="53" fillId="37" borderId="240" applyProtection="0"/>
    <xf numFmtId="2" fontId="53" fillId="37" borderId="240" applyProtection="0"/>
    <xf numFmtId="2" fontId="53" fillId="34" borderId="240" applyProtection="0"/>
    <xf numFmtId="2" fontId="53" fillId="34" borderId="240" applyProtection="0"/>
    <xf numFmtId="2" fontId="53" fillId="34"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0" fontId="55" fillId="33" borderId="240" applyNumberFormat="0" applyProtection="0">
      <alignment horizontal="left"/>
    </xf>
    <xf numFmtId="0" fontId="55" fillId="33" borderId="240" applyNumberFormat="0" applyProtection="0">
      <alignment horizontal="left"/>
    </xf>
    <xf numFmtId="0" fontId="55" fillId="33" borderId="240" applyNumberFormat="0" applyProtection="0">
      <alignment horizontal="left"/>
    </xf>
    <xf numFmtId="0" fontId="55" fillId="33" borderId="240" applyNumberFormat="0" applyProtection="0">
      <alignment horizontal="left"/>
    </xf>
    <xf numFmtId="0" fontId="55" fillId="33" borderId="240" applyNumberFormat="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14" fontId="54" fillId="36" borderId="240" applyProtection="0">
      <alignment horizontal="left"/>
    </xf>
    <xf numFmtId="14" fontId="54" fillId="36" borderId="240" applyProtection="0">
      <alignment horizontal="lef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2" fontId="53" fillId="35" borderId="240" applyProtection="0">
      <alignment horizontal="right"/>
    </xf>
    <xf numFmtId="2" fontId="53" fillId="35" borderId="240" applyProtection="0">
      <alignment horizontal="right"/>
    </xf>
    <xf numFmtId="2" fontId="53" fillId="35" borderId="240" applyProtection="0">
      <alignment horizontal="right"/>
    </xf>
    <xf numFmtId="2" fontId="53" fillId="35" borderId="240" applyProtection="0">
      <alignment horizontal="right"/>
    </xf>
    <xf numFmtId="2" fontId="53" fillId="35" borderId="240" applyProtection="0">
      <alignment horizontal="right"/>
    </xf>
    <xf numFmtId="2" fontId="53" fillId="35" borderId="240" applyProtection="0">
      <alignment horizontal="right"/>
    </xf>
    <xf numFmtId="2" fontId="52" fillId="34" borderId="240" applyProtection="0">
      <alignment horizontal="right"/>
    </xf>
    <xf numFmtId="2" fontId="52" fillId="34" borderId="240" applyProtection="0">
      <alignment horizontal="right"/>
    </xf>
    <xf numFmtId="2" fontId="52" fillId="34" borderId="240" applyProtection="0">
      <alignment horizontal="right"/>
    </xf>
    <xf numFmtId="2" fontId="52" fillId="34" borderId="240" applyProtection="0">
      <alignment horizontal="right"/>
    </xf>
    <xf numFmtId="2" fontId="52" fillId="34" borderId="240" applyProtection="0">
      <alignment horizontal="right"/>
    </xf>
    <xf numFmtId="2" fontId="52" fillId="34" borderId="240" applyProtection="0">
      <alignment horizontal="right"/>
    </xf>
    <xf numFmtId="0" fontId="52" fillId="33" borderId="240" applyNumberFormat="0" applyAlignment="0" applyProtection="0"/>
    <xf numFmtId="0" fontId="52" fillId="33" borderId="240" applyNumberFormat="0" applyAlignment="0" applyProtection="0"/>
    <xf numFmtId="0" fontId="52" fillId="33" borderId="240" applyNumberFormat="0" applyAlignment="0" applyProtection="0"/>
    <xf numFmtId="0" fontId="52" fillId="33" borderId="240" applyNumberFormat="0" applyAlignment="0" applyProtection="0"/>
    <xf numFmtId="0" fontId="52" fillId="33" borderId="240" applyNumberFormat="0" applyAlignment="0" applyProtection="0"/>
    <xf numFmtId="0" fontId="52" fillId="33" borderId="240" applyNumberFormat="0" applyAlignment="0" applyProtection="0"/>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44" fillId="8" borderId="236" applyNumberFormat="0" applyAlignment="0" applyProtection="0">
      <alignment vertical="center"/>
    </xf>
    <xf numFmtId="0" fontId="40" fillId="0" borderId="237">
      <alignment horizontal="left" vertical="center"/>
    </xf>
    <xf numFmtId="0" fontId="32" fillId="15" borderId="236" applyNumberFormat="0" applyAlignment="0" applyProtection="0">
      <alignment vertical="center"/>
    </xf>
    <xf numFmtId="0" fontId="32" fillId="15" borderId="236" applyNumberFormat="0" applyAlignment="0" applyProtection="0">
      <alignment vertical="center"/>
    </xf>
    <xf numFmtId="0" fontId="32" fillId="15" borderId="236" applyNumberFormat="0" applyAlignment="0" applyProtection="0">
      <alignment vertical="center"/>
    </xf>
    <xf numFmtId="0" fontId="32" fillId="15" borderId="236" applyNumberFormat="0" applyAlignment="0" applyProtection="0">
      <alignment vertical="center"/>
    </xf>
    <xf numFmtId="0" fontId="63" fillId="0" borderId="241" applyNumberFormat="0" applyFill="0" applyAlignment="0" applyProtection="0">
      <alignment vertical="center"/>
    </xf>
    <xf numFmtId="0" fontId="40" fillId="0" borderId="237">
      <alignment horizontal="left" vertical="center"/>
    </xf>
    <xf numFmtId="10" fontId="38" fillId="29" borderId="235" applyNumberFormat="0" applyBorder="0" applyAlignment="0" applyProtection="0"/>
    <xf numFmtId="2" fontId="53" fillId="37" borderId="240" applyProtection="0">
      <alignment horizont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2" fontId="53" fillId="37" borderId="240" applyProtection="0">
      <alignment horizontal="center"/>
    </xf>
    <xf numFmtId="2" fontId="53" fillId="37" borderId="240" applyProtection="0">
      <alignment horizontal="center"/>
    </xf>
    <xf numFmtId="2" fontId="57" fillId="35" borderId="240" applyProtection="0"/>
    <xf numFmtId="2" fontId="57" fillId="35" borderId="240" applyProtection="0">
      <alignment horizontal="center"/>
    </xf>
    <xf numFmtId="2" fontId="57" fillId="35" borderId="240" applyProtection="0">
      <alignment horizontal="center"/>
    </xf>
    <xf numFmtId="2" fontId="57" fillId="35" borderId="240" applyProtection="0">
      <alignment horizontal="center"/>
    </xf>
    <xf numFmtId="2" fontId="57" fillId="35" borderId="240" applyProtection="0"/>
    <xf numFmtId="2" fontId="57" fillId="35" borderId="240" applyProtection="0"/>
    <xf numFmtId="2" fontId="54" fillId="33" borderId="240" applyProtection="0"/>
    <xf numFmtId="2" fontId="53" fillId="34" borderId="240" applyProtection="0"/>
    <xf numFmtId="2" fontId="53" fillId="37" borderId="240" applyProtection="0"/>
    <xf numFmtId="2" fontId="53" fillId="37" borderId="240" applyProtection="0"/>
    <xf numFmtId="2" fontId="53" fillId="37" borderId="240" applyProtection="0"/>
    <xf numFmtId="2" fontId="53" fillId="34" borderId="240" applyProtection="0"/>
    <xf numFmtId="2" fontId="53" fillId="34"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14" fontId="54" fillId="36" borderId="240" applyProtection="0">
      <alignment horizontal="right"/>
    </xf>
    <xf numFmtId="14" fontId="54" fillId="36" borderId="240" applyProtection="0">
      <alignment horizontal="left"/>
    </xf>
    <xf numFmtId="0" fontId="55" fillId="33" borderId="240" applyNumberFormat="0" applyProtection="0">
      <alignment horizontal="left"/>
    </xf>
    <xf numFmtId="2" fontId="54" fillId="33" borderId="240" applyProtection="0"/>
    <xf numFmtId="0" fontId="55" fillId="33" borderId="240" applyNumberFormat="0" applyProtection="0">
      <alignment horizontal="left"/>
    </xf>
    <xf numFmtId="0" fontId="55" fillId="33" borderId="240" applyNumberFormat="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right"/>
    </xf>
    <xf numFmtId="2" fontId="53" fillId="35"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2" fontId="53" fillId="35" borderId="240" applyProtection="0">
      <alignment horizontal="right"/>
    </xf>
    <xf numFmtId="0" fontId="52" fillId="33" borderId="240" applyNumberFormat="0" applyAlignment="0" applyProtection="0"/>
    <xf numFmtId="2" fontId="52" fillId="34" borderId="240" applyProtection="0">
      <alignment horizontal="right"/>
    </xf>
    <xf numFmtId="2" fontId="53" fillId="35" borderId="240" applyProtection="0">
      <alignment horizontal="right"/>
    </xf>
    <xf numFmtId="2" fontId="52" fillId="34" borderId="240" applyProtection="0">
      <alignment horizontal="right"/>
    </xf>
    <xf numFmtId="2" fontId="52" fillId="34" borderId="240" applyProtection="0">
      <alignment horizontal="right"/>
    </xf>
    <xf numFmtId="0" fontId="52" fillId="33" borderId="240" applyNumberFormat="0" applyAlignment="0" applyProtection="0"/>
    <xf numFmtId="0" fontId="51" fillId="15" borderId="239" applyNumberFormat="0" applyAlignment="0" applyProtection="0">
      <alignment vertical="center"/>
    </xf>
    <xf numFmtId="0" fontId="52" fillId="33" borderId="240" applyNumberFormat="0" applyAlignment="0" applyProtection="0"/>
    <xf numFmtId="0" fontId="51" fillId="15" borderId="239" applyNumberFormat="0" applyAlignment="0" applyProtection="0">
      <alignment vertical="center"/>
    </xf>
    <xf numFmtId="0" fontId="51" fillId="15" borderId="239" applyNumberFormat="0" applyAlignment="0" applyProtection="0">
      <alignment vertical="center"/>
    </xf>
    <xf numFmtId="0" fontId="18" fillId="32" borderId="238" applyNumberFormat="0" applyAlignment="0" applyProtection="0"/>
    <xf numFmtId="0" fontId="18" fillId="32" borderId="238" applyNumberFormat="0" applyAlignment="0" applyProtection="0"/>
    <xf numFmtId="0" fontId="13" fillId="10" borderId="238" applyNumberFormat="0" applyFont="0" applyAlignment="0" applyProtection="0">
      <alignment vertical="center"/>
    </xf>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3" fillId="10" borderId="238" applyNumberFormat="0" applyFon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10" fontId="38" fillId="29" borderId="243" applyNumberFormat="0" applyBorder="0" applyAlignment="0" applyProtection="0"/>
    <xf numFmtId="0" fontId="32" fillId="15" borderId="236" applyNumberFormat="0" applyAlignment="0" applyProtection="0">
      <alignment vertical="center"/>
    </xf>
    <xf numFmtId="0" fontId="32" fillId="15" borderId="236" applyNumberFormat="0" applyAlignment="0" applyProtection="0">
      <alignment vertical="center"/>
    </xf>
    <xf numFmtId="0" fontId="40" fillId="0" borderId="237">
      <alignment horizontal="left" vertical="center"/>
    </xf>
    <xf numFmtId="0" fontId="40" fillId="0" borderId="237">
      <alignment horizontal="left" vertical="center"/>
    </xf>
    <xf numFmtId="0" fontId="44" fillId="8" borderId="236" applyNumberFormat="0" applyAlignment="0" applyProtection="0">
      <alignment vertical="center"/>
    </xf>
    <xf numFmtId="10" fontId="38" fillId="29" borderId="235" applyNumberFormat="0" applyBorder="0" applyAlignment="0" applyProtection="0"/>
    <xf numFmtId="0" fontId="44" fillId="8" borderId="236" applyNumberFormat="0" applyAlignment="0" applyProtection="0">
      <alignment vertical="center"/>
    </xf>
    <xf numFmtId="0" fontId="44" fillId="8" borderId="236" applyNumberFormat="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2"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2" fontId="54" fillId="33" borderId="240" applyProtection="0"/>
    <xf numFmtId="0" fontId="13" fillId="10" borderId="238" applyNumberFormat="0" applyFon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13" fillId="10" borderId="238" applyNumberFormat="0" applyFont="0" applyAlignment="0" applyProtection="0">
      <alignment vertical="center"/>
    </xf>
    <xf numFmtId="0" fontId="40" fillId="0" borderId="237">
      <alignment horizontal="left" vertical="center"/>
    </xf>
    <xf numFmtId="0" fontId="40" fillId="0" borderId="237">
      <alignment horizontal="left" vertical="center"/>
    </xf>
    <xf numFmtId="10" fontId="38" fillId="29" borderId="235" applyNumberFormat="0" applyBorder="0" applyAlignment="0" applyProtection="0"/>
    <xf numFmtId="0" fontId="67" fillId="9" borderId="236" applyNumberFormat="0" applyAlignment="0" applyProtection="0"/>
    <xf numFmtId="0" fontId="67" fillId="9" borderId="236" applyNumberFormat="0" applyAlignment="0" applyProtection="0"/>
    <xf numFmtId="0" fontId="67" fillId="9" borderId="236" applyNumberFormat="0" applyAlignment="0" applyProtection="0"/>
    <xf numFmtId="0" fontId="67" fillId="9" borderId="236" applyNumberFormat="0" applyAlignment="0" applyProtection="0"/>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3" fillId="0" borderId="242"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2"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32" fillId="15" borderId="236" applyNumberFormat="0" applyAlignment="0" applyProtection="0">
      <alignment vertical="center"/>
    </xf>
    <xf numFmtId="0" fontId="32" fillId="15" borderId="236" applyNumberFormat="0" applyAlignment="0" applyProtection="0">
      <alignment vertical="center"/>
    </xf>
    <xf numFmtId="0" fontId="32" fillId="15" borderId="236" applyNumberFormat="0" applyAlignment="0" applyProtection="0">
      <alignment vertical="center"/>
    </xf>
    <xf numFmtId="0" fontId="32" fillId="15"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7" fillId="9" borderId="236" applyNumberFormat="0" applyAlignment="0" applyProtection="0"/>
    <xf numFmtId="0" fontId="67" fillId="9" borderId="236" applyNumberFormat="0" applyAlignment="0" applyProtection="0"/>
    <xf numFmtId="0" fontId="67" fillId="9" borderId="236" applyNumberFormat="0" applyAlignment="0" applyProtection="0"/>
    <xf numFmtId="0" fontId="67" fillId="9" borderId="236" applyNumberFormat="0" applyAlignment="0" applyProtection="0"/>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3" fillId="0" borderId="241" applyNumberFormat="0" applyFill="0" applyAlignment="0" applyProtection="0">
      <alignment vertical="center"/>
    </xf>
    <xf numFmtId="0" fontId="18" fillId="32" borderId="238" applyNumberFormat="0" applyAlignment="0" applyProtection="0"/>
    <xf numFmtId="0" fontId="18" fillId="32" borderId="238" applyNumberFormat="0" applyAlignment="0" applyProtection="0"/>
    <xf numFmtId="0" fontId="13" fillId="10" borderId="238" applyNumberFormat="0" applyFont="0" applyAlignment="0" applyProtection="0">
      <alignment vertical="center"/>
    </xf>
    <xf numFmtId="0" fontId="18" fillId="32" borderId="238" applyNumberFormat="0" applyAlignment="0" applyProtection="0"/>
    <xf numFmtId="0" fontId="55" fillId="33" borderId="240" applyNumberFormat="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2" fontId="53" fillId="37" borderId="240" applyProtection="0"/>
    <xf numFmtId="2" fontId="53" fillId="34" borderId="240" applyProtection="0"/>
    <xf numFmtId="2" fontId="53" fillId="34" borderId="240" applyProtection="0"/>
    <xf numFmtId="2" fontId="53" fillId="34" borderId="240" applyProtection="0"/>
    <xf numFmtId="2" fontId="53" fillId="37" borderId="240" applyProtection="0"/>
    <xf numFmtId="2" fontId="53" fillId="37" borderId="24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68" fillId="15"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15"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10" fontId="38" fillId="29" borderId="235" applyNumberFormat="0" applyBorder="0" applyAlignment="0" applyProtection="0"/>
    <xf numFmtId="0" fontId="44" fillId="8" borderId="236" applyNumberFormat="0" applyAlignment="0" applyProtection="0">
      <alignment vertical="center"/>
    </xf>
    <xf numFmtId="37" fontId="73" fillId="0" borderId="235">
      <alignment horizontal="justify" vertical="center" wrapText="1"/>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37" fontId="73" fillId="0" borderId="243">
      <alignment horizontal="justify" vertical="center" wrapText="1"/>
    </xf>
    <xf numFmtId="0" fontId="40" fillId="0" borderId="237">
      <alignment horizontal="left" vertical="center"/>
    </xf>
    <xf numFmtId="0" fontId="40" fillId="0" borderId="237">
      <alignment horizontal="left" vertical="center"/>
    </xf>
    <xf numFmtId="0" fontId="44" fillId="8" borderId="216" applyNumberFormat="0" applyAlignment="0" applyProtection="0">
      <alignment vertical="center"/>
    </xf>
    <xf numFmtId="0" fontId="13" fillId="10" borderId="238" applyNumberFormat="0" applyFont="0" applyAlignment="0" applyProtection="0">
      <alignment vertical="center"/>
    </xf>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8" fillId="32" borderId="238" applyNumberFormat="0" applyAlignment="0" applyProtection="0"/>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2" fillId="33" borderId="240" applyNumberFormat="0" applyAlignment="0" applyProtection="0"/>
    <xf numFmtId="0" fontId="52" fillId="33" borderId="240" applyNumberFormat="0" applyAlignment="0" applyProtection="0"/>
    <xf numFmtId="0" fontId="52" fillId="33" borderId="240" applyNumberFormat="0" applyAlignment="0" applyProtection="0"/>
    <xf numFmtId="0" fontId="52" fillId="33" borderId="240" applyNumberFormat="0" applyAlignment="0" applyProtection="0"/>
    <xf numFmtId="0" fontId="52" fillId="33" borderId="240" applyNumberFormat="0" applyAlignment="0" applyProtection="0"/>
    <xf numFmtId="0" fontId="52" fillId="33" borderId="240" applyNumberFormat="0" applyAlignment="0" applyProtection="0"/>
    <xf numFmtId="2" fontId="52" fillId="34" borderId="240" applyProtection="0">
      <alignment horizontal="right"/>
    </xf>
    <xf numFmtId="2" fontId="52" fillId="34" borderId="240" applyProtection="0">
      <alignment horizontal="right"/>
    </xf>
    <xf numFmtId="2" fontId="52" fillId="34" borderId="240" applyProtection="0">
      <alignment horizontal="right"/>
    </xf>
    <xf numFmtId="2" fontId="52" fillId="34" borderId="240" applyProtection="0">
      <alignment horizontal="right"/>
    </xf>
    <xf numFmtId="2" fontId="52" fillId="34" borderId="240" applyProtection="0">
      <alignment horizontal="right"/>
    </xf>
    <xf numFmtId="2" fontId="52" fillId="34" borderId="240" applyProtection="0">
      <alignment horizontal="right"/>
    </xf>
    <xf numFmtId="2" fontId="53" fillId="35" borderId="240" applyProtection="0">
      <alignment horizontal="right"/>
    </xf>
    <xf numFmtId="2" fontId="53" fillId="35" borderId="240" applyProtection="0">
      <alignment horizontal="right"/>
    </xf>
    <xf numFmtId="2" fontId="53" fillId="35" borderId="240" applyProtection="0">
      <alignment horizontal="right"/>
    </xf>
    <xf numFmtId="2" fontId="53" fillId="35" borderId="240" applyProtection="0">
      <alignment horizontal="right"/>
    </xf>
    <xf numFmtId="2" fontId="53" fillId="35" borderId="240" applyProtection="0">
      <alignment horizontal="right"/>
    </xf>
    <xf numFmtId="2" fontId="53" fillId="35"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righ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14" fontId="54" fillId="36" borderId="240" applyProtection="0">
      <alignment horizontal="left"/>
    </xf>
    <xf numFmtId="0" fontId="55" fillId="33" borderId="240" applyNumberFormat="0" applyProtection="0">
      <alignment horizontal="left"/>
    </xf>
    <xf numFmtId="0" fontId="55" fillId="33" borderId="240" applyNumberFormat="0" applyProtection="0">
      <alignment horizontal="left"/>
    </xf>
    <xf numFmtId="0" fontId="55" fillId="33" borderId="240" applyNumberFormat="0" applyProtection="0">
      <alignment horizontal="left"/>
    </xf>
    <xf numFmtId="0" fontId="55" fillId="33" borderId="240" applyNumberFormat="0" applyProtection="0">
      <alignment horizontal="left"/>
    </xf>
    <xf numFmtId="0" fontId="55" fillId="33" borderId="240" applyNumberFormat="0" applyProtection="0">
      <alignment horizontal="left"/>
    </xf>
    <xf numFmtId="0" fontId="55" fillId="33" borderId="240" applyNumberFormat="0" applyProtection="0">
      <alignment horizontal="left"/>
    </xf>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4" fillId="33" borderId="240" applyProtection="0"/>
    <xf numFmtId="2" fontId="53" fillId="34" borderId="240" applyProtection="0"/>
    <xf numFmtId="2" fontId="53" fillId="34" borderId="240" applyProtection="0"/>
    <xf numFmtId="2" fontId="53" fillId="34" borderId="240" applyProtection="0"/>
    <xf numFmtId="2" fontId="53" fillId="34" borderId="240" applyProtection="0"/>
    <xf numFmtId="2" fontId="53" fillId="34" borderId="240" applyProtection="0"/>
    <xf numFmtId="2" fontId="53" fillId="34" borderId="240" applyProtection="0"/>
    <xf numFmtId="2" fontId="53" fillId="37" borderId="240" applyProtection="0"/>
    <xf numFmtId="2" fontId="53" fillId="37" borderId="240" applyProtection="0"/>
    <xf numFmtId="2" fontId="53" fillId="37" borderId="240" applyProtection="0"/>
    <xf numFmtId="2" fontId="53" fillId="37" borderId="240" applyProtection="0"/>
    <xf numFmtId="2" fontId="53" fillId="37" borderId="240" applyProtection="0"/>
    <xf numFmtId="2" fontId="53" fillId="37" borderId="240" applyProtection="0"/>
    <xf numFmtId="2" fontId="57" fillId="35" borderId="240" applyProtection="0"/>
    <xf numFmtId="2" fontId="57" fillId="35" borderId="240" applyProtection="0"/>
    <xf numFmtId="2" fontId="57" fillId="35" borderId="240" applyProtection="0"/>
    <xf numFmtId="2" fontId="57" fillId="35" borderId="240" applyProtection="0"/>
    <xf numFmtId="2" fontId="57" fillId="35" borderId="240" applyProtection="0"/>
    <xf numFmtId="2" fontId="57" fillId="35" borderId="240" applyProtection="0"/>
    <xf numFmtId="2" fontId="57" fillId="35" borderId="240" applyProtection="0">
      <alignment horizontal="center"/>
    </xf>
    <xf numFmtId="2" fontId="57" fillId="35" borderId="240" applyProtection="0">
      <alignment horizontal="center"/>
    </xf>
    <xf numFmtId="2" fontId="57" fillId="35" borderId="240" applyProtection="0">
      <alignment horizontal="center"/>
    </xf>
    <xf numFmtId="2" fontId="57" fillId="35" borderId="240" applyProtection="0">
      <alignment horizontal="center"/>
    </xf>
    <xf numFmtId="2" fontId="57" fillId="35" borderId="240" applyProtection="0">
      <alignment horizontal="center"/>
    </xf>
    <xf numFmtId="2" fontId="57" fillId="35" borderId="240" applyProtection="0">
      <alignment horizontal="center"/>
    </xf>
    <xf numFmtId="2" fontId="53" fillId="37" borderId="240" applyProtection="0">
      <alignment horizontal="center"/>
    </xf>
    <xf numFmtId="2" fontId="53" fillId="37" borderId="240" applyProtection="0">
      <alignment horizontal="center"/>
    </xf>
    <xf numFmtId="2" fontId="53" fillId="37" borderId="240" applyProtection="0">
      <alignment horizontal="center"/>
    </xf>
    <xf numFmtId="2" fontId="53" fillId="37" borderId="240" applyProtection="0">
      <alignment horizontal="center"/>
    </xf>
    <xf numFmtId="2" fontId="53" fillId="37" borderId="240" applyProtection="0">
      <alignment horizontal="center"/>
    </xf>
    <xf numFmtId="2" fontId="53" fillId="37" borderId="240" applyProtection="0">
      <alignment horizont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13" fillId="10" borderId="238" applyNumberFormat="0" applyFon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9"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0" fillId="15" borderId="239" applyNumberFormat="0" applyAlignment="0" applyProtection="0">
      <alignment vertical="center"/>
    </xf>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51" fillId="15" borderId="239" applyNumberFormat="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37" fontId="73" fillId="0" borderId="214">
      <alignment horizontal="justify" vertical="center" wrapText="1"/>
    </xf>
    <xf numFmtId="10" fontId="38" fillId="29" borderId="214" applyNumberFormat="0" applyBorder="0" applyAlignment="0" applyProtection="0"/>
    <xf numFmtId="10" fontId="38" fillId="29" borderId="214" applyNumberFormat="0" applyBorder="0" applyAlignment="0" applyProtection="0"/>
    <xf numFmtId="0" fontId="40" fillId="0" borderId="230">
      <alignment horizontal="left" vertical="center"/>
    </xf>
    <xf numFmtId="0" fontId="40" fillId="0" borderId="230">
      <alignment horizontal="left" vertical="center"/>
    </xf>
    <xf numFmtId="0" fontId="40" fillId="0" borderId="230">
      <alignment horizontal="left" vertical="center"/>
    </xf>
    <xf numFmtId="0" fontId="40" fillId="0" borderId="230">
      <alignment horizontal="left" vertical="center"/>
    </xf>
    <xf numFmtId="0" fontId="40" fillId="0" borderId="230">
      <alignment horizontal="left" vertical="center"/>
    </xf>
    <xf numFmtId="0" fontId="40" fillId="0" borderId="230">
      <alignment horizontal="left" vertical="center"/>
    </xf>
    <xf numFmtId="0" fontId="40" fillId="0" borderId="230">
      <alignment horizontal="left" vertical="center"/>
    </xf>
    <xf numFmtId="0" fontId="40" fillId="0" borderId="230">
      <alignment horizontal="lef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32" fillId="15" borderId="246" applyNumberFormat="0" applyAlignment="0" applyProtection="0">
      <alignment vertical="center"/>
    </xf>
    <xf numFmtId="0" fontId="32" fillId="15" borderId="246" applyNumberFormat="0" applyAlignment="0" applyProtection="0">
      <alignment vertical="center"/>
    </xf>
    <xf numFmtId="0" fontId="32" fillId="15" borderId="246" applyNumberFormat="0" applyAlignment="0" applyProtection="0">
      <alignment vertical="center"/>
    </xf>
    <xf numFmtId="0" fontId="32" fillId="15" borderId="246" applyNumberFormat="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40" fillId="0" borderId="247">
      <alignment horizontal="left" vertical="center"/>
    </xf>
    <xf numFmtId="0" fontId="40" fillId="0" borderId="247">
      <alignment horizontal="left" vertical="center"/>
    </xf>
    <xf numFmtId="0" fontId="44" fillId="8" borderId="246" applyNumberFormat="0" applyAlignment="0" applyProtection="0">
      <alignment vertical="center"/>
    </xf>
    <xf numFmtId="0" fontId="44" fillId="8" borderId="246" applyNumberFormat="0" applyAlignment="0" applyProtection="0">
      <alignment vertical="center"/>
    </xf>
    <xf numFmtId="0" fontId="44" fillId="8" borderId="246" applyNumberFormat="0" applyAlignment="0" applyProtection="0">
      <alignment vertical="center"/>
    </xf>
    <xf numFmtId="0" fontId="44" fillId="8" borderId="246" applyNumberFormat="0" applyAlignment="0" applyProtection="0">
      <alignment vertical="center"/>
    </xf>
    <xf numFmtId="0" fontId="44" fillId="8" borderId="246" applyNumberFormat="0" applyAlignment="0" applyProtection="0">
      <alignment vertical="center"/>
    </xf>
    <xf numFmtId="0" fontId="44" fillId="8" borderId="246" applyNumberFormat="0" applyAlignment="0" applyProtection="0">
      <alignment vertical="center"/>
    </xf>
    <xf numFmtId="0" fontId="13" fillId="10" borderId="248" applyNumberFormat="0" applyFont="0" applyAlignment="0" applyProtection="0">
      <alignment vertical="center"/>
    </xf>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8" fillId="32" borderId="248" applyNumberFormat="0" applyAlignment="0" applyProtection="0"/>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51" fillId="15" borderId="249" applyNumberFormat="0" applyAlignment="0" applyProtection="0">
      <alignment vertical="center"/>
    </xf>
    <xf numFmtId="0" fontId="51" fillId="15" borderId="249" applyNumberFormat="0" applyAlignment="0" applyProtection="0">
      <alignment vertical="center"/>
    </xf>
    <xf numFmtId="0" fontId="51" fillId="15" borderId="249" applyNumberFormat="0" applyAlignment="0" applyProtection="0">
      <alignment vertical="center"/>
    </xf>
    <xf numFmtId="0" fontId="51" fillId="15" borderId="249" applyNumberFormat="0" applyAlignment="0" applyProtection="0">
      <alignment vertical="center"/>
    </xf>
    <xf numFmtId="0" fontId="51" fillId="15" borderId="249" applyNumberFormat="0" applyAlignment="0" applyProtection="0">
      <alignment vertical="center"/>
    </xf>
    <xf numFmtId="0" fontId="51" fillId="15" borderId="249" applyNumberFormat="0" applyAlignment="0" applyProtection="0">
      <alignment vertical="center"/>
    </xf>
    <xf numFmtId="0" fontId="52" fillId="33" borderId="250" applyNumberFormat="0" applyAlignment="0" applyProtection="0"/>
    <xf numFmtId="0" fontId="52" fillId="33" borderId="250" applyNumberFormat="0" applyAlignment="0" applyProtection="0"/>
    <xf numFmtId="0" fontId="52" fillId="33" borderId="250" applyNumberFormat="0" applyAlignment="0" applyProtection="0"/>
    <xf numFmtId="0" fontId="52" fillId="33" borderId="250" applyNumberFormat="0" applyAlignment="0" applyProtection="0"/>
    <xf numFmtId="0" fontId="52" fillId="33" borderId="250" applyNumberFormat="0" applyAlignment="0" applyProtection="0"/>
    <xf numFmtId="0" fontId="52" fillId="33" borderId="250" applyNumberFormat="0" applyAlignment="0" applyProtection="0"/>
    <xf numFmtId="2" fontId="52" fillId="34" borderId="250" applyProtection="0">
      <alignment horizontal="right"/>
    </xf>
    <xf numFmtId="2" fontId="52" fillId="34" borderId="250" applyProtection="0">
      <alignment horizontal="right"/>
    </xf>
    <xf numFmtId="2" fontId="52" fillId="34" borderId="250" applyProtection="0">
      <alignment horizontal="right"/>
    </xf>
    <xf numFmtId="2" fontId="52" fillId="34" borderId="250" applyProtection="0">
      <alignment horizontal="right"/>
    </xf>
    <xf numFmtId="2" fontId="52" fillId="34" borderId="250" applyProtection="0">
      <alignment horizontal="right"/>
    </xf>
    <xf numFmtId="2" fontId="52" fillId="34" borderId="250" applyProtection="0">
      <alignment horizontal="right"/>
    </xf>
    <xf numFmtId="2" fontId="53" fillId="35" borderId="250" applyProtection="0">
      <alignment horizontal="right"/>
    </xf>
    <xf numFmtId="2" fontId="53" fillId="35" borderId="250" applyProtection="0">
      <alignment horizontal="right"/>
    </xf>
    <xf numFmtId="2" fontId="53" fillId="35" borderId="250" applyProtection="0">
      <alignment horizontal="right"/>
    </xf>
    <xf numFmtId="2" fontId="53" fillId="35" borderId="250" applyProtection="0">
      <alignment horizontal="right"/>
    </xf>
    <xf numFmtId="2" fontId="53" fillId="35" borderId="250" applyProtection="0">
      <alignment horizontal="right"/>
    </xf>
    <xf numFmtId="2" fontId="53" fillId="35" borderId="250" applyProtection="0">
      <alignment horizontal="right"/>
    </xf>
    <xf numFmtId="14" fontId="54" fillId="36" borderId="250" applyProtection="0">
      <alignment horizontal="right"/>
    </xf>
    <xf numFmtId="14" fontId="54" fillId="36" borderId="250" applyProtection="0">
      <alignment horizontal="right"/>
    </xf>
    <xf numFmtId="14" fontId="54" fillId="36" borderId="250" applyProtection="0">
      <alignment horizontal="right"/>
    </xf>
    <xf numFmtId="14" fontId="54" fillId="36" borderId="250" applyProtection="0">
      <alignment horizontal="right"/>
    </xf>
    <xf numFmtId="14" fontId="54" fillId="36" borderId="250" applyProtection="0">
      <alignment horizontal="right"/>
    </xf>
    <xf numFmtId="14" fontId="54" fillId="36" borderId="250" applyProtection="0">
      <alignment horizontal="right"/>
    </xf>
    <xf numFmtId="14" fontId="54" fillId="36" borderId="250" applyProtection="0">
      <alignment horizontal="right"/>
    </xf>
    <xf numFmtId="14" fontId="54" fillId="36" borderId="250" applyProtection="0">
      <alignment horizontal="right"/>
    </xf>
    <xf numFmtId="14" fontId="54" fillId="36" borderId="250" applyProtection="0">
      <alignment horizontal="right"/>
    </xf>
    <xf numFmtId="14" fontId="54" fillId="36" borderId="250" applyProtection="0">
      <alignment horizontal="right"/>
    </xf>
    <xf numFmtId="14" fontId="54" fillId="36" borderId="250" applyProtection="0">
      <alignment horizontal="right"/>
    </xf>
    <xf numFmtId="14" fontId="54" fillId="36" borderId="250" applyProtection="0">
      <alignment horizontal="right"/>
    </xf>
    <xf numFmtId="14" fontId="54" fillId="36" borderId="250" applyProtection="0">
      <alignment horizontal="left"/>
    </xf>
    <xf numFmtId="14" fontId="54" fillId="36" borderId="250" applyProtection="0">
      <alignment horizontal="left"/>
    </xf>
    <xf numFmtId="14" fontId="54" fillId="36" borderId="250" applyProtection="0">
      <alignment horizontal="left"/>
    </xf>
    <xf numFmtId="14" fontId="54" fillId="36" borderId="250" applyProtection="0">
      <alignment horizontal="left"/>
    </xf>
    <xf numFmtId="14" fontId="54" fillId="36" borderId="250" applyProtection="0">
      <alignment horizontal="left"/>
    </xf>
    <xf numFmtId="14" fontId="54" fillId="36" borderId="250" applyProtection="0">
      <alignment horizontal="left"/>
    </xf>
    <xf numFmtId="14" fontId="54" fillId="36" borderId="250" applyProtection="0">
      <alignment horizontal="left"/>
    </xf>
    <xf numFmtId="14" fontId="54" fillId="36" borderId="250" applyProtection="0">
      <alignment horizontal="left"/>
    </xf>
    <xf numFmtId="14" fontId="54" fillId="36" borderId="250" applyProtection="0">
      <alignment horizontal="left"/>
    </xf>
    <xf numFmtId="14" fontId="54" fillId="36" borderId="250" applyProtection="0">
      <alignment horizontal="left"/>
    </xf>
    <xf numFmtId="14" fontId="54" fillId="36" borderId="250" applyProtection="0">
      <alignment horizontal="left"/>
    </xf>
    <xf numFmtId="14" fontId="54" fillId="36" borderId="250" applyProtection="0">
      <alignment horizontal="left"/>
    </xf>
    <xf numFmtId="0" fontId="55" fillId="33" borderId="250" applyNumberFormat="0" applyProtection="0">
      <alignment horizontal="left"/>
    </xf>
    <xf numFmtId="0" fontId="55" fillId="33" borderId="250" applyNumberFormat="0" applyProtection="0">
      <alignment horizontal="left"/>
    </xf>
    <xf numFmtId="0" fontId="55" fillId="33" borderId="250" applyNumberFormat="0" applyProtection="0">
      <alignment horizontal="left"/>
    </xf>
    <xf numFmtId="0" fontId="55" fillId="33" borderId="250" applyNumberFormat="0" applyProtection="0">
      <alignment horizontal="left"/>
    </xf>
    <xf numFmtId="0" fontId="55" fillId="33" borderId="250" applyNumberFormat="0" applyProtection="0">
      <alignment horizontal="left"/>
    </xf>
    <xf numFmtId="0" fontId="55" fillId="33" borderId="250" applyNumberFormat="0" applyProtection="0">
      <alignment horizontal="left"/>
    </xf>
    <xf numFmtId="2" fontId="54" fillId="33" borderId="250" applyProtection="0"/>
    <xf numFmtId="2" fontId="54" fillId="33" borderId="250" applyProtection="0"/>
    <xf numFmtId="2" fontId="54" fillId="33" borderId="250" applyProtection="0"/>
    <xf numFmtId="2" fontId="54" fillId="33" borderId="250" applyProtection="0"/>
    <xf numFmtId="2" fontId="54" fillId="33" borderId="250" applyProtection="0"/>
    <xf numFmtId="2" fontId="54" fillId="33" borderId="250" applyProtection="0"/>
    <xf numFmtId="2" fontId="54" fillId="33" borderId="250" applyProtection="0"/>
    <xf numFmtId="2" fontId="54" fillId="33" borderId="250" applyProtection="0"/>
    <xf numFmtId="2" fontId="54" fillId="33" borderId="250" applyProtection="0"/>
    <xf numFmtId="2" fontId="54" fillId="33" borderId="250" applyProtection="0"/>
    <xf numFmtId="2" fontId="54" fillId="33" borderId="250" applyProtection="0"/>
    <xf numFmtId="2" fontId="54" fillId="33" borderId="250" applyProtection="0"/>
    <xf numFmtId="2" fontId="53" fillId="34" borderId="250" applyProtection="0"/>
    <xf numFmtId="2" fontId="53" fillId="34" borderId="250" applyProtection="0"/>
    <xf numFmtId="2" fontId="53" fillId="34" borderId="250" applyProtection="0"/>
    <xf numFmtId="2" fontId="53" fillId="34" borderId="250" applyProtection="0"/>
    <xf numFmtId="2" fontId="53" fillId="34" borderId="250" applyProtection="0"/>
    <xf numFmtId="2" fontId="53" fillId="34" borderId="250" applyProtection="0"/>
    <xf numFmtId="2" fontId="53" fillId="37" borderId="250" applyProtection="0"/>
    <xf numFmtId="2" fontId="53" fillId="37" borderId="250" applyProtection="0"/>
    <xf numFmtId="2" fontId="53" fillId="37" borderId="250" applyProtection="0"/>
    <xf numFmtId="2" fontId="53" fillId="37" borderId="250" applyProtection="0"/>
    <xf numFmtId="2" fontId="53" fillId="37" borderId="250" applyProtection="0"/>
    <xf numFmtId="2" fontId="53" fillId="37" borderId="250" applyProtection="0"/>
    <xf numFmtId="2" fontId="57" fillId="35" borderId="250" applyProtection="0"/>
    <xf numFmtId="2" fontId="57" fillId="35" borderId="250" applyProtection="0"/>
    <xf numFmtId="2" fontId="57" fillId="35" borderId="250" applyProtection="0"/>
    <xf numFmtId="2" fontId="57" fillId="35" borderId="250" applyProtection="0"/>
    <xf numFmtId="2" fontId="57" fillId="35" borderId="250" applyProtection="0"/>
    <xf numFmtId="2" fontId="57" fillId="35" borderId="250" applyProtection="0"/>
    <xf numFmtId="2" fontId="57" fillId="35" borderId="250" applyProtection="0">
      <alignment horizontal="center"/>
    </xf>
    <xf numFmtId="2" fontId="57" fillId="35" borderId="250" applyProtection="0">
      <alignment horizontal="center"/>
    </xf>
    <xf numFmtId="2" fontId="57" fillId="35" borderId="250" applyProtection="0">
      <alignment horizontal="center"/>
    </xf>
    <xf numFmtId="2" fontId="57" fillId="35" borderId="250" applyProtection="0">
      <alignment horizontal="center"/>
    </xf>
    <xf numFmtId="2" fontId="57" fillId="35" borderId="250" applyProtection="0">
      <alignment horizontal="center"/>
    </xf>
    <xf numFmtId="2" fontId="57" fillId="35" borderId="250" applyProtection="0">
      <alignment horizontal="center"/>
    </xf>
    <xf numFmtId="2" fontId="53" fillId="37" borderId="250" applyProtection="0">
      <alignment horizontal="center"/>
    </xf>
    <xf numFmtId="2" fontId="53" fillId="37" borderId="250" applyProtection="0">
      <alignment horizontal="center"/>
    </xf>
    <xf numFmtId="2" fontId="53" fillId="37" borderId="250" applyProtection="0">
      <alignment horizontal="center"/>
    </xf>
    <xf numFmtId="2" fontId="53" fillId="37" borderId="250" applyProtection="0">
      <alignment horizontal="center"/>
    </xf>
    <xf numFmtId="2" fontId="53" fillId="37" borderId="250" applyProtection="0">
      <alignment horizontal="center"/>
    </xf>
    <xf numFmtId="2" fontId="53" fillId="37" borderId="250" applyProtection="0">
      <alignment horizontal="center"/>
    </xf>
    <xf numFmtId="0" fontId="59" fillId="0" borderId="251" applyNumberFormat="0" applyFill="0" applyAlignment="0" applyProtection="0">
      <alignment vertical="center"/>
    </xf>
    <xf numFmtId="0" fontId="59" fillId="0" borderId="251" applyNumberFormat="0" applyFill="0" applyAlignment="0" applyProtection="0">
      <alignment vertical="center"/>
    </xf>
    <xf numFmtId="0" fontId="59" fillId="0" borderId="251" applyNumberFormat="0" applyFill="0" applyAlignment="0" applyProtection="0">
      <alignment vertical="center"/>
    </xf>
    <xf numFmtId="0" fontId="59" fillId="0" borderId="251" applyNumberFormat="0" applyFill="0" applyAlignment="0" applyProtection="0">
      <alignment vertical="center"/>
    </xf>
    <xf numFmtId="0" fontId="59" fillId="0" borderId="251" applyNumberFormat="0" applyFill="0" applyAlignment="0" applyProtection="0">
      <alignment vertical="center"/>
    </xf>
    <xf numFmtId="0" fontId="59" fillId="0" borderId="251" applyNumberFormat="0" applyFill="0" applyAlignment="0" applyProtection="0">
      <alignment vertical="center"/>
    </xf>
    <xf numFmtId="43" fontId="18"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1" fillId="0" borderId="0" applyFont="0" applyFill="0" applyBorder="0" applyAlignment="0" applyProtection="0">
      <alignment vertical="center"/>
    </xf>
    <xf numFmtId="43" fontId="12" fillId="0" borderId="0" applyFont="0" applyFill="0" applyBorder="0" applyAlignment="0" applyProtection="0">
      <alignment vertical="center"/>
    </xf>
    <xf numFmtId="43" fontId="1"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2" applyNumberFormat="0" applyFill="0" applyAlignment="0" applyProtection="0">
      <alignment vertical="center"/>
    </xf>
    <xf numFmtId="0" fontId="63" fillId="0" borderId="252" applyNumberFormat="0" applyFill="0" applyAlignment="0" applyProtection="0">
      <alignment vertical="center"/>
    </xf>
    <xf numFmtId="0" fontId="63" fillId="0" borderId="252" applyNumberFormat="0" applyFill="0" applyAlignment="0" applyProtection="0">
      <alignment vertical="center"/>
    </xf>
    <xf numFmtId="0" fontId="63" fillId="0" borderId="252" applyNumberFormat="0" applyFill="0" applyAlignment="0" applyProtection="0">
      <alignment vertical="center"/>
    </xf>
    <xf numFmtId="0" fontId="63" fillId="0" borderId="252" applyNumberFormat="0" applyFill="0" applyAlignment="0" applyProtection="0">
      <alignment vertical="center"/>
    </xf>
    <xf numFmtId="0" fontId="63" fillId="0" borderId="252"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63" fillId="0" borderId="251" applyNumberFormat="0" applyFill="0" applyAlignment="0" applyProtection="0">
      <alignment vertical="center"/>
    </xf>
    <xf numFmtId="0" fontId="13" fillId="10" borderId="248" applyNumberFormat="0" applyFont="0" applyAlignment="0" applyProtection="0"/>
    <xf numFmtId="0" fontId="13" fillId="10" borderId="248" applyNumberFormat="0" applyFont="0" applyAlignment="0" applyProtection="0"/>
    <xf numFmtId="0" fontId="13" fillId="10" borderId="248" applyNumberFormat="0" applyFont="0" applyAlignment="0" applyProtection="0"/>
    <xf numFmtId="0" fontId="13" fillId="10" borderId="248" applyNumberFormat="0" applyFont="0" applyAlignment="0" applyProtection="0"/>
    <xf numFmtId="0" fontId="13" fillId="10" borderId="248" applyNumberFormat="0" applyFont="0" applyAlignment="0" applyProtection="0"/>
    <xf numFmtId="0" fontId="13" fillId="10" borderId="248" applyNumberFormat="0" applyFont="0" applyAlignment="0" applyProtection="0"/>
    <xf numFmtId="0" fontId="67" fillId="9" borderId="246" applyNumberFormat="0" applyAlignment="0" applyProtection="0"/>
    <xf numFmtId="0" fontId="67" fillId="9" borderId="246" applyNumberFormat="0" applyAlignment="0" applyProtection="0"/>
    <xf numFmtId="0" fontId="67" fillId="9" borderId="246" applyNumberFormat="0" applyAlignment="0" applyProtection="0"/>
    <xf numFmtId="0" fontId="67" fillId="9" borderId="246" applyNumberFormat="0" applyAlignment="0" applyProtection="0"/>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9" borderId="246" applyNumberFormat="0" applyAlignment="0" applyProtection="0">
      <alignment vertical="center"/>
    </xf>
    <xf numFmtId="0" fontId="68" fillId="9" borderId="246" applyNumberFormat="0" applyAlignment="0" applyProtection="0">
      <alignment vertical="center"/>
    </xf>
    <xf numFmtId="0" fontId="68" fillId="9" borderId="246" applyNumberFormat="0" applyAlignment="0" applyProtection="0">
      <alignment vertical="center"/>
    </xf>
    <xf numFmtId="0" fontId="68" fillId="9"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13" fillId="10" borderId="248" applyNumberFormat="0" applyFon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79" fillId="8" borderId="246"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9" borderId="249" applyNumberFormat="0" applyAlignment="0" applyProtection="0">
      <alignment vertical="center"/>
    </xf>
    <xf numFmtId="0" fontId="80" fillId="9" borderId="249" applyNumberFormat="0" applyAlignment="0" applyProtection="0">
      <alignment vertical="center"/>
    </xf>
    <xf numFmtId="0" fontId="80" fillId="9" borderId="249" applyNumberFormat="0" applyAlignment="0" applyProtection="0">
      <alignment vertical="center"/>
    </xf>
    <xf numFmtId="0" fontId="80" fillId="9" borderId="249" applyNumberFormat="0" applyAlignment="0" applyProtection="0">
      <alignment vertical="center"/>
    </xf>
    <xf numFmtId="0" fontId="80" fillId="9" borderId="249" applyNumberFormat="0" applyAlignment="0" applyProtection="0">
      <alignment vertical="center"/>
    </xf>
    <xf numFmtId="0" fontId="80" fillId="9"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0" fillId="15" borderId="249" applyNumberFormat="0" applyAlignment="0" applyProtection="0">
      <alignment vertical="center"/>
    </xf>
    <xf numFmtId="0" fontId="85" fillId="0" borderId="252" applyNumberFormat="0" applyFill="0" applyAlignment="0" applyProtection="0"/>
    <xf numFmtId="0" fontId="85" fillId="0" borderId="252" applyNumberFormat="0" applyFill="0" applyAlignment="0" applyProtection="0"/>
    <xf numFmtId="0" fontId="85" fillId="0" borderId="252" applyNumberFormat="0" applyFill="0" applyAlignment="0" applyProtection="0"/>
    <xf numFmtId="0" fontId="85" fillId="0" borderId="252" applyNumberFormat="0" applyFill="0" applyAlignment="0" applyProtection="0"/>
    <xf numFmtId="0" fontId="85" fillId="0" borderId="252" applyNumberFormat="0" applyFill="0" applyAlignment="0" applyProtection="0"/>
    <xf numFmtId="0" fontId="85" fillId="0" borderId="252" applyNumberFormat="0" applyFill="0" applyAlignment="0" applyProtection="0"/>
    <xf numFmtId="43" fontId="1" fillId="0" borderId="0" applyFont="0" applyFill="0" applyBorder="0" applyAlignment="0" applyProtection="0">
      <alignment vertical="center"/>
    </xf>
    <xf numFmtId="0" fontId="32" fillId="15" borderId="246" applyNumberFormat="0" applyAlignment="0" applyProtection="0">
      <alignment vertical="center"/>
    </xf>
    <xf numFmtId="0" fontId="32" fillId="15" borderId="246" applyNumberFormat="0" applyAlignment="0" applyProtection="0">
      <alignment vertical="center"/>
    </xf>
    <xf numFmtId="0" fontId="32" fillId="15" borderId="246" applyNumberFormat="0" applyAlignment="0" applyProtection="0">
      <alignment vertical="center"/>
    </xf>
    <xf numFmtId="0" fontId="32" fillId="15" borderId="246" applyNumberFormat="0" applyAlignment="0" applyProtection="0">
      <alignment vertical="center"/>
    </xf>
    <xf numFmtId="0" fontId="44" fillId="8" borderId="246" applyNumberFormat="0" applyAlignment="0" applyProtection="0">
      <alignment vertical="center"/>
    </xf>
    <xf numFmtId="0" fontId="44" fillId="8" borderId="246" applyNumberFormat="0" applyAlignment="0" applyProtection="0">
      <alignment vertical="center"/>
    </xf>
    <xf numFmtId="0" fontId="44" fillId="8" borderId="246" applyNumberFormat="0" applyAlignment="0" applyProtection="0">
      <alignment vertical="center"/>
    </xf>
    <xf numFmtId="0" fontId="44" fillId="8" borderId="246" applyNumberFormat="0" applyAlignment="0" applyProtection="0">
      <alignment vertical="center"/>
    </xf>
    <xf numFmtId="0" fontId="44" fillId="8" borderId="246" applyNumberFormat="0" applyAlignment="0" applyProtection="0">
      <alignment vertical="center"/>
    </xf>
    <xf numFmtId="0" fontId="44" fillId="8" borderId="246" applyNumberFormat="0" applyAlignment="0" applyProtection="0">
      <alignment vertical="center"/>
    </xf>
    <xf numFmtId="0" fontId="51" fillId="15" borderId="249" applyNumberFormat="0" applyAlignment="0" applyProtection="0">
      <alignment vertical="center"/>
    </xf>
    <xf numFmtId="0" fontId="51" fillId="15" borderId="249" applyNumberFormat="0" applyAlignment="0" applyProtection="0">
      <alignment vertical="center"/>
    </xf>
    <xf numFmtId="0" fontId="51" fillId="15" borderId="249" applyNumberFormat="0" applyAlignment="0" applyProtection="0">
      <alignment vertical="center"/>
    </xf>
    <xf numFmtId="0" fontId="51" fillId="15" borderId="249" applyNumberFormat="0" applyAlignment="0" applyProtection="0">
      <alignment vertical="center"/>
    </xf>
    <xf numFmtId="0" fontId="51" fillId="15" borderId="249" applyNumberFormat="0" applyAlignment="0" applyProtection="0">
      <alignment vertical="center"/>
    </xf>
    <xf numFmtId="0" fontId="51" fillId="15" borderId="249" applyNumberFormat="0" applyAlignment="0" applyProtection="0">
      <alignment vertical="center"/>
    </xf>
    <xf numFmtId="0" fontId="63" fillId="0" borderId="252" applyNumberFormat="0" applyFill="0" applyAlignment="0" applyProtection="0">
      <alignment vertical="center"/>
    </xf>
    <xf numFmtId="0" fontId="63" fillId="0" borderId="252" applyNumberFormat="0" applyFill="0" applyAlignment="0" applyProtection="0">
      <alignment vertical="center"/>
    </xf>
    <xf numFmtId="0" fontId="63" fillId="0" borderId="252" applyNumberFormat="0" applyFill="0" applyAlignment="0" applyProtection="0">
      <alignment vertical="center"/>
    </xf>
    <xf numFmtId="0" fontId="63" fillId="0" borderId="252" applyNumberFormat="0" applyFill="0" applyAlignment="0" applyProtection="0">
      <alignment vertical="center"/>
    </xf>
    <xf numFmtId="0" fontId="63" fillId="0" borderId="252" applyNumberFormat="0" applyFill="0" applyAlignment="0" applyProtection="0">
      <alignment vertical="center"/>
    </xf>
    <xf numFmtId="0" fontId="63" fillId="0" borderId="252" applyNumberFormat="0" applyFill="0" applyAlignment="0" applyProtection="0">
      <alignment vertical="center"/>
    </xf>
    <xf numFmtId="0" fontId="67" fillId="9" borderId="246" applyNumberFormat="0" applyAlignment="0" applyProtection="0"/>
    <xf numFmtId="0" fontId="67" fillId="9" borderId="246" applyNumberFormat="0" applyAlignment="0" applyProtection="0"/>
    <xf numFmtId="0" fontId="67" fillId="9" borderId="246" applyNumberFormat="0" applyAlignment="0" applyProtection="0"/>
    <xf numFmtId="0" fontId="67" fillId="9" borderId="246" applyNumberFormat="0" applyAlignment="0" applyProtection="0"/>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9" borderId="246" applyNumberFormat="0" applyAlignment="0" applyProtection="0">
      <alignment vertical="center"/>
    </xf>
    <xf numFmtId="0" fontId="68" fillId="9" borderId="246" applyNumberFormat="0" applyAlignment="0" applyProtection="0">
      <alignment vertical="center"/>
    </xf>
    <xf numFmtId="0" fontId="68" fillId="9" borderId="246" applyNumberFormat="0" applyAlignment="0" applyProtection="0">
      <alignment vertical="center"/>
    </xf>
    <xf numFmtId="0" fontId="68" fillId="9"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68" fillId="15" borderId="246" applyNumberFormat="0" applyAlignment="0" applyProtection="0">
      <alignment vertical="center"/>
    </xf>
    <xf numFmtId="0" fontId="13" fillId="10" borderId="258" applyNumberFormat="0" applyFon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9"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8" fillId="15" borderId="236" applyNumberFormat="0" applyAlignment="0" applyProtection="0">
      <alignment vertical="center"/>
    </xf>
    <xf numFmtId="0" fontId="67" fillId="9" borderId="236" applyNumberFormat="0" applyAlignment="0" applyProtection="0"/>
    <xf numFmtId="0" fontId="67" fillId="9" borderId="236" applyNumberFormat="0" applyAlignment="0" applyProtection="0"/>
    <xf numFmtId="0" fontId="67" fillId="9" borderId="236" applyNumberFormat="0" applyAlignment="0" applyProtection="0"/>
    <xf numFmtId="0" fontId="67" fillId="9" borderId="236" applyNumberFormat="0" applyAlignment="0" applyProtection="0"/>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44" fillId="8" borderId="236" applyNumberFormat="0" applyAlignment="0" applyProtection="0">
      <alignment vertical="center"/>
    </xf>
    <xf numFmtId="0" fontId="32" fillId="15" borderId="236" applyNumberFormat="0" applyAlignment="0" applyProtection="0">
      <alignment vertical="center"/>
    </xf>
    <xf numFmtId="0" fontId="32" fillId="15" borderId="236" applyNumberFormat="0" applyAlignment="0" applyProtection="0">
      <alignment vertical="center"/>
    </xf>
    <xf numFmtId="0" fontId="32" fillId="15" borderId="236" applyNumberFormat="0" applyAlignment="0" applyProtection="0">
      <alignment vertical="center"/>
    </xf>
    <xf numFmtId="0" fontId="32" fillId="15" borderId="236" applyNumberFormat="0" applyAlignment="0" applyProtection="0">
      <alignment vertical="center"/>
    </xf>
    <xf numFmtId="0" fontId="63" fillId="0" borderId="254" applyNumberFormat="0" applyFill="0" applyAlignment="0" applyProtection="0">
      <alignment vertical="center"/>
    </xf>
    <xf numFmtId="0" fontId="32" fillId="15" borderId="256" applyNumberFormat="0" applyAlignment="0" applyProtection="0">
      <alignment vertical="center"/>
    </xf>
    <xf numFmtId="0" fontId="32" fillId="15" borderId="256" applyNumberForma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85" fillId="0" borderId="242" applyNumberFormat="0" applyFill="0" applyAlignment="0" applyProtection="0"/>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79" fillId="8" borderId="236" applyNumberForma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9" borderId="166" applyNumberFormat="0" applyAlignment="0" applyProtection="0">
      <alignment vertical="center"/>
    </xf>
    <xf numFmtId="0" fontId="68" fillId="9" borderId="166" applyNumberFormat="0" applyAlignment="0" applyProtection="0">
      <alignment vertical="center"/>
    </xf>
    <xf numFmtId="0" fontId="68" fillId="9" borderId="166" applyNumberFormat="0" applyAlignment="0" applyProtection="0">
      <alignment vertical="center"/>
    </xf>
    <xf numFmtId="0" fontId="68" fillId="9"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8" fillId="15" borderId="166" applyNumberFormat="0" applyAlignment="0" applyProtection="0">
      <alignment vertical="center"/>
    </xf>
    <xf numFmtId="0" fontId="67" fillId="9" borderId="166" applyNumberFormat="0" applyAlignment="0" applyProtection="0"/>
    <xf numFmtId="0" fontId="67" fillId="9" borderId="166" applyNumberFormat="0" applyAlignment="0" applyProtection="0"/>
    <xf numFmtId="0" fontId="67" fillId="9" borderId="166" applyNumberFormat="0" applyAlignment="0" applyProtection="0"/>
    <xf numFmtId="0" fontId="67" fillId="9" borderId="166" applyNumberFormat="0" applyAlignment="0" applyProtection="0"/>
    <xf numFmtId="0" fontId="68" fillId="15" borderId="256" applyNumberFormat="0" applyAlignment="0" applyProtection="0">
      <alignment vertical="center"/>
    </xf>
    <xf numFmtId="0" fontId="13" fillId="10" borderId="168" applyNumberFormat="0" applyFont="0" applyAlignment="0" applyProtection="0"/>
    <xf numFmtId="0" fontId="13" fillId="10" borderId="168" applyNumberFormat="0" applyFont="0" applyAlignment="0" applyProtection="0"/>
    <xf numFmtId="0" fontId="13" fillId="10" borderId="168" applyNumberFormat="0" applyFont="0" applyAlignment="0" applyProtection="0"/>
    <xf numFmtId="0" fontId="13" fillId="10" borderId="168" applyNumberFormat="0" applyFont="0" applyAlignment="0" applyProtection="0"/>
    <xf numFmtId="0" fontId="13" fillId="10" borderId="168" applyNumberFormat="0" applyFont="0" applyAlignment="0" applyProtection="0"/>
    <xf numFmtId="0" fontId="13" fillId="10" borderId="168" applyNumberFormat="0" applyFont="0" applyAlignment="0" applyProtection="0"/>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9" borderId="256" applyNumberFormat="0" applyAlignment="0" applyProtection="0">
      <alignment vertical="center"/>
    </xf>
    <xf numFmtId="0" fontId="68" fillId="9" borderId="256" applyNumberFormat="0" applyAlignment="0" applyProtection="0">
      <alignment vertical="center"/>
    </xf>
    <xf numFmtId="0" fontId="68" fillId="9" borderId="256" applyNumberFormat="0" applyAlignment="0" applyProtection="0">
      <alignment vertical="center"/>
    </xf>
    <xf numFmtId="0" fontId="68" fillId="9"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7" fillId="9" borderId="256" applyNumberFormat="0" applyAlignment="0" applyProtection="0"/>
    <xf numFmtId="0" fontId="67" fillId="9" borderId="256" applyNumberFormat="0" applyAlignment="0" applyProtection="0"/>
    <xf numFmtId="0" fontId="67" fillId="9" borderId="256" applyNumberFormat="0" applyAlignment="0" applyProtection="0"/>
    <xf numFmtId="0" fontId="67" fillId="9" borderId="256" applyNumberFormat="0" applyAlignment="0"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2"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41"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5"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9" fillId="0" borderId="241" applyNumberFormat="0" applyFill="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3" fillId="10" borderId="168" applyNumberFormat="0" applyFont="0" applyAlignment="0" applyProtection="0">
      <alignment vertical="center"/>
    </xf>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8" fillId="32" borderId="168" applyNumberFormat="0" applyAlignment="0" applyProtection="0"/>
    <xf numFmtId="0" fontId="13" fillId="10" borderId="168" applyNumberFormat="0" applyFont="0" applyAlignment="0" applyProtection="0">
      <alignment vertical="center"/>
    </xf>
    <xf numFmtId="0" fontId="44" fillId="8" borderId="166" applyNumberFormat="0" applyAlignment="0" applyProtection="0">
      <alignment vertical="center"/>
    </xf>
    <xf numFmtId="0" fontId="44" fillId="8" borderId="166" applyNumberFormat="0" applyAlignment="0" applyProtection="0">
      <alignment vertical="center"/>
    </xf>
    <xf numFmtId="0" fontId="44" fillId="8" borderId="166" applyNumberFormat="0" applyAlignment="0" applyProtection="0">
      <alignment vertical="center"/>
    </xf>
    <xf numFmtId="0" fontId="44" fillId="8" borderId="166" applyNumberFormat="0" applyAlignment="0" applyProtection="0">
      <alignment vertical="center"/>
    </xf>
    <xf numFmtId="0" fontId="44" fillId="8" borderId="166" applyNumberFormat="0" applyAlignment="0" applyProtection="0">
      <alignment vertical="center"/>
    </xf>
    <xf numFmtId="0" fontId="44" fillId="8" borderId="166" applyNumberFormat="0" applyAlignment="0" applyProtection="0">
      <alignment vertical="center"/>
    </xf>
    <xf numFmtId="0" fontId="40" fillId="0" borderId="208">
      <alignment horizontal="left" vertical="center"/>
    </xf>
    <xf numFmtId="0" fontId="40" fillId="0" borderId="208">
      <alignment horizontal="left" vertical="center"/>
    </xf>
    <xf numFmtId="0" fontId="59" fillId="0" borderId="254" applyNumberFormat="0" applyFill="0" applyAlignment="0" applyProtection="0">
      <alignment vertical="center"/>
    </xf>
    <xf numFmtId="0" fontId="59" fillId="0" borderId="254" applyNumberFormat="0" applyFill="0" applyAlignment="0" applyProtection="0">
      <alignment vertical="center"/>
    </xf>
    <xf numFmtId="0" fontId="59" fillId="0" borderId="254" applyNumberFormat="0" applyFill="0" applyAlignment="0" applyProtection="0">
      <alignment vertical="center"/>
    </xf>
    <xf numFmtId="0" fontId="59" fillId="0" borderId="254" applyNumberFormat="0" applyFill="0" applyAlignment="0" applyProtection="0">
      <alignment vertical="center"/>
    </xf>
    <xf numFmtId="0" fontId="59" fillId="0" borderId="254" applyNumberFormat="0" applyFill="0" applyAlignment="0" applyProtection="0">
      <alignment vertical="center"/>
    </xf>
    <xf numFmtId="0" fontId="59" fillId="0" borderId="254" applyNumberFormat="0" applyFill="0" applyAlignment="0" applyProtection="0">
      <alignment vertical="center"/>
    </xf>
    <xf numFmtId="2" fontId="53" fillId="37" borderId="253" applyProtection="0">
      <alignment horizontal="center"/>
    </xf>
    <xf numFmtId="2" fontId="53" fillId="37" borderId="253" applyProtection="0">
      <alignment horizontal="center"/>
    </xf>
    <xf numFmtId="0" fontId="32" fillId="15" borderId="166" applyNumberFormat="0" applyAlignment="0" applyProtection="0">
      <alignment vertical="center"/>
    </xf>
    <xf numFmtId="0" fontId="32" fillId="15" borderId="166" applyNumberFormat="0" applyAlignment="0" applyProtection="0">
      <alignment vertical="center"/>
    </xf>
    <xf numFmtId="0" fontId="32" fillId="15" borderId="166" applyNumberFormat="0" applyAlignment="0" applyProtection="0">
      <alignment vertical="center"/>
    </xf>
    <xf numFmtId="0" fontId="32" fillId="15" borderId="166" applyNumberFormat="0" applyAlignment="0" applyProtection="0">
      <alignment vertical="center"/>
    </xf>
    <xf numFmtId="2" fontId="53" fillId="37" borderId="253" applyProtection="0">
      <alignment horizontal="center"/>
    </xf>
    <xf numFmtId="2" fontId="53" fillId="37" borderId="253" applyProtection="0">
      <alignment horizontal="center"/>
    </xf>
    <xf numFmtId="2" fontId="53" fillId="37" borderId="253" applyProtection="0">
      <alignment horizontal="center"/>
    </xf>
    <xf numFmtId="2" fontId="53" fillId="37" borderId="253" applyProtection="0">
      <alignment horizontal="center"/>
    </xf>
    <xf numFmtId="2" fontId="57" fillId="35" borderId="253" applyProtection="0">
      <alignment horizontal="center"/>
    </xf>
    <xf numFmtId="2" fontId="57" fillId="35" borderId="253" applyProtection="0">
      <alignment horizontal="center"/>
    </xf>
    <xf numFmtId="2" fontId="57" fillId="35" borderId="253" applyProtection="0">
      <alignment horizontal="center"/>
    </xf>
    <xf numFmtId="2" fontId="57" fillId="35" borderId="253" applyProtection="0">
      <alignment horizontal="center"/>
    </xf>
    <xf numFmtId="2" fontId="57" fillId="35" borderId="253" applyProtection="0">
      <alignment horizontal="center"/>
    </xf>
    <xf numFmtId="2" fontId="57" fillId="35" borderId="253" applyProtection="0">
      <alignment horizontal="center"/>
    </xf>
    <xf numFmtId="2" fontId="57" fillId="35" borderId="253" applyProtection="0"/>
    <xf numFmtId="2" fontId="57" fillId="35" borderId="253" applyProtection="0"/>
    <xf numFmtId="2" fontId="57" fillId="35" borderId="253" applyProtection="0"/>
    <xf numFmtId="2" fontId="57" fillId="35" borderId="253" applyProtection="0"/>
    <xf numFmtId="2" fontId="57" fillId="35" borderId="253" applyProtection="0"/>
    <xf numFmtId="2" fontId="57" fillId="35" borderId="253" applyProtection="0"/>
    <xf numFmtId="2" fontId="53" fillId="37" borderId="253" applyProtection="0"/>
    <xf numFmtId="2" fontId="53" fillId="37" borderId="253" applyProtection="0"/>
    <xf numFmtId="2" fontId="53" fillId="37" borderId="253" applyProtection="0"/>
    <xf numFmtId="2" fontId="53" fillId="34" borderId="253" applyProtection="0"/>
    <xf numFmtId="2" fontId="53" fillId="34" borderId="253" applyProtection="0"/>
    <xf numFmtId="2" fontId="53" fillId="34" borderId="253" applyProtection="0"/>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0" fontId="55" fillId="33" borderId="253" applyNumberFormat="0" applyProtection="0">
      <alignment horizontal="left"/>
    </xf>
    <xf numFmtId="0" fontId="55" fillId="33" borderId="253" applyNumberFormat="0" applyProtection="0">
      <alignment horizontal="left"/>
    </xf>
    <xf numFmtId="0" fontId="55" fillId="33" borderId="253" applyNumberFormat="0" applyProtection="0">
      <alignment horizontal="left"/>
    </xf>
    <xf numFmtId="0" fontId="55" fillId="33" borderId="253" applyNumberFormat="0" applyProtection="0">
      <alignment horizontal="left"/>
    </xf>
    <xf numFmtId="0" fontId="55" fillId="33" borderId="253" applyNumberFormat="0"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0" fontId="38" fillId="29" borderId="257" applyNumberFormat="0" applyBorder="0" applyAlignment="0" applyProtection="0"/>
    <xf numFmtId="10" fontId="38" fillId="29" borderId="257" applyNumberFormat="0" applyBorder="0" applyAlignment="0" applyProtection="0"/>
    <xf numFmtId="0" fontId="44" fillId="8" borderId="256" applyNumberFormat="0" applyAlignment="0" applyProtection="0">
      <alignment vertical="center"/>
    </xf>
    <xf numFmtId="14" fontId="54" fillId="36" borderId="253" applyProtection="0">
      <alignment horizontal="left"/>
    </xf>
    <xf numFmtId="14" fontId="54" fillId="36" borderId="253" applyProtection="0">
      <alignment horizontal="lef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2" fontId="53" fillId="35" borderId="253" applyProtection="0">
      <alignment horizontal="right"/>
    </xf>
    <xf numFmtId="2" fontId="53" fillId="35" borderId="253" applyProtection="0">
      <alignment horizontal="right"/>
    </xf>
    <xf numFmtId="2" fontId="53" fillId="35" borderId="253" applyProtection="0">
      <alignment horizontal="right"/>
    </xf>
    <xf numFmtId="2" fontId="53" fillId="35" borderId="253" applyProtection="0">
      <alignment horizontal="right"/>
    </xf>
    <xf numFmtId="2" fontId="53" fillId="35" borderId="253" applyProtection="0">
      <alignment horizontal="right"/>
    </xf>
    <xf numFmtId="2" fontId="53" fillId="35" borderId="253" applyProtection="0">
      <alignment horizontal="right"/>
    </xf>
    <xf numFmtId="2" fontId="52" fillId="34" borderId="253" applyProtection="0">
      <alignment horizontal="right"/>
    </xf>
    <xf numFmtId="2" fontId="52" fillId="34" borderId="253" applyProtection="0">
      <alignment horizontal="right"/>
    </xf>
    <xf numFmtId="2" fontId="52" fillId="34" borderId="253" applyProtection="0">
      <alignment horizontal="right"/>
    </xf>
    <xf numFmtId="2" fontId="52" fillId="34" borderId="253" applyProtection="0">
      <alignment horizontal="right"/>
    </xf>
    <xf numFmtId="2" fontId="52" fillId="34" borderId="253" applyProtection="0">
      <alignment horizontal="right"/>
    </xf>
    <xf numFmtId="2" fontId="52" fillId="34" borderId="253" applyProtection="0">
      <alignment horizontal="right"/>
    </xf>
    <xf numFmtId="0" fontId="52" fillId="33" borderId="253" applyNumberFormat="0" applyAlignment="0" applyProtection="0"/>
    <xf numFmtId="0" fontId="52" fillId="33" borderId="253" applyNumberFormat="0" applyAlignment="0" applyProtection="0"/>
    <xf numFmtId="0" fontId="52" fillId="33" borderId="253" applyNumberFormat="0" applyAlignment="0" applyProtection="0"/>
    <xf numFmtId="0" fontId="52" fillId="33" borderId="253" applyNumberFormat="0" applyAlignment="0" applyProtection="0"/>
    <xf numFmtId="0" fontId="52" fillId="33" borderId="253" applyNumberFormat="0" applyAlignment="0" applyProtection="0"/>
    <xf numFmtId="0" fontId="52" fillId="33" borderId="253" applyNumberFormat="0" applyAlignment="0" applyProtection="0"/>
    <xf numFmtId="0" fontId="51" fillId="15" borderId="259" applyNumberFormat="0" applyAlignment="0" applyProtection="0">
      <alignment vertical="center"/>
    </xf>
    <xf numFmtId="0" fontId="51" fillId="15" borderId="259" applyNumberFormat="0" applyAlignment="0" applyProtection="0">
      <alignment vertical="center"/>
    </xf>
    <xf numFmtId="0" fontId="51" fillId="15" borderId="259" applyNumberForma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18" fillId="32" borderId="258" applyNumberFormat="0" applyAlignment="0" applyProtection="0"/>
    <xf numFmtId="0" fontId="44" fillId="8"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10" fontId="38" fillId="29" borderId="257" applyNumberFormat="0" applyBorder="0" applyAlignment="0" applyProtection="0"/>
    <xf numFmtId="10" fontId="38" fillId="29" borderId="257" applyNumberFormat="0" applyBorder="0" applyAlignment="0" applyProtection="0"/>
    <xf numFmtId="0" fontId="44" fillId="8" borderId="256" applyNumberFormat="0" applyAlignment="0" applyProtection="0">
      <alignment vertical="center"/>
    </xf>
    <xf numFmtId="0" fontId="40" fillId="0" borderId="247">
      <alignment horizontal="left" vertical="center"/>
    </xf>
    <xf numFmtId="0" fontId="32" fillId="15" borderId="256" applyNumberFormat="0" applyAlignment="0" applyProtection="0">
      <alignment vertical="center"/>
    </xf>
    <xf numFmtId="0" fontId="32" fillId="15" borderId="256" applyNumberFormat="0" applyAlignment="0" applyProtection="0">
      <alignment vertical="center"/>
    </xf>
    <xf numFmtId="0" fontId="32" fillId="15" borderId="256" applyNumberFormat="0" applyAlignment="0" applyProtection="0">
      <alignment vertical="center"/>
    </xf>
    <xf numFmtId="0" fontId="32" fillId="15" borderId="256" applyNumberFormat="0" applyAlignment="0" applyProtection="0">
      <alignment vertical="center"/>
    </xf>
    <xf numFmtId="0" fontId="44" fillId="8" borderId="166"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2" fillId="33" borderId="253" applyNumberFormat="0" applyAlignment="0" applyProtection="0"/>
    <xf numFmtId="0" fontId="52" fillId="33" borderId="253" applyNumberFormat="0" applyAlignment="0" applyProtection="0"/>
    <xf numFmtId="0" fontId="52" fillId="33" borderId="253" applyNumberFormat="0" applyAlignment="0" applyProtection="0"/>
    <xf numFmtId="0" fontId="52" fillId="33" borderId="253" applyNumberFormat="0" applyAlignment="0" applyProtection="0"/>
    <xf numFmtId="0" fontId="52" fillId="33" borderId="253" applyNumberFormat="0" applyAlignment="0" applyProtection="0"/>
    <xf numFmtId="0" fontId="52" fillId="33" borderId="253" applyNumberFormat="0" applyAlignment="0" applyProtection="0"/>
    <xf numFmtId="2" fontId="52" fillId="34" borderId="253" applyProtection="0">
      <alignment horizontal="right"/>
    </xf>
    <xf numFmtId="2" fontId="52" fillId="34" borderId="253" applyProtection="0">
      <alignment horizontal="right"/>
    </xf>
    <xf numFmtId="2" fontId="52" fillId="34" borderId="253" applyProtection="0">
      <alignment horizontal="right"/>
    </xf>
    <xf numFmtId="2" fontId="52" fillId="34" borderId="253" applyProtection="0">
      <alignment horizontal="right"/>
    </xf>
    <xf numFmtId="2" fontId="52" fillId="34" borderId="253" applyProtection="0">
      <alignment horizontal="right"/>
    </xf>
    <xf numFmtId="2" fontId="52" fillId="34" borderId="253" applyProtection="0">
      <alignment horizontal="right"/>
    </xf>
    <xf numFmtId="2" fontId="53" fillId="35" borderId="253" applyProtection="0">
      <alignment horizontal="right"/>
    </xf>
    <xf numFmtId="2" fontId="53" fillId="35" borderId="253" applyProtection="0">
      <alignment horizontal="right"/>
    </xf>
    <xf numFmtId="2" fontId="53" fillId="35" borderId="253" applyProtection="0">
      <alignment horizontal="right"/>
    </xf>
    <xf numFmtId="2" fontId="53" fillId="35" borderId="253" applyProtection="0">
      <alignment horizontal="right"/>
    </xf>
    <xf numFmtId="2" fontId="53" fillId="35" borderId="253" applyProtection="0">
      <alignment horizontal="right"/>
    </xf>
    <xf numFmtId="2" fontId="53" fillId="35"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righ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0" fontId="55" fillId="33" borderId="253" applyNumberFormat="0" applyProtection="0">
      <alignment horizontal="left"/>
    </xf>
    <xf numFmtId="0" fontId="55" fillId="33" borderId="253" applyNumberFormat="0" applyProtection="0">
      <alignment horizontal="left"/>
    </xf>
    <xf numFmtId="0" fontId="55" fillId="33" borderId="253" applyNumberFormat="0" applyProtection="0">
      <alignment horizontal="left"/>
    </xf>
    <xf numFmtId="0" fontId="55" fillId="33" borderId="253" applyNumberFormat="0" applyProtection="0">
      <alignment horizontal="left"/>
    </xf>
    <xf numFmtId="0" fontId="55" fillId="33" borderId="253" applyNumberFormat="0" applyProtection="0">
      <alignment horizontal="left"/>
    </xf>
    <xf numFmtId="0" fontId="55" fillId="33" borderId="253" applyNumberFormat="0" applyProtection="0">
      <alignment horizontal="left"/>
    </xf>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4" fillId="33" borderId="253" applyProtection="0"/>
    <xf numFmtId="2" fontId="53" fillId="34" borderId="253" applyProtection="0"/>
    <xf numFmtId="2" fontId="53" fillId="34" borderId="253" applyProtection="0"/>
    <xf numFmtId="2" fontId="53" fillId="34" borderId="253" applyProtection="0"/>
    <xf numFmtId="2" fontId="53" fillId="34" borderId="253" applyProtection="0"/>
    <xf numFmtId="2" fontId="53" fillId="34" borderId="253" applyProtection="0"/>
    <xf numFmtId="2" fontId="53" fillId="34" borderId="253" applyProtection="0"/>
    <xf numFmtId="2" fontId="53" fillId="37" borderId="253" applyProtection="0"/>
    <xf numFmtId="2" fontId="53" fillId="37" borderId="253" applyProtection="0"/>
    <xf numFmtId="2" fontId="53" fillId="37" borderId="253" applyProtection="0"/>
    <xf numFmtId="2" fontId="53" fillId="37" borderId="253" applyProtection="0"/>
    <xf numFmtId="2" fontId="53" fillId="37" borderId="253" applyProtection="0"/>
    <xf numFmtId="2" fontId="53" fillId="37" borderId="253" applyProtection="0"/>
    <xf numFmtId="2" fontId="57" fillId="35" borderId="253" applyProtection="0"/>
    <xf numFmtId="2" fontId="57" fillId="35" borderId="253" applyProtection="0"/>
    <xf numFmtId="2" fontId="57" fillId="35" borderId="253" applyProtection="0"/>
    <xf numFmtId="2" fontId="57" fillId="35" borderId="253" applyProtection="0"/>
    <xf numFmtId="2" fontId="57" fillId="35" borderId="253" applyProtection="0"/>
    <xf numFmtId="2" fontId="57" fillId="35" borderId="253" applyProtection="0">
      <alignment horizontal="center"/>
    </xf>
    <xf numFmtId="2" fontId="57" fillId="35" borderId="253" applyProtection="0">
      <alignment horizontal="center"/>
    </xf>
    <xf numFmtId="2" fontId="57" fillId="35" borderId="253" applyProtection="0">
      <alignment horizontal="center"/>
    </xf>
    <xf numFmtId="2" fontId="57" fillId="35" borderId="253" applyProtection="0">
      <alignment horizontal="center"/>
    </xf>
    <xf numFmtId="2" fontId="57" fillId="35" borderId="253" applyProtection="0">
      <alignment horizontal="center"/>
    </xf>
    <xf numFmtId="2" fontId="57" fillId="35" borderId="253" applyProtection="0">
      <alignment horizontal="center"/>
    </xf>
    <xf numFmtId="2" fontId="53" fillId="37" borderId="253" applyProtection="0">
      <alignment horizontal="center"/>
    </xf>
    <xf numFmtId="2" fontId="53" fillId="37" borderId="253" applyProtection="0">
      <alignment horizontal="center"/>
    </xf>
    <xf numFmtId="2" fontId="53" fillId="37" borderId="253" applyProtection="0">
      <alignment horizontal="center"/>
    </xf>
    <xf numFmtId="2" fontId="53" fillId="37" borderId="253" applyProtection="0">
      <alignment horizontal="center"/>
    </xf>
    <xf numFmtId="2" fontId="53" fillId="37" borderId="253" applyProtection="0">
      <alignment horizontal="center"/>
    </xf>
    <xf numFmtId="2" fontId="53" fillId="37" borderId="253" applyProtection="0">
      <alignment horizontal="center"/>
    </xf>
    <xf numFmtId="0" fontId="59" fillId="0" borderId="254" applyNumberFormat="0" applyFill="0" applyAlignment="0" applyProtection="0">
      <alignment vertical="center"/>
    </xf>
    <xf numFmtId="0" fontId="59" fillId="0" borderId="254" applyNumberFormat="0" applyFill="0" applyAlignment="0" applyProtection="0">
      <alignment vertical="center"/>
    </xf>
    <xf numFmtId="0" fontId="59" fillId="0" borderId="254" applyNumberFormat="0" applyFill="0" applyAlignment="0" applyProtection="0">
      <alignment vertical="center"/>
    </xf>
    <xf numFmtId="0" fontId="59" fillId="0" borderId="254" applyNumberFormat="0" applyFill="0" applyAlignment="0" applyProtection="0">
      <alignment vertical="center"/>
    </xf>
    <xf numFmtId="0" fontId="59" fillId="0" borderId="254" applyNumberFormat="0" applyFill="0" applyAlignment="0" applyProtection="0">
      <alignment vertical="center"/>
    </xf>
    <xf numFmtId="0" fontId="59" fillId="0" borderId="254" applyNumberFormat="0" applyFill="0" applyAlignment="0" applyProtection="0">
      <alignment vertical="center"/>
    </xf>
    <xf numFmtId="0" fontId="32" fillId="15" borderId="256" applyNumberFormat="0" applyAlignment="0" applyProtection="0">
      <alignment vertical="center"/>
    </xf>
    <xf numFmtId="0" fontId="32" fillId="15"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5"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2" fontId="54" fillId="33" borderId="253" applyProtection="0"/>
    <xf numFmtId="0" fontId="18" fillId="32" borderId="258" applyNumberFormat="0" applyAlignment="0" applyProtection="0"/>
    <xf numFmtId="0" fontId="18" fillId="32" borderId="258" applyNumberFormat="0" applyAlignment="0" applyProtection="0"/>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51" fillId="15" borderId="259" applyNumberFormat="0" applyAlignment="0" applyProtection="0">
      <alignment vertical="center"/>
    </xf>
    <xf numFmtId="0" fontId="51" fillId="15" borderId="259" applyNumberFormat="0" applyAlignment="0" applyProtection="0">
      <alignment vertical="center"/>
    </xf>
    <xf numFmtId="0" fontId="51" fillId="15" borderId="259" applyNumberFormat="0" applyAlignment="0" applyProtection="0">
      <alignment vertical="center"/>
    </xf>
    <xf numFmtId="0" fontId="13" fillId="10" borderId="258" applyNumberFormat="0" applyFont="0" applyAlignment="0" applyProtection="0">
      <alignment vertical="center"/>
    </xf>
    <xf numFmtId="0" fontId="40" fillId="0" borderId="247">
      <alignment horizontal="left" vertical="center"/>
    </xf>
    <xf numFmtId="0" fontId="44" fillId="8" borderId="236" applyNumberFormat="0" applyAlignment="0" applyProtection="0">
      <alignment vertical="center"/>
    </xf>
    <xf numFmtId="2" fontId="57" fillId="35" borderId="253" applyProtection="0"/>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9"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0" fillId="15" borderId="210" applyNumberFormat="0" applyAlignment="0" applyProtection="0">
      <alignment vertical="center"/>
    </xf>
    <xf numFmtId="0" fontId="85" fillId="0" borderId="255" applyNumberFormat="0" applyFill="0" applyAlignment="0" applyProtection="0"/>
    <xf numFmtId="0" fontId="85" fillId="0" borderId="255" applyNumberFormat="0" applyFill="0" applyAlignment="0" applyProtection="0"/>
    <xf numFmtId="0" fontId="85" fillId="0" borderId="255" applyNumberFormat="0" applyFill="0" applyAlignment="0" applyProtection="0"/>
    <xf numFmtId="0" fontId="85" fillId="0" borderId="255" applyNumberFormat="0" applyFill="0" applyAlignment="0" applyProtection="0"/>
    <xf numFmtId="0" fontId="85" fillId="0" borderId="255" applyNumberFormat="0" applyFill="0" applyAlignment="0" applyProtection="0"/>
    <xf numFmtId="0" fontId="85" fillId="0" borderId="255" applyNumberFormat="0" applyFill="0" applyAlignment="0" applyProtection="0"/>
    <xf numFmtId="0" fontId="67" fillId="9" borderId="256" applyNumberFormat="0" applyAlignment="0" applyProtection="0"/>
    <xf numFmtId="0" fontId="67" fillId="9" borderId="256" applyNumberFormat="0" applyAlignment="0" applyProtection="0"/>
    <xf numFmtId="0" fontId="67" fillId="9" borderId="256" applyNumberFormat="0" applyAlignment="0" applyProtection="0"/>
    <xf numFmtId="0" fontId="67" fillId="9" borderId="256" applyNumberFormat="0" applyAlignment="0" applyProtection="0"/>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3" fillId="0" borderId="255"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5" applyNumberFormat="0" applyFill="0" applyAlignment="0" applyProtection="0">
      <alignment vertical="center"/>
    </xf>
    <xf numFmtId="0" fontId="63" fillId="0" borderId="254" applyNumberFormat="0" applyFill="0" applyAlignment="0" applyProtection="0">
      <alignment vertical="center"/>
    </xf>
    <xf numFmtId="0" fontId="63" fillId="0" borderId="254"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32" fillId="15" borderId="256" applyNumberFormat="0" applyAlignment="0" applyProtection="0">
      <alignment vertical="center"/>
    </xf>
    <xf numFmtId="0" fontId="32" fillId="15" borderId="256" applyNumberFormat="0" applyAlignment="0" applyProtection="0">
      <alignment vertical="center"/>
    </xf>
    <xf numFmtId="0" fontId="32" fillId="15" borderId="256" applyNumberFormat="0" applyAlignment="0" applyProtection="0">
      <alignment vertical="center"/>
    </xf>
    <xf numFmtId="0" fontId="32" fillId="15"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51" fillId="15" borderId="210" applyNumberFormat="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7" fillId="9" borderId="256" applyNumberFormat="0" applyAlignment="0" applyProtection="0"/>
    <xf numFmtId="0" fontId="67" fillId="9" borderId="256" applyNumberFormat="0" applyAlignment="0" applyProtection="0"/>
    <xf numFmtId="0" fontId="67" fillId="9" borderId="256" applyNumberFormat="0" applyAlignment="0" applyProtection="0"/>
    <xf numFmtId="0" fontId="67" fillId="9" borderId="256" applyNumberFormat="0" applyAlignment="0" applyProtection="0"/>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9" borderId="256" applyNumberFormat="0" applyAlignment="0" applyProtection="0">
      <alignment vertical="center"/>
    </xf>
    <xf numFmtId="0" fontId="68" fillId="9" borderId="256" applyNumberFormat="0" applyAlignment="0" applyProtection="0">
      <alignment vertical="center"/>
    </xf>
    <xf numFmtId="0" fontId="68" fillId="9" borderId="256" applyNumberFormat="0" applyAlignment="0" applyProtection="0">
      <alignment vertical="center"/>
    </xf>
    <xf numFmtId="0" fontId="68" fillId="9"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79" fillId="8" borderId="256"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9" borderId="259" applyNumberFormat="0" applyAlignment="0" applyProtection="0">
      <alignment vertical="center"/>
    </xf>
    <xf numFmtId="0" fontId="80" fillId="9" borderId="259" applyNumberFormat="0" applyAlignment="0" applyProtection="0">
      <alignment vertical="center"/>
    </xf>
    <xf numFmtId="0" fontId="80" fillId="9" borderId="259" applyNumberFormat="0" applyAlignment="0" applyProtection="0">
      <alignment vertical="center"/>
    </xf>
    <xf numFmtId="0" fontId="80" fillId="9" borderId="259" applyNumberFormat="0" applyAlignment="0" applyProtection="0">
      <alignment vertical="center"/>
    </xf>
    <xf numFmtId="0" fontId="80" fillId="9" borderId="259" applyNumberFormat="0" applyAlignment="0" applyProtection="0">
      <alignment vertical="center"/>
    </xf>
    <xf numFmtId="0" fontId="80" fillId="9"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0" fillId="15" borderId="259" applyNumberFormat="0" applyAlignment="0" applyProtection="0">
      <alignment vertical="center"/>
    </xf>
    <xf numFmtId="0" fontId="85" fillId="0" borderId="255" applyNumberFormat="0" applyFill="0" applyAlignment="0" applyProtection="0"/>
    <xf numFmtId="0" fontId="85" fillId="0" borderId="255" applyNumberFormat="0" applyFill="0" applyAlignment="0" applyProtection="0"/>
    <xf numFmtId="0" fontId="85" fillId="0" borderId="255" applyNumberFormat="0" applyFill="0" applyAlignment="0" applyProtection="0"/>
    <xf numFmtId="0" fontId="85" fillId="0" borderId="255" applyNumberFormat="0" applyFill="0" applyAlignment="0" applyProtection="0"/>
    <xf numFmtId="0" fontId="85" fillId="0" borderId="255" applyNumberFormat="0" applyFill="0" applyAlignment="0" applyProtection="0"/>
    <xf numFmtId="0" fontId="85" fillId="0" borderId="255" applyNumberFormat="0" applyFill="0" applyAlignment="0" applyProtection="0"/>
    <xf numFmtId="0" fontId="32" fillId="15" borderId="256" applyNumberFormat="0" applyAlignment="0" applyProtection="0">
      <alignment vertical="center"/>
    </xf>
    <xf numFmtId="0" fontId="32" fillId="15" borderId="256" applyNumberFormat="0" applyAlignment="0" applyProtection="0">
      <alignment vertical="center"/>
    </xf>
    <xf numFmtId="0" fontId="32" fillId="15" borderId="256" applyNumberFormat="0" applyAlignment="0" applyProtection="0">
      <alignment vertical="center"/>
    </xf>
    <xf numFmtId="0" fontId="32" fillId="15"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51" fillId="15" borderId="259" applyNumberFormat="0" applyAlignment="0" applyProtection="0">
      <alignment vertical="center"/>
    </xf>
    <xf numFmtId="0" fontId="51" fillId="15" borderId="259" applyNumberFormat="0" applyAlignment="0" applyProtection="0">
      <alignment vertical="center"/>
    </xf>
    <xf numFmtId="0" fontId="51" fillId="15" borderId="259" applyNumberFormat="0" applyAlignment="0" applyProtection="0">
      <alignment vertical="center"/>
    </xf>
    <xf numFmtId="0" fontId="51" fillId="15" borderId="259" applyNumberFormat="0" applyAlignment="0" applyProtection="0">
      <alignment vertical="center"/>
    </xf>
    <xf numFmtId="0" fontId="51" fillId="15" borderId="259" applyNumberFormat="0" applyAlignment="0" applyProtection="0">
      <alignment vertical="center"/>
    </xf>
    <xf numFmtId="0" fontId="51" fillId="15" borderId="259" applyNumberFormat="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3" fillId="0" borderId="255" applyNumberFormat="0" applyFill="0" applyAlignment="0" applyProtection="0">
      <alignment vertical="center"/>
    </xf>
    <xf numFmtId="0" fontId="67" fillId="9" borderId="256" applyNumberFormat="0" applyAlignment="0" applyProtection="0"/>
    <xf numFmtId="0" fontId="67" fillId="9" borderId="256" applyNumberFormat="0" applyAlignment="0" applyProtection="0"/>
    <xf numFmtId="0" fontId="67" fillId="9" borderId="256" applyNumberFormat="0" applyAlignment="0" applyProtection="0"/>
    <xf numFmtId="0" fontId="67" fillId="9" borderId="256" applyNumberFormat="0" applyAlignment="0" applyProtection="0"/>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9" borderId="256" applyNumberFormat="0" applyAlignment="0" applyProtection="0">
      <alignment vertical="center"/>
    </xf>
    <xf numFmtId="0" fontId="68" fillId="9" borderId="256" applyNumberFormat="0" applyAlignment="0" applyProtection="0">
      <alignment vertical="center"/>
    </xf>
    <xf numFmtId="0" fontId="68" fillId="9" borderId="256" applyNumberFormat="0" applyAlignment="0" applyProtection="0">
      <alignment vertical="center"/>
    </xf>
    <xf numFmtId="0" fontId="68" fillId="9"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3" fillId="0" borderId="254" applyNumberFormat="0" applyFill="0" applyAlignment="0" applyProtection="0">
      <alignment vertical="center"/>
    </xf>
    <xf numFmtId="0" fontId="18" fillId="32" borderId="258" applyNumberFormat="0" applyAlignment="0" applyProtection="0"/>
    <xf numFmtId="0" fontId="18" fillId="32" borderId="258" applyNumberFormat="0" applyAlignment="0" applyProtection="0"/>
    <xf numFmtId="0" fontId="13" fillId="10" borderId="258" applyNumberFormat="0" applyFont="0" applyAlignment="0" applyProtection="0">
      <alignment vertical="center"/>
    </xf>
    <xf numFmtId="0" fontId="18" fillId="32" borderId="258" applyNumberFormat="0" applyAlignment="0" applyProtection="0"/>
    <xf numFmtId="0" fontId="55" fillId="33" borderId="253" applyNumberFormat="0"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14" fontId="54" fillId="36" borderId="253" applyProtection="0">
      <alignment horizontal="left"/>
    </xf>
    <xf numFmtId="2" fontId="53" fillId="37" borderId="253" applyProtection="0"/>
    <xf numFmtId="2" fontId="53" fillId="34" borderId="253" applyProtection="0"/>
    <xf numFmtId="2" fontId="53" fillId="34" borderId="253" applyProtection="0"/>
    <xf numFmtId="2" fontId="53" fillId="34" borderId="253" applyProtection="0"/>
    <xf numFmtId="2" fontId="53" fillId="37" borderId="253" applyProtection="0"/>
    <xf numFmtId="2" fontId="53" fillId="37" borderId="253" applyProtection="0"/>
    <xf numFmtId="0" fontId="13" fillId="10" borderId="258" applyNumberFormat="0" applyFont="0" applyAlignment="0" applyProtection="0"/>
    <xf numFmtId="0" fontId="13" fillId="10" borderId="258" applyNumberFormat="0" applyFont="0" applyAlignment="0" applyProtection="0"/>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0" fontId="13" fillId="10" borderId="258" applyNumberFormat="0" applyFont="0" applyAlignment="0" applyProtection="0">
      <alignment vertical="center"/>
    </xf>
    <xf numFmtId="37" fontId="73" fillId="0" borderId="257">
      <alignment horizontal="justify" vertical="center" wrapText="1"/>
    </xf>
    <xf numFmtId="0" fontId="68" fillId="15" borderId="256" applyNumberFormat="0" applyAlignment="0" applyProtection="0">
      <alignment vertical="center"/>
    </xf>
    <xf numFmtId="0" fontId="68" fillId="9" borderId="256" applyNumberFormat="0" applyAlignment="0" applyProtection="0">
      <alignment vertical="center"/>
    </xf>
    <xf numFmtId="0" fontId="68" fillId="9" borderId="256" applyNumberFormat="0" applyAlignment="0" applyProtection="0">
      <alignment vertical="center"/>
    </xf>
    <xf numFmtId="0" fontId="68" fillId="9" borderId="256" applyNumberFormat="0" applyAlignment="0" applyProtection="0">
      <alignment vertical="center"/>
    </xf>
    <xf numFmtId="0" fontId="68" fillId="9" borderId="256" applyNumberFormat="0" applyAlignment="0" applyProtection="0">
      <alignment vertical="center"/>
    </xf>
    <xf numFmtId="0" fontId="68" fillId="15"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44" fillId="8"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0" fontId="68" fillId="15" borderId="256" applyNumberFormat="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598">
    <xf numFmtId="0" fontId="0" fillId="0" borderId="0" xfId="0">
      <alignment vertical="center"/>
    </xf>
    <xf numFmtId="0" fontId="2" fillId="0" borderId="0" xfId="0" applyFont="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horizontal="right" vertical="top"/>
    </xf>
    <xf numFmtId="0" fontId="5" fillId="0" borderId="0" xfId="0" applyFont="1" applyAlignment="1">
      <alignment horizontal="right" vertical="center"/>
    </xf>
    <xf numFmtId="0" fontId="4" fillId="0" borderId="1" xfId="0" applyFont="1" applyBorder="1" applyAlignment="1">
      <alignment horizontal="center" vertical="center"/>
    </xf>
    <xf numFmtId="176" fontId="9" fillId="0" borderId="1" xfId="1" applyNumberFormat="1" applyFont="1" applyBorder="1" applyAlignment="1">
      <alignment horizontal="right" vertical="top" wrapText="1"/>
    </xf>
    <xf numFmtId="176" fontId="9" fillId="0" borderId="1" xfId="6" applyNumberFormat="1" applyFont="1" applyFill="1" applyBorder="1" applyAlignment="1">
      <alignment horizontal="right" vertical="top" wrapText="1"/>
    </xf>
    <xf numFmtId="176" fontId="9" fillId="0" borderId="1" xfId="1" applyNumberFormat="1" applyFont="1" applyFill="1" applyBorder="1" applyAlignment="1">
      <alignment horizontal="right" vertical="top" wrapText="1"/>
    </xf>
    <xf numFmtId="0" fontId="0" fillId="0" borderId="0" xfId="0" applyAlignment="1">
      <alignment vertical="top"/>
    </xf>
    <xf numFmtId="0" fontId="0" fillId="0" borderId="0" xfId="0">
      <alignment vertical="center"/>
    </xf>
    <xf numFmtId="49" fontId="8" fillId="0" borderId="6" xfId="0" applyNumberFormat="1" applyFont="1" applyFill="1" applyBorder="1" applyAlignment="1">
      <alignment horizontal="left" vertical="top" inden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49" fontId="8" fillId="0" borderId="1" xfId="0" applyNumberFormat="1" applyFont="1" applyFill="1" applyBorder="1" applyAlignment="1">
      <alignment horizontal="left" vertical="top"/>
    </xf>
    <xf numFmtId="0" fontId="6" fillId="0" borderId="7" xfId="0" applyFont="1" applyFill="1" applyBorder="1" applyAlignment="1">
      <alignment horizontal="justify" vertical="top" wrapText="1"/>
    </xf>
    <xf numFmtId="0" fontId="0" fillId="0" borderId="0" xfId="0">
      <alignment vertical="center"/>
    </xf>
    <xf numFmtId="0" fontId="0" fillId="0" borderId="0" xfId="0">
      <alignment vertical="center"/>
    </xf>
    <xf numFmtId="0" fontId="0" fillId="0" borderId="0" xfId="0" applyFill="1">
      <alignment vertical="center"/>
    </xf>
    <xf numFmtId="0" fontId="0" fillId="0" borderId="0" xfId="0" applyBorder="1">
      <alignment vertical="center"/>
    </xf>
    <xf numFmtId="176" fontId="4" fillId="0" borderId="0" xfId="3" applyNumberFormat="1" applyFont="1" applyBorder="1" applyAlignment="1">
      <alignment horizontal="justify" vertical="top" wrapText="1"/>
    </xf>
    <xf numFmtId="176" fontId="14" fillId="0" borderId="0" xfId="3" applyNumberFormat="1" applyFont="1" applyBorder="1" applyAlignment="1">
      <alignment horizontal="right" vertical="top" wrapText="1"/>
    </xf>
    <xf numFmtId="49" fontId="8" fillId="0" borderId="11" xfId="0" applyNumberFormat="1" applyFont="1" applyFill="1" applyBorder="1" applyAlignment="1">
      <alignment horizontal="left" vertical="top" indent="1"/>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15" fillId="0" borderId="0" xfId="0" applyFont="1" applyAlignment="1">
      <alignment vertical="top" wrapText="1"/>
    </xf>
    <xf numFmtId="0" fontId="0" fillId="0" borderId="0" xfId="0">
      <alignment vertical="center"/>
    </xf>
    <xf numFmtId="0" fontId="0" fillId="0" borderId="0" xfId="0" applyAlignment="1">
      <alignment vertical="center" wrapText="1"/>
    </xf>
    <xf numFmtId="0" fontId="4" fillId="0" borderId="175" xfId="0" applyFont="1" applyBorder="1">
      <alignment vertical="center"/>
    </xf>
    <xf numFmtId="176" fontId="10" fillId="0" borderId="167" xfId="1" applyNumberFormat="1" applyFont="1" applyBorder="1">
      <alignment vertical="center"/>
    </xf>
    <xf numFmtId="176" fontId="10" fillId="0" borderId="167" xfId="0" applyNumberFormat="1" applyFont="1" applyBorder="1">
      <alignment vertical="center"/>
    </xf>
    <xf numFmtId="49" fontId="10" fillId="0" borderId="174" xfId="0" applyNumberFormat="1" applyFont="1" applyBorder="1" applyAlignment="1">
      <alignment horizontal="right" vertical="center"/>
    </xf>
    <xf numFmtId="0" fontId="10" fillId="0" borderId="174" xfId="0" applyFont="1" applyBorder="1" applyAlignment="1">
      <alignment horizontal="right" vertical="center"/>
    </xf>
    <xf numFmtId="0" fontId="4" fillId="0" borderId="167" xfId="0" applyFont="1" applyBorder="1" applyAlignment="1">
      <alignment horizontal="center" vertical="center"/>
    </xf>
    <xf numFmtId="0" fontId="4" fillId="0" borderId="175" xfId="0" applyFont="1" applyBorder="1" applyAlignment="1">
      <alignment horizontal="left" vertical="center"/>
    </xf>
    <xf numFmtId="0" fontId="4" fillId="0" borderId="175" xfId="0" applyFont="1" applyBorder="1" applyAlignment="1">
      <alignment vertical="center" wrapText="1"/>
    </xf>
    <xf numFmtId="176" fontId="138" fillId="0" borderId="167" xfId="0" applyNumberFormat="1" applyFont="1" applyBorder="1">
      <alignment vertical="center"/>
    </xf>
    <xf numFmtId="176" fontId="10" fillId="0" borderId="167" xfId="1" applyNumberFormat="1" applyFont="1" applyBorder="1" applyAlignment="1">
      <alignment vertical="center"/>
    </xf>
    <xf numFmtId="0" fontId="15" fillId="0" borderId="4" xfId="0" applyFont="1" applyFill="1" applyBorder="1" applyAlignment="1">
      <alignment horizontal="justify" vertical="center"/>
    </xf>
    <xf numFmtId="0" fontId="16" fillId="0" borderId="5" xfId="0" applyFont="1" applyBorder="1" applyAlignment="1">
      <alignment horizontal="justify" vertical="top" wrapText="1"/>
    </xf>
    <xf numFmtId="0" fontId="15" fillId="2" borderId="4" xfId="0" applyFont="1" applyFill="1" applyBorder="1" applyAlignment="1">
      <alignment horizontal="justify" vertical="center"/>
    </xf>
    <xf numFmtId="0" fontId="0" fillId="0" borderId="0" xfId="0">
      <alignment vertical="center"/>
    </xf>
    <xf numFmtId="176" fontId="11" fillId="0" borderId="206" xfId="24406" applyNumberFormat="1" applyFont="1" applyFill="1" applyBorder="1" applyAlignment="1">
      <alignment horizontal="right" vertical="top" wrapText="1"/>
    </xf>
    <xf numFmtId="0" fontId="6" fillId="0" borderId="206" xfId="0" applyFont="1" applyFill="1" applyBorder="1" applyAlignment="1">
      <alignment horizontal="left" vertical="top"/>
    </xf>
    <xf numFmtId="0" fontId="6" fillId="0" borderId="215" xfId="0" applyFont="1" applyFill="1" applyBorder="1" applyAlignment="1">
      <alignment horizontal="justify" vertical="top" wrapText="1"/>
    </xf>
    <xf numFmtId="0" fontId="6" fillId="0" borderId="206" xfId="0" applyFont="1" applyFill="1" applyBorder="1" applyAlignment="1">
      <alignment horizontal="left" vertical="top" wrapText="1" indent="1"/>
    </xf>
    <xf numFmtId="0" fontId="6" fillId="0" borderId="5" xfId="0" applyFont="1" applyBorder="1" applyAlignment="1">
      <alignment horizontal="justify" vertical="top" wrapText="1"/>
    </xf>
    <xf numFmtId="0" fontId="141" fillId="0" borderId="4" xfId="0" applyFont="1" applyBorder="1" applyAlignment="1">
      <alignment horizontal="justify" vertical="center"/>
    </xf>
    <xf numFmtId="0" fontId="15" fillId="2" borderId="260" xfId="0" applyFont="1" applyFill="1" applyBorder="1" applyAlignment="1">
      <alignment horizontal="justify" vertical="center"/>
    </xf>
    <xf numFmtId="0" fontId="4" fillId="0" borderId="261" xfId="0" applyFont="1" applyBorder="1" applyAlignment="1">
      <alignment horizontal="center" vertical="center"/>
    </xf>
    <xf numFmtId="176" fontId="10" fillId="0" borderId="261" xfId="0" applyNumberFormat="1" applyFont="1" applyBorder="1">
      <alignment vertical="center"/>
    </xf>
    <xf numFmtId="176" fontId="138" fillId="0" borderId="261" xfId="0" applyNumberFormat="1" applyFont="1" applyBorder="1">
      <alignment vertical="center"/>
    </xf>
    <xf numFmtId="176" fontId="0" fillId="0" borderId="0" xfId="0" applyNumberFormat="1">
      <alignment vertical="center"/>
    </xf>
    <xf numFmtId="200" fontId="0" fillId="0" borderId="0" xfId="56031" applyNumberFormat="1" applyFont="1">
      <alignment vertical="center"/>
    </xf>
    <xf numFmtId="49" fontId="10" fillId="0" borderId="265" xfId="0" applyNumberFormat="1" applyFont="1" applyBorder="1" applyAlignment="1">
      <alignment horizontal="right" vertical="center"/>
    </xf>
    <xf numFmtId="0" fontId="4" fillId="0" borderId="262" xfId="0" applyFont="1" applyBorder="1">
      <alignment vertical="center"/>
    </xf>
    <xf numFmtId="176" fontId="10" fillId="0" borderId="261" xfId="1" applyNumberFormat="1" applyFont="1" applyBorder="1">
      <alignment vertical="center"/>
    </xf>
    <xf numFmtId="0" fontId="10" fillId="0" borderId="265" xfId="0" applyFont="1" applyBorder="1" applyAlignment="1">
      <alignment horizontal="right" vertical="center"/>
    </xf>
    <xf numFmtId="0" fontId="4" fillId="0" borderId="262" xfId="0" applyFont="1" applyBorder="1" applyAlignment="1">
      <alignment horizontal="left" vertical="center"/>
    </xf>
    <xf numFmtId="0" fontId="4" fillId="0" borderId="262" xfId="0" applyFont="1" applyBorder="1" applyAlignment="1">
      <alignment vertical="center" wrapText="1"/>
    </xf>
    <xf numFmtId="176" fontId="10" fillId="0" borderId="261" xfId="1" applyNumberFormat="1" applyFont="1" applyBorder="1" applyAlignment="1">
      <alignment vertical="center"/>
    </xf>
    <xf numFmtId="0" fontId="4" fillId="0" borderId="12" xfId="0" applyFont="1" applyFill="1" applyBorder="1" applyAlignment="1">
      <alignment horizontal="center" vertical="center"/>
    </xf>
    <xf numFmtId="0" fontId="4" fillId="0" borderId="8" xfId="0" applyFont="1" applyFill="1" applyBorder="1" applyAlignment="1">
      <alignment horizontal="center" vertical="center" wrapText="1"/>
    </xf>
    <xf numFmtId="176" fontId="15" fillId="0" borderId="0" xfId="0" applyNumberFormat="1" applyFont="1">
      <alignment vertical="center"/>
    </xf>
    <xf numFmtId="179" fontId="0" fillId="0" borderId="0" xfId="0" applyNumberFormat="1">
      <alignment vertical="center"/>
    </xf>
    <xf numFmtId="0" fontId="16" fillId="0" borderId="8" xfId="0" applyFont="1" applyBorder="1" applyAlignment="1">
      <alignment horizontal="center" vertical="top" wrapText="1"/>
    </xf>
    <xf numFmtId="0" fontId="16" fillId="0" borderId="8" xfId="0" applyFont="1" applyBorder="1" applyAlignment="1">
      <alignment horizontal="left" vertical="top" wrapText="1"/>
    </xf>
    <xf numFmtId="0" fontId="15" fillId="0" borderId="11" xfId="0" applyFont="1" applyBorder="1">
      <alignment vertical="center"/>
    </xf>
    <xf numFmtId="0" fontId="15" fillId="0" borderId="4" xfId="0" applyFont="1" applyBorder="1">
      <alignment vertical="center"/>
    </xf>
    <xf numFmtId="0" fontId="16" fillId="0" borderId="7" xfId="0" applyFont="1" applyBorder="1" applyAlignment="1">
      <alignment horizontal="justify" vertical="top" wrapText="1"/>
    </xf>
    <xf numFmtId="0" fontId="16" fillId="0" borderId="244" xfId="0" applyFont="1" applyBorder="1" applyAlignment="1">
      <alignment horizontal="justify" vertical="top" wrapText="1"/>
    </xf>
    <xf numFmtId="3" fontId="16" fillId="0" borderId="4" xfId="0" applyNumberFormat="1" applyFont="1" applyFill="1" applyBorder="1" applyAlignment="1">
      <alignment horizontal="justify" vertical="top" wrapText="1"/>
    </xf>
    <xf numFmtId="0" fontId="6" fillId="0" borderId="1" xfId="0" applyFont="1" applyFill="1" applyBorder="1" applyAlignment="1">
      <alignment horizontal="justify" vertical="top" wrapText="1"/>
    </xf>
    <xf numFmtId="0" fontId="6" fillId="0" borderId="5" xfId="0" applyFont="1" applyFill="1" applyBorder="1" applyAlignment="1">
      <alignment horizontal="justify" vertical="top" wrapText="1"/>
    </xf>
    <xf numFmtId="3" fontId="6" fillId="0" borderId="262" xfId="0" applyNumberFormat="1" applyFont="1" applyFill="1" applyBorder="1" applyAlignment="1">
      <alignment horizontal="justify" vertical="top" wrapText="1"/>
    </xf>
    <xf numFmtId="0" fontId="6" fillId="0" borderId="262" xfId="0" applyFont="1" applyFill="1" applyBorder="1" applyAlignment="1">
      <alignment horizontal="justify" vertical="top" wrapText="1"/>
    </xf>
    <xf numFmtId="176" fontId="9" fillId="0" borderId="1" xfId="2" applyNumberFormat="1" applyFont="1" applyFill="1" applyBorder="1" applyAlignment="1">
      <alignment horizontal="right" vertical="top" wrapText="1"/>
    </xf>
    <xf numFmtId="176" fontId="11" fillId="0" borderId="0" xfId="22165" applyNumberFormat="1" applyFont="1" applyFill="1" applyBorder="1" applyAlignment="1">
      <alignment horizontal="right" vertical="top" wrapText="1"/>
    </xf>
    <xf numFmtId="49" fontId="8" fillId="0" borderId="6" xfId="0" applyNumberFormat="1" applyFont="1" applyFill="1" applyBorder="1" applyAlignment="1">
      <alignment horizontal="left" vertical="top"/>
    </xf>
    <xf numFmtId="0" fontId="6" fillId="0" borderId="123" xfId="0" applyFont="1" applyBorder="1" applyAlignment="1">
      <alignment horizontal="left" vertical="top" wrapText="1" indent="1"/>
    </xf>
    <xf numFmtId="49" fontId="8" fillId="0" borderId="10" xfId="0" applyNumberFormat="1" applyFont="1" applyBorder="1" applyAlignment="1">
      <alignment horizontal="left" vertical="top" indent="1"/>
    </xf>
    <xf numFmtId="176" fontId="11" fillId="0" borderId="267" xfId="1" applyNumberFormat="1" applyFont="1" applyFill="1" applyBorder="1" applyAlignment="1">
      <alignment horizontal="right" vertical="top" wrapText="1"/>
    </xf>
    <xf numFmtId="176" fontId="10" fillId="0" borderId="267" xfId="1" applyNumberFormat="1" applyFont="1" applyBorder="1">
      <alignment vertical="center"/>
    </xf>
    <xf numFmtId="176" fontId="138" fillId="0" borderId="267" xfId="0" applyNumberFormat="1" applyFont="1" applyBorder="1">
      <alignment vertical="center"/>
    </xf>
    <xf numFmtId="0" fontId="15" fillId="0" borderId="267" xfId="0" applyFont="1" applyFill="1" applyBorder="1" applyAlignment="1">
      <alignment horizontal="justify" vertical="center"/>
    </xf>
    <xf numFmtId="176" fontId="11" fillId="0" borderId="0" xfId="3240" applyNumberFormat="1" applyFont="1" applyFill="1" applyBorder="1" applyAlignment="1">
      <alignment horizontal="right" vertical="top" wrapText="1"/>
    </xf>
    <xf numFmtId="176" fontId="0" fillId="0" borderId="0" xfId="0" applyNumberFormat="1" applyBorder="1">
      <alignment vertical="center"/>
    </xf>
    <xf numFmtId="176" fontId="15" fillId="0" borderId="0" xfId="0" applyNumberFormat="1" applyFont="1" applyBorder="1">
      <alignment vertical="center"/>
    </xf>
    <xf numFmtId="176" fontId="11" fillId="0" borderId="0" xfId="21967" applyNumberFormat="1" applyFont="1" applyFill="1" applyBorder="1" applyAlignment="1">
      <alignment horizontal="right" vertical="top" wrapText="1"/>
    </xf>
    <xf numFmtId="176" fontId="15" fillId="0" borderId="267" xfId="0" applyNumberFormat="1" applyFont="1" applyBorder="1">
      <alignment vertical="center"/>
    </xf>
    <xf numFmtId="3" fontId="16" fillId="0" borderId="267" xfId="0" applyNumberFormat="1" applyFont="1" applyFill="1" applyBorder="1" applyAlignment="1">
      <alignment horizontal="justify" vertical="top" wrapText="1"/>
    </xf>
    <xf numFmtId="176" fontId="15" fillId="0" borderId="267" xfId="0" applyNumberFormat="1" applyFont="1" applyFill="1" applyBorder="1" applyAlignment="1">
      <alignment horizontal="justify" vertical="center"/>
    </xf>
    <xf numFmtId="0" fontId="15" fillId="0" borderId="267" xfId="0" applyFont="1" applyBorder="1" applyAlignment="1">
      <alignment horizontal="justify" vertical="center"/>
    </xf>
    <xf numFmtId="0" fontId="7" fillId="0" borderId="267" xfId="0" applyFont="1" applyBorder="1" applyAlignment="1">
      <alignment horizontal="justify" vertical="center"/>
    </xf>
    <xf numFmtId="0" fontId="141" fillId="0" borderId="267" xfId="0" applyFont="1" applyBorder="1" applyAlignment="1">
      <alignment horizontal="justify" vertical="center"/>
    </xf>
    <xf numFmtId="0" fontId="15" fillId="2" borderId="267" xfId="0" applyFont="1" applyFill="1" applyBorder="1" applyAlignment="1">
      <alignment horizontal="justify" vertical="center"/>
    </xf>
    <xf numFmtId="0" fontId="140" fillId="0" borderId="267" xfId="1170" applyFont="1" applyFill="1" applyBorder="1" applyAlignment="1">
      <alignment horizontal="justify" vertical="center"/>
    </xf>
    <xf numFmtId="0" fontId="142" fillId="0" borderId="267" xfId="0" applyFont="1" applyFill="1" applyBorder="1" applyAlignment="1">
      <alignment horizontal="justify" vertical="center"/>
    </xf>
    <xf numFmtId="0" fontId="143" fillId="0" borderId="7" xfId="0" applyFont="1" applyFill="1" applyBorder="1" applyAlignment="1">
      <alignment horizontal="center" vertical="top" wrapText="1"/>
    </xf>
    <xf numFmtId="0" fontId="16" fillId="0" borderId="7" xfId="0" applyFont="1" applyFill="1" applyBorder="1" applyAlignment="1">
      <alignment horizontal="justify" vertical="top" wrapText="1"/>
    </xf>
    <xf numFmtId="176" fontId="11" fillId="0" borderId="267" xfId="54176" applyNumberFormat="1" applyFont="1" applyFill="1" applyBorder="1" applyAlignment="1">
      <alignment horizontal="right" vertical="top" wrapText="1"/>
    </xf>
    <xf numFmtId="176" fontId="11" fillId="0" borderId="267" xfId="3234" applyNumberFormat="1" applyFont="1" applyBorder="1" applyAlignment="1">
      <alignment horizontal="right" vertical="top" wrapText="1"/>
    </xf>
    <xf numFmtId="0" fontId="6" fillId="0" borderId="267" xfId="0" applyFont="1" applyFill="1" applyBorder="1" applyAlignment="1">
      <alignment horizontal="left" vertical="top"/>
    </xf>
    <xf numFmtId="176" fontId="11" fillId="0" borderId="267" xfId="4" applyNumberFormat="1" applyFont="1" applyFill="1" applyBorder="1" applyAlignment="1">
      <alignment horizontal="right" vertical="top" wrapText="1"/>
    </xf>
    <xf numFmtId="176" fontId="11" fillId="0" borderId="267" xfId="3240" applyNumberFormat="1" applyFont="1" applyFill="1" applyBorder="1" applyAlignment="1">
      <alignment horizontal="right" vertical="top" wrapText="1"/>
    </xf>
    <xf numFmtId="49" fontId="6" fillId="0" borderId="267" xfId="3240" applyNumberFormat="1" applyFont="1" applyFill="1" applyBorder="1" applyAlignment="1">
      <alignment horizontal="left" vertical="top" wrapText="1"/>
    </xf>
    <xf numFmtId="49" fontId="6" fillId="0" borderId="267" xfId="0" applyNumberFormat="1" applyFont="1" applyFill="1" applyBorder="1" applyAlignment="1">
      <alignment vertical="top" wrapText="1"/>
    </xf>
    <xf numFmtId="176" fontId="11" fillId="0" borderId="267" xfId="3238" applyNumberFormat="1" applyFont="1" applyFill="1" applyBorder="1" applyAlignment="1">
      <alignment horizontal="right" vertical="top" wrapText="1"/>
    </xf>
    <xf numFmtId="49" fontId="6" fillId="0" borderId="267" xfId="18" applyNumberFormat="1" applyFont="1" applyFill="1" applyBorder="1" applyAlignment="1">
      <alignment horizontal="left" vertical="top" wrapText="1"/>
    </xf>
    <xf numFmtId="176" fontId="11" fillId="0" borderId="267" xfId="16" applyNumberFormat="1" applyFont="1" applyFill="1" applyBorder="1" applyAlignment="1">
      <alignment horizontal="right" vertical="top" wrapText="1"/>
    </xf>
    <xf numFmtId="2" fontId="145" fillId="0" borderId="260" xfId="3378" applyNumberFormat="1" applyFont="1" applyFill="1" applyBorder="1" applyAlignment="1" applyProtection="1">
      <alignment horizontal="justify" vertical="center"/>
    </xf>
    <xf numFmtId="3" fontId="6" fillId="0" borderId="7" xfId="0" applyNumberFormat="1" applyFont="1" applyFill="1" applyBorder="1" applyAlignment="1">
      <alignment horizontal="justify" vertical="top" wrapText="1"/>
    </xf>
    <xf numFmtId="3" fontId="6" fillId="0" borderId="58" xfId="0" applyNumberFormat="1" applyFont="1" applyFill="1" applyBorder="1" applyAlignment="1">
      <alignment horizontal="left" vertical="top" wrapText="1" indent="1"/>
    </xf>
    <xf numFmtId="0" fontId="145" fillId="0" borderId="267" xfId="0" applyFont="1" applyFill="1" applyBorder="1" applyAlignment="1">
      <alignment horizontal="justify" vertical="center"/>
    </xf>
    <xf numFmtId="3" fontId="6" fillId="0" borderId="267" xfId="0" applyNumberFormat="1" applyFont="1" applyFill="1" applyBorder="1" applyAlignment="1">
      <alignment horizontal="justify" vertical="top" wrapText="1"/>
    </xf>
    <xf numFmtId="0" fontId="6" fillId="0" borderId="267" xfId="0" applyFont="1" applyFill="1" applyBorder="1" applyAlignment="1">
      <alignment horizontal="justify" vertical="top" wrapText="1"/>
    </xf>
    <xf numFmtId="0" fontId="15" fillId="0" borderId="4" xfId="0" applyFont="1" applyBorder="1" applyAlignment="1">
      <alignment horizontal="justify" vertical="center"/>
    </xf>
    <xf numFmtId="49" fontId="6" fillId="0" borderId="260" xfId="2" applyNumberFormat="1" applyFont="1" applyBorder="1" applyAlignment="1">
      <alignment horizontal="left" vertical="top" wrapText="1"/>
    </xf>
    <xf numFmtId="0" fontId="6" fillId="0" borderId="267" xfId="0" applyFont="1" applyFill="1" applyBorder="1" applyAlignment="1">
      <alignment horizontal="left" vertical="top" wrapText="1"/>
    </xf>
    <xf numFmtId="0" fontId="7" fillId="0" borderId="8" xfId="0" applyFont="1" applyBorder="1" applyAlignment="1">
      <alignment horizontal="left" vertical="top" wrapText="1"/>
    </xf>
    <xf numFmtId="3" fontId="6" fillId="0" borderId="260" xfId="0" applyNumberFormat="1" applyFont="1" applyFill="1" applyBorder="1" applyAlignment="1">
      <alignment horizontal="justify" vertical="top" wrapText="1"/>
    </xf>
    <xf numFmtId="3" fontId="6" fillId="0" borderId="8" xfId="0" applyNumberFormat="1"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8" xfId="0" applyFont="1" applyFill="1" applyBorder="1" applyAlignment="1">
      <alignment horizontal="justify" vertical="top" wrapText="1"/>
    </xf>
    <xf numFmtId="0" fontId="143" fillId="0" borderId="1" xfId="0" applyFont="1" applyBorder="1" applyAlignment="1">
      <alignment horizontal="justify" vertical="top" wrapText="1"/>
    </xf>
    <xf numFmtId="0" fontId="15" fillId="0" borderId="8" xfId="0" applyFont="1" applyBorder="1" applyAlignment="1">
      <alignment horizontal="left" vertical="top" wrapText="1" indent="1"/>
    </xf>
    <xf numFmtId="0" fontId="15" fillId="0" borderId="4" xfId="0" applyFont="1" applyBorder="1" applyAlignment="1">
      <alignment horizontal="left" vertical="top" wrapText="1" indent="1"/>
    </xf>
    <xf numFmtId="2" fontId="140" fillId="0" borderId="267" xfId="3378" applyNumberFormat="1" applyFont="1" applyFill="1" applyBorder="1" applyAlignment="1" applyProtection="1">
      <alignment horizontal="justify" vertical="center"/>
    </xf>
    <xf numFmtId="38" fontId="11" fillId="0" borderId="267" xfId="2" applyNumberFormat="1" applyFont="1" applyFill="1" applyBorder="1" applyAlignment="1">
      <alignment horizontal="right" vertical="top" wrapText="1"/>
    </xf>
    <xf numFmtId="49" fontId="4" fillId="0" borderId="267" xfId="18" applyNumberFormat="1" applyFont="1" applyFill="1" applyBorder="1" applyAlignment="1">
      <alignment horizontal="left" vertical="top" wrapText="1"/>
    </xf>
    <xf numFmtId="38" fontId="11" fillId="0" borderId="267" xfId="18" applyNumberFormat="1" applyFont="1" applyFill="1" applyBorder="1" applyAlignment="1">
      <alignment horizontal="right" vertical="top" wrapText="1"/>
    </xf>
    <xf numFmtId="3" fontId="6" fillId="0" borderId="260" xfId="0" applyNumberFormat="1" applyFont="1" applyFill="1" applyBorder="1" applyAlignment="1">
      <alignment horizontal="justify" vertical="top" wrapText="1"/>
    </xf>
    <xf numFmtId="0" fontId="7" fillId="0" borderId="8" xfId="0" applyFont="1" applyFill="1" applyBorder="1" applyAlignment="1">
      <alignment horizontal="justify" vertical="top" wrapText="1"/>
    </xf>
    <xf numFmtId="3" fontId="6" fillId="0" borderId="8" xfId="0" applyNumberFormat="1" applyFont="1" applyFill="1" applyBorder="1" applyAlignment="1">
      <alignment horizontal="justify" vertical="top" wrapText="1"/>
    </xf>
    <xf numFmtId="49" fontId="6" fillId="0" borderId="260" xfId="2" applyNumberFormat="1" applyFont="1" applyBorder="1" applyAlignment="1">
      <alignment horizontal="left" vertical="top" wrapText="1"/>
    </xf>
    <xf numFmtId="3" fontId="6" fillId="0" borderId="260" xfId="0" applyNumberFormat="1" applyFont="1" applyFill="1" applyBorder="1" applyAlignment="1">
      <alignment horizontal="left" vertical="top" wrapText="1"/>
    </xf>
    <xf numFmtId="49" fontId="11" fillId="0" borderId="267" xfId="3211" applyNumberFormat="1" applyFont="1" applyFill="1" applyBorder="1" applyAlignment="1">
      <alignment horizontal="left" vertical="top" wrapText="1"/>
    </xf>
    <xf numFmtId="0" fontId="18" fillId="0" borderId="8" xfId="0" applyFont="1" applyFill="1" applyBorder="1" applyAlignment="1">
      <alignment horizontal="left" vertical="top" wrapText="1"/>
    </xf>
    <xf numFmtId="176" fontId="11" fillId="0" borderId="267" xfId="3211" applyNumberFormat="1" applyFont="1" applyFill="1" applyBorder="1" applyAlignment="1">
      <alignment horizontal="right" vertical="top" wrapText="1"/>
    </xf>
    <xf numFmtId="0" fontId="6" fillId="0" borderId="4" xfId="0" applyFont="1" applyFill="1" applyBorder="1" applyAlignment="1">
      <alignment horizontal="left" vertical="top" wrapText="1"/>
    </xf>
    <xf numFmtId="49" fontId="11" fillId="0" borderId="4" xfId="3211" applyNumberFormat="1" applyFont="1" applyFill="1" applyBorder="1" applyAlignment="1">
      <alignment horizontal="left" vertical="top" wrapText="1"/>
    </xf>
    <xf numFmtId="176" fontId="11" fillId="0" borderId="4" xfId="3211" applyNumberFormat="1" applyFont="1" applyFill="1" applyBorder="1" applyAlignment="1">
      <alignment horizontal="right" vertical="top" wrapText="1"/>
    </xf>
    <xf numFmtId="3" fontId="6" fillId="0" borderId="267" xfId="0" applyNumberFormat="1" applyFont="1" applyFill="1" applyBorder="1" applyAlignment="1">
      <alignment horizontal="left" vertical="top" wrapText="1"/>
    </xf>
    <xf numFmtId="176" fontId="11" fillId="0" borderId="267" xfId="2" applyNumberFormat="1" applyFont="1" applyFill="1" applyBorder="1" applyAlignment="1">
      <alignment horizontal="right" vertical="top" wrapText="1"/>
    </xf>
    <xf numFmtId="0" fontId="18" fillId="0" borderId="8" xfId="0" applyFont="1" applyFill="1" applyBorder="1" applyAlignment="1">
      <alignment vertical="top" wrapText="1"/>
    </xf>
    <xf numFmtId="3" fontId="6" fillId="0" borderId="4" xfId="0" applyNumberFormat="1" applyFont="1" applyFill="1" applyBorder="1" applyAlignment="1">
      <alignment horizontal="left" vertical="top" wrapText="1"/>
    </xf>
    <xf numFmtId="49" fontId="8" fillId="0" borderId="11" xfId="0" applyNumberFormat="1" applyFont="1" applyBorder="1" applyAlignment="1">
      <alignment horizontal="left" vertical="top"/>
    </xf>
    <xf numFmtId="0" fontId="6" fillId="0" borderId="7" xfId="0" applyFont="1" applyBorder="1" applyAlignment="1">
      <alignment horizontal="justify" vertical="top" wrapText="1"/>
    </xf>
    <xf numFmtId="49" fontId="8" fillId="0" borderId="11" xfId="0" applyNumberFormat="1" applyFont="1" applyFill="1" applyBorder="1" applyAlignment="1">
      <alignment horizontal="left" vertical="top"/>
    </xf>
    <xf numFmtId="0" fontId="4" fillId="0" borderId="5" xfId="0" applyFont="1" applyFill="1" applyBorder="1" applyAlignment="1">
      <alignment horizontal="left" vertical="top" wrapText="1"/>
    </xf>
    <xf numFmtId="176" fontId="10" fillId="0" borderId="267" xfId="17" applyNumberFormat="1" applyFont="1" applyFill="1" applyBorder="1" applyAlignment="1">
      <alignment horizontal="right" vertical="top" wrapText="1"/>
    </xf>
    <xf numFmtId="49" fontId="8" fillId="0" borderId="7" xfId="0" applyNumberFormat="1" applyFont="1" applyFill="1" applyBorder="1" applyAlignment="1">
      <alignment horizontal="justify" vertical="top"/>
    </xf>
    <xf numFmtId="0" fontId="6" fillId="0" borderId="5" xfId="0" applyFont="1" applyFill="1" applyBorder="1" applyAlignment="1">
      <alignment horizontal="left" vertical="top" wrapText="1"/>
    </xf>
    <xf numFmtId="176" fontId="11" fillId="0" borderId="267" xfId="17" applyNumberFormat="1" applyFont="1" applyFill="1" applyBorder="1" applyAlignment="1">
      <alignment horizontal="right" vertical="top" wrapText="1"/>
    </xf>
    <xf numFmtId="3" fontId="6" fillId="0" borderId="267" xfId="0" applyNumberFormat="1" applyFont="1" applyFill="1" applyBorder="1" applyAlignment="1">
      <alignment vertical="top" wrapText="1"/>
    </xf>
    <xf numFmtId="0" fontId="7" fillId="0" borderId="267" xfId="0" applyFont="1" applyFill="1" applyBorder="1" applyAlignment="1">
      <alignment horizontal="justify" vertical="center"/>
    </xf>
    <xf numFmtId="0" fontId="6" fillId="0" borderId="26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260" xfId="0" applyFont="1" applyFill="1" applyBorder="1" applyAlignment="1">
      <alignment vertical="top" wrapText="1"/>
    </xf>
    <xf numFmtId="0" fontId="6" fillId="0" borderId="4" xfId="0" applyFont="1" applyFill="1" applyBorder="1" applyAlignment="1">
      <alignment vertical="top" wrapText="1"/>
    </xf>
    <xf numFmtId="0" fontId="6" fillId="0" borderId="267" xfId="0" applyFont="1" applyFill="1" applyBorder="1" applyAlignment="1">
      <alignment horizontal="justify" vertical="center" wrapText="1"/>
    </xf>
    <xf numFmtId="0" fontId="6" fillId="0" borderId="8" xfId="0" applyFont="1" applyFill="1" applyBorder="1" applyAlignment="1">
      <alignment vertical="top" wrapText="1"/>
    </xf>
    <xf numFmtId="176" fontId="11" fillId="0" borderId="267" xfId="18" applyNumberFormat="1" applyFont="1" applyFill="1" applyBorder="1" applyAlignment="1">
      <alignment horizontal="right" vertical="top" wrapText="1"/>
    </xf>
    <xf numFmtId="176" fontId="11" fillId="0" borderId="267" xfId="14" applyNumberFormat="1" applyFont="1" applyFill="1" applyBorder="1" applyAlignment="1">
      <alignment horizontal="right" vertical="top" wrapText="1"/>
    </xf>
    <xf numFmtId="49" fontId="8" fillId="0" borderId="11" xfId="0" applyNumberFormat="1" applyFont="1" applyBorder="1" applyAlignment="1">
      <alignment horizontal="left" vertical="top" indent="1"/>
    </xf>
    <xf numFmtId="0" fontId="6" fillId="0" borderId="267" xfId="0" applyFont="1" applyBorder="1" applyAlignment="1">
      <alignment horizontal="left" vertical="top" wrapText="1" indent="1"/>
    </xf>
    <xf numFmtId="0" fontId="6" fillId="0" borderId="262" xfId="0" applyFont="1" applyBorder="1" applyAlignment="1">
      <alignment horizontal="justify" vertical="top" wrapText="1"/>
    </xf>
    <xf numFmtId="176" fontId="11" fillId="0" borderId="267" xfId="5" applyNumberFormat="1" applyFont="1" applyBorder="1" applyAlignment="1">
      <alignment horizontal="right" vertical="top" wrapText="1"/>
    </xf>
    <xf numFmtId="0" fontId="6" fillId="0" borderId="260" xfId="0" applyFont="1" applyBorder="1" applyAlignment="1">
      <alignment horizontal="left" vertical="top" wrapText="1"/>
    </xf>
    <xf numFmtId="176" fontId="11" fillId="0" borderId="267" xfId="3238" applyNumberFormat="1" applyFont="1" applyBorder="1" applyAlignment="1">
      <alignment horizontal="right" vertical="top" wrapText="1"/>
    </xf>
    <xf numFmtId="176" fontId="11" fillId="0" borderId="4" xfId="3238" applyNumberFormat="1" applyFont="1" applyBorder="1" applyAlignment="1">
      <alignment horizontal="right" vertical="top" wrapText="1"/>
    </xf>
    <xf numFmtId="49" fontId="8" fillId="0" borderId="167" xfId="0" applyNumberFormat="1" applyFont="1" applyBorder="1" applyAlignment="1">
      <alignment horizontal="left" vertical="top"/>
    </xf>
    <xf numFmtId="176" fontId="6" fillId="0" borderId="167" xfId="4" applyNumberFormat="1" applyFont="1" applyBorder="1" applyAlignment="1">
      <alignment horizontal="center" vertical="top" wrapText="1"/>
    </xf>
    <xf numFmtId="176" fontId="9" fillId="0" borderId="167" xfId="4" applyNumberFormat="1" applyFont="1" applyBorder="1" applyAlignment="1">
      <alignment horizontal="right" vertical="top" wrapText="1"/>
    </xf>
    <xf numFmtId="0" fontId="6" fillId="0" borderId="244" xfId="0" applyFont="1" applyBorder="1" applyAlignment="1">
      <alignment horizontal="justify" vertical="top" wrapText="1"/>
    </xf>
    <xf numFmtId="3" fontId="6" fillId="0" borderId="262" xfId="0" applyNumberFormat="1" applyFont="1" applyBorder="1" applyAlignment="1">
      <alignment horizontal="justify" vertical="top" wrapText="1"/>
    </xf>
    <xf numFmtId="176" fontId="11" fillId="0" borderId="267" xfId="3203" applyNumberFormat="1" applyFont="1" applyBorder="1" applyAlignment="1">
      <alignment horizontal="right" vertical="top" wrapText="1"/>
    </xf>
    <xf numFmtId="3" fontId="6" fillId="0" borderId="267" xfId="0" applyNumberFormat="1" applyFont="1" applyBorder="1" applyAlignment="1">
      <alignment horizontal="justify" vertical="top" wrapText="1"/>
    </xf>
    <xf numFmtId="49" fontId="8" fillId="0" borderId="261" xfId="0" applyNumberFormat="1" applyFont="1" applyBorder="1" applyAlignment="1">
      <alignment horizontal="left" vertical="top"/>
    </xf>
    <xf numFmtId="176" fontId="9" fillId="0" borderId="4" xfId="1" applyNumberFormat="1" applyFont="1" applyBorder="1" applyAlignment="1">
      <alignment horizontal="right" vertical="top" wrapText="1"/>
    </xf>
    <xf numFmtId="0" fontId="7" fillId="0" borderId="4" xfId="0" applyFont="1" applyBorder="1" applyAlignment="1">
      <alignment horizontal="justify" vertical="center"/>
    </xf>
    <xf numFmtId="0" fontId="6" fillId="0" borderId="1" xfId="18" applyNumberFormat="1" applyFont="1" applyBorder="1" applyAlignment="1">
      <alignment horizontal="left" vertical="top" wrapText="1"/>
    </xf>
    <xf numFmtId="176" fontId="11" fillId="0" borderId="1" xfId="18" applyNumberFormat="1" applyFont="1" applyBorder="1" applyAlignment="1">
      <alignment horizontal="right" vertical="top" wrapText="1"/>
    </xf>
    <xf numFmtId="0" fontId="4" fillId="0" borderId="267" xfId="0" applyFont="1" applyFill="1" applyBorder="1" applyAlignment="1">
      <alignment horizontal="justify" vertical="top" wrapText="1"/>
    </xf>
    <xf numFmtId="3" fontId="6" fillId="0" borderId="267" xfId="0" applyNumberFormat="1" applyFont="1" applyFill="1" applyBorder="1" applyAlignment="1">
      <alignment horizontal="justify" vertical="top" wrapText="1"/>
    </xf>
    <xf numFmtId="49" fontId="8" fillId="0" borderId="4" xfId="0" applyNumberFormat="1" applyFont="1" applyFill="1" applyBorder="1" applyAlignment="1">
      <alignment horizontal="left" vertical="top"/>
    </xf>
    <xf numFmtId="176" fontId="9" fillId="0" borderId="167" xfId="1" applyNumberFormat="1" applyFont="1" applyFill="1" applyBorder="1" applyAlignment="1">
      <alignment horizontal="right" vertical="top" wrapText="1"/>
    </xf>
    <xf numFmtId="0" fontId="6" fillId="0" borderId="244" xfId="0" applyFont="1" applyFill="1" applyBorder="1" applyAlignment="1">
      <alignment horizontal="justify" vertical="top" wrapText="1"/>
    </xf>
    <xf numFmtId="3" fontId="6" fillId="0" borderId="260" xfId="0" applyNumberFormat="1" applyFont="1" applyBorder="1" applyAlignment="1">
      <alignment horizontal="justify" vertical="top" wrapText="1"/>
    </xf>
    <xf numFmtId="0" fontId="7" fillId="0" borderId="8" xfId="0" applyFont="1" applyBorder="1" applyAlignment="1">
      <alignment horizontal="justify" vertical="top" wrapText="1"/>
    </xf>
    <xf numFmtId="3" fontId="6" fillId="0" borderId="4" xfId="0" applyNumberFormat="1" applyFont="1" applyBorder="1" applyAlignment="1">
      <alignment horizontal="justify" vertical="top" wrapText="1"/>
    </xf>
    <xf numFmtId="3" fontId="6" fillId="0" borderId="8" xfId="0" applyNumberFormat="1" applyFont="1" applyBorder="1" applyAlignment="1">
      <alignment horizontal="justify" vertical="top" wrapText="1"/>
    </xf>
    <xf numFmtId="176" fontId="11" fillId="0" borderId="260" xfId="18" applyNumberFormat="1" applyFont="1" applyFill="1" applyBorder="1" applyAlignment="1">
      <alignment horizontal="right" vertical="top" wrapText="1"/>
    </xf>
    <xf numFmtId="0" fontId="146" fillId="0" borderId="260" xfId="0" applyFont="1" applyBorder="1" applyAlignment="1">
      <alignment horizontal="justify" vertical="top" wrapText="1"/>
    </xf>
    <xf numFmtId="176" fontId="11" fillId="0" borderId="4" xfId="3240" applyNumberFormat="1" applyFont="1" applyFill="1" applyBorder="1" applyAlignment="1">
      <alignment horizontal="right" vertical="top" wrapText="1"/>
    </xf>
    <xf numFmtId="0" fontId="10" fillId="0" borderId="267" xfId="0" applyFont="1" applyBorder="1" applyAlignment="1">
      <alignment horizontal="justify" vertical="top" wrapText="1"/>
    </xf>
    <xf numFmtId="0" fontId="7" fillId="0" borderId="4" xfId="0" applyFont="1" applyBorder="1" applyAlignment="1">
      <alignment horizontal="justify" vertical="top" wrapText="1"/>
    </xf>
    <xf numFmtId="176" fontId="9" fillId="0" borderId="167" xfId="4416" applyNumberFormat="1" applyFont="1" applyBorder="1" applyAlignment="1">
      <alignment horizontal="right" vertical="top" wrapText="1"/>
    </xf>
    <xf numFmtId="0" fontId="6" fillId="0" borderId="260" xfId="0" applyFont="1" applyFill="1" applyBorder="1" applyAlignment="1">
      <alignment horizontal="left" vertical="top" wrapText="1"/>
    </xf>
    <xf numFmtId="0" fontId="6" fillId="0" borderId="4" xfId="0" applyFont="1" applyFill="1" applyBorder="1" applyAlignment="1">
      <alignment horizontal="left" vertical="top" wrapText="1"/>
    </xf>
    <xf numFmtId="176" fontId="11" fillId="0" borderId="267" xfId="56032" applyNumberFormat="1" applyFont="1" applyFill="1" applyBorder="1" applyAlignment="1">
      <alignment horizontal="right" vertical="top" wrapText="1"/>
    </xf>
    <xf numFmtId="3" fontId="6" fillId="0" borderId="264" xfId="0" applyNumberFormat="1" applyFont="1" applyFill="1" applyBorder="1" applyAlignment="1">
      <alignment horizontal="justify" vertical="top" wrapText="1"/>
    </xf>
    <xf numFmtId="176" fontId="11" fillId="0" borderId="4" xfId="16" applyNumberFormat="1" applyFont="1" applyFill="1" applyBorder="1" applyAlignment="1">
      <alignment horizontal="right" vertical="top" wrapText="1"/>
    </xf>
    <xf numFmtId="3" fontId="6" fillId="0" borderId="9" xfId="0" applyNumberFormat="1" applyFont="1" applyFill="1" applyBorder="1" applyAlignment="1">
      <alignment horizontal="justify" vertical="top" wrapText="1"/>
    </xf>
    <xf numFmtId="0" fontId="6" fillId="0" borderId="267" xfId="1" applyNumberFormat="1" applyFont="1" applyFill="1" applyBorder="1" applyAlignment="1">
      <alignment horizontal="left" vertical="top" wrapText="1"/>
    </xf>
    <xf numFmtId="3" fontId="6" fillId="0" borderId="5" xfId="0" applyNumberFormat="1" applyFont="1" applyFill="1" applyBorder="1" applyAlignment="1">
      <alignment horizontal="justify" vertical="top" wrapText="1"/>
    </xf>
    <xf numFmtId="0" fontId="6" fillId="0" borderId="8" xfId="0" applyFont="1" applyFill="1" applyBorder="1" applyAlignment="1">
      <alignment horizontal="left" vertical="top" wrapText="1"/>
    </xf>
    <xf numFmtId="177" fontId="11" fillId="0" borderId="260" xfId="16" applyNumberFormat="1" applyFont="1" applyFill="1" applyBorder="1" applyAlignment="1">
      <alignment horizontal="right" vertical="top" wrapText="1"/>
    </xf>
    <xf numFmtId="49" fontId="8" fillId="0" borderId="102" xfId="0" applyNumberFormat="1" applyFont="1" applyFill="1" applyBorder="1" applyAlignment="1">
      <alignment horizontal="left" vertical="top"/>
    </xf>
    <xf numFmtId="176" fontId="9" fillId="0" borderId="102" xfId="1" applyNumberFormat="1" applyFont="1" applyFill="1" applyBorder="1" applyAlignment="1">
      <alignment horizontal="right" vertical="top" wrapText="1"/>
    </xf>
    <xf numFmtId="176" fontId="9" fillId="0" borderId="4" xfId="1" applyNumberFormat="1" applyFont="1" applyFill="1" applyBorder="1" applyAlignment="1">
      <alignment horizontal="right" vertical="top" wrapText="1"/>
    </xf>
    <xf numFmtId="177" fontId="11" fillId="0" borderId="267" xfId="16" applyNumberFormat="1" applyFont="1" applyFill="1" applyBorder="1" applyAlignment="1">
      <alignment horizontal="right" vertical="top" wrapText="1"/>
    </xf>
    <xf numFmtId="3" fontId="6" fillId="0" borderId="260" xfId="0" applyNumberFormat="1" applyFont="1" applyFill="1" applyBorder="1" applyAlignment="1">
      <alignment vertical="top" wrapText="1"/>
    </xf>
    <xf numFmtId="0" fontId="7" fillId="0" borderId="267" xfId="0" applyFont="1" applyFill="1" applyBorder="1">
      <alignment vertical="center"/>
    </xf>
    <xf numFmtId="3" fontId="6" fillId="0" borderId="8" xfId="0" applyNumberFormat="1" applyFont="1" applyFill="1" applyBorder="1" applyAlignment="1">
      <alignment vertical="top" wrapText="1"/>
    </xf>
    <xf numFmtId="176" fontId="11" fillId="0" borderId="267" xfId="22165" applyNumberFormat="1" applyFont="1" applyFill="1" applyBorder="1" applyAlignment="1">
      <alignment horizontal="right" vertical="top" wrapText="1"/>
    </xf>
    <xf numFmtId="3" fontId="6" fillId="0" borderId="4" xfId="0" applyNumberFormat="1" applyFont="1" applyFill="1" applyBorder="1" applyAlignment="1">
      <alignment horizontal="justify" vertical="top" wrapText="1"/>
    </xf>
    <xf numFmtId="176" fontId="11" fillId="0" borderId="267" xfId="21967" applyNumberFormat="1" applyFont="1" applyFill="1" applyBorder="1" applyAlignment="1">
      <alignment horizontal="right" vertical="top" wrapText="1"/>
    </xf>
    <xf numFmtId="176" fontId="11" fillId="0" borderId="4" xfId="22165" applyNumberFormat="1" applyFont="1" applyFill="1" applyBorder="1" applyAlignment="1">
      <alignment horizontal="right" vertical="top" wrapText="1"/>
    </xf>
    <xf numFmtId="3" fontId="6" fillId="0" borderId="4" xfId="0" applyNumberFormat="1" applyFont="1" applyFill="1" applyBorder="1" applyAlignment="1">
      <alignment vertical="top" wrapText="1"/>
    </xf>
    <xf numFmtId="176" fontId="9" fillId="0" borderId="102" xfId="21967" applyNumberFormat="1" applyFont="1" applyFill="1" applyBorder="1" applyAlignment="1">
      <alignment horizontal="right" vertical="top" wrapText="1"/>
    </xf>
    <xf numFmtId="0" fontId="6" fillId="0" borderId="267" xfId="3240" applyNumberFormat="1" applyFont="1" applyFill="1" applyBorder="1" applyAlignment="1">
      <alignment vertical="top" wrapText="1"/>
    </xf>
    <xf numFmtId="176" fontId="11" fillId="0" borderId="4" xfId="2" applyNumberFormat="1" applyFont="1" applyFill="1" applyBorder="1" applyAlignment="1">
      <alignment horizontal="right" vertical="top" wrapText="1"/>
    </xf>
    <xf numFmtId="0" fontId="6" fillId="0" borderId="9" xfId="0" applyFont="1" applyFill="1" applyBorder="1" applyAlignment="1">
      <alignment horizontal="justify" vertical="top" wrapText="1"/>
    </xf>
    <xf numFmtId="0" fontId="6" fillId="0" borderId="267" xfId="3240" applyNumberFormat="1" applyFont="1" applyFill="1" applyBorder="1" applyAlignment="1">
      <alignment horizontal="left" vertical="top"/>
    </xf>
    <xf numFmtId="0" fontId="6" fillId="0" borderId="267" xfId="0" applyFont="1" applyFill="1" applyBorder="1" applyAlignment="1">
      <alignment horizontal="justify" vertical="top"/>
    </xf>
    <xf numFmtId="0" fontId="6" fillId="0" borderId="260" xfId="0" applyFont="1" applyFill="1" applyBorder="1" applyAlignment="1">
      <alignment horizontal="justify" vertical="top" wrapText="1"/>
    </xf>
    <xf numFmtId="0" fontId="6" fillId="0" borderId="8"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264" xfId="0" applyFont="1" applyFill="1" applyBorder="1" applyAlignment="1">
      <alignment horizontal="justify" vertical="top" wrapText="1"/>
    </xf>
    <xf numFmtId="49" fontId="6" fillId="0" borderId="267" xfId="2" applyNumberFormat="1" applyFont="1" applyFill="1" applyBorder="1" applyAlignment="1">
      <alignment horizontal="left" vertical="top" wrapText="1"/>
    </xf>
    <xf numFmtId="177" fontId="11" fillId="0" borderId="267" xfId="2" applyNumberFormat="1" applyFont="1" applyFill="1" applyBorder="1" applyAlignment="1">
      <alignment horizontal="right" vertical="top" wrapText="1"/>
    </xf>
    <xf numFmtId="49" fontId="6" fillId="0" borderId="260" xfId="2" applyNumberFormat="1" applyFont="1" applyFill="1" applyBorder="1" applyAlignment="1">
      <alignment horizontal="left" vertical="top" wrapText="1"/>
    </xf>
    <xf numFmtId="49" fontId="6" fillId="0" borderId="4" xfId="2" applyNumberFormat="1" applyFont="1" applyFill="1" applyBorder="1" applyAlignment="1">
      <alignment horizontal="left" vertical="top" wrapText="1"/>
    </xf>
    <xf numFmtId="0" fontId="7" fillId="0" borderId="4" xfId="0" applyFont="1" applyFill="1" applyBorder="1" applyAlignment="1">
      <alignment horizontal="left" vertical="top" wrapText="1"/>
    </xf>
    <xf numFmtId="0" fontId="6" fillId="0" borderId="260" xfId="0" applyFont="1" applyFill="1" applyBorder="1" applyAlignment="1">
      <alignment vertical="top"/>
    </xf>
    <xf numFmtId="0" fontId="6" fillId="0" borderId="267" xfId="0" applyFont="1" applyFill="1" applyBorder="1" applyAlignment="1">
      <alignment vertical="top" wrapText="1"/>
    </xf>
    <xf numFmtId="176" fontId="11" fillId="0" borderId="267" xfId="4416" applyNumberFormat="1" applyFont="1" applyFill="1" applyBorder="1" applyAlignment="1">
      <alignment horizontal="right" vertical="top" wrapText="1"/>
    </xf>
    <xf numFmtId="0" fontId="11" fillId="0" borderId="262" xfId="0" applyFont="1" applyFill="1" applyBorder="1" applyAlignment="1">
      <alignment horizontal="justify" vertical="top" wrapText="1"/>
    </xf>
    <xf numFmtId="0" fontId="6" fillId="0" borderId="8" xfId="0" applyFont="1" applyFill="1" applyBorder="1" applyAlignment="1">
      <alignment vertical="top"/>
    </xf>
    <xf numFmtId="0" fontId="11" fillId="0" borderId="267" xfId="0" applyFont="1" applyFill="1" applyBorder="1" applyAlignment="1">
      <alignment horizontal="justify" vertical="top" wrapText="1"/>
    </xf>
    <xf numFmtId="0" fontId="6" fillId="0" borderId="4" xfId="0" applyFont="1" applyFill="1" applyBorder="1" applyAlignment="1">
      <alignment vertical="top"/>
    </xf>
    <xf numFmtId="0" fontId="6" fillId="0" borderId="267" xfId="0" applyFont="1" applyFill="1" applyBorder="1" applyAlignment="1">
      <alignment vertical="top"/>
    </xf>
    <xf numFmtId="0" fontId="147" fillId="0" borderId="267" xfId="0" applyFont="1" applyFill="1" applyBorder="1" applyAlignment="1">
      <alignment horizontal="justify" vertical="top" wrapText="1"/>
    </xf>
    <xf numFmtId="176" fontId="11" fillId="0" borderId="8" xfId="4416" applyNumberFormat="1" applyFont="1" applyFill="1" applyBorder="1" applyAlignment="1">
      <alignment horizontal="right" vertical="top" wrapText="1"/>
    </xf>
    <xf numFmtId="49" fontId="8" fillId="0" borderId="60" xfId="0" applyNumberFormat="1" applyFont="1" applyFill="1" applyBorder="1" applyAlignment="1">
      <alignment horizontal="left" vertical="top"/>
    </xf>
    <xf numFmtId="176" fontId="9" fillId="0" borderId="58" xfId="1" applyNumberFormat="1" applyFont="1" applyFill="1" applyBorder="1" applyAlignment="1">
      <alignment horizontal="right" vertical="top" wrapText="1"/>
    </xf>
    <xf numFmtId="0" fontId="8" fillId="0" borderId="59" xfId="0" applyFont="1" applyFill="1" applyBorder="1" applyAlignment="1">
      <alignment horizontal="center" vertical="top" wrapText="1"/>
    </xf>
    <xf numFmtId="176" fontId="11" fillId="0" borderId="262" xfId="3240" applyNumberFormat="1" applyFont="1" applyFill="1" applyBorder="1" applyAlignment="1">
      <alignment horizontal="right" vertical="top" wrapText="1"/>
    </xf>
    <xf numFmtId="3" fontId="6" fillId="0" borderId="4" xfId="0" applyNumberFormat="1" applyFont="1" applyFill="1" applyBorder="1" applyAlignment="1">
      <alignment horizontal="justify" vertical="top" wrapText="1"/>
    </xf>
    <xf numFmtId="49" fontId="8" fillId="0" borderId="58" xfId="0" applyNumberFormat="1" applyFont="1" applyFill="1" applyBorder="1" applyAlignment="1">
      <alignment horizontal="left" vertical="top"/>
    </xf>
    <xf numFmtId="176" fontId="8" fillId="0" borderId="1" xfId="2" applyNumberFormat="1" applyFont="1" applyFill="1" applyBorder="1" applyAlignment="1">
      <alignment horizontal="left" vertical="top" wrapText="1"/>
    </xf>
    <xf numFmtId="3" fontId="6" fillId="0" borderId="267" xfId="0" applyNumberFormat="1" applyFont="1" applyFill="1" applyBorder="1" applyAlignment="1">
      <alignment horizontal="left" vertical="top" wrapText="1" indent="1"/>
    </xf>
    <xf numFmtId="176" fontId="11" fillId="0" borderId="267" xfId="6" applyNumberFormat="1" applyFont="1" applyFill="1" applyBorder="1" applyAlignment="1">
      <alignment horizontal="right" vertical="top" wrapText="1"/>
    </xf>
    <xf numFmtId="49" fontId="8" fillId="0" borderId="6" xfId="0" applyNumberFormat="1" applyFont="1" applyBorder="1" applyAlignment="1">
      <alignment horizontal="left" vertical="top" indent="1"/>
    </xf>
    <xf numFmtId="49" fontId="6" fillId="0" borderId="260" xfId="3238" applyNumberFormat="1" applyFont="1" applyBorder="1" applyAlignment="1">
      <alignment horizontal="left" vertical="top" wrapText="1"/>
    </xf>
    <xf numFmtId="176" fontId="11" fillId="0" borderId="260" xfId="3238" applyNumberFormat="1" applyFont="1" applyBorder="1" applyAlignment="1">
      <alignment horizontal="right" vertical="top" wrapText="1"/>
    </xf>
    <xf numFmtId="0" fontId="6" fillId="0" borderId="264" xfId="0" applyFont="1" applyBorder="1" applyAlignment="1">
      <alignment horizontal="justify" vertical="top" wrapText="1"/>
    </xf>
    <xf numFmtId="49" fontId="6" fillId="0" borderId="267" xfId="3238" applyNumberFormat="1" applyFont="1" applyBorder="1" applyAlignment="1">
      <alignment horizontal="left" vertical="top" wrapText="1"/>
    </xf>
    <xf numFmtId="49" fontId="8" fillId="0" borderId="1" xfId="0" applyNumberFormat="1" applyFont="1" applyBorder="1" applyAlignment="1">
      <alignment horizontal="left" vertical="top" indent="1"/>
    </xf>
    <xf numFmtId="176" fontId="9" fillId="0" borderId="1" xfId="4" applyNumberFormat="1" applyFont="1" applyBorder="1" applyAlignment="1">
      <alignment horizontal="right" vertical="top" wrapText="1"/>
    </xf>
    <xf numFmtId="3" fontId="6" fillId="0" borderId="260" xfId="55521" applyNumberFormat="1" applyFont="1" applyFill="1" applyBorder="1" applyAlignment="1">
      <alignment horizontal="justify" vertical="top" wrapText="1"/>
    </xf>
    <xf numFmtId="2" fontId="6" fillId="0" borderId="262" xfId="55521" applyFont="1" applyFill="1" applyBorder="1" applyAlignment="1">
      <alignment horizontal="justify" vertical="top" wrapText="1"/>
    </xf>
    <xf numFmtId="2" fontId="150" fillId="0" borderId="8" xfId="55521" applyFont="1" applyFill="1" applyBorder="1" applyAlignment="1">
      <alignment horizontal="justify" vertical="top" wrapText="1"/>
    </xf>
    <xf numFmtId="3" fontId="6" fillId="0" borderId="267" xfId="55521" applyNumberFormat="1" applyFont="1" applyFill="1" applyBorder="1" applyAlignment="1">
      <alignment horizontal="justify" vertical="top" wrapText="1"/>
    </xf>
    <xf numFmtId="179" fontId="151" fillId="0" borderId="4" xfId="3212" applyNumberFormat="1" applyFont="1" applyFill="1" applyBorder="1" applyAlignment="1" applyProtection="1">
      <alignment horizontal="right" vertical="top" wrapText="1"/>
    </xf>
    <xf numFmtId="2" fontId="6" fillId="0" borderId="267" xfId="55521" applyFont="1" applyFill="1" applyBorder="1" applyAlignment="1">
      <alignment horizontal="justify" vertical="top" wrapText="1"/>
    </xf>
    <xf numFmtId="3" fontId="6" fillId="0" borderId="4" xfId="55521" applyNumberFormat="1" applyFont="1" applyFill="1" applyBorder="1" applyAlignment="1">
      <alignment horizontal="justify" vertical="top" wrapText="1"/>
    </xf>
    <xf numFmtId="179" fontId="151" fillId="0" borderId="267" xfId="3212" applyNumberFormat="1" applyFont="1" applyFill="1" applyBorder="1" applyAlignment="1" applyProtection="1">
      <alignment horizontal="right" vertical="top" wrapText="1"/>
    </xf>
    <xf numFmtId="2" fontId="6" fillId="0" borderId="264" xfId="3378" applyNumberFormat="1" applyFont="1" applyFill="1" applyBorder="1" applyAlignment="1" applyProtection="1">
      <alignment horizontal="justify" vertical="top" wrapText="1"/>
    </xf>
    <xf numFmtId="2" fontId="6" fillId="0" borderId="267" xfId="3378" applyNumberFormat="1" applyFont="1" applyFill="1" applyBorder="1" applyAlignment="1" applyProtection="1">
      <alignment horizontal="justify" vertical="top" wrapText="1"/>
    </xf>
    <xf numFmtId="179" fontId="151" fillId="0" borderId="260" xfId="3212" applyNumberFormat="1" applyFont="1" applyFill="1" applyBorder="1" applyAlignment="1" applyProtection="1">
      <alignment horizontal="right" vertical="top" wrapText="1"/>
    </xf>
    <xf numFmtId="3" fontId="6" fillId="0" borderId="262" xfId="55521" applyNumberFormat="1" applyFont="1" applyFill="1" applyBorder="1" applyAlignment="1">
      <alignment horizontal="justify" vertical="top" wrapText="1"/>
    </xf>
    <xf numFmtId="2" fontId="6" fillId="0" borderId="264" xfId="55521" applyFont="1" applyFill="1" applyBorder="1" applyAlignment="1">
      <alignment horizontal="justify" vertical="top" wrapText="1"/>
    </xf>
    <xf numFmtId="179" fontId="151" fillId="0" borderId="267" xfId="3378" applyNumberFormat="1" applyFont="1" applyFill="1" applyBorder="1" applyAlignment="1" applyProtection="1">
      <alignment horizontal="right" vertical="top" wrapText="1"/>
    </xf>
    <xf numFmtId="0" fontId="8" fillId="0" borderId="7" xfId="0" applyFont="1" applyFill="1" applyBorder="1" applyAlignment="1">
      <alignment horizontal="justify" vertical="top" wrapText="1"/>
    </xf>
    <xf numFmtId="0" fontId="6" fillId="0" borderId="267" xfId="7" applyFont="1" applyFill="1" applyBorder="1" applyAlignment="1">
      <alignment horizontal="justify" vertical="top" wrapText="1"/>
    </xf>
    <xf numFmtId="0" fontId="6" fillId="0" borderId="5" xfId="7" applyFont="1" applyFill="1" applyBorder="1" applyAlignment="1">
      <alignment horizontal="justify" vertical="top" wrapText="1"/>
    </xf>
    <xf numFmtId="0" fontId="6" fillId="0" borderId="260" xfId="0" applyFont="1" applyFill="1" applyBorder="1" applyAlignment="1">
      <alignment horizontal="left" vertical="top"/>
    </xf>
    <xf numFmtId="176" fontId="11" fillId="0" borderId="260" xfId="1" applyNumberFormat="1" applyFont="1" applyFill="1" applyBorder="1" applyAlignment="1">
      <alignment horizontal="right" vertical="top" wrapText="1"/>
    </xf>
    <xf numFmtId="0" fontId="6" fillId="0" borderId="264" xfId="7" applyFont="1" applyFill="1" applyBorder="1" applyAlignment="1">
      <alignment horizontal="justify" vertical="top" wrapText="1"/>
    </xf>
    <xf numFmtId="0" fontId="6" fillId="0" borderId="4" xfId="0" applyFont="1" applyFill="1" applyBorder="1" applyAlignment="1">
      <alignment horizontal="left" vertical="top"/>
    </xf>
    <xf numFmtId="176" fontId="11" fillId="0" borderId="4" xfId="1" applyNumberFormat="1" applyFont="1" applyFill="1" applyBorder="1" applyAlignment="1">
      <alignment horizontal="right" vertical="top" wrapText="1"/>
    </xf>
    <xf numFmtId="177" fontId="11" fillId="0" borderId="4" xfId="2" applyNumberFormat="1" applyFont="1" applyFill="1" applyBorder="1" applyAlignment="1">
      <alignment vertical="top" wrapText="1"/>
    </xf>
    <xf numFmtId="49" fontId="6" fillId="0" borderId="4" xfId="2" applyNumberFormat="1" applyFont="1" applyFill="1" applyBorder="1" applyAlignment="1">
      <alignment vertical="top" wrapText="1"/>
    </xf>
    <xf numFmtId="177" fontId="11" fillId="0" borderId="4" xfId="2" applyNumberFormat="1" applyFont="1" applyFill="1" applyBorder="1" applyAlignment="1">
      <alignment horizontal="right" vertical="top" wrapText="1"/>
    </xf>
    <xf numFmtId="177" fontId="11" fillId="0" borderId="267" xfId="2" applyNumberFormat="1" applyFont="1" applyFill="1" applyBorder="1" applyAlignment="1">
      <alignment vertical="top" wrapText="1"/>
    </xf>
    <xf numFmtId="49" fontId="6" fillId="0" borderId="8" xfId="2" applyNumberFormat="1" applyFont="1" applyFill="1" applyBorder="1" applyAlignment="1">
      <alignment horizontal="left" vertical="top" wrapText="1"/>
    </xf>
    <xf numFmtId="49" fontId="6" fillId="0" borderId="267" xfId="2" applyNumberFormat="1" applyFont="1" applyFill="1" applyBorder="1" applyAlignment="1">
      <alignment vertical="top" wrapText="1"/>
    </xf>
    <xf numFmtId="0" fontId="7" fillId="0" borderId="8" xfId="0" applyFont="1" applyFill="1" applyBorder="1" applyAlignment="1">
      <alignment horizontal="left" vertical="top" wrapText="1"/>
    </xf>
    <xf numFmtId="3" fontId="6" fillId="0" borderId="268" xfId="3378" applyNumberFormat="1" applyFont="1" applyFill="1" applyBorder="1" applyAlignment="1">
      <alignment horizontal="justify" vertical="top" wrapText="1"/>
    </xf>
    <xf numFmtId="3" fontId="6" fillId="0" borderId="269" xfId="3378" applyNumberFormat="1" applyFont="1" applyFill="1" applyBorder="1" applyAlignment="1">
      <alignment horizontal="justify" vertical="top" wrapText="1"/>
    </xf>
    <xf numFmtId="201" fontId="11" fillId="0" borderId="270" xfId="3378" applyNumberFormat="1" applyFont="1" applyFill="1" applyBorder="1" applyAlignment="1" applyProtection="1">
      <alignment horizontal="right" vertical="top" wrapText="1"/>
    </xf>
    <xf numFmtId="0" fontId="7" fillId="0" borderId="271" xfId="3378" applyFont="1" applyFill="1" applyBorder="1" applyAlignment="1">
      <alignment horizontal="justify" vertical="top" wrapText="1"/>
    </xf>
    <xf numFmtId="0" fontId="6" fillId="0" borderId="269" xfId="3378" applyFont="1" applyFill="1" applyBorder="1" applyAlignment="1">
      <alignment horizontal="justify" vertical="top" wrapText="1"/>
    </xf>
    <xf numFmtId="3" fontId="6" fillId="0" borderId="272" xfId="3378" applyNumberFormat="1" applyFont="1" applyFill="1" applyBorder="1" applyAlignment="1">
      <alignment horizontal="justify" vertical="top" wrapText="1"/>
    </xf>
    <xf numFmtId="176" fontId="11" fillId="0" borderId="4" xfId="3238" applyNumberFormat="1" applyFont="1" applyFill="1" applyBorder="1" applyAlignment="1">
      <alignment horizontal="right" vertical="top" wrapText="1"/>
    </xf>
    <xf numFmtId="3" fontId="152" fillId="0" borderId="264" xfId="0" applyNumberFormat="1" applyFont="1" applyFill="1" applyBorder="1" applyAlignment="1">
      <alignment horizontal="justify" vertical="top" wrapText="1"/>
    </xf>
    <xf numFmtId="3" fontId="152" fillId="0" borderId="267" xfId="0" applyNumberFormat="1" applyFont="1" applyFill="1" applyBorder="1" applyAlignment="1">
      <alignment horizontal="left" vertical="top" wrapText="1"/>
    </xf>
    <xf numFmtId="3" fontId="152" fillId="0" borderId="260" xfId="0" applyNumberFormat="1" applyFont="1" applyFill="1" applyBorder="1" applyAlignment="1">
      <alignment horizontal="left" vertical="top" wrapText="1"/>
    </xf>
    <xf numFmtId="3" fontId="152" fillId="0" borderId="267" xfId="0" applyNumberFormat="1" applyFont="1" applyFill="1" applyBorder="1" applyAlignment="1">
      <alignment horizontal="justify" vertical="top" wrapText="1"/>
    </xf>
    <xf numFmtId="0" fontId="152" fillId="0" borderId="264" xfId="0" applyFont="1" applyFill="1" applyBorder="1" applyAlignment="1">
      <alignment horizontal="justify" vertical="top" wrapText="1"/>
    </xf>
    <xf numFmtId="3" fontId="152" fillId="0" borderId="262" xfId="0" applyNumberFormat="1" applyFont="1" applyFill="1" applyBorder="1" applyAlignment="1">
      <alignment horizontal="justify" vertical="top" wrapText="1"/>
    </xf>
    <xf numFmtId="3" fontId="152" fillId="0" borderId="5" xfId="0" applyNumberFormat="1" applyFont="1" applyFill="1" applyBorder="1" applyAlignment="1">
      <alignment horizontal="justify" vertical="top" wrapText="1"/>
    </xf>
    <xf numFmtId="3" fontId="152" fillId="0" borderId="9" xfId="0" applyNumberFormat="1" applyFont="1" applyFill="1" applyBorder="1" applyAlignment="1">
      <alignment horizontal="justify" vertical="top" wrapText="1"/>
    </xf>
    <xf numFmtId="49" fontId="8" fillId="0" borderId="261" xfId="0" applyNumberFormat="1" applyFont="1" applyFill="1" applyBorder="1" applyAlignment="1">
      <alignment horizontal="left" vertical="top"/>
    </xf>
    <xf numFmtId="0" fontId="153" fillId="0" borderId="267" xfId="0" applyFont="1" applyFill="1" applyBorder="1" applyAlignment="1">
      <alignment horizontal="justify" vertical="center"/>
    </xf>
    <xf numFmtId="0" fontId="7" fillId="0" borderId="4" xfId="0" applyFont="1" applyFill="1" applyBorder="1" applyAlignment="1">
      <alignment horizontal="justify" vertical="center"/>
    </xf>
    <xf numFmtId="176" fontId="11" fillId="0" borderId="267" xfId="0" applyNumberFormat="1" applyFont="1" applyFill="1" applyBorder="1" applyAlignment="1">
      <alignment horizontal="right" vertical="top" wrapText="1"/>
    </xf>
    <xf numFmtId="176" fontId="11" fillId="0" borderId="4" xfId="0" applyNumberFormat="1" applyFont="1" applyFill="1" applyBorder="1" applyAlignment="1">
      <alignment horizontal="right" vertical="top" wrapText="1"/>
    </xf>
    <xf numFmtId="176" fontId="11" fillId="0" borderId="4" xfId="4" applyNumberFormat="1" applyFont="1" applyFill="1" applyBorder="1" applyAlignment="1">
      <alignment horizontal="right" vertical="top" wrapText="1"/>
    </xf>
    <xf numFmtId="0" fontId="7" fillId="0" borderId="267" xfId="0" applyFont="1" applyFill="1" applyBorder="1" applyAlignment="1">
      <alignment horizontal="justify" vertical="center" wrapText="1"/>
    </xf>
    <xf numFmtId="176" fontId="11" fillId="0" borderId="267" xfId="3203" applyNumberFormat="1" applyFont="1" applyFill="1" applyBorder="1" applyAlignment="1">
      <alignment horizontal="right" vertical="top" wrapText="1"/>
    </xf>
    <xf numFmtId="176" fontId="11" fillId="0" borderId="4" xfId="3203" applyNumberFormat="1" applyFont="1" applyFill="1" applyBorder="1" applyAlignment="1">
      <alignment horizontal="right" vertical="top" wrapText="1"/>
    </xf>
    <xf numFmtId="0" fontId="6" fillId="0" borderId="8" xfId="0" applyFont="1" applyFill="1" applyBorder="1" applyAlignment="1">
      <alignment horizontal="justify" vertical="top" wrapText="1"/>
    </xf>
    <xf numFmtId="0" fontId="154" fillId="0" borderId="267" xfId="0" applyFont="1" applyFill="1" applyBorder="1" applyAlignment="1">
      <alignment horizontal="justify" vertical="center"/>
    </xf>
    <xf numFmtId="0" fontId="18" fillId="0" borderId="267" xfId="0" applyFont="1" applyFill="1" applyBorder="1" applyAlignment="1">
      <alignment vertical="center" wrapText="1"/>
    </xf>
    <xf numFmtId="0" fontId="154" fillId="0" borderId="4" xfId="0" applyFont="1" applyFill="1" applyBorder="1" applyAlignment="1">
      <alignment horizontal="justify" vertical="center"/>
    </xf>
    <xf numFmtId="0" fontId="7" fillId="0" borderId="8" xfId="0" applyFont="1" applyFill="1" applyBorder="1">
      <alignment vertical="center"/>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267" xfId="0" applyFont="1" applyBorder="1" applyAlignment="1">
      <alignment horizontal="left" vertical="top" wrapText="1"/>
    </xf>
    <xf numFmtId="0" fontId="6" fillId="0" borderId="5" xfId="0" applyFont="1" applyBorder="1" applyAlignment="1">
      <alignment horizontal="left" vertical="top" wrapText="1"/>
    </xf>
    <xf numFmtId="3" fontId="10" fillId="0" borderId="267" xfId="0" applyNumberFormat="1" applyFont="1" applyFill="1" applyBorder="1" applyAlignment="1">
      <alignment vertical="top"/>
    </xf>
    <xf numFmtId="3" fontId="10" fillId="0" borderId="267" xfId="0" applyNumberFormat="1" applyFont="1" applyBorder="1" applyAlignment="1">
      <alignment vertical="top"/>
    </xf>
    <xf numFmtId="3" fontId="10" fillId="0" borderId="260" xfId="3" applyNumberFormat="1" applyFont="1" applyFill="1" applyBorder="1" applyAlignment="1">
      <alignment vertical="top"/>
    </xf>
    <xf numFmtId="3" fontId="10" fillId="0" borderId="267" xfId="3" applyNumberFormat="1" applyFont="1" applyBorder="1" applyAlignment="1">
      <alignment vertical="top"/>
    </xf>
    <xf numFmtId="0" fontId="4" fillId="0" borderId="262" xfId="0" applyFont="1" applyBorder="1" applyAlignment="1">
      <alignment horizontal="justify" vertical="top" wrapText="1"/>
    </xf>
    <xf numFmtId="3" fontId="11" fillId="0" borderId="267" xfId="0" applyNumberFormat="1" applyFont="1" applyFill="1" applyBorder="1" applyAlignment="1">
      <alignment vertical="top"/>
    </xf>
    <xf numFmtId="49" fontId="8" fillId="0" borderId="58" xfId="0" applyNumberFormat="1" applyFont="1" applyFill="1" applyBorder="1" applyAlignment="1">
      <alignment horizontal="left" vertical="top" indent="1"/>
    </xf>
    <xf numFmtId="176" fontId="9" fillId="0" borderId="1" xfId="1" applyNumberFormat="1" applyFont="1" applyFill="1" applyBorder="1" applyAlignment="1">
      <alignment horizontal="left" vertical="top" wrapText="1"/>
    </xf>
    <xf numFmtId="3" fontId="11" fillId="0" borderId="260" xfId="3" applyNumberFormat="1" applyFont="1" applyFill="1" applyBorder="1" applyAlignment="1">
      <alignment vertical="top"/>
    </xf>
    <xf numFmtId="49" fontId="6" fillId="0" borderId="260" xfId="3240" applyNumberFormat="1" applyFont="1" applyFill="1" applyBorder="1" applyAlignment="1">
      <alignment horizontal="left" vertical="top" wrapText="1"/>
    </xf>
    <xf numFmtId="49" fontId="6" fillId="0" borderId="8" xfId="3240" applyNumberFormat="1" applyFont="1" applyFill="1" applyBorder="1" applyAlignment="1">
      <alignment horizontal="left" vertical="top" wrapText="1"/>
    </xf>
    <xf numFmtId="49" fontId="6" fillId="0" borderId="4" xfId="3240" applyNumberFormat="1" applyFont="1" applyFill="1" applyBorder="1" applyAlignment="1">
      <alignment horizontal="left" vertical="top" wrapText="1"/>
    </xf>
    <xf numFmtId="41" fontId="11" fillId="0" borderId="267" xfId="3240" applyNumberFormat="1" applyFont="1" applyFill="1" applyBorder="1" applyAlignment="1">
      <alignment horizontal="right" vertical="top" wrapText="1"/>
    </xf>
    <xf numFmtId="49" fontId="8" fillId="0" borderId="145" xfId="0" applyNumberFormat="1" applyFont="1" applyFill="1" applyBorder="1" applyAlignment="1">
      <alignment horizontal="left" vertical="top"/>
    </xf>
    <xf numFmtId="176" fontId="9" fillId="0" borderId="145" xfId="4416" applyNumberFormat="1" applyFont="1" applyFill="1" applyBorder="1" applyAlignment="1">
      <alignment horizontal="right" vertical="top" wrapText="1"/>
    </xf>
    <xf numFmtId="0" fontId="6" fillId="0" borderId="173" xfId="0" applyFont="1" applyFill="1" applyBorder="1" applyAlignment="1">
      <alignment horizontal="justify" vertical="top" wrapText="1"/>
    </xf>
    <xf numFmtId="3" fontId="6" fillId="0" borderId="267" xfId="0" applyNumberFormat="1" applyFont="1" applyFill="1" applyBorder="1" applyAlignment="1">
      <alignment horizontal="justify" vertical="top" wrapText="1"/>
    </xf>
    <xf numFmtId="0" fontId="6" fillId="0" borderId="267" xfId="0" applyFont="1" applyFill="1" applyBorder="1" applyAlignment="1">
      <alignment horizontal="justify" vertical="top" wrapText="1"/>
    </xf>
    <xf numFmtId="0" fontId="6" fillId="0" borderId="260" xfId="0" applyFont="1" applyFill="1" applyBorder="1" applyAlignment="1">
      <alignment horizontal="left" vertical="top" wrapText="1"/>
    </xf>
    <xf numFmtId="0" fontId="7" fillId="0" borderId="4" xfId="0" applyFont="1" applyFill="1" applyBorder="1" applyAlignment="1">
      <alignment horizontal="left" vertical="top" wrapText="1"/>
    </xf>
    <xf numFmtId="0" fontId="6" fillId="0" borderId="1" xfId="0" applyFont="1" applyBorder="1" applyAlignment="1">
      <alignment horizontal="center" vertical="center"/>
    </xf>
    <xf numFmtId="3" fontId="6" fillId="0" borderId="260" xfId="0" applyNumberFormat="1" applyFont="1" applyFill="1" applyBorder="1" applyAlignment="1">
      <alignment horizontal="justify" vertical="top" wrapText="1"/>
    </xf>
    <xf numFmtId="0" fontId="6" fillId="0" borderId="267" xfId="0" applyFont="1" applyFill="1" applyBorder="1" applyAlignment="1">
      <alignment horizontal="left" vertical="top" wrapText="1"/>
    </xf>
    <xf numFmtId="0" fontId="6" fillId="0" borderId="8" xfId="0" applyFont="1" applyFill="1" applyBorder="1" applyAlignment="1">
      <alignment horizontal="left" vertical="top" wrapText="1"/>
    </xf>
    <xf numFmtId="0" fontId="7" fillId="0" borderId="8" xfId="0" applyFont="1" applyFill="1" applyBorder="1" applyAlignment="1">
      <alignment horizontal="left" vertical="top" wrapText="1"/>
    </xf>
    <xf numFmtId="0" fontId="6" fillId="0" borderId="4" xfId="0" applyFont="1" applyFill="1" applyBorder="1" applyAlignment="1">
      <alignment horizontal="left" vertical="top" wrapText="1"/>
    </xf>
    <xf numFmtId="3" fontId="6" fillId="0" borderId="267" xfId="0" applyNumberFormat="1" applyFont="1" applyFill="1" applyBorder="1" applyAlignment="1">
      <alignment horizontal="left" vertical="top" wrapText="1"/>
    </xf>
    <xf numFmtId="0" fontId="6" fillId="0" borderId="1" xfId="0" applyFont="1" applyBorder="1" applyAlignment="1">
      <alignment horizontal="left" vertical="top" wrapText="1"/>
    </xf>
    <xf numFmtId="3" fontId="11" fillId="0" borderId="1" xfId="18" applyNumberFormat="1" applyFont="1" applyFill="1" applyBorder="1" applyAlignment="1">
      <alignment vertical="top"/>
    </xf>
    <xf numFmtId="0" fontId="6" fillId="0" borderId="3" xfId="0" applyFont="1" applyFill="1" applyBorder="1" applyAlignment="1">
      <alignment horizontal="justify" vertical="top" wrapText="1"/>
    </xf>
    <xf numFmtId="0" fontId="6" fillId="0" borderId="1" xfId="0" applyFont="1" applyBorder="1" applyAlignment="1">
      <alignment horizontal="center" vertical="top" wrapText="1"/>
    </xf>
    <xf numFmtId="0" fontId="7" fillId="0" borderId="4" xfId="0" applyFont="1" applyBorder="1" applyAlignment="1">
      <alignment horizontal="left" vertical="top" wrapText="1"/>
    </xf>
    <xf numFmtId="0" fontId="7" fillId="0" borderId="1" xfId="0" applyFont="1" applyBorder="1">
      <alignment vertical="center"/>
    </xf>
    <xf numFmtId="0" fontId="7" fillId="0" borderId="1" xfId="0" applyFont="1" applyBorder="1" applyAlignment="1">
      <alignment horizontal="justify" vertical="top"/>
    </xf>
    <xf numFmtId="0" fontId="0" fillId="0" borderId="8" xfId="0" applyBorder="1">
      <alignment vertical="center"/>
    </xf>
    <xf numFmtId="3" fontId="6" fillId="0" borderId="260" xfId="0" applyNumberFormat="1" applyFont="1" applyFill="1" applyBorder="1" applyAlignment="1">
      <alignment horizontal="justify" vertical="top"/>
    </xf>
    <xf numFmtId="3" fontId="6" fillId="0" borderId="267" xfId="0" applyNumberFormat="1" applyFont="1" applyFill="1" applyBorder="1" applyAlignment="1">
      <alignment horizontal="justify" vertical="top"/>
    </xf>
    <xf numFmtId="3" fontId="6" fillId="0" borderId="262" xfId="0" applyNumberFormat="1" applyFont="1" applyFill="1" applyBorder="1" applyAlignment="1">
      <alignment horizontal="justify" vertical="top"/>
    </xf>
    <xf numFmtId="3" fontId="6" fillId="0" borderId="264" xfId="0" applyNumberFormat="1" applyFont="1" applyFill="1" applyBorder="1" applyAlignment="1">
      <alignment horizontal="justify" vertical="top"/>
    </xf>
    <xf numFmtId="49" fontId="8" fillId="0" borderId="1" xfId="0" applyNumberFormat="1" applyFont="1" applyBorder="1" applyAlignment="1">
      <alignment horizontal="center" vertical="center"/>
    </xf>
    <xf numFmtId="0" fontId="7" fillId="0" borderId="5" xfId="0" applyFont="1" applyBorder="1" applyAlignment="1">
      <alignment horizontal="center" vertical="top" wrapText="1"/>
    </xf>
    <xf numFmtId="3" fontId="6" fillId="0" borderId="260" xfId="0" applyNumberFormat="1" applyFont="1" applyFill="1" applyBorder="1" applyAlignment="1">
      <alignment horizontal="left" vertical="top" wrapText="1"/>
    </xf>
    <xf numFmtId="3" fontId="6" fillId="0" borderId="4" xfId="0" applyNumberFormat="1" applyFont="1" applyFill="1" applyBorder="1" applyAlignment="1">
      <alignment horizontal="left" vertical="top" wrapText="1"/>
    </xf>
    <xf numFmtId="0" fontId="6" fillId="0" borderId="26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4" xfId="0" applyFont="1" applyFill="1" applyBorder="1" applyAlignment="1">
      <alignment horizontal="left" vertical="top" wrapText="1"/>
    </xf>
    <xf numFmtId="3" fontId="6" fillId="0" borderId="267" xfId="0" applyNumberFormat="1" applyFont="1" applyFill="1" applyBorder="1" applyAlignment="1">
      <alignment horizontal="justify" vertical="top" wrapText="1"/>
    </xf>
    <xf numFmtId="3" fontId="6" fillId="0" borderId="267" xfId="55521" applyNumberFormat="1" applyFont="1" applyFill="1" applyBorder="1" applyAlignment="1">
      <alignment horizontal="justify" vertical="top" wrapText="1"/>
    </xf>
    <xf numFmtId="3" fontId="6" fillId="0" borderId="260" xfId="0" applyNumberFormat="1"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4" xfId="0" applyFont="1" applyFill="1" applyBorder="1" applyAlignment="1">
      <alignment horizontal="left" vertical="top" wrapText="1"/>
    </xf>
    <xf numFmtId="3" fontId="6" fillId="0" borderId="264" xfId="0" applyNumberFormat="1" applyFont="1" applyBorder="1" applyAlignment="1">
      <alignment horizontal="justify" vertical="top" wrapText="1"/>
    </xf>
    <xf numFmtId="49" fontId="6" fillId="0" borderId="260" xfId="2" applyNumberFormat="1" applyFont="1" applyFill="1" applyBorder="1" applyAlignment="1">
      <alignment horizontal="left" vertical="top" wrapText="1"/>
    </xf>
    <xf numFmtId="0" fontId="7" fillId="0" borderId="8" xfId="0" applyFont="1" applyFill="1" applyBorder="1" applyAlignment="1">
      <alignment horizontal="left" vertical="top" wrapText="1"/>
    </xf>
    <xf numFmtId="0" fontId="6" fillId="0" borderId="267" xfId="0" applyFont="1" applyFill="1" applyBorder="1" applyAlignment="1">
      <alignment horizontal="justify" vertical="top" wrapText="1"/>
    </xf>
    <xf numFmtId="49" fontId="6" fillId="0" borderId="260" xfId="2" applyNumberFormat="1" applyFont="1" applyBorder="1" applyAlignment="1">
      <alignment horizontal="left" vertical="top" wrapText="1"/>
    </xf>
    <xf numFmtId="0" fontId="7" fillId="0" borderId="8" xfId="0" applyFont="1" applyBorder="1" applyAlignment="1">
      <alignment horizontal="left" vertical="top" wrapText="1"/>
    </xf>
    <xf numFmtId="0" fontId="7" fillId="0" borderId="8" xfId="0" applyFont="1" applyBorder="1" applyAlignment="1">
      <alignment horizontal="left" vertical="top" wrapText="1" indent="1"/>
    </xf>
    <xf numFmtId="0" fontId="7" fillId="0" borderId="4" xfId="0" applyFont="1" applyBorder="1" applyAlignment="1">
      <alignment horizontal="left" vertical="top" wrapText="1" indent="1"/>
    </xf>
    <xf numFmtId="49" fontId="6" fillId="0" borderId="260" xfId="3240" applyNumberFormat="1" applyFont="1" applyFill="1" applyBorder="1" applyAlignment="1">
      <alignment horizontal="left" vertical="top" wrapText="1"/>
    </xf>
    <xf numFmtId="3" fontId="6" fillId="0" borderId="4" xfId="0" applyNumberFormat="1" applyFont="1" applyFill="1" applyBorder="1" applyAlignment="1">
      <alignment horizontal="justify" vertical="top" wrapText="1"/>
    </xf>
    <xf numFmtId="0" fontId="7" fillId="0" borderId="8" xfId="0" applyFont="1" applyFill="1" applyBorder="1" applyAlignment="1">
      <alignment horizontal="justify" vertical="top" wrapText="1"/>
    </xf>
    <xf numFmtId="3" fontId="6" fillId="0" borderId="8" xfId="0" applyNumberFormat="1" applyFont="1" applyFill="1" applyBorder="1" applyAlignment="1">
      <alignment horizontal="justify" vertical="top" wrapText="1"/>
    </xf>
    <xf numFmtId="0" fontId="6" fillId="0" borderId="4" xfId="0" applyFont="1" applyFill="1" applyBorder="1" applyAlignment="1">
      <alignment horizontal="justify" vertical="top" wrapText="1"/>
    </xf>
    <xf numFmtId="3" fontId="6" fillId="0" borderId="260" xfId="0" applyNumberFormat="1" applyFont="1" applyBorder="1" applyAlignment="1">
      <alignment horizontal="justify" vertical="top" wrapText="1"/>
    </xf>
    <xf numFmtId="0" fontId="6" fillId="0" borderId="260" xfId="0" applyFont="1" applyFill="1" applyBorder="1" applyAlignment="1">
      <alignment vertical="top"/>
    </xf>
    <xf numFmtId="0" fontId="6" fillId="0" borderId="4" xfId="0" applyFont="1" applyFill="1" applyBorder="1" applyAlignment="1">
      <alignment vertical="top"/>
    </xf>
    <xf numFmtId="0" fontId="6" fillId="0" borderId="267" xfId="0" applyFont="1" applyFill="1" applyBorder="1" applyAlignment="1">
      <alignment horizontal="left" vertical="top" wrapText="1"/>
    </xf>
    <xf numFmtId="0" fontId="6" fillId="0" borderId="260" xfId="0" applyFont="1" applyFill="1" applyBorder="1" applyAlignment="1">
      <alignment vertical="top" wrapText="1"/>
    </xf>
    <xf numFmtId="49" fontId="6" fillId="0" borderId="4" xfId="2" applyNumberFormat="1" applyFont="1" applyFill="1" applyBorder="1" applyAlignment="1">
      <alignment horizontal="left" vertical="top" wrapText="1"/>
    </xf>
    <xf numFmtId="0" fontId="7" fillId="0" borderId="8" xfId="0" applyFont="1" applyBorder="1" applyAlignment="1">
      <alignment horizontal="justify" vertical="top" wrapText="1"/>
    </xf>
    <xf numFmtId="0" fontId="7" fillId="0" borderId="4" xfId="0" applyFont="1" applyBorder="1" applyAlignment="1">
      <alignment horizontal="justify" vertical="top" wrapText="1"/>
    </xf>
    <xf numFmtId="3" fontId="6" fillId="0" borderId="267" xfId="0" applyNumberFormat="1" applyFont="1" applyFill="1" applyBorder="1" applyAlignment="1">
      <alignment horizontal="left" vertical="top" wrapText="1"/>
    </xf>
    <xf numFmtId="0" fontId="15" fillId="0" borderId="4" xfId="0" applyFont="1" applyBorder="1" applyAlignment="1">
      <alignment horizontal="justify" vertical="center"/>
    </xf>
    <xf numFmtId="0" fontId="4" fillId="0" borderId="267" xfId="0" applyFont="1" applyBorder="1" applyAlignment="1">
      <alignment horizontal="center" vertical="center" wrapText="1"/>
    </xf>
    <xf numFmtId="0" fontId="16" fillId="0" borderId="267" xfId="0" applyFont="1" applyBorder="1" applyAlignment="1">
      <alignment horizontal="center" vertical="center" wrapText="1"/>
    </xf>
    <xf numFmtId="176" fontId="155" fillId="0" borderId="267" xfId="1" applyNumberFormat="1" applyFont="1" applyBorder="1">
      <alignment vertical="center"/>
    </xf>
    <xf numFmtId="176" fontId="156" fillId="0" borderId="267" xfId="0" applyNumberFormat="1" applyFont="1" applyBorder="1">
      <alignment vertical="center"/>
    </xf>
    <xf numFmtId="0" fontId="4" fillId="0" borderId="267" xfId="0" applyFont="1" applyBorder="1" applyAlignment="1">
      <alignment horizontal="center" vertical="center"/>
    </xf>
    <xf numFmtId="49" fontId="8" fillId="0" borderId="267" xfId="0" applyNumberFormat="1" applyFont="1" applyBorder="1" applyAlignment="1">
      <alignment horizontal="center" vertical="center"/>
    </xf>
    <xf numFmtId="0" fontId="6" fillId="0" borderId="267" xfId="0" applyFont="1" applyBorder="1" applyAlignment="1">
      <alignment horizontal="center" vertical="center"/>
    </xf>
    <xf numFmtId="176" fontId="9" fillId="0" borderId="267" xfId="1" applyNumberFormat="1" applyFont="1" applyBorder="1" applyAlignment="1">
      <alignment horizontal="right" vertical="top" wrapText="1"/>
    </xf>
    <xf numFmtId="0" fontId="15" fillId="0" borderId="5" xfId="0" applyFont="1" applyBorder="1" applyAlignment="1">
      <alignment horizontal="center" vertical="top" wrapText="1"/>
    </xf>
    <xf numFmtId="49" fontId="8" fillId="0" borderId="265" xfId="0" applyNumberFormat="1" applyFont="1" applyFill="1" applyBorder="1" applyAlignment="1">
      <alignment horizontal="left" vertical="top"/>
    </xf>
    <xf numFmtId="176" fontId="9" fillId="0" borderId="267" xfId="1" applyNumberFormat="1" applyFont="1" applyFill="1" applyBorder="1" applyAlignment="1">
      <alignment horizontal="right" vertical="top" wrapText="1"/>
    </xf>
    <xf numFmtId="0" fontId="143" fillId="0" borderId="262" xfId="0" applyFont="1" applyFill="1" applyBorder="1" applyAlignment="1">
      <alignment horizontal="center" vertical="top" wrapText="1"/>
    </xf>
    <xf numFmtId="0" fontId="7" fillId="0" borderId="267" xfId="0" applyFont="1" applyBorder="1">
      <alignment vertical="center"/>
    </xf>
    <xf numFmtId="0" fontId="15" fillId="0" borderId="267" xfId="0" applyFont="1" applyBorder="1" applyAlignment="1">
      <alignment horizontal="justify" vertical="top"/>
    </xf>
    <xf numFmtId="49" fontId="8" fillId="0" borderId="263" xfId="0" applyNumberFormat="1" applyFont="1" applyBorder="1" applyAlignment="1">
      <alignment horizontal="left" vertical="top" indent="1"/>
    </xf>
    <xf numFmtId="0" fontId="8" fillId="0" borderId="267" xfId="0" applyFont="1" applyBorder="1" applyAlignment="1">
      <alignment horizontal="justify" vertical="top" wrapText="1"/>
    </xf>
    <xf numFmtId="0" fontId="6" fillId="0" borderId="260" xfId="0" applyFont="1" applyBorder="1" applyAlignment="1">
      <alignment horizontal="left" vertical="top" wrapText="1" indent="1"/>
    </xf>
    <xf numFmtId="49" fontId="8" fillId="0" borderId="265" xfId="0" applyNumberFormat="1" applyFont="1" applyFill="1" applyBorder="1" applyAlignment="1">
      <alignment horizontal="left" vertical="top" indent="1"/>
    </xf>
    <xf numFmtId="0" fontId="16" fillId="0" borderId="5" xfId="0" applyFont="1" applyFill="1" applyBorder="1" applyAlignment="1">
      <alignment horizontal="justify" vertical="top" wrapText="1"/>
    </xf>
    <xf numFmtId="49" fontId="8" fillId="0" borderId="267" xfId="0" applyNumberFormat="1" applyFont="1" applyBorder="1" applyAlignment="1">
      <alignment horizontal="left" vertical="top" indent="1"/>
    </xf>
    <xf numFmtId="176" fontId="9" fillId="0" borderId="267" xfId="4" applyNumberFormat="1" applyFont="1" applyBorder="1" applyAlignment="1">
      <alignment horizontal="right" vertical="top" wrapText="1"/>
    </xf>
    <xf numFmtId="176" fontId="9" fillId="0" borderId="267" xfId="1" applyNumberFormat="1" applyFont="1" applyBorder="1" applyAlignment="1">
      <alignment horizontal="left" vertical="top" wrapText="1"/>
    </xf>
    <xf numFmtId="3" fontId="10" fillId="0" borderId="260" xfId="3234" applyNumberFormat="1" applyFont="1" applyFill="1" applyBorder="1" applyAlignment="1">
      <alignment vertical="top"/>
    </xf>
    <xf numFmtId="3" fontId="10" fillId="0" borderId="267" xfId="3234" applyNumberFormat="1" applyFont="1" applyFill="1" applyBorder="1" applyAlignment="1">
      <alignment vertical="top"/>
    </xf>
    <xf numFmtId="3" fontId="11" fillId="0" borderId="267" xfId="18" applyNumberFormat="1" applyFont="1" applyFill="1" applyBorder="1" applyAlignment="1">
      <alignment vertical="top"/>
    </xf>
    <xf numFmtId="0" fontId="6" fillId="0" borderId="267" xfId="0" applyFont="1" applyBorder="1" applyAlignment="1">
      <alignment horizontal="center" vertical="top" wrapText="1"/>
    </xf>
    <xf numFmtId="0" fontId="6" fillId="0" borderId="267" xfId="18" applyNumberFormat="1" applyFont="1" applyBorder="1" applyAlignment="1">
      <alignment horizontal="left" vertical="top" wrapText="1"/>
    </xf>
    <xf numFmtId="176" fontId="11" fillId="0" borderId="267" xfId="18" applyNumberFormat="1" applyFont="1" applyBorder="1" applyAlignment="1">
      <alignment horizontal="right" vertical="top" wrapText="1"/>
    </xf>
    <xf numFmtId="0" fontId="143" fillId="0" borderId="262" xfId="0" applyFont="1" applyFill="1" applyBorder="1" applyAlignment="1">
      <alignment horizontal="justify" vertical="top" wrapText="1"/>
    </xf>
    <xf numFmtId="0" fontId="6" fillId="2" borderId="267" xfId="7" applyFont="1" applyFill="1" applyBorder="1" applyAlignment="1">
      <alignment horizontal="justify" vertical="top" wrapText="1"/>
    </xf>
    <xf numFmtId="0" fontId="6" fillId="2" borderId="5" xfId="7" applyFont="1" applyFill="1" applyBorder="1" applyAlignment="1">
      <alignment horizontal="justify" vertical="top" wrapText="1"/>
    </xf>
    <xf numFmtId="0" fontId="6" fillId="2" borderId="264" xfId="7" applyFont="1" applyFill="1" applyBorder="1" applyAlignment="1">
      <alignment horizontal="justify" vertical="top" wrapText="1"/>
    </xf>
    <xf numFmtId="176" fontId="9" fillId="0" borderId="267" xfId="6" applyNumberFormat="1" applyFont="1" applyFill="1" applyBorder="1" applyAlignment="1">
      <alignment horizontal="right" vertical="top" wrapText="1"/>
    </xf>
    <xf numFmtId="0" fontId="6" fillId="0" borderId="267" xfId="0" applyFont="1" applyFill="1" applyBorder="1" applyAlignment="1">
      <alignment horizontal="left" vertical="top" wrapText="1" indent="1"/>
    </xf>
    <xf numFmtId="176" fontId="11" fillId="0" borderId="267" xfId="24406" applyNumberFormat="1" applyFont="1" applyFill="1" applyBorder="1" applyAlignment="1">
      <alignment horizontal="right" vertical="top" wrapText="1"/>
    </xf>
    <xf numFmtId="176" fontId="11" fillId="0" borderId="267" xfId="14" applyNumberFormat="1" applyFont="1" applyBorder="1" applyAlignment="1">
      <alignment horizontal="right" vertical="top" wrapText="1"/>
    </xf>
    <xf numFmtId="49" fontId="8" fillId="0" borderId="265" xfId="0" applyNumberFormat="1" applyFont="1" applyBorder="1" applyAlignment="1">
      <alignment horizontal="left" vertical="top" indent="1"/>
    </xf>
    <xf numFmtId="0" fontId="16" fillId="0" borderId="262" xfId="0" applyFont="1" applyBorder="1" applyAlignment="1">
      <alignment horizontal="justify" vertical="top" wrapText="1"/>
    </xf>
    <xf numFmtId="49" fontId="8" fillId="0" borderId="267" xfId="0" applyNumberFormat="1" applyFont="1" applyFill="1" applyBorder="1" applyAlignment="1">
      <alignment horizontal="left" vertical="top"/>
    </xf>
    <xf numFmtId="0" fontId="16" fillId="0" borderId="262" xfId="0" applyFont="1" applyFill="1" applyBorder="1" applyAlignment="1">
      <alignment horizontal="justify" vertical="top" wrapText="1"/>
    </xf>
    <xf numFmtId="176" fontId="8" fillId="0" borderId="267" xfId="2" applyNumberFormat="1" applyFont="1" applyFill="1" applyBorder="1" applyAlignment="1">
      <alignment horizontal="left" vertical="top" wrapText="1"/>
    </xf>
    <xf numFmtId="176" fontId="9" fillId="0" borderId="267" xfId="2" applyNumberFormat="1" applyFont="1" applyFill="1" applyBorder="1" applyAlignment="1">
      <alignment horizontal="right" vertical="top" wrapText="1"/>
    </xf>
    <xf numFmtId="49" fontId="8" fillId="0" borderId="262" xfId="0" applyNumberFormat="1" applyFont="1" applyFill="1" applyBorder="1" applyAlignment="1">
      <alignment horizontal="justify" vertical="top"/>
    </xf>
    <xf numFmtId="2" fontId="150" fillId="0" borderId="267" xfId="3378" applyNumberFormat="1" applyFont="1" applyFill="1" applyBorder="1" applyAlignment="1" applyProtection="1">
      <alignment horizontal="justify" vertical="center"/>
    </xf>
    <xf numFmtId="0" fontId="7" fillId="0" borderId="4" xfId="0" applyFont="1" applyFill="1" applyBorder="1">
      <alignment vertical="center"/>
    </xf>
    <xf numFmtId="49" fontId="8" fillId="0" borderId="267" xfId="0" applyNumberFormat="1" applyFont="1" applyBorder="1" applyAlignment="1">
      <alignment horizontal="left" vertical="top"/>
    </xf>
    <xf numFmtId="176" fontId="6" fillId="0" borderId="267" xfId="4" applyNumberFormat="1" applyFont="1" applyBorder="1" applyAlignment="1">
      <alignment horizontal="center" vertical="top" wrapText="1"/>
    </xf>
    <xf numFmtId="0" fontId="141" fillId="0" borderId="267" xfId="0" applyFont="1" applyFill="1" applyBorder="1" applyAlignment="1">
      <alignment horizontal="justify" vertical="center"/>
    </xf>
    <xf numFmtId="0" fontId="15" fillId="0" borderId="267" xfId="0" applyFont="1" applyFill="1" applyBorder="1">
      <alignment vertical="center"/>
    </xf>
    <xf numFmtId="0" fontId="16" fillId="0" borderId="4" xfId="0" applyFont="1" applyFill="1" applyBorder="1" applyAlignment="1">
      <alignment horizontal="left" vertical="top" wrapText="1"/>
    </xf>
    <xf numFmtId="177" fontId="11" fillId="0" borderId="267" xfId="3238" applyNumberFormat="1" applyFont="1" applyFill="1" applyBorder="1" applyAlignment="1">
      <alignment horizontal="right" vertical="top" wrapText="1"/>
    </xf>
    <xf numFmtId="177" fontId="11" fillId="0" borderId="260" xfId="3238" applyNumberFormat="1" applyFont="1" applyFill="1" applyBorder="1" applyAlignment="1">
      <alignment horizontal="right" vertical="top" wrapText="1"/>
    </xf>
    <xf numFmtId="176" fontId="9" fillId="0" borderId="267" xfId="4416" applyNumberFormat="1" applyFont="1" applyFill="1" applyBorder="1" applyAlignment="1">
      <alignment horizontal="right" vertical="top" wrapText="1"/>
    </xf>
    <xf numFmtId="3" fontId="6" fillId="0" borderId="260" xfId="3378" applyNumberFormat="1" applyFont="1" applyFill="1" applyBorder="1" applyAlignment="1">
      <alignment horizontal="justify" vertical="top" wrapText="1"/>
    </xf>
    <xf numFmtId="3" fontId="6" fillId="0" borderId="262" xfId="3378" applyNumberFormat="1" applyFont="1" applyFill="1" applyBorder="1" applyAlignment="1">
      <alignment horizontal="justify" vertical="top" wrapText="1"/>
    </xf>
    <xf numFmtId="202" fontId="151" fillId="0" borderId="267" xfId="3378" applyNumberFormat="1" applyFont="1" applyFill="1" applyBorder="1" applyAlignment="1" applyProtection="1">
      <alignment horizontal="right" vertical="top" wrapText="1"/>
    </xf>
    <xf numFmtId="0" fontId="150" fillId="0" borderId="8" xfId="3378" applyFont="1" applyFill="1" applyBorder="1" applyAlignment="1">
      <alignment horizontal="justify" vertical="top" wrapText="1"/>
    </xf>
    <xf numFmtId="0" fontId="6" fillId="0" borderId="262" xfId="3378" applyFont="1" applyFill="1" applyBorder="1" applyAlignment="1">
      <alignment horizontal="justify" vertical="top" wrapText="1"/>
    </xf>
    <xf numFmtId="0" fontId="151" fillId="0" borderId="267" xfId="3378" applyFont="1" applyFill="1" applyBorder="1" applyAlignment="1">
      <alignment horizontal="right" vertical="top" wrapText="1"/>
    </xf>
    <xf numFmtId="3" fontId="6" fillId="0" borderId="4" xfId="3378" applyNumberFormat="1" applyFont="1" applyFill="1" applyBorder="1" applyAlignment="1">
      <alignment horizontal="justify" vertical="top" wrapText="1"/>
    </xf>
    <xf numFmtId="0" fontId="8" fillId="0" borderId="262" xfId="0" applyFont="1" applyFill="1" applyBorder="1" applyAlignment="1">
      <alignment horizontal="center" vertical="top" wrapText="1"/>
    </xf>
    <xf numFmtId="176" fontId="4" fillId="0" borderId="0" xfId="3234" applyNumberFormat="1" applyFont="1" applyBorder="1" applyAlignment="1">
      <alignment horizontal="justify" vertical="top" wrapText="1"/>
    </xf>
    <xf numFmtId="176" fontId="14" fillId="0" borderId="0" xfId="3234" applyNumberFormat="1" applyFont="1" applyBorder="1" applyAlignment="1">
      <alignment horizontal="right" vertical="top" wrapText="1"/>
    </xf>
    <xf numFmtId="176" fontId="9" fillId="0" borderId="267" xfId="21967" applyNumberFormat="1" applyFont="1" applyFill="1" applyBorder="1" applyAlignment="1">
      <alignment horizontal="right" vertical="top" wrapText="1"/>
    </xf>
    <xf numFmtId="49" fontId="6" fillId="0" borderId="267" xfId="2" applyNumberFormat="1" applyFont="1" applyBorder="1" applyAlignment="1">
      <alignment horizontal="left" vertical="top" wrapText="1"/>
    </xf>
    <xf numFmtId="49" fontId="6" fillId="0" borderId="4" xfId="2" applyNumberFormat="1" applyFont="1" applyBorder="1" applyAlignment="1">
      <alignment vertical="top" wrapText="1"/>
    </xf>
    <xf numFmtId="49" fontId="6" fillId="0" borderId="8" xfId="2" applyNumberFormat="1" applyFont="1" applyBorder="1" applyAlignment="1">
      <alignment horizontal="left" vertical="top" wrapText="1"/>
    </xf>
    <xf numFmtId="49" fontId="6" fillId="0" borderId="267" xfId="2" applyNumberFormat="1" applyFont="1" applyBorder="1" applyAlignment="1">
      <alignment vertical="top" wrapText="1"/>
    </xf>
    <xf numFmtId="0" fontId="6" fillId="0" borderId="267" xfId="0" applyFont="1" applyBorder="1" applyAlignment="1">
      <alignment horizontal="justify" vertical="top" wrapText="1"/>
    </xf>
    <xf numFmtId="176" fontId="9" fillId="0" borderId="267" xfId="4416" applyNumberFormat="1" applyFont="1" applyBorder="1" applyAlignment="1">
      <alignment horizontal="right" vertical="top" wrapText="1"/>
    </xf>
    <xf numFmtId="179" fontId="155" fillId="72" borderId="267" xfId="3212" applyNumberFormat="1" applyFont="1" applyFill="1" applyBorder="1" applyAlignment="1" applyProtection="1">
      <alignment horizontal="right" vertical="top" wrapText="1"/>
    </xf>
    <xf numFmtId="0" fontId="139" fillId="0" borderId="0" xfId="0" applyFont="1" applyAlignment="1">
      <alignment horizontal="center" vertical="center" wrapText="1"/>
    </xf>
    <xf numFmtId="0" fontId="4" fillId="0" borderId="0" xfId="0" applyFont="1" applyAlignment="1">
      <alignment horizontal="center" vertical="center"/>
    </xf>
    <xf numFmtId="0" fontId="137" fillId="0" borderId="174" xfId="0" applyFont="1" applyBorder="1" applyAlignment="1">
      <alignment horizontal="center" vertical="center"/>
    </xf>
    <xf numFmtId="0" fontId="137" fillId="0" borderId="175" xfId="0" applyFont="1" applyBorder="1" applyAlignment="1">
      <alignment horizontal="center" vertical="center"/>
    </xf>
    <xf numFmtId="0" fontId="4" fillId="0" borderId="167"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18" fillId="0" borderId="0" xfId="0" applyFont="1" applyAlignment="1">
      <alignment horizontal="distributed" vertical="center"/>
    </xf>
    <xf numFmtId="0" fontId="18" fillId="0" borderId="0" xfId="0" applyFont="1" applyAlignment="1">
      <alignment horizontal="left" vertical="center"/>
    </xf>
    <xf numFmtId="0" fontId="18" fillId="0" borderId="0" xfId="0" applyFont="1" applyAlignment="1">
      <alignment horizontal="justify" vertical="center"/>
    </xf>
    <xf numFmtId="3" fontId="6" fillId="0" borderId="260" xfId="0" applyNumberFormat="1" applyFont="1" applyFill="1" applyBorder="1" applyAlignment="1">
      <alignment horizontal="left" vertical="top" wrapText="1"/>
    </xf>
    <xf numFmtId="3" fontId="6" fillId="0" borderId="8" xfId="0" applyNumberFormat="1" applyFont="1" applyFill="1" applyBorder="1" applyAlignment="1">
      <alignment horizontal="left" vertical="top" wrapText="1"/>
    </xf>
    <xf numFmtId="3" fontId="6" fillId="0" borderId="4" xfId="0" applyNumberFormat="1" applyFont="1" applyFill="1" applyBorder="1" applyAlignment="1">
      <alignment horizontal="left" vertical="top" wrapText="1"/>
    </xf>
    <xf numFmtId="3" fontId="6" fillId="0" borderId="267" xfId="0" applyNumberFormat="1" applyFont="1" applyFill="1" applyBorder="1" applyAlignment="1">
      <alignment horizontal="justify" vertical="top" wrapText="1"/>
    </xf>
    <xf numFmtId="0" fontId="7" fillId="0" borderId="267" xfId="0" applyFont="1" applyFill="1" applyBorder="1" applyAlignment="1">
      <alignment horizontal="justify" vertical="top" wrapText="1"/>
    </xf>
    <xf numFmtId="49" fontId="8" fillId="0" borderId="265" xfId="0" applyNumberFormat="1" applyFont="1" applyBorder="1" applyAlignment="1">
      <alignment horizontal="left" vertical="top" wrapText="1"/>
    </xf>
    <xf numFmtId="49" fontId="8" fillId="0" borderId="262" xfId="0" applyNumberFormat="1" applyFont="1" applyBorder="1" applyAlignment="1">
      <alignment horizontal="left" vertical="top" wrapText="1"/>
    </xf>
    <xf numFmtId="3" fontId="6" fillId="0" borderId="260" xfId="0" applyNumberFormat="1" applyFont="1" applyBorder="1" applyAlignment="1">
      <alignment horizontal="justify" vertical="top" wrapText="1"/>
    </xf>
    <xf numFmtId="0" fontId="0" fillId="0" borderId="4" xfId="0" applyBorder="1" applyAlignment="1">
      <alignment horizontal="justify" vertical="top" wrapText="1"/>
    </xf>
    <xf numFmtId="0" fontId="18" fillId="0" borderId="62" xfId="0" applyFont="1" applyBorder="1" applyAlignment="1">
      <alignment horizontal="distributed" vertical="top" wrapText="1"/>
    </xf>
    <xf numFmtId="49" fontId="6" fillId="0" borderId="260" xfId="2" applyNumberFormat="1" applyFont="1" applyBorder="1" applyAlignment="1">
      <alignment horizontal="left" vertical="top" wrapText="1"/>
    </xf>
    <xf numFmtId="0" fontId="7" fillId="0" borderId="8" xfId="0" applyFont="1" applyBorder="1" applyAlignment="1">
      <alignment vertical="top"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49" fontId="6" fillId="0" borderId="260" xfId="2" applyNumberFormat="1" applyFont="1" applyFill="1" applyBorder="1" applyAlignment="1">
      <alignment horizontal="left" vertical="top" wrapText="1"/>
    </xf>
    <xf numFmtId="0" fontId="7" fillId="0" borderId="4" xfId="0" applyFont="1" applyFill="1" applyBorder="1" applyAlignment="1">
      <alignment horizontal="left" vertical="top" wrapText="1"/>
    </xf>
    <xf numFmtId="3" fontId="6" fillId="0" borderId="267" xfId="0" applyNumberFormat="1" applyFont="1" applyFill="1" applyBorder="1" applyAlignment="1">
      <alignment horizontal="left" vertical="top" wrapText="1"/>
    </xf>
    <xf numFmtId="3" fontId="6" fillId="0" borderId="260" xfId="0" applyNumberFormat="1" applyFont="1" applyFill="1" applyBorder="1" applyAlignment="1">
      <alignment horizontal="justify" vertical="top" wrapText="1"/>
    </xf>
    <xf numFmtId="0" fontId="5" fillId="0" borderId="8" xfId="0" applyFont="1" applyFill="1" applyBorder="1" applyAlignment="1">
      <alignment horizontal="justify" vertical="center"/>
    </xf>
    <xf numFmtId="0" fontId="5" fillId="0" borderId="4" xfId="0" applyFont="1" applyFill="1" applyBorder="1" applyAlignment="1">
      <alignment horizontal="justify" vertical="center"/>
    </xf>
    <xf numFmtId="49" fontId="6" fillId="0" borderId="8" xfId="2" applyNumberFormat="1" applyFont="1" applyBorder="1" applyAlignment="1">
      <alignment horizontal="left" vertical="top" wrapText="1"/>
    </xf>
    <xf numFmtId="0" fontId="7" fillId="0" borderId="8" xfId="0" applyFont="1" applyBorder="1" applyAlignment="1">
      <alignment horizontal="left" vertical="top" wrapText="1"/>
    </xf>
    <xf numFmtId="49" fontId="6" fillId="0" borderId="4" xfId="2" applyNumberFormat="1" applyFont="1" applyBorder="1" applyAlignment="1">
      <alignment horizontal="left" vertical="top" wrapText="1"/>
    </xf>
    <xf numFmtId="177" fontId="11" fillId="0" borderId="260" xfId="18" applyNumberFormat="1" applyFont="1" applyFill="1" applyBorder="1" applyAlignment="1">
      <alignment horizontal="right" vertical="top" wrapText="1"/>
    </xf>
    <xf numFmtId="177" fontId="11" fillId="0" borderId="8" xfId="18" applyNumberFormat="1" applyFont="1" applyFill="1" applyBorder="1" applyAlignment="1">
      <alignment horizontal="right" vertical="top" wrapText="1"/>
    </xf>
    <xf numFmtId="177" fontId="11" fillId="0" borderId="4" xfId="18" applyNumberFormat="1" applyFont="1" applyFill="1" applyBorder="1" applyAlignment="1">
      <alignment horizontal="right" vertical="top" wrapText="1"/>
    </xf>
    <xf numFmtId="3" fontId="6" fillId="0" borderId="8" xfId="0" applyNumberFormat="1" applyFont="1" applyFill="1" applyBorder="1" applyAlignment="1">
      <alignment horizontal="justify" vertical="top" wrapText="1"/>
    </xf>
    <xf numFmtId="3" fontId="6" fillId="0" borderId="4" xfId="0" applyNumberFormat="1" applyFont="1" applyFill="1" applyBorder="1" applyAlignment="1">
      <alignment horizontal="justify" vertical="top" wrapText="1"/>
    </xf>
    <xf numFmtId="0" fontId="15" fillId="0" borderId="260" xfId="0" applyFont="1" applyBorder="1" applyAlignment="1">
      <alignment horizontal="justify" vertical="center"/>
    </xf>
    <xf numFmtId="0" fontId="15" fillId="0" borderId="8" xfId="0" applyFont="1" applyBorder="1" applyAlignment="1">
      <alignment horizontal="justify" vertical="center"/>
    </xf>
    <xf numFmtId="0" fontId="15" fillId="0" borderId="4" xfId="0" applyFont="1" applyBorder="1" applyAlignment="1">
      <alignment horizontal="justify" vertical="center"/>
    </xf>
    <xf numFmtId="0" fontId="6" fillId="0" borderId="267" xfId="0" applyFont="1" applyFill="1" applyBorder="1" applyAlignment="1">
      <alignment horizontal="justify" vertical="top" wrapText="1"/>
    </xf>
    <xf numFmtId="0" fontId="6" fillId="0" borderId="260" xfId="0" applyFont="1" applyFill="1" applyBorder="1" applyAlignment="1">
      <alignment vertical="top" wrapText="1"/>
    </xf>
    <xf numFmtId="0" fontId="6" fillId="0" borderId="260" xfId="0" applyFont="1" applyFill="1" applyBorder="1" applyAlignment="1">
      <alignment vertical="top"/>
    </xf>
    <xf numFmtId="0" fontId="6" fillId="0" borderId="4" xfId="0" applyFont="1" applyFill="1" applyBorder="1" applyAlignment="1">
      <alignment vertical="top"/>
    </xf>
    <xf numFmtId="0" fontId="7" fillId="0" borderId="4" xfId="0" applyFont="1" applyFill="1" applyBorder="1" applyAlignment="1">
      <alignment horizontal="justify" vertical="top" wrapText="1"/>
    </xf>
    <xf numFmtId="0" fontId="0" fillId="0" borderId="8" xfId="0" applyBorder="1" applyAlignment="1">
      <alignment horizontal="justify" vertical="top" wrapText="1"/>
    </xf>
    <xf numFmtId="3" fontId="4" fillId="0" borderId="264" xfId="0" applyNumberFormat="1" applyFont="1" applyBorder="1" applyAlignment="1">
      <alignment horizontal="justify" vertical="top" wrapText="1"/>
    </xf>
    <xf numFmtId="3" fontId="4" fillId="0" borderId="9" xfId="0" applyNumberFormat="1" applyFont="1" applyBorder="1" applyAlignment="1">
      <alignment horizontal="justify" vertical="top" wrapText="1"/>
    </xf>
    <xf numFmtId="3" fontId="4" fillId="0" borderId="5" xfId="0" applyNumberFormat="1" applyFont="1" applyBorder="1" applyAlignment="1">
      <alignment horizontal="justify" vertical="top" wrapText="1"/>
    </xf>
    <xf numFmtId="0" fontId="6" fillId="0" borderId="260" xfId="0" applyFont="1" applyFill="1" applyBorder="1" applyAlignment="1">
      <alignment horizontal="left" vertical="top" wrapText="1"/>
    </xf>
    <xf numFmtId="0" fontId="7" fillId="0" borderId="8" xfId="0" applyFont="1" applyFill="1" applyBorder="1" applyAlignment="1">
      <alignment horizontal="left" vertical="top" wrapText="1"/>
    </xf>
    <xf numFmtId="0" fontId="6" fillId="0" borderId="267" xfId="0" applyFont="1" applyFill="1" applyBorder="1" applyAlignment="1">
      <alignment horizontal="left" vertical="top" wrapText="1"/>
    </xf>
    <xf numFmtId="49" fontId="6" fillId="0" borderId="260" xfId="0" applyNumberFormat="1" applyFont="1" applyFill="1" applyBorder="1" applyAlignment="1">
      <alignment horizontal="left" vertical="top"/>
    </xf>
    <xf numFmtId="49" fontId="6" fillId="0" borderId="4" xfId="0" applyNumberFormat="1" applyFont="1" applyFill="1" applyBorder="1" applyAlignment="1">
      <alignment horizontal="left" vertical="top"/>
    </xf>
    <xf numFmtId="0" fontId="6" fillId="0" borderId="8" xfId="0" applyFont="1" applyFill="1" applyBorder="1" applyAlignment="1">
      <alignment horizontal="left" vertical="top" wrapText="1"/>
    </xf>
    <xf numFmtId="49" fontId="6" fillId="0" borderId="260" xfId="3240" applyNumberFormat="1" applyFont="1" applyFill="1" applyBorder="1" applyAlignment="1">
      <alignment horizontal="left" vertical="top" wrapText="1"/>
    </xf>
    <xf numFmtId="0" fontId="6" fillId="0" borderId="4" xfId="0" applyFont="1" applyFill="1" applyBorder="1" applyAlignment="1">
      <alignment horizontal="left" vertical="top" wrapText="1"/>
    </xf>
    <xf numFmtId="0" fontId="7" fillId="0" borderId="8" xfId="0" applyFont="1" applyFill="1" applyBorder="1" applyAlignment="1">
      <alignment horizontal="justify" vertical="top" wrapText="1"/>
    </xf>
    <xf numFmtId="0" fontId="6" fillId="0" borderId="8" xfId="0" applyFont="1" applyFill="1" applyBorder="1" applyAlignment="1">
      <alignment horizontal="justify" vertical="top" wrapText="1"/>
    </xf>
    <xf numFmtId="0" fontId="7" fillId="0" borderId="267" xfId="0" applyFont="1" applyFill="1" applyBorder="1" applyAlignment="1">
      <alignment horizontal="left" vertical="top" wrapText="1"/>
    </xf>
    <xf numFmtId="3" fontId="6" fillId="0" borderId="266" xfId="55521" applyNumberFormat="1" applyFont="1" applyFill="1" applyBorder="1" applyAlignment="1">
      <alignment horizontal="justify" vertical="top" wrapText="1"/>
    </xf>
    <xf numFmtId="3" fontId="6" fillId="0" borderId="267" xfId="55521" applyNumberFormat="1" applyFont="1" applyFill="1" applyBorder="1" applyAlignment="1">
      <alignment horizontal="justify" vertical="top" wrapText="1"/>
    </xf>
    <xf numFmtId="0" fontId="0" fillId="0" borderId="267" xfId="0" applyFill="1" applyBorder="1" applyAlignment="1">
      <alignment horizontal="justify" vertical="top" wrapText="1"/>
    </xf>
    <xf numFmtId="49" fontId="6" fillId="0" borderId="260" xfId="18" applyNumberFormat="1" applyFont="1" applyFill="1" applyBorder="1" applyAlignment="1">
      <alignment horizontal="left" vertical="top" wrapText="1" indent="1"/>
    </xf>
    <xf numFmtId="0" fontId="7" fillId="0" borderId="8" xfId="0" applyFont="1" applyFill="1" applyBorder="1" applyAlignment="1">
      <alignment horizontal="left" vertical="top" wrapText="1" indent="1"/>
    </xf>
    <xf numFmtId="0" fontId="7" fillId="0" borderId="4" xfId="0" applyFont="1" applyFill="1" applyBorder="1" applyAlignment="1">
      <alignment horizontal="left" vertical="top" wrapText="1" indent="1"/>
    </xf>
    <xf numFmtId="49" fontId="6" fillId="0" borderId="8" xfId="18" applyNumberFormat="1" applyFont="1" applyFill="1" applyBorder="1" applyAlignment="1">
      <alignment horizontal="left" vertical="top" wrapText="1" indent="1"/>
    </xf>
    <xf numFmtId="0" fontId="6" fillId="0" borderId="260" xfId="0" applyFont="1" applyFill="1" applyBorder="1" applyAlignment="1">
      <alignment horizontal="left" vertical="top" wrapText="1" indent="1"/>
    </xf>
    <xf numFmtId="0" fontId="6" fillId="0" borderId="8" xfId="0" applyFont="1" applyFill="1" applyBorder="1" applyAlignment="1">
      <alignment horizontal="left" vertical="top" wrapText="1" indent="1"/>
    </xf>
    <xf numFmtId="0" fontId="6" fillId="0" borderId="260" xfId="0" applyFont="1" applyBorder="1" applyAlignment="1">
      <alignment horizontal="left" vertical="top" wrapText="1" indent="1"/>
    </xf>
    <xf numFmtId="0" fontId="6" fillId="0" borderId="8" xfId="0" applyFont="1" applyBorder="1" applyAlignment="1">
      <alignment horizontal="left" vertical="top" wrapText="1" indent="1"/>
    </xf>
    <xf numFmtId="0" fontId="7" fillId="0" borderId="4" xfId="0" applyFont="1" applyBorder="1" applyAlignment="1">
      <alignment horizontal="left" vertical="top" wrapText="1" indent="1"/>
    </xf>
    <xf numFmtId="0" fontId="6" fillId="0" borderId="260" xfId="18" applyNumberFormat="1" applyFont="1" applyBorder="1" applyAlignment="1">
      <alignment horizontal="left" vertical="top" wrapText="1" indent="1"/>
    </xf>
    <xf numFmtId="0" fontId="7" fillId="0" borderId="8" xfId="0" applyFont="1" applyBorder="1" applyAlignment="1">
      <alignment horizontal="left" vertical="top" wrapText="1" indent="1"/>
    </xf>
    <xf numFmtId="49" fontId="6" fillId="0" borderId="260" xfId="3238" applyNumberFormat="1" applyFont="1" applyBorder="1" applyAlignment="1">
      <alignment horizontal="left" vertical="top" wrapText="1" indent="1"/>
    </xf>
    <xf numFmtId="0" fontId="2" fillId="0" borderId="0" xfId="0" applyFont="1" applyAlignment="1">
      <alignment horizontal="center" vertical="center" wrapText="1"/>
    </xf>
    <xf numFmtId="0" fontId="6" fillId="0" borderId="0" xfId="0" applyFont="1" applyAlignment="1">
      <alignment horizontal="center" vertical="center"/>
    </xf>
    <xf numFmtId="0" fontId="6" fillId="0" borderId="267" xfId="0" applyFont="1" applyBorder="1" applyAlignment="1">
      <alignment horizontal="center" vertical="center"/>
    </xf>
    <xf numFmtId="0" fontId="7" fillId="0" borderId="267" xfId="0" applyFont="1" applyBorder="1" applyAlignment="1">
      <alignment horizontal="center" vertical="center"/>
    </xf>
    <xf numFmtId="0" fontId="4" fillId="0" borderId="260" xfId="0" applyFont="1" applyBorder="1" applyAlignment="1">
      <alignment horizontal="center" vertical="center"/>
    </xf>
    <xf numFmtId="0" fontId="0" fillId="0" borderId="4" xfId="0" applyBorder="1" applyAlignment="1">
      <alignment horizontal="center" vertical="center"/>
    </xf>
    <xf numFmtId="0" fontId="4" fillId="0" borderId="264" xfId="0" applyFont="1" applyBorder="1" applyAlignment="1">
      <alignment horizontal="center" vertical="center" wrapText="1"/>
    </xf>
    <xf numFmtId="0" fontId="0" fillId="0" borderId="5" xfId="0" applyBorder="1" applyAlignment="1">
      <alignment horizontal="center" vertical="center" wrapText="1"/>
    </xf>
    <xf numFmtId="0" fontId="4" fillId="0" borderId="260" xfId="0" applyFont="1" applyBorder="1" applyAlignment="1">
      <alignment horizontal="center" vertical="center" wrapText="1"/>
    </xf>
    <xf numFmtId="0" fontId="0" fillId="0" borderId="4" xfId="0" applyBorder="1" applyAlignment="1">
      <alignment horizontal="center" vertical="center" wrapText="1"/>
    </xf>
    <xf numFmtId="3" fontId="6" fillId="0" borderId="264" xfId="0" applyNumberFormat="1" applyFont="1" applyBorder="1" applyAlignment="1">
      <alignment horizontal="justify" vertical="top" wrapText="1"/>
    </xf>
    <xf numFmtId="3" fontId="6" fillId="0" borderId="9" xfId="0" applyNumberFormat="1" applyFont="1" applyBorder="1" applyAlignment="1">
      <alignment horizontal="justify" vertical="top" wrapText="1"/>
    </xf>
    <xf numFmtId="3" fontId="6" fillId="0" borderId="5" xfId="0" applyNumberFormat="1" applyFont="1" applyBorder="1" applyAlignment="1">
      <alignment horizontal="justify" vertical="top" wrapText="1"/>
    </xf>
    <xf numFmtId="49" fontId="6" fillId="0" borderId="8" xfId="2" applyNumberFormat="1" applyFont="1" applyFill="1" applyBorder="1" applyAlignment="1">
      <alignment horizontal="left" vertical="top" wrapText="1"/>
    </xf>
    <xf numFmtId="3" fontId="6" fillId="0" borderId="260" xfId="55521" applyNumberFormat="1" applyFont="1" applyFill="1" applyBorder="1" applyAlignment="1">
      <alignment horizontal="left" vertical="top" wrapText="1"/>
    </xf>
    <xf numFmtId="3" fontId="6" fillId="0" borderId="4" xfId="55521" applyNumberFormat="1" applyFont="1" applyFill="1" applyBorder="1" applyAlignment="1">
      <alignment horizontal="left" vertical="top"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6" fillId="0" borderId="2" xfId="18" applyNumberFormat="1" applyFont="1" applyBorder="1" applyAlignment="1">
      <alignment horizontal="left" vertical="top" wrapText="1" indent="1"/>
    </xf>
    <xf numFmtId="0" fontId="6" fillId="0" borderId="2" xfId="0" applyFont="1" applyBorder="1" applyAlignment="1">
      <alignment horizontal="left" vertical="top" wrapText="1" indent="1"/>
    </xf>
    <xf numFmtId="0" fontId="16" fillId="0" borderId="8" xfId="0" applyFont="1" applyFill="1" applyBorder="1" applyAlignment="1">
      <alignment horizontal="left" vertical="top" wrapText="1" indent="1"/>
    </xf>
    <xf numFmtId="0" fontId="15" fillId="0" borderId="8" xfId="0" applyFont="1" applyFill="1" applyBorder="1" applyAlignment="1">
      <alignment horizontal="left" vertical="top" wrapText="1" indent="1"/>
    </xf>
    <xf numFmtId="0" fontId="0" fillId="0" borderId="4" xfId="0" applyFill="1" applyBorder="1" applyAlignment="1">
      <alignment horizontal="justify" vertical="top" wrapText="1"/>
    </xf>
    <xf numFmtId="0" fontId="6" fillId="0" borderId="4" xfId="0" applyFont="1" applyFill="1" applyBorder="1" applyAlignment="1">
      <alignment horizontal="justify" vertical="top" wrapText="1"/>
    </xf>
    <xf numFmtId="0" fontId="7" fillId="0" borderId="8" xfId="0" applyFont="1" applyFill="1" applyBorder="1" applyAlignment="1">
      <alignment vertical="top" wrapText="1"/>
    </xf>
    <xf numFmtId="0" fontId="7" fillId="0" borderId="4" xfId="0" applyFont="1" applyFill="1" applyBorder="1" applyAlignment="1">
      <alignment vertical="top" wrapText="1"/>
    </xf>
    <xf numFmtId="49" fontId="6" fillId="0" borderId="4" xfId="2" applyNumberFormat="1" applyFont="1" applyFill="1" applyBorder="1" applyAlignment="1">
      <alignment horizontal="left" vertical="top" wrapText="1"/>
    </xf>
    <xf numFmtId="0" fontId="7" fillId="0" borderId="8" xfId="0" applyFont="1" applyBorder="1" applyAlignment="1">
      <alignment horizontal="justify" vertical="top" wrapText="1"/>
    </xf>
    <xf numFmtId="0" fontId="7" fillId="0" borderId="4" xfId="0" applyFont="1" applyBorder="1" applyAlignment="1">
      <alignment horizontal="justify" vertical="top" wrapText="1"/>
    </xf>
    <xf numFmtId="49" fontId="8" fillId="0" borderId="245" xfId="0" applyNumberFormat="1" applyFont="1" applyBorder="1" applyAlignment="1">
      <alignment horizontal="left" vertical="top" wrapText="1"/>
    </xf>
    <xf numFmtId="49" fontId="8" fillId="0" borderId="244" xfId="0" applyNumberFormat="1" applyFont="1" applyBorder="1" applyAlignment="1">
      <alignment horizontal="left" vertical="top" wrapText="1"/>
    </xf>
    <xf numFmtId="0" fontId="18" fillId="0" borderId="8" xfId="0" applyFont="1" applyFill="1" applyBorder="1" applyAlignment="1">
      <alignment horizontal="justify" vertical="center"/>
    </xf>
    <xf numFmtId="0" fontId="18" fillId="0" borderId="4" xfId="0" applyFont="1" applyFill="1" applyBorder="1" applyAlignment="1">
      <alignment horizontal="justify" vertical="center"/>
    </xf>
    <xf numFmtId="0" fontId="4" fillId="0" borderId="263" xfId="0" applyFont="1" applyBorder="1" applyAlignment="1">
      <alignment horizontal="center" vertical="center"/>
    </xf>
    <xf numFmtId="0" fontId="4" fillId="0" borderId="264" xfId="0" applyFont="1" applyBorder="1" applyAlignment="1">
      <alignment horizontal="center" vertical="center"/>
    </xf>
    <xf numFmtId="0" fontId="4" fillId="0" borderId="265" xfId="0" applyFont="1" applyBorder="1" applyAlignment="1">
      <alignment horizontal="center" vertical="center"/>
    </xf>
    <xf numFmtId="0" fontId="4" fillId="0" borderId="266" xfId="0" applyFont="1" applyBorder="1" applyAlignment="1">
      <alignment horizontal="center" vertical="center"/>
    </xf>
    <xf numFmtId="0" fontId="4" fillId="0" borderId="262" xfId="0" applyFont="1" applyBorder="1" applyAlignment="1">
      <alignment horizontal="center" vertical="center"/>
    </xf>
    <xf numFmtId="0" fontId="137" fillId="0" borderId="265" xfId="0" applyFont="1" applyBorder="1" applyAlignment="1">
      <alignment horizontal="center" vertical="center"/>
    </xf>
    <xf numFmtId="0" fontId="137" fillId="0" borderId="262" xfId="0" applyFont="1" applyBorder="1" applyAlignment="1">
      <alignment horizontal="center" vertical="center"/>
    </xf>
  </cellXfs>
  <cellStyles count="56033">
    <cellStyle name="?" xfId="29" xr:uid="{00000000-0005-0000-0000-000000000000}"/>
    <cellStyle name="? 2" xfId="30" xr:uid="{00000000-0005-0000-0000-000001000000}"/>
    <cellStyle name="? 2 2" xfId="6494" xr:uid="{00000000-0005-0000-0000-00006B200000}"/>
    <cellStyle name="? 3" xfId="31" xr:uid="{00000000-0005-0000-0000-000002000000}"/>
    <cellStyle name="? 3 2" xfId="7501" xr:uid="{00000000-0005-0000-0000-00006C200000}"/>
    <cellStyle name="? 4" xfId="6495" xr:uid="{00000000-0005-0000-0000-00006A200000}"/>
    <cellStyle name="?_1000113_101-104中程額度表-法定版(表三表四)" xfId="32" xr:uid="{00000000-0005-0000-0000-000003000000}"/>
    <cellStyle name="?_1000113_101-104中程額度表-法定版(表三表四) 2" xfId="7496" xr:uid="{00000000-0005-0000-0000-00006D200000}"/>
    <cellStyle name="?_1000113_101-104中程額度表-法定版(表五)" xfId="33" xr:uid="{00000000-0005-0000-0000-000004000000}"/>
    <cellStyle name="?_1000113_101-104中程額度表-法定版(表五) 2" xfId="6493" xr:uid="{00000000-0005-0000-0000-00006E200000}"/>
    <cellStyle name="?_1020517院長簡報終版(公務預算處-修重大擬議)" xfId="34" xr:uid="{00000000-0005-0000-0000-000005000000}"/>
    <cellStyle name="?_1020517院長簡報終版(公務預算處-修重大擬議) 2" xfId="7497" xr:uid="{00000000-0005-0000-0000-00006F200000}"/>
    <cellStyle name="?_1020708-103額度內外初核數調查表-含第1第2優先-0708" xfId="35" xr:uid="{00000000-0005-0000-0000-000006000000}"/>
    <cellStyle name="?_1020708-103額度內外初核數調查表-含第1第2優先-0708 2" xfId="6492" xr:uid="{00000000-0005-0000-0000-000070200000}"/>
    <cellStyle name="?_1020711院長簡報(第1次)(補增減說明)(彙)(給燕雪)(總數同0709給科長基+法) " xfId="36" xr:uid="{00000000-0005-0000-0000-000007000000}"/>
    <cellStyle name="?_1020711院長簡報(第1次)(補增減說明)(彙)(給燕雪)(總數同0709給科長基+法)  2" xfId="7500" xr:uid="{00000000-0005-0000-0000-000071200000}"/>
    <cellStyle name="?_1020711-基本及法律(燕雪)" xfId="37" xr:uid="{00000000-0005-0000-0000-000008000000}"/>
    <cellStyle name="?_1020711-基本及法律(燕雪) 2" xfId="7498" xr:uid="{00000000-0005-0000-0000-000072200000}"/>
    <cellStyle name="?_104-107中程推估表-增通刪欄位1030416" xfId="38" xr:uid="{00000000-0005-0000-0000-000009000000}"/>
    <cellStyle name="?_104-107中程推估表-增通刪欄位1030416 2" xfId="6491" xr:uid="{00000000-0005-0000-0000-000073200000}"/>
    <cellStyle name="?_104-107中程綜整(彙)" xfId="39" xr:uid="{00000000-0005-0000-0000-00000A000000}"/>
    <cellStyle name="?_104-107中程綜整(彙) 2" xfId="40" xr:uid="{00000000-0005-0000-0000-00000B000000}"/>
    <cellStyle name="?_104-107中程綜整(彙) 2 2" xfId="6490" xr:uid="{00000000-0005-0000-0000-000075200000}"/>
    <cellStyle name="?_104-107中程綜整(彙) 2_0-106至109中程綜整(彙)" xfId="41" xr:uid="{00000000-0005-0000-0000-00000C000000}"/>
    <cellStyle name="?_104-107中程綜整(彙) 2_0-106至109中程綜整(彙) 2" xfId="42" xr:uid="{00000000-0005-0000-0000-00000D000000}"/>
    <cellStyle name="?_104-107中程綜整(彙) 2_0-106至109中程綜整(彙) 2 2" xfId="6488" xr:uid="{00000000-0005-0000-0000-000077200000}"/>
    <cellStyle name="?_104-107中程綜整(彙) 2_0-106至109中程綜整(彙) 2_0-109至112中程綜整(彙)" xfId="43" xr:uid="{00000000-0005-0000-0000-00000E000000}"/>
    <cellStyle name="?_104-107中程綜整(彙) 2_0-106至109中程綜整(彙) 2_0-109至112中程綜整(彙) 2" xfId="44" xr:uid="{00000000-0005-0000-0000-00000F000000}"/>
    <cellStyle name="?_104-107中程綜整(彙) 2_0-106至109中程綜整(彙) 2_0-109至112中程綜整(彙) 2 2" xfId="7502" xr:uid="{00000000-0005-0000-0000-000079200000}"/>
    <cellStyle name="?_104-107中程綜整(彙) 2_0-106至109中程綜整(彙) 2_0-109至112中程綜整(彙) 3" xfId="7507" xr:uid="{00000000-0005-0000-0000-000078200000}"/>
    <cellStyle name="?_104-107中程綜整(彙) 2_0-106至109中程綜整(彙) 2_1080221-中程表3-5(致培源)" xfId="45" xr:uid="{00000000-0005-0000-0000-000010000000}"/>
    <cellStyle name="?_104-107中程綜整(彙) 2_0-106至109中程綜整(彙) 2_1080221-中程表3-5(致培源) 2" xfId="46" xr:uid="{00000000-0005-0000-0000-000011000000}"/>
    <cellStyle name="?_104-107中程綜整(彙) 2_0-106至109中程綜整(彙) 2_1080221-中程表3-5(致培源) 2 2" xfId="7503" xr:uid="{00000000-0005-0000-0000-00007B200000}"/>
    <cellStyle name="?_104-107中程綜整(彙) 2_0-106至109中程綜整(彙) 2_1080221-中程表3-5(致培源) 3" xfId="6487" xr:uid="{00000000-0005-0000-0000-00007A200000}"/>
    <cellStyle name="?_104-107中程綜整(彙) 2_0-106至109中程綜整(彙) 3" xfId="6489" xr:uid="{00000000-0005-0000-0000-000076200000}"/>
    <cellStyle name="?_104-107中程綜整(彙) 2_0-106至109中程綜整(彙)_人事費" xfId="47" xr:uid="{00000000-0005-0000-0000-000012000000}"/>
    <cellStyle name="?_104-107中程綜整(彙) 2_0-106至109中程綜整(彙)_人事費 2" xfId="48" xr:uid="{00000000-0005-0000-0000-000013000000}"/>
    <cellStyle name="?_104-107中程綜整(彙) 2_0-106至109中程綜整(彙)_人事費 2 2" xfId="7506" xr:uid="{00000000-0005-0000-0000-00007D200000}"/>
    <cellStyle name="?_104-107中程綜整(彙) 2_0-106至109中程綜整(彙)_人事費 2_0-109至112中程綜整(彙)" xfId="49" xr:uid="{00000000-0005-0000-0000-000014000000}"/>
    <cellStyle name="?_104-107中程綜整(彙) 2_0-106至109中程綜整(彙)_人事費 2_0-109至112中程綜整(彙) 2" xfId="50" xr:uid="{00000000-0005-0000-0000-000015000000}"/>
    <cellStyle name="?_104-107中程綜整(彙) 2_0-106至109中程綜整(彙)_人事費 2_0-109至112中程綜整(彙) 2 2" xfId="6485" xr:uid="{00000000-0005-0000-0000-00007F200000}"/>
    <cellStyle name="?_104-107中程綜整(彙) 2_0-106至109中程綜整(彙)_人事費 2_0-109至112中程綜整(彙) 3" xfId="7504" xr:uid="{00000000-0005-0000-0000-00007E200000}"/>
    <cellStyle name="?_104-107中程綜整(彙) 2_0-106至109中程綜整(彙)_人事費 2_1080221-中程表3-5(致培源)" xfId="51" xr:uid="{00000000-0005-0000-0000-000016000000}"/>
    <cellStyle name="?_104-107中程綜整(彙) 2_0-106至109中程綜整(彙)_人事費 2_1080221-中程表3-5(致培源) 2" xfId="52" xr:uid="{00000000-0005-0000-0000-000017000000}"/>
    <cellStyle name="?_104-107中程綜整(彙) 2_0-106至109中程綜整(彙)_人事費 2_1080221-中程表3-5(致培源) 2 2" xfId="6484" xr:uid="{00000000-0005-0000-0000-000081200000}"/>
    <cellStyle name="?_104-107中程綜整(彙) 2_0-106至109中程綜整(彙)_人事費 2_1080221-中程表3-5(致培源) 3" xfId="7505" xr:uid="{00000000-0005-0000-0000-000080200000}"/>
    <cellStyle name="?_104-107中程綜整(彙) 2_0-106至109中程綜整(彙)_人事費 3" xfId="6486" xr:uid="{00000000-0005-0000-0000-00007C200000}"/>
    <cellStyle name="?_104-107中程綜整(彙) 2_0-1070331-108至111中程綜整(彙)" xfId="53" xr:uid="{00000000-0005-0000-0000-000018000000}"/>
    <cellStyle name="?_104-107中程綜整(彙) 2_0-1070331-108至111中程綜整(彙) 2" xfId="54" xr:uid="{00000000-0005-0000-0000-000019000000}"/>
    <cellStyle name="?_104-107中程綜整(彙) 2_0-1070331-108至111中程綜整(彙) 2 2" xfId="6482" xr:uid="{00000000-0005-0000-0000-000083200000}"/>
    <cellStyle name="?_104-107中程綜整(彙) 2_0-1070331-108至111中程綜整(彙) 2_0-109至112中程綜整(彙)" xfId="55" xr:uid="{00000000-0005-0000-0000-00001A000000}"/>
    <cellStyle name="?_104-107中程綜整(彙) 2_0-1070331-108至111中程綜整(彙) 2_0-109至112中程綜整(彙) 2" xfId="56" xr:uid="{00000000-0005-0000-0000-00001B000000}"/>
    <cellStyle name="?_104-107中程綜整(彙) 2_0-1070331-108至111中程綜整(彙) 2_0-109至112中程綜整(彙) 2 2" xfId="7508" xr:uid="{00000000-0005-0000-0000-000085200000}"/>
    <cellStyle name="?_104-107中程綜整(彙) 2_0-1070331-108至111中程綜整(彙) 2_0-109至112中程綜整(彙) 3" xfId="7950" xr:uid="{00000000-0005-0000-0000-000084200000}"/>
    <cellStyle name="?_104-107中程綜整(彙) 2_0-1070331-108至111中程綜整(彙) 2_1080221-中程表3-5(致培源)" xfId="57" xr:uid="{00000000-0005-0000-0000-00001C000000}"/>
    <cellStyle name="?_104-107中程綜整(彙) 2_0-1070331-108至111中程綜整(彙) 2_1080221-中程表3-5(致培源) 2" xfId="58" xr:uid="{00000000-0005-0000-0000-00001D000000}"/>
    <cellStyle name="?_104-107中程綜整(彙) 2_0-1070331-108至111中程綜整(彙) 2_1080221-中程表3-5(致培源) 2 2" xfId="7953" xr:uid="{00000000-0005-0000-0000-000087200000}"/>
    <cellStyle name="?_104-107中程綜整(彙) 2_0-1070331-108至111中程綜整(彙) 2_1080221-中程表3-5(致培源) 3" xfId="6481" xr:uid="{00000000-0005-0000-0000-000086200000}"/>
    <cellStyle name="?_104-107中程綜整(彙) 2_0-1070331-108至111中程綜整(彙) 3" xfId="6483" xr:uid="{00000000-0005-0000-0000-000082200000}"/>
    <cellStyle name="?_104-107中程綜整(彙) 2_0-1070403-108至111中程綜整(彙)" xfId="59" xr:uid="{00000000-0005-0000-0000-00001E000000}"/>
    <cellStyle name="?_104-107中程綜整(彙) 2_0-1070403-108至111中程綜整(彙) 2" xfId="60" xr:uid="{00000000-0005-0000-0000-00001F000000}"/>
    <cellStyle name="?_104-107中程綜整(彙) 2_0-1070403-108至111中程綜整(彙) 2 2" xfId="8075" xr:uid="{00000000-0005-0000-0000-000089200000}"/>
    <cellStyle name="?_104-107中程綜整(彙) 2_0-1070403-108至111中程綜整(彙) 2_0-109至112中程綜整(彙)" xfId="61" xr:uid="{00000000-0005-0000-0000-000020000000}"/>
    <cellStyle name="?_104-107中程綜整(彙) 2_0-1070403-108至111中程綜整(彙) 2_0-109至112中程綜整(彙) 2" xfId="62" xr:uid="{00000000-0005-0000-0000-000021000000}"/>
    <cellStyle name="?_104-107中程綜整(彙) 2_0-1070403-108至111中程綜整(彙) 2_0-109至112中程綜整(彙) 2 2" xfId="6479" xr:uid="{00000000-0005-0000-0000-00008B200000}"/>
    <cellStyle name="?_104-107中程綜整(彙) 2_0-1070403-108至111中程綜整(彙) 2_0-109至112中程綜整(彙) 3" xfId="8078" xr:uid="{00000000-0005-0000-0000-00008A200000}"/>
    <cellStyle name="?_104-107中程綜整(彙) 2_0-1070403-108至111中程綜整(彙) 2_1080221-中程表3-5(致培源)" xfId="63" xr:uid="{00000000-0005-0000-0000-000022000000}"/>
    <cellStyle name="?_104-107中程綜整(彙) 2_0-1070403-108至111中程綜整(彙) 2_1080221-中程表3-5(致培源) 2" xfId="64" xr:uid="{00000000-0005-0000-0000-000023000000}"/>
    <cellStyle name="?_104-107中程綜整(彙) 2_0-1070403-108至111中程綜整(彙) 2_1080221-中程表3-5(致培源) 2 2" xfId="6478" xr:uid="{00000000-0005-0000-0000-00008D200000}"/>
    <cellStyle name="?_104-107中程綜整(彙) 2_0-1070403-108至111中程綜整(彙) 2_1080221-中程表3-5(致培源) 3" xfId="7509" xr:uid="{00000000-0005-0000-0000-00008C200000}"/>
    <cellStyle name="?_104-107中程綜整(彙) 2_0-1070403-108至111中程綜整(彙) 3" xfId="6480" xr:uid="{00000000-0005-0000-0000-000088200000}"/>
    <cellStyle name="?_104-107中程綜整(彙) 2_0-109至112中程綜整(彙)" xfId="65" xr:uid="{00000000-0005-0000-0000-000024000000}"/>
    <cellStyle name="?_104-107中程綜整(彙) 2_0-109至112中程綜整(彙) 2" xfId="66" xr:uid="{00000000-0005-0000-0000-000025000000}"/>
    <cellStyle name="?_104-107中程綜整(彙) 2_0-109至112中程綜整(彙) 2 2" xfId="6476" xr:uid="{00000000-0005-0000-0000-00008F200000}"/>
    <cellStyle name="?_104-107中程綜整(彙) 2_0-109至112中程綜整(彙) 3" xfId="6477" xr:uid="{00000000-0005-0000-0000-00008E200000}"/>
    <cellStyle name="?_104-107中程綜整(彙) 2_1070410-108至111中程綜整(彙-美珍支援)" xfId="67" xr:uid="{00000000-0005-0000-0000-000026000000}"/>
    <cellStyle name="?_104-107中程綜整(彙) 2_1070410-108至111中程綜整(彙-美珍支援) 2" xfId="68" xr:uid="{00000000-0005-0000-0000-000027000000}"/>
    <cellStyle name="?_104-107中程綜整(彙) 2_1070410-108至111中程綜整(彙-美珍支援) 2 2" xfId="7510" xr:uid="{00000000-0005-0000-0000-000091200000}"/>
    <cellStyle name="?_104-107中程綜整(彙) 2_1070410-108至111中程綜整(彙-美珍支援) 2_0-109至112中程綜整(彙)" xfId="69" xr:uid="{00000000-0005-0000-0000-000028000000}"/>
    <cellStyle name="?_104-107中程綜整(彙) 2_1070410-108至111中程綜整(彙-美珍支援) 2_0-109至112中程綜整(彙) 2" xfId="70" xr:uid="{00000000-0005-0000-0000-000029000000}"/>
    <cellStyle name="?_104-107中程綜整(彙) 2_1070410-108至111中程綜整(彙-美珍支援) 2_0-109至112中程綜整(彙) 2 2" xfId="7511" xr:uid="{00000000-0005-0000-0000-000093200000}"/>
    <cellStyle name="?_104-107中程綜整(彙) 2_1070410-108至111中程綜整(彙-美珍支援) 2_0-109至112中程綜整(彙) 3" xfId="6475" xr:uid="{00000000-0005-0000-0000-000092200000}"/>
    <cellStyle name="?_104-107中程綜整(彙) 2_1070410-108至111中程綜整(彙-美珍支援) 2_1080221-中程表3-5(致培源)" xfId="71" xr:uid="{00000000-0005-0000-0000-00002A000000}"/>
    <cellStyle name="?_104-107中程綜整(彙) 2_1070410-108至111中程綜整(彙-美珍支援) 2_1080221-中程表3-5(致培源) 2" xfId="72" xr:uid="{00000000-0005-0000-0000-00002B000000}"/>
    <cellStyle name="?_104-107中程綜整(彙) 2_1070410-108至111中程綜整(彙-美珍支援) 2_1080221-中程表3-5(致培源) 2 2" xfId="7514" xr:uid="{00000000-0005-0000-0000-000095200000}"/>
    <cellStyle name="?_104-107中程綜整(彙) 2_1070410-108至111中程綜整(彙-美珍支援) 2_1080221-中程表3-5(致培源) 3" xfId="6474" xr:uid="{00000000-0005-0000-0000-000094200000}"/>
    <cellStyle name="?_104-107中程綜整(彙) 2_1070410-108至111中程綜整(彙-美珍支援) 3" xfId="7515" xr:uid="{00000000-0005-0000-0000-000090200000}"/>
    <cellStyle name="?_104-107中程綜整(彙) 2_1080221-中程表3-5(致培源)" xfId="73" xr:uid="{00000000-0005-0000-0000-00002C000000}"/>
    <cellStyle name="?_104-107中程綜整(彙) 2_1080221-中程表3-5(致培源) 2" xfId="74" xr:uid="{00000000-0005-0000-0000-00002D000000}"/>
    <cellStyle name="?_104-107中程綜整(彙) 2_1080221-中程表3-5(致培源) 2 2" xfId="6473" xr:uid="{00000000-0005-0000-0000-000097200000}"/>
    <cellStyle name="?_104-107中程綜整(彙) 2_1080221-中程表3-5(致培源) 3" xfId="7512" xr:uid="{00000000-0005-0000-0000-000096200000}"/>
    <cellStyle name="?_104-107中程綜整(彙) 2_1-105至108中程綜整(彙)" xfId="75" xr:uid="{00000000-0005-0000-0000-00002E000000}"/>
    <cellStyle name="?_104-107中程綜整(彙) 2_1-105至108中程綜整(彙) 2" xfId="76" xr:uid="{00000000-0005-0000-0000-00002F000000}"/>
    <cellStyle name="?_104-107中程綜整(彙) 2_1-105至108中程綜整(彙) 2 2" xfId="6472" xr:uid="{00000000-0005-0000-0000-000099200000}"/>
    <cellStyle name="?_104-107中程綜整(彙) 2_1-105至108中程綜整(彙) 2_0-109至112中程綜整(彙)" xfId="77" xr:uid="{00000000-0005-0000-0000-000030000000}"/>
    <cellStyle name="?_104-107中程綜整(彙) 2_1-105至108中程綜整(彙) 2_0-109至112中程綜整(彙) 2" xfId="78" xr:uid="{00000000-0005-0000-0000-000031000000}"/>
    <cellStyle name="?_104-107中程綜整(彙) 2_1-105至108中程綜整(彙) 2_0-109至112中程綜整(彙) 2 2" xfId="6470" xr:uid="{00000000-0005-0000-0000-00009B200000}"/>
    <cellStyle name="?_104-107中程綜整(彙) 2_1-105至108中程綜整(彙) 2_0-109至112中程綜整(彙) 3" xfId="6471" xr:uid="{00000000-0005-0000-0000-00009A200000}"/>
    <cellStyle name="?_104-107中程綜整(彙) 2_1-105至108中程綜整(彙) 2_1080221-中程表3-5(致培源)" xfId="79" xr:uid="{00000000-0005-0000-0000-000032000000}"/>
    <cellStyle name="?_104-107中程綜整(彙) 2_1-105至108中程綜整(彙) 2_1080221-中程表3-5(致培源) 2" xfId="80" xr:uid="{00000000-0005-0000-0000-000033000000}"/>
    <cellStyle name="?_104-107中程綜整(彙) 2_1-105至108中程綜整(彙) 2_1080221-中程表3-5(致培源) 2 2" xfId="8255" xr:uid="{00000000-0005-0000-0000-00009D200000}"/>
    <cellStyle name="?_104-107中程綜整(彙) 2_1-105至108中程綜整(彙) 2_1080221-中程表3-5(致培源) 3" xfId="7952" xr:uid="{00000000-0005-0000-0000-00009C200000}"/>
    <cellStyle name="?_104-107中程綜整(彙) 2_1-105至108中程綜整(彙) 3" xfId="7513" xr:uid="{00000000-0005-0000-0000-000098200000}"/>
    <cellStyle name="?_104-107中程綜整(彙) 2_1-105至108中程綜整(彙)_人事費" xfId="81" xr:uid="{00000000-0005-0000-0000-000034000000}"/>
    <cellStyle name="?_104-107中程綜整(彙) 2_1-105至108中程綜整(彙)_人事費 2" xfId="82" xr:uid="{00000000-0005-0000-0000-000035000000}"/>
    <cellStyle name="?_104-107中程綜整(彙) 2_1-105至108中程綜整(彙)_人事費 2 2" xfId="8077" xr:uid="{00000000-0005-0000-0000-00009F200000}"/>
    <cellStyle name="?_104-107中程綜整(彙) 2_1-105至108中程綜整(彙)_人事費 2_0-109至112中程綜整(彙)" xfId="83" xr:uid="{00000000-0005-0000-0000-000036000000}"/>
    <cellStyle name="?_104-107中程綜整(彙) 2_1-105至108中程綜整(彙)_人事費 2_0-109至112中程綜整(彙) 2" xfId="84" xr:uid="{00000000-0005-0000-0000-000037000000}"/>
    <cellStyle name="?_104-107中程綜整(彙) 2_1-105至108中程綜整(彙)_人事費 2_0-109至112中程綜整(彙) 2 2" xfId="6985" xr:uid="{00000000-0005-0000-0000-0000A1200000}"/>
    <cellStyle name="?_104-107中程綜整(彙) 2_1-105至108中程綜整(彙)_人事費 2_0-109至112中程綜整(彙) 3" xfId="8260" xr:uid="{00000000-0005-0000-0000-0000A0200000}"/>
    <cellStyle name="?_104-107中程綜整(彙) 2_1-105至108中程綜整(彙)_人事費 2_1080221-中程表3-5(致培源)" xfId="85" xr:uid="{00000000-0005-0000-0000-000038000000}"/>
    <cellStyle name="?_104-107中程綜整(彙) 2_1-105至108中程綜整(彙)_人事費 2_1080221-中程表3-5(致培源) 2" xfId="86" xr:uid="{00000000-0005-0000-0000-000039000000}"/>
    <cellStyle name="?_104-107中程綜整(彙) 2_1-105至108中程綜整(彙)_人事費 2_1080221-中程表3-5(致培源) 2 2" xfId="7516" xr:uid="{00000000-0005-0000-0000-0000A3200000}"/>
    <cellStyle name="?_104-107中程綜整(彙) 2_1-105至108中程綜整(彙)_人事費 2_1080221-中程表3-5(致培源) 3" xfId="6469" xr:uid="{00000000-0005-0000-0000-0000A2200000}"/>
    <cellStyle name="?_104-107中程綜整(彙) 2_1-105至108中程綜整(彙)_人事費 3" xfId="6980" xr:uid="{00000000-0005-0000-0000-00009E200000}"/>
    <cellStyle name="?_104-107中程綜整(彙) 2_一次性(表四)" xfId="87" xr:uid="{00000000-0005-0000-0000-00003A000000}"/>
    <cellStyle name="?_104-107中程綜整(彙) 2_一次性(表四) 2" xfId="88" xr:uid="{00000000-0005-0000-0000-00003B000000}"/>
    <cellStyle name="?_104-107中程綜整(彙) 2_一次性(表四) 2 2" xfId="6984" xr:uid="{00000000-0005-0000-0000-0000A5200000}"/>
    <cellStyle name="?_104-107中程綜整(彙) 2_一次性(表四) 2_0-109至112中程綜整(彙)" xfId="89" xr:uid="{00000000-0005-0000-0000-00003C000000}"/>
    <cellStyle name="?_104-107中程綜整(彙) 2_一次性(表四) 2_0-109至112中程綜整(彙) 2" xfId="90" xr:uid="{00000000-0005-0000-0000-00003D000000}"/>
    <cellStyle name="?_104-107中程綜整(彙) 2_一次性(表四) 2_0-109至112中程綜整(彙) 2 2" xfId="8081" xr:uid="{00000000-0005-0000-0000-0000A7200000}"/>
    <cellStyle name="?_104-107中程綜整(彙) 2_一次性(表四) 2_0-109至112中程綜整(彙) 3" xfId="6468" xr:uid="{00000000-0005-0000-0000-0000A6200000}"/>
    <cellStyle name="?_104-107中程綜整(彙) 2_一次性(表四) 2_1080221-中程表3-5(致培源)" xfId="91" xr:uid="{00000000-0005-0000-0000-00003E000000}"/>
    <cellStyle name="?_104-107中程綜整(彙) 2_一次性(表四) 2_1080221-中程表3-5(致培源) 2" xfId="92" xr:uid="{00000000-0005-0000-0000-00003F000000}"/>
    <cellStyle name="?_104-107中程綜整(彙) 2_一次性(表四) 2_1080221-中程表3-5(致培源) 2 2" xfId="6981" xr:uid="{00000000-0005-0000-0000-0000A9200000}"/>
    <cellStyle name="?_104-107中程綜整(彙) 2_一次性(表四) 2_1080221-中程表3-5(致培源) 3" xfId="8256" xr:uid="{00000000-0005-0000-0000-0000A8200000}"/>
    <cellStyle name="?_104-107中程綜整(彙) 2_一次性(表四) 3" xfId="8259" xr:uid="{00000000-0005-0000-0000-0000A4200000}"/>
    <cellStyle name="?_104-107中程綜整(彙) 2_一次性(表四)_人事費" xfId="93" xr:uid="{00000000-0005-0000-0000-000040000000}"/>
    <cellStyle name="?_104-107中程綜整(彙) 2_一次性(表四)_人事費 2" xfId="94" xr:uid="{00000000-0005-0000-0000-000041000000}"/>
    <cellStyle name="?_104-107中程綜整(彙) 2_一次性(表四)_人事費 2 2" xfId="8258" xr:uid="{00000000-0005-0000-0000-0000AB200000}"/>
    <cellStyle name="?_104-107中程綜整(彙) 2_一次性(表四)_人事費 2_0-109至112中程綜整(彙)" xfId="95" xr:uid="{00000000-0005-0000-0000-000042000000}"/>
    <cellStyle name="?_104-107中程綜整(彙) 2_一次性(表四)_人事費 2_0-109至112中程綜整(彙) 2" xfId="96" xr:uid="{00000000-0005-0000-0000-000043000000}"/>
    <cellStyle name="?_104-107中程綜整(彙) 2_一次性(表四)_人事費 2_0-109至112中程綜整(彙) 2 2" xfId="6467" xr:uid="{00000000-0005-0000-0000-0000AD200000}"/>
    <cellStyle name="?_104-107中程綜整(彙) 2_一次性(表四)_人事費 2_0-109至112中程綜整(彙) 3" xfId="6983" xr:uid="{00000000-0005-0000-0000-0000AC200000}"/>
    <cellStyle name="?_104-107中程綜整(彙) 2_一次性(表四)_人事費 2_1080221-中程表3-5(致培源)" xfId="97" xr:uid="{00000000-0005-0000-0000-000044000000}"/>
    <cellStyle name="?_104-107中程綜整(彙) 2_一次性(表四)_人事費 2_1080221-中程表3-5(致培源) 2" xfId="98" xr:uid="{00000000-0005-0000-0000-000045000000}"/>
    <cellStyle name="?_104-107中程綜整(彙) 2_一次性(表四)_人事費 2_1080221-中程表3-5(致培源) 2 2" xfId="8257" xr:uid="{00000000-0005-0000-0000-0000AF200000}"/>
    <cellStyle name="?_104-107中程綜整(彙) 2_一次性(表四)_人事費 2_1080221-中程表3-5(致培源) 3" xfId="8074" xr:uid="{00000000-0005-0000-0000-0000AE200000}"/>
    <cellStyle name="?_104-107中程綜整(彙) 2_一次性(表四)_人事費 3" xfId="8080" xr:uid="{00000000-0005-0000-0000-0000AA200000}"/>
    <cellStyle name="?_104-107中程綜整(彙) 2_人事費" xfId="99" xr:uid="{00000000-0005-0000-0000-000046000000}"/>
    <cellStyle name="?_104-107中程綜整(彙) 2_人事費 2" xfId="100" xr:uid="{00000000-0005-0000-0000-000047000000}"/>
    <cellStyle name="?_104-107中程綜整(彙) 2_人事費 2 2" xfId="6466" xr:uid="{00000000-0005-0000-0000-0000B1200000}"/>
    <cellStyle name="?_104-107中程綜整(彙) 2_人事費 2_0-109至112中程綜整(彙)" xfId="101" xr:uid="{00000000-0005-0000-0000-000048000000}"/>
    <cellStyle name="?_104-107中程綜整(彙) 2_人事費 2_0-109至112中程綜整(彙) 2" xfId="102" xr:uid="{00000000-0005-0000-0000-000049000000}"/>
    <cellStyle name="?_104-107中程綜整(彙) 2_人事費 2_0-109至112中程綜整(彙) 2 2" xfId="6465" xr:uid="{00000000-0005-0000-0000-0000B3200000}"/>
    <cellStyle name="?_104-107中程綜整(彙) 2_人事費 2_0-109至112中程綜整(彙) 3" xfId="7019" xr:uid="{00000000-0005-0000-0000-0000B2200000}"/>
    <cellStyle name="?_104-107中程綜整(彙) 2_人事費 2_1080221-中程表3-5(致培源)" xfId="103" xr:uid="{00000000-0005-0000-0000-00004A000000}"/>
    <cellStyle name="?_104-107中程綜整(彙) 2_人事費 2_1080221-中程表3-5(致培源) 2" xfId="104" xr:uid="{00000000-0005-0000-0000-00004B000000}"/>
    <cellStyle name="?_104-107中程綜整(彙) 2_人事費 2_1080221-中程表3-5(致培源) 2 2" xfId="7949" xr:uid="{00000000-0005-0000-0000-0000B5200000}"/>
    <cellStyle name="?_104-107中程綜整(彙) 2_人事費 2_1080221-中程表3-5(致培源) 3" xfId="6464" xr:uid="{00000000-0005-0000-0000-0000B4200000}"/>
    <cellStyle name="?_104-107中程綜整(彙) 2_人事費 3" xfId="6982" xr:uid="{00000000-0005-0000-0000-0000B0200000}"/>
    <cellStyle name="?_104-107中程綜整(彙) 2_分年延續(表一)" xfId="105" xr:uid="{00000000-0005-0000-0000-00004C000000}"/>
    <cellStyle name="?_104-107中程綜整(彙) 2_分年延續(表一) 2" xfId="106" xr:uid="{00000000-0005-0000-0000-00004D000000}"/>
    <cellStyle name="?_104-107中程綜整(彙) 2_分年延續(表一) 2 2" xfId="6463" xr:uid="{00000000-0005-0000-0000-0000B7200000}"/>
    <cellStyle name="?_104-107中程綜整(彙) 2_分年延續(表一) 2_0-109至112中程綜整(彙)" xfId="107" xr:uid="{00000000-0005-0000-0000-00004E000000}"/>
    <cellStyle name="?_104-107中程綜整(彙) 2_分年延續(表一) 2_0-109至112中程綜整(彙) 2" xfId="108" xr:uid="{00000000-0005-0000-0000-00004F000000}"/>
    <cellStyle name="?_104-107中程綜整(彙) 2_分年延續(表一) 2_0-109至112中程綜整(彙) 2 2" xfId="6462" xr:uid="{00000000-0005-0000-0000-0000B9200000}"/>
    <cellStyle name="?_104-107中程綜整(彙) 2_分年延續(表一) 2_0-109至112中程綜整(彙) 3" xfId="7955" xr:uid="{00000000-0005-0000-0000-0000B8200000}"/>
    <cellStyle name="?_104-107中程綜整(彙) 2_分年延續(表一) 2_1080221-中程表3-5(致培源)" xfId="109" xr:uid="{00000000-0005-0000-0000-000050000000}"/>
    <cellStyle name="?_104-107中程綜整(彙) 2_分年延續(表一) 2_1080221-中程表3-5(致培源) 2" xfId="110" xr:uid="{00000000-0005-0000-0000-000051000000}"/>
    <cellStyle name="?_104-107中程綜整(彙) 2_分年延續(表一) 2_1080221-中程表3-5(致培源) 2 2" xfId="7519" xr:uid="{00000000-0005-0000-0000-0000BB200000}"/>
    <cellStyle name="?_104-107中程綜整(彙) 2_分年延續(表一) 2_1080221-中程表3-5(致培源) 3" xfId="6461" xr:uid="{00000000-0005-0000-0000-0000BA200000}"/>
    <cellStyle name="?_104-107中程綜整(彙) 2_分年延續(表一) 3" xfId="7517" xr:uid="{00000000-0005-0000-0000-0000B6200000}"/>
    <cellStyle name="?_104-107中程綜整(彙) 2_同仁填-107至110中程綜整(彙)" xfId="111" xr:uid="{00000000-0005-0000-0000-000052000000}"/>
    <cellStyle name="?_104-107中程綜整(彙) 2_同仁填-107至110中程綜整(彙) 2" xfId="112" xr:uid="{00000000-0005-0000-0000-000053000000}"/>
    <cellStyle name="?_104-107中程綜整(彙) 2_同仁填-107至110中程綜整(彙) 2 2" xfId="6460" xr:uid="{00000000-0005-0000-0000-0000BD200000}"/>
    <cellStyle name="?_104-107中程綜整(彙) 2_同仁填-107至110中程綜整(彙) 2_0-109至112中程綜整(彙)" xfId="113" xr:uid="{00000000-0005-0000-0000-000054000000}"/>
    <cellStyle name="?_104-107中程綜整(彙) 2_同仁填-107至110中程綜整(彙) 2_0-109至112中程綜整(彙) 2" xfId="114" xr:uid="{00000000-0005-0000-0000-000055000000}"/>
    <cellStyle name="?_104-107中程綜整(彙) 2_同仁填-107至110中程綜整(彙) 2_0-109至112中程綜整(彙) 2 2" xfId="6459" xr:uid="{00000000-0005-0000-0000-0000BF200000}"/>
    <cellStyle name="?_104-107中程綜整(彙) 2_同仁填-107至110中程綜整(彙) 2_0-109至112中程綜整(彙) 3" xfId="7518" xr:uid="{00000000-0005-0000-0000-0000BE200000}"/>
    <cellStyle name="?_104-107中程綜整(彙) 2_同仁填-107至110中程綜整(彙) 2_1080221-中程表3-5(致培源)" xfId="115" xr:uid="{00000000-0005-0000-0000-000056000000}"/>
    <cellStyle name="?_104-107中程綜整(彙) 2_同仁填-107至110中程綜整(彙) 2_1080221-中程表3-5(致培源) 2" xfId="116" xr:uid="{00000000-0005-0000-0000-000057000000}"/>
    <cellStyle name="?_104-107中程綜整(彙) 2_同仁填-107至110中程綜整(彙) 2_1080221-中程表3-5(致培源) 2 2" xfId="6457" xr:uid="{00000000-0005-0000-0000-0000C1200000}"/>
    <cellStyle name="?_104-107中程綜整(彙) 2_同仁填-107至110中程綜整(彙) 2_1080221-中程表3-5(致培源) 3" xfId="6458" xr:uid="{00000000-0005-0000-0000-0000C0200000}"/>
    <cellStyle name="?_104-107中程綜整(彙) 2_同仁填-107至110中程綜整(彙) 3" xfId="7956" xr:uid="{00000000-0005-0000-0000-0000BC200000}"/>
    <cellStyle name="?_104-107中程綜整(彙) 2_同仁填-107至110中程綜整(彙)_人事費" xfId="117" xr:uid="{00000000-0005-0000-0000-000058000000}"/>
    <cellStyle name="?_104-107中程綜整(彙) 2_同仁填-107至110中程綜整(彙)_人事費 2" xfId="118" xr:uid="{00000000-0005-0000-0000-000059000000}"/>
    <cellStyle name="?_104-107中程綜整(彙) 2_同仁填-107至110中程綜整(彙)_人事費 2 2" xfId="6455" xr:uid="{00000000-0005-0000-0000-0000C3200000}"/>
    <cellStyle name="?_104-107中程綜整(彙) 2_同仁填-107至110中程綜整(彙)_人事費 2_0-109至112中程綜整(彙)" xfId="119" xr:uid="{00000000-0005-0000-0000-00005A000000}"/>
    <cellStyle name="?_104-107中程綜整(彙) 2_同仁填-107至110中程綜整(彙)_人事費 2_0-109至112中程綜整(彙) 2" xfId="120" xr:uid="{00000000-0005-0000-0000-00005B000000}"/>
    <cellStyle name="?_104-107中程綜整(彙) 2_同仁填-107至110中程綜整(彙)_人事費 2_0-109至112中程綜整(彙) 2 2" xfId="6453" xr:uid="{00000000-0005-0000-0000-0000C5200000}"/>
    <cellStyle name="?_104-107中程綜整(彙) 2_同仁填-107至110中程綜整(彙)_人事費 2_0-109至112中程綜整(彙) 3" xfId="6454" xr:uid="{00000000-0005-0000-0000-0000C4200000}"/>
    <cellStyle name="?_104-107中程綜整(彙) 2_同仁填-107至110中程綜整(彙)_人事費 2_1080221-中程表3-5(致培源)" xfId="121" xr:uid="{00000000-0005-0000-0000-00005C000000}"/>
    <cellStyle name="?_104-107中程綜整(彙) 2_同仁填-107至110中程綜整(彙)_人事費 2_1080221-中程表3-5(致培源) 2" xfId="122" xr:uid="{00000000-0005-0000-0000-00005D000000}"/>
    <cellStyle name="?_104-107中程綜整(彙) 2_同仁填-107至110中程綜整(彙)_人事費 2_1080221-中程表3-5(致培源) 2 2" xfId="6451" xr:uid="{00000000-0005-0000-0000-0000C7200000}"/>
    <cellStyle name="?_104-107中程綜整(彙) 2_同仁填-107至110中程綜整(彙)_人事費 2_1080221-中程表3-5(致培源) 3" xfId="6452" xr:uid="{00000000-0005-0000-0000-0000C6200000}"/>
    <cellStyle name="?_104-107中程綜整(彙) 2_同仁填-107至110中程綜整(彙)_人事費 3" xfId="6456" xr:uid="{00000000-0005-0000-0000-0000C2200000}"/>
    <cellStyle name="?_104-107中程綜整(彙) 2_同仁填-107至110中程綜整(彙)-修" xfId="123" xr:uid="{00000000-0005-0000-0000-00005E000000}"/>
    <cellStyle name="?_104-107中程綜整(彙) 2_同仁填-107至110中程綜整(彙)-修 2" xfId="124" xr:uid="{00000000-0005-0000-0000-00005F000000}"/>
    <cellStyle name="?_104-107中程綜整(彙) 2_同仁填-107至110中程綜整(彙)-修 2 2" xfId="6449" xr:uid="{00000000-0005-0000-0000-0000C9200000}"/>
    <cellStyle name="?_104-107中程綜整(彙) 2_同仁填-107至110中程綜整(彙)-修 2_0-109至112中程綜整(彙)" xfId="125" xr:uid="{00000000-0005-0000-0000-000060000000}"/>
    <cellStyle name="?_104-107中程綜整(彙) 2_同仁填-107至110中程綜整(彙)-修 2_0-109至112中程綜整(彙) 2" xfId="126" xr:uid="{00000000-0005-0000-0000-000061000000}"/>
    <cellStyle name="?_104-107中程綜整(彙) 2_同仁填-107至110中程綜整(彙)-修 2_0-109至112中程綜整(彙) 2 2" xfId="6447" xr:uid="{00000000-0005-0000-0000-0000CB200000}"/>
    <cellStyle name="?_104-107中程綜整(彙) 2_同仁填-107至110中程綜整(彙)-修 2_0-109至112中程綜整(彙) 3" xfId="6448" xr:uid="{00000000-0005-0000-0000-0000CA200000}"/>
    <cellStyle name="?_104-107中程綜整(彙) 2_同仁填-107至110中程綜整(彙)-修 2_1080221-中程表3-5(致培源)" xfId="127" xr:uid="{00000000-0005-0000-0000-000062000000}"/>
    <cellStyle name="?_104-107中程綜整(彙) 2_同仁填-107至110中程綜整(彙)-修 2_1080221-中程表3-5(致培源) 2" xfId="128" xr:uid="{00000000-0005-0000-0000-000063000000}"/>
    <cellStyle name="?_104-107中程綜整(彙) 2_同仁填-107至110中程綜整(彙)-修 2_1080221-中程表3-5(致培源) 2 2" xfId="6445" xr:uid="{00000000-0005-0000-0000-0000CD200000}"/>
    <cellStyle name="?_104-107中程綜整(彙) 2_同仁填-107至110中程綜整(彙)-修 2_1080221-中程表3-5(致培源) 3" xfId="6446" xr:uid="{00000000-0005-0000-0000-0000CC200000}"/>
    <cellStyle name="?_104-107中程綜整(彙) 2_同仁填-107至110中程綜整(彙)-修 3" xfId="6450" xr:uid="{00000000-0005-0000-0000-0000C8200000}"/>
    <cellStyle name="?_104-107中程綜整(彙) 2_同仁填-107至110中程綜整(彙)-修_人事費" xfId="129" xr:uid="{00000000-0005-0000-0000-000064000000}"/>
    <cellStyle name="?_104-107中程綜整(彙) 2_同仁填-107至110中程綜整(彙)-修_人事費 2" xfId="130" xr:uid="{00000000-0005-0000-0000-000065000000}"/>
    <cellStyle name="?_104-107中程綜整(彙) 2_同仁填-107至110中程綜整(彙)-修_人事費 2 2" xfId="6443" xr:uid="{00000000-0005-0000-0000-0000CF200000}"/>
    <cellStyle name="?_104-107中程綜整(彙) 2_同仁填-107至110中程綜整(彙)-修_人事費 2_0-109至112中程綜整(彙)" xfId="131" xr:uid="{00000000-0005-0000-0000-000066000000}"/>
    <cellStyle name="?_104-107中程綜整(彙) 2_同仁填-107至110中程綜整(彙)-修_人事費 2_0-109至112中程綜整(彙) 2" xfId="132" xr:uid="{00000000-0005-0000-0000-000067000000}"/>
    <cellStyle name="?_104-107中程綜整(彙) 2_同仁填-107至110中程綜整(彙)-修_人事費 2_0-109至112中程綜整(彙) 2 2" xfId="6441" xr:uid="{00000000-0005-0000-0000-0000D1200000}"/>
    <cellStyle name="?_104-107中程綜整(彙) 2_同仁填-107至110中程綜整(彙)-修_人事費 2_0-109至112中程綜整(彙) 3" xfId="6442" xr:uid="{00000000-0005-0000-0000-0000D0200000}"/>
    <cellStyle name="?_104-107中程綜整(彙) 2_同仁填-107至110中程綜整(彙)-修_人事費 2_1080221-中程表3-5(致培源)" xfId="133" xr:uid="{00000000-0005-0000-0000-000068000000}"/>
    <cellStyle name="?_104-107中程綜整(彙) 2_同仁填-107至110中程綜整(彙)-修_人事費 2_1080221-中程表3-5(致培源) 2" xfId="134" xr:uid="{00000000-0005-0000-0000-000069000000}"/>
    <cellStyle name="?_104-107中程綜整(彙) 2_同仁填-107至110中程綜整(彙)-修_人事費 2_1080221-中程表3-5(致培源) 2 2" xfId="6439" xr:uid="{00000000-0005-0000-0000-0000D3200000}"/>
    <cellStyle name="?_104-107中程綜整(彙) 2_同仁填-107至110中程綜整(彙)-修_人事費 2_1080221-中程表3-5(致培源) 3" xfId="6440" xr:uid="{00000000-0005-0000-0000-0000D2200000}"/>
    <cellStyle name="?_104-107中程綜整(彙) 2_同仁填-107至110中程綜整(彙)-修_人事費 3" xfId="6444" xr:uid="{00000000-0005-0000-0000-0000CE200000}"/>
    <cellStyle name="?_104-107中程綜整(彙) 2_專案伸算(表二)" xfId="135" xr:uid="{00000000-0005-0000-0000-00006A000000}"/>
    <cellStyle name="?_104-107中程綜整(彙) 2_專案伸算(表二) 2" xfId="136" xr:uid="{00000000-0005-0000-0000-00006B000000}"/>
    <cellStyle name="?_104-107中程綜整(彙) 2_專案伸算(表二) 2 2" xfId="6437" xr:uid="{00000000-0005-0000-0000-0000D5200000}"/>
    <cellStyle name="?_104-107中程綜整(彙) 2_專案伸算(表二) 2_0-109至112中程綜整(彙)" xfId="137" xr:uid="{00000000-0005-0000-0000-00006C000000}"/>
    <cellStyle name="?_104-107中程綜整(彙) 2_專案伸算(表二) 2_0-109至112中程綜整(彙) 2" xfId="138" xr:uid="{00000000-0005-0000-0000-00006D000000}"/>
    <cellStyle name="?_104-107中程綜整(彙) 2_專案伸算(表二) 2_0-109至112中程綜整(彙) 2 2" xfId="6435" xr:uid="{00000000-0005-0000-0000-0000D7200000}"/>
    <cellStyle name="?_104-107中程綜整(彙) 2_專案伸算(表二) 2_0-109至112中程綜整(彙) 3" xfId="6436" xr:uid="{00000000-0005-0000-0000-0000D6200000}"/>
    <cellStyle name="?_104-107中程綜整(彙) 2_專案伸算(表二) 2_1080221-中程表3-5(致培源)" xfId="139" xr:uid="{00000000-0005-0000-0000-00006E000000}"/>
    <cellStyle name="?_104-107中程綜整(彙) 2_專案伸算(表二) 2_1080221-中程表3-5(致培源) 2" xfId="140" xr:uid="{00000000-0005-0000-0000-00006F000000}"/>
    <cellStyle name="?_104-107中程綜整(彙) 2_專案伸算(表二) 2_1080221-中程表3-5(致培源) 2 2" xfId="6433" xr:uid="{00000000-0005-0000-0000-0000D9200000}"/>
    <cellStyle name="?_104-107中程綜整(彙) 2_專案伸算(表二) 2_1080221-中程表3-5(致培源) 3" xfId="6434" xr:uid="{00000000-0005-0000-0000-0000D8200000}"/>
    <cellStyle name="?_104-107中程綜整(彙) 2_專案伸算(表二) 3" xfId="6438" xr:uid="{00000000-0005-0000-0000-0000D4200000}"/>
    <cellStyle name="?_104-107中程綜整(彙) 2_專案伸算(表二)_人事費" xfId="141" xr:uid="{00000000-0005-0000-0000-000070000000}"/>
    <cellStyle name="?_104-107中程綜整(彙) 2_專案伸算(表二)_人事費 2" xfId="142" xr:uid="{00000000-0005-0000-0000-000071000000}"/>
    <cellStyle name="?_104-107中程綜整(彙) 2_專案伸算(表二)_人事費 2 2" xfId="6431" xr:uid="{00000000-0005-0000-0000-0000DB200000}"/>
    <cellStyle name="?_104-107中程綜整(彙) 2_專案伸算(表二)_人事費 2_0-109至112中程綜整(彙)" xfId="143" xr:uid="{00000000-0005-0000-0000-000072000000}"/>
    <cellStyle name="?_104-107中程綜整(彙) 2_專案伸算(表二)_人事費 2_0-109至112中程綜整(彙) 2" xfId="144" xr:uid="{00000000-0005-0000-0000-000073000000}"/>
    <cellStyle name="?_104-107中程綜整(彙) 2_專案伸算(表二)_人事費 2_0-109至112中程綜整(彙) 2 2" xfId="6429" xr:uid="{00000000-0005-0000-0000-0000DD200000}"/>
    <cellStyle name="?_104-107中程綜整(彙) 2_專案伸算(表二)_人事費 2_0-109至112中程綜整(彙) 3" xfId="6430" xr:uid="{00000000-0005-0000-0000-0000DC200000}"/>
    <cellStyle name="?_104-107中程綜整(彙) 2_專案伸算(表二)_人事費 2_1080221-中程表3-5(致培源)" xfId="145" xr:uid="{00000000-0005-0000-0000-000074000000}"/>
    <cellStyle name="?_104-107中程綜整(彙) 2_專案伸算(表二)_人事費 2_1080221-中程表3-5(致培源) 2" xfId="146" xr:uid="{00000000-0005-0000-0000-000075000000}"/>
    <cellStyle name="?_104-107中程綜整(彙) 2_專案伸算(表二)_人事費 2_1080221-中程表3-5(致培源) 2 2" xfId="3252" xr:uid="{00000000-0005-0000-0000-0000DF200000}"/>
    <cellStyle name="?_104-107中程綜整(彙) 2_專案伸算(表二)_人事費 2_1080221-中程表3-5(致培源) 3" xfId="3251" xr:uid="{00000000-0005-0000-0000-0000DE200000}"/>
    <cellStyle name="?_104-107中程綜整(彙) 2_專案伸算(表二)_人事費 3" xfId="6432" xr:uid="{00000000-0005-0000-0000-0000DA200000}"/>
    <cellStyle name="?_104-107中程綜整(彙) 2_新興(表三)&amp;法義(表五）" xfId="147" xr:uid="{00000000-0005-0000-0000-000076000000}"/>
    <cellStyle name="?_104-107中程綜整(彙) 2_新興(表三)&amp;法義(表五） 2" xfId="148" xr:uid="{00000000-0005-0000-0000-000077000000}"/>
    <cellStyle name="?_104-107中程綜整(彙) 2_新興(表三)&amp;法義(表五） 2 2" xfId="3254" xr:uid="{00000000-0005-0000-0000-0000E1200000}"/>
    <cellStyle name="?_104-107中程綜整(彙) 2_新興(表三)&amp;法義(表五） 2_0-109至112中程綜整(彙)" xfId="149" xr:uid="{00000000-0005-0000-0000-000078000000}"/>
    <cellStyle name="?_104-107中程綜整(彙) 2_新興(表三)&amp;法義(表五） 2_0-109至112中程綜整(彙) 2" xfId="150" xr:uid="{00000000-0005-0000-0000-000079000000}"/>
    <cellStyle name="?_104-107中程綜整(彙) 2_新興(表三)&amp;法義(表五） 2_0-109至112中程綜整(彙) 2 2" xfId="3256" xr:uid="{00000000-0005-0000-0000-0000E3200000}"/>
    <cellStyle name="?_104-107中程綜整(彙) 2_新興(表三)&amp;法義(表五） 2_0-109至112中程綜整(彙) 3" xfId="3255" xr:uid="{00000000-0005-0000-0000-0000E2200000}"/>
    <cellStyle name="?_104-107中程綜整(彙) 2_新興(表三)&amp;法義(表五） 2_1080221-中程表3-5(致培源)" xfId="151" xr:uid="{00000000-0005-0000-0000-00007A000000}"/>
    <cellStyle name="?_104-107中程綜整(彙) 2_新興(表三)&amp;法義(表五） 2_1080221-中程表3-5(致培源) 2" xfId="152" xr:uid="{00000000-0005-0000-0000-00007B000000}"/>
    <cellStyle name="?_104-107中程綜整(彙) 2_新興(表三)&amp;法義(表五） 2_1080221-中程表3-5(致培源) 2 2" xfId="3258" xr:uid="{00000000-0005-0000-0000-0000E5200000}"/>
    <cellStyle name="?_104-107中程綜整(彙) 2_新興(表三)&amp;法義(表五） 2_1080221-中程表3-5(致培源) 3" xfId="3257" xr:uid="{00000000-0005-0000-0000-0000E4200000}"/>
    <cellStyle name="?_104-107中程綜整(彙) 2_新興(表三)&amp;法義(表五） 3" xfId="3253" xr:uid="{00000000-0005-0000-0000-0000E0200000}"/>
    <cellStyle name="?_104-107中程綜整(彙) 2_新興(表三)&amp;法義(表五）_人事費" xfId="153" xr:uid="{00000000-0005-0000-0000-00007C000000}"/>
    <cellStyle name="?_104-107中程綜整(彙) 2_新興(表三)&amp;法義(表五）_人事費 2" xfId="154" xr:uid="{00000000-0005-0000-0000-00007D000000}"/>
    <cellStyle name="?_104-107中程綜整(彙) 2_新興(表三)&amp;法義(表五）_人事費 2 2" xfId="3260" xr:uid="{00000000-0005-0000-0000-0000E7200000}"/>
    <cellStyle name="?_104-107中程綜整(彙) 2_新興(表三)&amp;法義(表五）_人事費 2_0-109至112中程綜整(彙)" xfId="155" xr:uid="{00000000-0005-0000-0000-00007E000000}"/>
    <cellStyle name="?_104-107中程綜整(彙) 2_新興(表三)&amp;法義(表五）_人事費 2_0-109至112中程綜整(彙) 2" xfId="156" xr:uid="{00000000-0005-0000-0000-00007F000000}"/>
    <cellStyle name="?_104-107中程綜整(彙) 2_新興(表三)&amp;法義(表五）_人事費 2_0-109至112中程綜整(彙) 2 2" xfId="3262" xr:uid="{00000000-0005-0000-0000-0000E9200000}"/>
    <cellStyle name="?_104-107中程綜整(彙) 2_新興(表三)&amp;法義(表五）_人事費 2_0-109至112中程綜整(彙) 3" xfId="3261" xr:uid="{00000000-0005-0000-0000-0000E8200000}"/>
    <cellStyle name="?_104-107中程綜整(彙) 2_新興(表三)&amp;法義(表五）_人事費 2_1080221-中程表3-5(致培源)" xfId="157" xr:uid="{00000000-0005-0000-0000-000080000000}"/>
    <cellStyle name="?_104-107中程綜整(彙) 2_新興(表三)&amp;法義(表五）_人事費 2_1080221-中程表3-5(致培源) 2" xfId="158" xr:uid="{00000000-0005-0000-0000-000081000000}"/>
    <cellStyle name="?_104-107中程綜整(彙) 2_新興(表三)&amp;法義(表五）_人事費 2_1080221-中程表3-5(致培源) 2 2" xfId="8392" xr:uid="{00000000-0005-0000-0000-0000EB200000}"/>
    <cellStyle name="?_104-107中程綜整(彙) 2_新興(表三)&amp;法義(表五）_人事費 2_1080221-中程表3-5(致培源) 3" xfId="3263" xr:uid="{00000000-0005-0000-0000-0000EA200000}"/>
    <cellStyle name="?_104-107中程綜整(彙) 2_新興(表三)&amp;法義(表五）_人事費 3" xfId="3259" xr:uid="{00000000-0005-0000-0000-0000E6200000}"/>
    <cellStyle name="?_104-107中程綜整(彙) 2_增減說明" xfId="159" xr:uid="{00000000-0005-0000-0000-000082000000}"/>
    <cellStyle name="?_104-107中程綜整(彙) 2_增減說明 2" xfId="160" xr:uid="{00000000-0005-0000-0000-000083000000}"/>
    <cellStyle name="?_104-107中程綜整(彙) 2_增減說明 2 2" xfId="6964" xr:uid="{00000000-0005-0000-0000-0000ED200000}"/>
    <cellStyle name="?_104-107中程綜整(彙) 2_增減說明 2_0-109至112中程綜整(彙)" xfId="161" xr:uid="{00000000-0005-0000-0000-000084000000}"/>
    <cellStyle name="?_104-107中程綜整(彙) 2_增減說明 2_0-109至112中程綜整(彙) 2" xfId="162" xr:uid="{00000000-0005-0000-0000-000085000000}"/>
    <cellStyle name="?_104-107中程綜整(彙) 2_增減說明 2_0-109至112中程綜整(彙) 2 2" xfId="4973" xr:uid="{00000000-0005-0000-0000-0000EF200000}"/>
    <cellStyle name="?_104-107中程綜整(彙) 2_增減說明 2_0-109至112中程綜整(彙) 3" xfId="3264" xr:uid="{00000000-0005-0000-0000-0000EE200000}"/>
    <cellStyle name="?_104-107中程綜整(彙) 2_增減說明 2_1080221-中程表3-5(致培源)" xfId="163" xr:uid="{00000000-0005-0000-0000-000086000000}"/>
    <cellStyle name="?_104-107中程綜整(彙) 2_增減說明 2_1080221-中程表3-5(致培源) 2" xfId="164" xr:uid="{00000000-0005-0000-0000-000087000000}"/>
    <cellStyle name="?_104-107中程綜整(彙) 2_增減說明 2_1080221-中程表3-5(致培源) 2 2" xfId="3265" xr:uid="{00000000-0005-0000-0000-0000F1200000}"/>
    <cellStyle name="?_104-107中程綜整(彙) 2_增減說明 2_1080221-中程表3-5(致培源) 3" xfId="3266" xr:uid="{00000000-0005-0000-0000-0000F0200000}"/>
    <cellStyle name="?_104-107中程綜整(彙) 2_增減說明 3" xfId="8378" xr:uid="{00000000-0005-0000-0000-0000EC200000}"/>
    <cellStyle name="?_104-107中程綜整(彙) 2_增減說明_人事費" xfId="165" xr:uid="{00000000-0005-0000-0000-000088000000}"/>
    <cellStyle name="?_104-107中程綜整(彙) 2_增減說明_人事費 2" xfId="166" xr:uid="{00000000-0005-0000-0000-000089000000}"/>
    <cellStyle name="?_104-107中程綜整(彙) 2_增減說明_人事費 2 2" xfId="8393" xr:uid="{00000000-0005-0000-0000-0000F3200000}"/>
    <cellStyle name="?_104-107中程綜整(彙) 2_增減說明_人事費 2_0-109至112中程綜整(彙)" xfId="167" xr:uid="{00000000-0005-0000-0000-00008A000000}"/>
    <cellStyle name="?_104-107中程綜整(彙) 2_增減說明_人事費 2_0-109至112中程綜整(彙) 2" xfId="168" xr:uid="{00000000-0005-0000-0000-00008B000000}"/>
    <cellStyle name="?_104-107中程綜整(彙) 2_增減說明_人事費 2_0-109至112中程綜整(彙) 2 2" xfId="3267" xr:uid="{00000000-0005-0000-0000-0000F5200000}"/>
    <cellStyle name="?_104-107中程綜整(彙) 2_增減說明_人事費 2_0-109至112中程綜整(彙) 3" xfId="8381" xr:uid="{00000000-0005-0000-0000-0000F4200000}"/>
    <cellStyle name="?_104-107中程綜整(彙) 2_增減說明_人事費 2_1080221-中程表3-5(致培源)" xfId="169" xr:uid="{00000000-0005-0000-0000-00008C000000}"/>
    <cellStyle name="?_104-107中程綜整(彙) 2_增減說明_人事費 2_1080221-中程表3-5(致培源) 2" xfId="170" xr:uid="{00000000-0005-0000-0000-00008D000000}"/>
    <cellStyle name="?_104-107中程綜整(彙) 2_增減說明_人事費 2_1080221-中程表3-5(致培源) 2 2" xfId="3269" xr:uid="{00000000-0005-0000-0000-0000F7200000}"/>
    <cellStyle name="?_104-107中程綜整(彙) 2_增減說明_人事費 2_1080221-中程表3-5(致培源) 3" xfId="4970" xr:uid="{00000000-0005-0000-0000-0000F6200000}"/>
    <cellStyle name="?_104-107中程綜整(彙) 2_增減說明_人事費 3" xfId="4983" xr:uid="{00000000-0005-0000-0000-0000F2200000}"/>
    <cellStyle name="?_104-107中程綜整(彙) 3" xfId="7499" xr:uid="{00000000-0005-0000-0000-000074200000}"/>
    <cellStyle name="?_104-107中程綜整(彙)_人事費" xfId="171" xr:uid="{00000000-0005-0000-0000-00008E000000}"/>
    <cellStyle name="?_104-107中程綜整(彙)_人事費 2" xfId="172" xr:uid="{00000000-0005-0000-0000-00008F000000}"/>
    <cellStyle name="?_104-107中程綜整(彙)_人事費 2 2" xfId="4980" xr:uid="{00000000-0005-0000-0000-0000F9200000}"/>
    <cellStyle name="?_104-107中程綜整(彙)_人事費 2_0-109至112中程綜整(彙)" xfId="173" xr:uid="{00000000-0005-0000-0000-000090000000}"/>
    <cellStyle name="?_104-107中程綜整(彙)_人事費 2_0-109至112中程綜整(彙) 2" xfId="174" xr:uid="{00000000-0005-0000-0000-000091000000}"/>
    <cellStyle name="?_104-107中程綜整(彙)_人事費 2_0-109至112中程綜整(彙) 2 2" xfId="4992" xr:uid="{00000000-0005-0000-0000-0000FB200000}"/>
    <cellStyle name="?_104-107中程綜整(彙)_人事費 2_0-109至112中程綜整(彙) 3" xfId="4988" xr:uid="{00000000-0005-0000-0000-0000FA200000}"/>
    <cellStyle name="?_104-107中程綜整(彙)_人事費 2_1080221-中程表3-5(致培源)" xfId="175" xr:uid="{00000000-0005-0000-0000-000092000000}"/>
    <cellStyle name="?_104-107中程綜整(彙)_人事費 2_1080221-中程表3-5(致培源) 2" xfId="176" xr:uid="{00000000-0005-0000-0000-000093000000}"/>
    <cellStyle name="?_104-107中程綜整(彙)_人事費 2_1080221-中程表3-5(致培源) 2 2" xfId="3285" xr:uid="{00000000-0005-0000-0000-0000FD200000}"/>
    <cellStyle name="?_104-107中程綜整(彙)_人事費 2_1080221-中程表3-5(致培源) 3" xfId="3270" xr:uid="{00000000-0005-0000-0000-0000FC200000}"/>
    <cellStyle name="?_104-107中程綜整(彙)_人事費 3" xfId="3268" xr:uid="{00000000-0005-0000-0000-0000F8200000}"/>
    <cellStyle name="?_1060206_主計索取資料" xfId="177" xr:uid="{00000000-0005-0000-0000-000094000000}"/>
    <cellStyle name="?_1060206_主計索取資料 2" xfId="3271" xr:uid="{00000000-0005-0000-0000-0000FE200000}"/>
    <cellStyle name="?_1060220-表二補充附件-公益彩券回饋金歷年滾存情形補充說明" xfId="178" xr:uid="{00000000-0005-0000-0000-000095000000}"/>
    <cellStyle name="?_1060220-表二補充附件-公益彩券回饋金歷年滾存情形補充說明 2" xfId="3272" xr:uid="{00000000-0005-0000-0000-0000FF200000}"/>
    <cellStyle name="?_1060425 2類被保險人投保金額調整負增加擔數" xfId="179" xr:uid="{00000000-0005-0000-0000-000096000000}"/>
    <cellStyle name="?_1060425 2類被保險人投保金額調整負增加擔數 (4)" xfId="180" xr:uid="{00000000-0005-0000-0000-000097000000}"/>
    <cellStyle name="?_1060425 2類被保險人投保金額調整負增加擔數 (4) 2" xfId="3274" xr:uid="{00000000-0005-0000-0000-000001210000}"/>
    <cellStyle name="?_1060425 2類被保險人投保金額調整負增加擔數 2" xfId="3273" xr:uid="{00000000-0005-0000-0000-000000210000}"/>
    <cellStyle name="?_1060425 2類被保險人投保金額調整負增加擔數 3" xfId="11809" xr:uid="{00000000-0005-0000-0000-0000112D0000}"/>
    <cellStyle name="?_1060502 2類被保險人投保金額調整負增加擔數 修正後" xfId="181" xr:uid="{00000000-0005-0000-0000-000098000000}"/>
    <cellStyle name="?_1060502 2類被保險人投保金額調整負增加擔數 修正後 2" xfId="3275" xr:uid="{00000000-0005-0000-0000-000002210000}"/>
    <cellStyle name="?_106-109年度勞動部主管中程歲出概算額度推估表" xfId="182" xr:uid="{00000000-0005-0000-0000-000099000000}"/>
    <cellStyle name="?_106-109年度勞動部主管中程歲出概算額度推估表 2" xfId="3276" xr:uid="{00000000-0005-0000-0000-000003210000}"/>
    <cellStyle name="?_107-110中程-表五補充表件" xfId="183" xr:uid="{00000000-0005-0000-0000-00009A000000}"/>
    <cellStyle name="?_107-110中程-表五補充表件 2" xfId="3277" xr:uid="{00000000-0005-0000-0000-000004210000}"/>
    <cellStyle name="?_107-110中程-補充表件-彙整" xfId="184" xr:uid="{00000000-0005-0000-0000-00009B000000}"/>
    <cellStyle name="?_107-110中程-補充表件-彙整 2" xfId="8391" xr:uid="{00000000-0005-0000-0000-000005210000}"/>
    <cellStyle name="?_107-110中程-補充表件-彙整(1060218最新)" xfId="185" xr:uid="{00000000-0005-0000-0000-00009C000000}"/>
    <cellStyle name="?_107-110中程-補充表件-彙整(1060218最新) 2" xfId="8379" xr:uid="{00000000-0005-0000-0000-000006210000}"/>
    <cellStyle name="?_107-110勞動部主管中程歲出概算額度推估表" xfId="186" xr:uid="{00000000-0005-0000-0000-00009D000000}"/>
    <cellStyle name="?_107-110勞動部主管中程歲出概算額度推估表 2" xfId="3278" xr:uid="{00000000-0005-0000-0000-000007210000}"/>
    <cellStyle name="?_990712_100科專計畫(國科會核定)" xfId="187" xr:uid="{00000000-0005-0000-0000-00009E000000}"/>
    <cellStyle name="?_990712_100科專計畫(國科會核定) 2" xfId="3280" xr:uid="{00000000-0005-0000-0000-000008210000}"/>
    <cellStyle name="?_表3-新興" xfId="188" xr:uid="{00000000-0005-0000-0000-00009F000000}"/>
    <cellStyle name="?_表3-新興 2" xfId="3279" xr:uid="{00000000-0005-0000-0000-000009210000}"/>
    <cellStyle name="?_健保補助差異原因-參考1060222" xfId="189" xr:uid="{00000000-0005-0000-0000-0000A0000000}"/>
    <cellStyle name="?_健保補助差異原因-參考1060222 (2)" xfId="190" xr:uid="{00000000-0005-0000-0000-0000A1000000}"/>
    <cellStyle name="?_健保補助差異原因-參考1060222 (2) 2" xfId="8369" xr:uid="{00000000-0005-0000-0000-00000B210000}"/>
    <cellStyle name="?_健保補助差異原因-參考1060222 2" xfId="7020" xr:uid="{00000000-0005-0000-0000-00000A210000}"/>
    <cellStyle name="?_健保補助差異原因-參考1060222 3" xfId="11819" xr:uid="{00000000-0005-0000-0000-0000122D0000}"/>
    <cellStyle name="?_勞委會102-105中程(10103)" xfId="191" xr:uid="{00000000-0005-0000-0000-0000A2000000}"/>
    <cellStyle name="?_勞委會102-105中程(10103) 2" xfId="3903" xr:uid="{00000000-0005-0000-0000-00000C210000}"/>
    <cellStyle name="?_勞委會102-105中程(健保局)" xfId="192" xr:uid="{00000000-0005-0000-0000-0000A3000000}"/>
    <cellStyle name="?_勞委會102-105中程(健保局) 2" xfId="8295" xr:uid="{00000000-0005-0000-0000-00000D210000}"/>
    <cellStyle name="?_彙1020704-103額度內外初核數調查表-含第1第2優先-0704處長指示" xfId="193" xr:uid="{00000000-0005-0000-0000-0000A4000000}"/>
    <cellStyle name="?_彙1020704-103額度內外初核數調查表-含第1第2優先-0704處長指示 2" xfId="7391" xr:uid="{00000000-0005-0000-0000-00000E210000}"/>
    <cellStyle name="_0216增列比較表-101-104中程" xfId="194" xr:uid="{00000000-0005-0000-0000-0000A5000000}"/>
    <cellStyle name="_0216增列比較表-101-104中程 2" xfId="195" xr:uid="{00000000-0005-0000-0000-0000A6000000}"/>
    <cellStyle name="_0216增列比較表-101-104中程 2 2" xfId="8641" xr:uid="{00000000-0005-0000-0000-000010210000}"/>
    <cellStyle name="_0216增列比較表-101-104中程 2_0-109至112中程綜整(彙)" xfId="196" xr:uid="{00000000-0005-0000-0000-0000A7000000}"/>
    <cellStyle name="_0216增列比較表-101-104中程 2_0-109至112中程綜整(彙) 2" xfId="197" xr:uid="{00000000-0005-0000-0000-0000A8000000}"/>
    <cellStyle name="_0216增列比較表-101-104中程 2_0-109至112中程綜整(彙) 2 2" xfId="8363" xr:uid="{00000000-0005-0000-0000-000012210000}"/>
    <cellStyle name="_0216增列比較表-101-104中程 2_0-109至112中程綜整(彙) 3" xfId="8748" xr:uid="{00000000-0005-0000-0000-000011210000}"/>
    <cellStyle name="_0216增列比較表-101-104中程 2_1080221-中程表3-5(致培源)" xfId="198" xr:uid="{00000000-0005-0000-0000-0000A9000000}"/>
    <cellStyle name="_0216增列比較表-101-104中程 2_1080221-中程表3-5(致培源) 2" xfId="199" xr:uid="{00000000-0005-0000-0000-0000AA000000}"/>
    <cellStyle name="_0216增列比較表-101-104中程 2_1080221-中程表3-5(致培源) 2 2" xfId="3902" xr:uid="{00000000-0005-0000-0000-000014210000}"/>
    <cellStyle name="_0216增列比較表-101-104中程 2_1080221-中程表3-5(致培源) 3" xfId="6602" xr:uid="{00000000-0005-0000-0000-000013210000}"/>
    <cellStyle name="_0216增列比較表-101-104中程 3" xfId="9101" xr:uid="{00000000-0005-0000-0000-00000F210000}"/>
    <cellStyle name="_0216增列比較表-101-104中程_一次性(表四)" xfId="200" xr:uid="{00000000-0005-0000-0000-0000AB000000}"/>
    <cellStyle name="_0216增列比較表-101-104中程_一次性(表四) 2" xfId="201" xr:uid="{00000000-0005-0000-0000-0000AC000000}"/>
    <cellStyle name="_0216增列比較表-101-104中程_一次性(表四) 2 2" xfId="6601" xr:uid="{00000000-0005-0000-0000-000016210000}"/>
    <cellStyle name="_0216增列比較表-101-104中程_一次性(表四) 2_0-109至112中程綜整(彙)" xfId="202" xr:uid="{00000000-0005-0000-0000-0000AD000000}"/>
    <cellStyle name="_0216增列比較表-101-104中程_一次性(表四) 2_0-109至112中程綜整(彙) 2" xfId="203" xr:uid="{00000000-0005-0000-0000-0000AE000000}"/>
    <cellStyle name="_0216增列比較表-101-104中程_一次性(表四) 2_0-109至112中程綜整(彙) 2 2" xfId="8642" xr:uid="{00000000-0005-0000-0000-000018210000}"/>
    <cellStyle name="_0216增列比較表-101-104中程_一次性(表四) 2_0-109至112中程綜整(彙) 3" xfId="9100" xr:uid="{00000000-0005-0000-0000-000017210000}"/>
    <cellStyle name="_0216增列比較表-101-104中程_一次性(表四) 2_1080221-中程表3-5(致培源)" xfId="204" xr:uid="{00000000-0005-0000-0000-0000AF000000}"/>
    <cellStyle name="_0216增列比較表-101-104中程_一次性(表四) 2_1080221-中程表3-5(致培源) 2" xfId="205" xr:uid="{00000000-0005-0000-0000-0000B0000000}"/>
    <cellStyle name="_0216增列比較表-101-104中程_一次性(表四) 2_1080221-中程表3-5(致培源) 2 2" xfId="8366" xr:uid="{00000000-0005-0000-0000-00001A210000}"/>
    <cellStyle name="_0216增列比較表-101-104中程_一次性(表四) 2_1080221-中程表3-5(致培源) 3" xfId="4029" xr:uid="{00000000-0005-0000-0000-000019210000}"/>
    <cellStyle name="_0216增列比較表-101-104中程_一次性(表四) 3" xfId="6600" xr:uid="{00000000-0005-0000-0000-000015210000}"/>
    <cellStyle name="_0216增列比較表-101-104中程_人事費" xfId="206" xr:uid="{00000000-0005-0000-0000-0000B1000000}"/>
    <cellStyle name="_0216增列比較表-101-104中程_人事費 2" xfId="207" xr:uid="{00000000-0005-0000-0000-0000B2000000}"/>
    <cellStyle name="_0216增列比較表-101-104中程_人事費 2 2" xfId="4972" xr:uid="{00000000-0005-0000-0000-00001C210000}"/>
    <cellStyle name="_0216增列比較表-101-104中程_人事費 2_0-109至112中程綜整(彙)" xfId="208" xr:uid="{00000000-0005-0000-0000-0000B3000000}"/>
    <cellStyle name="_0216增列比較表-101-104中程_人事費 2_0-109至112中程綜整(彙) 2" xfId="209" xr:uid="{00000000-0005-0000-0000-0000B4000000}"/>
    <cellStyle name="_0216增列比較表-101-104中程_人事費 2_0-109至112中程綜整(彙) 2 2" xfId="8289" xr:uid="{00000000-0005-0000-0000-00001E210000}"/>
    <cellStyle name="_0216增列比較表-101-104中程_人事費 2_0-109至112中程綜整(彙) 3" xfId="7014" xr:uid="{00000000-0005-0000-0000-00001D210000}"/>
    <cellStyle name="_0216增列比較表-101-104中程_人事費 2_1080221-中程表3-5(致培源)" xfId="210" xr:uid="{00000000-0005-0000-0000-0000B5000000}"/>
    <cellStyle name="_0216增列比較表-101-104中程_人事費 2_1080221-中程表3-5(致培源) 2" xfId="211" xr:uid="{00000000-0005-0000-0000-0000B6000000}"/>
    <cellStyle name="_0216增列比較表-101-104中程_人事費 2_1080221-中程表3-5(致培源) 2 2" xfId="9102" xr:uid="{00000000-0005-0000-0000-000020210000}"/>
    <cellStyle name="_0216增列比較表-101-104中程_人事費 2_1080221-中程表3-5(致培源) 3" xfId="3904" xr:uid="{00000000-0005-0000-0000-00001F210000}"/>
    <cellStyle name="_0216增列比較表-101-104中程_人事費 3" xfId="7397" xr:uid="{00000000-0005-0000-0000-00001B210000}"/>
    <cellStyle name="_0216增列比較表-101-104中程_分年延續(表一)" xfId="212" xr:uid="{00000000-0005-0000-0000-0000B7000000}"/>
    <cellStyle name="_0216增列比較表-101-104中程_分年延續(表一) 2" xfId="213" xr:uid="{00000000-0005-0000-0000-0000B8000000}"/>
    <cellStyle name="_0216增列比較表-101-104中程_分年延續(表一) 2 2" xfId="6599" xr:uid="{00000000-0005-0000-0000-000022210000}"/>
    <cellStyle name="_0216增列比較表-101-104中程_分年延續(表一) 2_0-109至112中程綜整(彙)" xfId="214" xr:uid="{00000000-0005-0000-0000-0000B9000000}"/>
    <cellStyle name="_0216增列比較表-101-104中程_分年延續(表一) 2_0-109至112中程綜整(彙) 2" xfId="215" xr:uid="{00000000-0005-0000-0000-0000BA000000}"/>
    <cellStyle name="_0216增列比較表-101-104中程_分年延續(表一) 2_0-109至112中程綜整(彙) 2 2" xfId="8749" xr:uid="{00000000-0005-0000-0000-000024210000}"/>
    <cellStyle name="_0216增列比較表-101-104中程_分年延續(表一) 2_0-109至112中程綜整(彙) 3" xfId="7394" xr:uid="{00000000-0005-0000-0000-000023210000}"/>
    <cellStyle name="_0216增列比較表-101-104中程_分年延續(表一) 2_1080221-中程表3-5(致培源)" xfId="216" xr:uid="{00000000-0005-0000-0000-0000BB000000}"/>
    <cellStyle name="_0216增列比較表-101-104中程_分年延續(表一) 2_1080221-中程表3-5(致培源) 2" xfId="217" xr:uid="{00000000-0005-0000-0000-0000BC000000}"/>
    <cellStyle name="_0216增列比較表-101-104中程_分年延續(表一) 2_1080221-中程表3-5(致培源) 2 2" xfId="8292" xr:uid="{00000000-0005-0000-0000-000026210000}"/>
    <cellStyle name="_0216增列比較表-101-104中程_分年延續(表一) 2_1080221-中程表3-5(致培源) 3" xfId="7017" xr:uid="{00000000-0005-0000-0000-000025210000}"/>
    <cellStyle name="_0216增列比較表-101-104中程_分年延續(表一) 3" xfId="8640" xr:uid="{00000000-0005-0000-0000-000021210000}"/>
    <cellStyle name="_0216增列比較表-101-104中程_專案伸算(表二)" xfId="218" xr:uid="{00000000-0005-0000-0000-0000BD000000}"/>
    <cellStyle name="_0216增列比較表-101-104中程_專案伸算(表二) 2" xfId="219" xr:uid="{00000000-0005-0000-0000-0000BE000000}"/>
    <cellStyle name="_0216增列比較表-101-104中程_專案伸算(表二) 2 2" xfId="9099" xr:uid="{00000000-0005-0000-0000-000028210000}"/>
    <cellStyle name="_0216增列比較表-101-104中程_專案伸算(表二) 2_0-109至112中程綜整(彙)" xfId="220" xr:uid="{00000000-0005-0000-0000-0000BF000000}"/>
    <cellStyle name="_0216增列比較表-101-104中程_專案伸算(表二) 2_0-109至112中程綜整(彙) 2" xfId="221" xr:uid="{00000000-0005-0000-0000-0000C0000000}"/>
    <cellStyle name="_0216增列比較表-101-104中程_專案伸算(表二) 2_0-109至112中程綜整(彙) 2 2" xfId="7015" xr:uid="{00000000-0005-0000-0000-00002A210000}"/>
    <cellStyle name="_0216增列比較表-101-104中程_專案伸算(表二) 2_0-109至112中程綜整(彙) 3" xfId="8643" xr:uid="{00000000-0005-0000-0000-000029210000}"/>
    <cellStyle name="_0216增列比較表-101-104中程_專案伸算(表二) 2_1080221-中程表3-5(致培源)" xfId="222" xr:uid="{00000000-0005-0000-0000-0000C1000000}"/>
    <cellStyle name="_0216增列比較表-101-104中程_專案伸算(表二) 2_1080221-中程表3-5(致培源) 2" xfId="223" xr:uid="{00000000-0005-0000-0000-0000C2000000}"/>
    <cellStyle name="_0216增列比較表-101-104中程_專案伸算(表二) 2_1080221-中程表3-5(致培源) 2 2" xfId="4028" xr:uid="{00000000-0005-0000-0000-00002C210000}"/>
    <cellStyle name="_0216增列比較表-101-104中程_專案伸算(表二) 2_1080221-中程表3-5(致培源) 3" xfId="8364" xr:uid="{00000000-0005-0000-0000-00002B210000}"/>
    <cellStyle name="_0216增列比較表-101-104中程_專案伸算(表二) 3" xfId="3901" xr:uid="{00000000-0005-0000-0000-000027210000}"/>
    <cellStyle name="_0216增列比較表-101-104中程_新興(表三)&amp;法義(表五）" xfId="224" xr:uid="{00000000-0005-0000-0000-0000C3000000}"/>
    <cellStyle name="_0216增列比較表-101-104中程_新興(表三)&amp;法義(表五） 2" xfId="225" xr:uid="{00000000-0005-0000-0000-0000C4000000}"/>
    <cellStyle name="_0216增列比較表-101-104中程_新興(表三)&amp;法義(表五） 2 2" xfId="7396" xr:uid="{00000000-0005-0000-0000-00002E210000}"/>
    <cellStyle name="_0216增列比較表-101-104中程_新興(表三)&amp;法義(表五） 2_0-109至112中程綜整(彙)" xfId="226" xr:uid="{00000000-0005-0000-0000-0000C5000000}"/>
    <cellStyle name="_0216增列比較表-101-104中程_新興(表三)&amp;法義(表五） 2_0-109至112中程綜整(彙) 2" xfId="227" xr:uid="{00000000-0005-0000-0000-0000C6000000}"/>
    <cellStyle name="_0216增列比較表-101-104中程_新興(表三)&amp;法義(表五） 2_0-109至112中程綜整(彙) 2 2" xfId="3281" xr:uid="{00000000-0005-0000-0000-000030210000}"/>
    <cellStyle name="_0216增列比較表-101-104中程_新興(表三)&amp;法義(表五） 2_0-109至112中程綜整(彙) 3" xfId="3284" xr:uid="{00000000-0005-0000-0000-00002F210000}"/>
    <cellStyle name="_0216增列比較表-101-104中程_新興(表三)&amp;法義(表五） 2_1080221-中程表3-5(致培源)" xfId="228" xr:uid="{00000000-0005-0000-0000-0000C7000000}"/>
    <cellStyle name="_0216增列比較表-101-104中程_新興(表三)&amp;法義(表五） 2_1080221-中程表3-5(致培源) 2" xfId="229" xr:uid="{00000000-0005-0000-0000-0000C8000000}"/>
    <cellStyle name="_0216增列比較表-101-104中程_新興(表三)&amp;法義(表五） 2_1080221-中程表3-5(致培源) 2 2" xfId="7016" xr:uid="{00000000-0005-0000-0000-000032210000}"/>
    <cellStyle name="_0216增列比較表-101-104中程_新興(表三)&amp;法義(表五） 2_1080221-中程表3-5(致培源) 3" xfId="3282" xr:uid="{00000000-0005-0000-0000-000031210000}"/>
    <cellStyle name="_0216增列比較表-101-104中程_新興(表三)&amp;法義(表五） 3" xfId="8290" xr:uid="{00000000-0005-0000-0000-00002D210000}"/>
    <cellStyle name="_1000216-法務部101-104中程" xfId="230" xr:uid="{00000000-0005-0000-0000-0000C9000000}"/>
    <cellStyle name="_1000216-法務部101-104中程 2" xfId="231" xr:uid="{00000000-0005-0000-0000-0000CA000000}"/>
    <cellStyle name="_1000216-法務部101-104中程 2 2" xfId="3283" xr:uid="{00000000-0005-0000-0000-000034210000}"/>
    <cellStyle name="_1000216-法務部101-104中程 2_0-109至112中程綜整(彙)" xfId="232" xr:uid="{00000000-0005-0000-0000-0000CB000000}"/>
    <cellStyle name="_1000216-法務部101-104中程 2_0-109至112中程綜整(彙) 2" xfId="233" xr:uid="{00000000-0005-0000-0000-0000CC000000}"/>
    <cellStyle name="_1000216-法務部101-104中程 2_0-109至112中程綜整(彙) 2 2" xfId="7395" xr:uid="{00000000-0005-0000-0000-000036210000}"/>
    <cellStyle name="_1000216-法務部101-104中程 2_0-109至112中程綜整(彙) 3" xfId="8291" xr:uid="{00000000-0005-0000-0000-000035210000}"/>
    <cellStyle name="_1000216-法務部101-104中程 2_1080221-中程表3-5(致培源)" xfId="234" xr:uid="{00000000-0005-0000-0000-0000CD000000}"/>
    <cellStyle name="_1000216-法務部101-104中程 2_1080221-中程表3-5(致培源) 2" xfId="235" xr:uid="{00000000-0005-0000-0000-0000CE000000}"/>
    <cellStyle name="_1000216-法務部101-104中程 2_1080221-中程表3-5(致培源) 2 2" xfId="4991" xr:uid="{00000000-0005-0000-0000-000038210000}"/>
    <cellStyle name="_1000216-法務部101-104中程 2_1080221-中程表3-5(致培源) 3" xfId="4982" xr:uid="{00000000-0005-0000-0000-000037210000}"/>
    <cellStyle name="_1000216-法務部101-104中程 3" xfId="8365" xr:uid="{00000000-0005-0000-0000-000033210000}"/>
    <cellStyle name="_1000216-法務部101-104中程_一次性(表四)" xfId="236" xr:uid="{00000000-0005-0000-0000-0000CF000000}"/>
    <cellStyle name="_1000216-法務部101-104中程_一次性(表四) 2" xfId="237" xr:uid="{00000000-0005-0000-0000-0000D0000000}"/>
    <cellStyle name="_1000216-法務部101-104中程_一次性(表四) 2 2" xfId="8359" xr:uid="{00000000-0005-0000-0000-00003A210000}"/>
    <cellStyle name="_1000216-法務部101-104中程_一次性(表四) 2_0-109至112中程綜整(彙)" xfId="238" xr:uid="{00000000-0005-0000-0000-0000D1000000}"/>
    <cellStyle name="_1000216-法務部101-104中程_一次性(表四) 2_0-109至112中程綜整(彙) 2" xfId="239" xr:uid="{00000000-0005-0000-0000-0000D2000000}"/>
    <cellStyle name="_1000216-法務部101-104中程_一次性(表四) 2_0-109至112中程綜整(彙) 2 2" xfId="8389" xr:uid="{00000000-0005-0000-0000-00003C210000}"/>
    <cellStyle name="_1000216-法務部101-104中程_一次性(表四) 2_0-109至112中程綜整(彙) 3" xfId="6598" xr:uid="{00000000-0005-0000-0000-00003B210000}"/>
    <cellStyle name="_1000216-法務部101-104中程_一次性(表四) 2_1080221-中程表3-5(致培源)" xfId="240" xr:uid="{00000000-0005-0000-0000-0000D3000000}"/>
    <cellStyle name="_1000216-法務部101-104中程_一次性(表四) 2_1080221-中程表3-5(致培源) 2" xfId="241" xr:uid="{00000000-0005-0000-0000-0000D4000000}"/>
    <cellStyle name="_1000216-法務部101-104中程_一次性(表四) 2_1080221-中程表3-5(致培源) 2 2" xfId="6597" xr:uid="{00000000-0005-0000-0000-00003E210000}"/>
    <cellStyle name="_1000216-法務部101-104中程_一次性(表四) 2_1080221-中程表3-5(致培源) 3" xfId="6596" xr:uid="{00000000-0005-0000-0000-00003D210000}"/>
    <cellStyle name="_1000216-法務部101-104中程_一次性(表四) 3" xfId="4976" xr:uid="{00000000-0005-0000-0000-000039210000}"/>
    <cellStyle name="_1000216-法務部101-104中程_人事費" xfId="242" xr:uid="{00000000-0005-0000-0000-0000D5000000}"/>
    <cellStyle name="_1000216-法務部101-104中程_人事費 2" xfId="243" xr:uid="{00000000-0005-0000-0000-0000D6000000}"/>
    <cellStyle name="_1000216-法務部101-104中程_人事費 2 2" xfId="8390" xr:uid="{00000000-0005-0000-0000-000040210000}"/>
    <cellStyle name="_1000216-法務部101-104中程_人事費 2_0-109至112中程綜整(彙)" xfId="244" xr:uid="{00000000-0005-0000-0000-0000D7000000}"/>
    <cellStyle name="_1000216-法務部101-104中程_人事費 2_0-109至112中程綜整(彙) 2" xfId="245" xr:uid="{00000000-0005-0000-0000-0000D8000000}"/>
    <cellStyle name="_1000216-法務部101-104中程_人事費 2_0-109至112中程綜整(彙) 2 2" xfId="8362" xr:uid="{00000000-0005-0000-0000-000042210000}"/>
    <cellStyle name="_1000216-法務部101-104中程_人事費 2_0-109至112中程綜整(彙) 3" xfId="8382" xr:uid="{00000000-0005-0000-0000-000041210000}"/>
    <cellStyle name="_1000216-法務部101-104中程_人事費 2_1080221-中程表3-5(致培源)" xfId="246" xr:uid="{00000000-0005-0000-0000-0000D9000000}"/>
    <cellStyle name="_1000216-法務部101-104中程_人事費 2_1080221-中程表3-5(致培源) 2" xfId="247" xr:uid="{00000000-0005-0000-0000-0000DA000000}"/>
    <cellStyle name="_1000216-法務部101-104中程_人事費 2_1080221-中程表3-5(致培源) 2 2" xfId="4969" xr:uid="{00000000-0005-0000-0000-000044210000}"/>
    <cellStyle name="_1000216-法務部101-104中程_人事費 2_1080221-中程表3-5(致培源) 3" xfId="7401" xr:uid="{00000000-0005-0000-0000-000043210000}"/>
    <cellStyle name="_1000216-法務部101-104中程_人事費 3" xfId="8380" xr:uid="{00000000-0005-0000-0000-00003F210000}"/>
    <cellStyle name="_1000216-法務部101-104中程_分年延續(表一)" xfId="248" xr:uid="{00000000-0005-0000-0000-0000DB000000}"/>
    <cellStyle name="_1000216-法務部101-104中程_分年延續(表一) 2" xfId="249" xr:uid="{00000000-0005-0000-0000-0000DC000000}"/>
    <cellStyle name="_1000216-法務部101-104中程_分年延續(表一) 2 2" xfId="8285" xr:uid="{00000000-0005-0000-0000-000046210000}"/>
    <cellStyle name="_1000216-法務部101-104中程_分年延續(表一) 2_0-109至112中程綜整(彙)" xfId="250" xr:uid="{00000000-0005-0000-0000-0000DD000000}"/>
    <cellStyle name="_1000216-法務部101-104中程_分年延續(表一) 2_0-109至112中程綜整(彙) 2" xfId="251" xr:uid="{00000000-0005-0000-0000-0000DE000000}"/>
    <cellStyle name="_1000216-法務部101-104中程_分年延續(表一) 2_0-109至112中程綜整(彙) 2 2" xfId="4987" xr:uid="{00000000-0005-0000-0000-000048210000}"/>
    <cellStyle name="_1000216-法務部101-104中程_分年延續(表一) 2_0-109至112中程綜整(彙) 3" xfId="4979" xr:uid="{00000000-0005-0000-0000-000047210000}"/>
    <cellStyle name="_1000216-法務部101-104中程_分年延續(表一) 2_1080221-中程表3-5(致培源)" xfId="252" xr:uid="{00000000-0005-0000-0000-0000DF000000}"/>
    <cellStyle name="_1000216-法務部101-104中程_分年延續(表一) 2_1080221-中程表3-5(致培源) 2" xfId="253" xr:uid="{00000000-0005-0000-0000-0000E0000000}"/>
    <cellStyle name="_1000216-法務部101-104中程_分年延續(表一) 2_1080221-中程表3-5(致培源) 2 2" xfId="8288" xr:uid="{00000000-0005-0000-0000-00004A210000}"/>
    <cellStyle name="_1000216-法務部101-104中程_分年延續(表一) 2_1080221-中程表3-5(致培源) 3" xfId="3286" xr:uid="{00000000-0005-0000-0000-000049210000}"/>
    <cellStyle name="_1000216-法務部101-104中程_分年延續(表一) 3" xfId="7010" xr:uid="{00000000-0005-0000-0000-000045210000}"/>
    <cellStyle name="_1000216-法務部101-104中程_專案伸算(表二)" xfId="254" xr:uid="{00000000-0005-0000-0000-0000E1000000}"/>
    <cellStyle name="_1000216-法務部101-104中程_專案伸算(表二) 2" xfId="255" xr:uid="{00000000-0005-0000-0000-0000E2000000}"/>
    <cellStyle name="_1000216-法務部101-104中程_專案伸算(表二) 2 2" xfId="3288" xr:uid="{00000000-0005-0000-0000-00004C210000}"/>
    <cellStyle name="_1000216-法務部101-104中程_專案伸算(表二) 2_0-109至112中程綜整(彙)" xfId="256" xr:uid="{00000000-0005-0000-0000-0000E3000000}"/>
    <cellStyle name="_1000216-法務部101-104中程_專案伸算(表二) 2_0-109至112中程綜整(彙) 2" xfId="257" xr:uid="{00000000-0005-0000-0000-0000E4000000}"/>
    <cellStyle name="_1000216-法務部101-104中程_專案伸算(表二) 2_0-109至112中程綜整(彙) 2 2" xfId="6595" xr:uid="{00000000-0005-0000-0000-00004E210000}"/>
    <cellStyle name="_1000216-法務部101-104中程_專案伸算(表二) 2_0-109至112中程綜整(彙) 3" xfId="3287" xr:uid="{00000000-0005-0000-0000-00004D210000}"/>
    <cellStyle name="_1000216-法務部101-104中程_專案伸算(表二) 2_1080221-中程表3-5(致培源)" xfId="258" xr:uid="{00000000-0005-0000-0000-0000E5000000}"/>
    <cellStyle name="_1000216-法務部101-104中程_專案伸算(表二) 2_1080221-中程表3-5(致培源) 2" xfId="259" xr:uid="{00000000-0005-0000-0000-0000E6000000}"/>
    <cellStyle name="_1000216-法務部101-104中程_專案伸算(表二) 2_1080221-中程表3-5(致培源) 2 2" xfId="4971" xr:uid="{00000000-0005-0000-0000-000050210000}"/>
    <cellStyle name="_1000216-法務部101-104中程_專案伸算(表二) 2_1080221-中程表3-5(致培源) 3" xfId="7013" xr:uid="{00000000-0005-0000-0000-00004F210000}"/>
    <cellStyle name="_1000216-法務部101-104中程_專案伸算(表二) 3" xfId="7398" xr:uid="{00000000-0005-0000-0000-00004B210000}"/>
    <cellStyle name="_1000216-法務部101-104中程_新興(表三)&amp;法義(表五）" xfId="260" xr:uid="{00000000-0005-0000-0000-0000E7000000}"/>
    <cellStyle name="_1000216-法務部101-104中程_新興(表三)&amp;法義(表五） 2" xfId="261" xr:uid="{00000000-0005-0000-0000-0000E8000000}"/>
    <cellStyle name="_1000216-法務部101-104中程_新興(表三)&amp;法義(表五） 2 2" xfId="7011" xr:uid="{00000000-0005-0000-0000-000052210000}"/>
    <cellStyle name="_1000216-法務部101-104中程_新興(表三)&amp;法義(表五） 2_0-109至112中程綜整(彙)" xfId="262" xr:uid="{00000000-0005-0000-0000-0000E9000000}"/>
    <cellStyle name="_1000216-法務部101-104中程_新興(表三)&amp;法義(表五） 2_0-109至112中程綜整(彙) 2" xfId="263" xr:uid="{00000000-0005-0000-0000-0000EA000000}"/>
    <cellStyle name="_1000216-法務部101-104中程_新興(表三)&amp;法義(表五） 2_0-109至112中程綜整(彙) 2 2" xfId="3289" xr:uid="{00000000-0005-0000-0000-000054210000}"/>
    <cellStyle name="_1000216-法務部101-104中程_新興(表三)&amp;法義(表五） 2_0-109至112中程綜整(彙) 3" xfId="8360" xr:uid="{00000000-0005-0000-0000-000053210000}"/>
    <cellStyle name="_1000216-法務部101-104中程_新興(表三)&amp;法義(表五） 2_1080221-中程表3-5(致培源)" xfId="264" xr:uid="{00000000-0005-0000-0000-0000EB000000}"/>
    <cellStyle name="_1000216-法務部101-104中程_新興(表三)&amp;法義(表五） 2_1080221-中程表3-5(致培源) 2" xfId="265" xr:uid="{00000000-0005-0000-0000-0000EC000000}"/>
    <cellStyle name="_1000216-法務部101-104中程_新興(表三)&amp;法義(表五） 2_1080221-中程表3-5(致培源) 2 2" xfId="7400" xr:uid="{00000000-0005-0000-0000-000056210000}"/>
    <cellStyle name="_1000216-法務部101-104中程_新興(表三)&amp;法義(表五） 2_1080221-中程表3-5(致培源) 3" xfId="8286" xr:uid="{00000000-0005-0000-0000-000055210000}"/>
    <cellStyle name="_1000216-法務部101-104中程_新興(表三)&amp;法義(表五） 3" xfId="3292" xr:uid="{00000000-0005-0000-0000-000051210000}"/>
    <cellStyle name="_1000216-教育部主管中程" xfId="266" xr:uid="{00000000-0005-0000-0000-0000ED000000}"/>
    <cellStyle name="_1000216-教育部主管中程 2" xfId="3290" xr:uid="{00000000-0005-0000-0000-000057210000}"/>
    <cellStyle name="_1000216-與101增減比較表(法務部)" xfId="267" xr:uid="{00000000-0005-0000-0000-0000EE000000}"/>
    <cellStyle name="_1000216-與101增減比較表(法務部) 2" xfId="3291" xr:uid="{00000000-0005-0000-0000-000058210000}"/>
    <cellStyle name="_1000216-與101增減比較表(法務部)_一次性(表四)" xfId="268" xr:uid="{00000000-0005-0000-0000-0000EF000000}"/>
    <cellStyle name="_1000216-與101增減比較表(法務部)_一次性(表四) 2" xfId="4981" xr:uid="{00000000-0005-0000-0000-000059210000}"/>
    <cellStyle name="_1000216-與101增減比較表(法務部)_人事費" xfId="269" xr:uid="{00000000-0005-0000-0000-0000F0000000}"/>
    <cellStyle name="_1000216-與101增減比較表(法務部)_人事費 2" xfId="4990" xr:uid="{00000000-0005-0000-0000-00005A210000}"/>
    <cellStyle name="_1000216-與101增減比較表(法務部)_分年延續(表一)" xfId="270" xr:uid="{00000000-0005-0000-0000-0000F1000000}"/>
    <cellStyle name="_1000216-與101增減比較表(法務部)_分年延續(表一) 2" xfId="3300" xr:uid="{00000000-0005-0000-0000-00005B210000}"/>
    <cellStyle name="_1000216-與101增減比較表(法務部)_專案伸算(表二)" xfId="271" xr:uid="{00000000-0005-0000-0000-0000F2000000}"/>
    <cellStyle name="_1000216-與101增減比較表(法務部)_專案伸算(表二) 2" xfId="3293" xr:uid="{00000000-0005-0000-0000-00005C210000}"/>
    <cellStyle name="_1000216-與101增減比較表(法務部)_新興(表三)&amp;法義(表五）" xfId="272" xr:uid="{00000000-0005-0000-0000-0000F3000000}"/>
    <cellStyle name="_1000216-與101增減比較表(法務部)_新興(表三)&amp;法義(表五） 2" xfId="8386" xr:uid="{00000000-0005-0000-0000-00005D210000}"/>
    <cellStyle name="_1000803-101公共建設比較表（部會別、計畫別）" xfId="273" xr:uid="{00000000-0005-0000-0000-0000F4000000}"/>
    <cellStyle name="_1000803-101公共建設比較表（部會別、計畫別） 2" xfId="8376" xr:uid="{00000000-0005-0000-0000-00005E210000}"/>
    <cellStyle name="_1000803-101公共建設比較表（部會別、計畫別）_人事費" xfId="274" xr:uid="{00000000-0005-0000-0000-0000F5000000}"/>
    <cellStyle name="_1000803-101公共建設比較表（部會別、計畫別）_人事費 2" xfId="4975" xr:uid="{00000000-0005-0000-0000-00005F210000}"/>
    <cellStyle name="_1000803-公共建設比較表" xfId="275" xr:uid="{00000000-0005-0000-0000-0000F6000000}"/>
    <cellStyle name="_1000803-公共建設比較表 2" xfId="4985" xr:uid="{00000000-0005-0000-0000-000060210000}"/>
    <cellStyle name="_1000803-公共建設比較表_0-106至109中程綜整(彙)" xfId="276" xr:uid="{00000000-0005-0000-0000-0000F7000000}"/>
    <cellStyle name="_1000803-公共建設比較表_0-106至109中程綜整(彙) 2" xfId="277" xr:uid="{00000000-0005-0000-0000-0000F8000000}"/>
    <cellStyle name="_1000803-公共建設比較表_0-106至109中程綜整(彙) 2 2" xfId="8377" xr:uid="{00000000-0005-0000-0000-000062210000}"/>
    <cellStyle name="_1000803-公共建設比較表_0-106至109中程綜整(彙) 2_0-109至112中程綜整(彙)" xfId="278" xr:uid="{00000000-0005-0000-0000-0000F9000000}"/>
    <cellStyle name="_1000803-公共建設比較表_0-106至109中程綜整(彙) 2_0-109至112中程綜整(彙) 2" xfId="279" xr:uid="{00000000-0005-0000-0000-0000FA000000}"/>
    <cellStyle name="_1000803-公共建設比較表_0-106至109中程綜整(彙) 2_0-109至112中程綜整(彙) 2 2" xfId="4984" xr:uid="{00000000-0005-0000-0000-000064210000}"/>
    <cellStyle name="_1000803-公共建設比較表_0-106至109中程綜整(彙) 2_0-109至112中程綜整(彙) 3" xfId="4974" xr:uid="{00000000-0005-0000-0000-000063210000}"/>
    <cellStyle name="_1000803-公共建設比較表_0-106至109中程綜整(彙) 2_1080221-中程表3-5(致培源)" xfId="280" xr:uid="{00000000-0005-0000-0000-0000FB000000}"/>
    <cellStyle name="_1000803-公共建設比較表_0-106至109中程綜整(彙) 2_1080221-中程表3-5(致培源) 2" xfId="281" xr:uid="{00000000-0005-0000-0000-0000FC000000}"/>
    <cellStyle name="_1000803-公共建設比較表_0-106至109中程綜整(彙) 2_1080221-中程表3-5(致培源) 2 2" xfId="8387" xr:uid="{00000000-0005-0000-0000-000066210000}"/>
    <cellStyle name="_1000803-公共建設比較表_0-106至109中程綜整(彙) 2_1080221-中程表3-5(致培源) 3" xfId="4993" xr:uid="{00000000-0005-0000-0000-000065210000}"/>
    <cellStyle name="_1000803-公共建設比較表_0-106至109中程綜整(彙) 3" xfId="8388" xr:uid="{00000000-0005-0000-0000-000061210000}"/>
    <cellStyle name="_1000803-公共建設比較表_0-106至109中程綜整(彙)_人事費" xfId="282" xr:uid="{00000000-0005-0000-0000-0000FD000000}"/>
    <cellStyle name="_1000803-公共建設比較表_0-106至109中程綜整(彙)_人事費 2" xfId="283" xr:uid="{00000000-0005-0000-0000-0000FE000000}"/>
    <cellStyle name="_1000803-公共建設比較表_0-106至109中程綜整(彙)_人事費 2 2" xfId="4968" xr:uid="{00000000-0005-0000-0000-000068210000}"/>
    <cellStyle name="_1000803-公共建設比較表_0-106至109中程綜整(彙)_人事費 2_0-109至112中程綜整(彙)" xfId="284" xr:uid="{00000000-0005-0000-0000-0000FF000000}"/>
    <cellStyle name="_1000803-公共建設比較表_0-106至109中程綜整(彙)_人事費 2_0-109至112中程綜整(彙) 2" xfId="285" xr:uid="{00000000-0005-0000-0000-000000010000}"/>
    <cellStyle name="_1000803-公共建設比較表_0-106至109中程綜整(彙)_人事費 2_0-109至112中程綜整(彙) 2 2" xfId="4986" xr:uid="{00000000-0005-0000-0000-00006A210000}"/>
    <cellStyle name="_1000803-公共建設比較表_0-106至109中程綜整(彙)_人事費 2_0-109至112中程綜整(彙) 3" xfId="4978" xr:uid="{00000000-0005-0000-0000-000069210000}"/>
    <cellStyle name="_1000803-公共建設比較表_0-106至109中程綜整(彙)_人事費 2_1080221-中程表3-5(致培源)" xfId="286" xr:uid="{00000000-0005-0000-0000-000001010000}"/>
    <cellStyle name="_1000803-公共建設比較表_0-106至109中程綜整(彙)_人事費 2_1080221-中程表3-5(致培源) 2" xfId="287" xr:uid="{00000000-0005-0000-0000-000002010000}"/>
    <cellStyle name="_1000803-公共建設比較表_0-106至109中程綜整(彙)_人事費 2_1080221-中程表3-5(致培源) 2 2" xfId="3294" xr:uid="{00000000-0005-0000-0000-00006C210000}"/>
    <cellStyle name="_1000803-公共建設比較表_0-106至109中程綜整(彙)_人事費 2_1080221-中程表3-5(致培源) 3" xfId="4994" xr:uid="{00000000-0005-0000-0000-00006B210000}"/>
    <cellStyle name="_1000803-公共建設比較表_0-106至109中程綜整(彙)_人事費 3" xfId="8383" xr:uid="{00000000-0005-0000-0000-000067210000}"/>
    <cellStyle name="_1000803-公共建設比較表_0-1070331-108至111中程綜整(彙)" xfId="288" xr:uid="{00000000-0005-0000-0000-000003010000}"/>
    <cellStyle name="_1000803-公共建設比較表_0-1070331-108至111中程綜整(彙) 2" xfId="289" xr:uid="{00000000-0005-0000-0000-000004010000}"/>
    <cellStyle name="_1000803-公共建設比較表_0-1070331-108至111中程綜整(彙) 2 2" xfId="3296" xr:uid="{00000000-0005-0000-0000-00006E210000}"/>
    <cellStyle name="_1000803-公共建設比較表_0-1070331-108至111中程綜整(彙) 2_0-109至112中程綜整(彙)" xfId="290" xr:uid="{00000000-0005-0000-0000-000005010000}"/>
    <cellStyle name="_1000803-公共建設比較表_0-1070331-108至111中程綜整(彙) 2_0-109至112中程綜整(彙) 2" xfId="291" xr:uid="{00000000-0005-0000-0000-000006010000}"/>
    <cellStyle name="_1000803-公共建設比較表_0-1070331-108至111中程綜整(彙) 2_0-109至112中程綜整(彙) 2 2" xfId="3298" xr:uid="{00000000-0005-0000-0000-000070210000}"/>
    <cellStyle name="_1000803-公共建設比較表_0-1070331-108至111中程綜整(彙) 2_0-109至112中程綜整(彙) 3" xfId="3297" xr:uid="{00000000-0005-0000-0000-00006F210000}"/>
    <cellStyle name="_1000803-公共建設比較表_0-1070331-108至111中程綜整(彙) 2_1080221-中程表3-5(致培源)" xfId="292" xr:uid="{00000000-0005-0000-0000-000007010000}"/>
    <cellStyle name="_1000803-公共建設比較表_0-1070331-108至111中程綜整(彙) 2_1080221-中程表3-5(致培源) 2" xfId="293" xr:uid="{00000000-0005-0000-0000-000008010000}"/>
    <cellStyle name="_1000803-公共建設比較表_0-1070331-108至111中程綜整(彙) 2_1080221-中程表3-5(致培源) 2 2" xfId="4977" xr:uid="{00000000-0005-0000-0000-000072210000}"/>
    <cellStyle name="_1000803-公共建設比較表_0-1070331-108至111中程綜整(彙) 2_1080221-中程表3-5(致培源) 3" xfId="3299" xr:uid="{00000000-0005-0000-0000-000071210000}"/>
    <cellStyle name="_1000803-公共建設比較表_0-1070331-108至111中程綜整(彙) 3" xfId="3295" xr:uid="{00000000-0005-0000-0000-00006D210000}"/>
    <cellStyle name="_1000803-公共建設比較表_0-1070403-108至111中程綜整(彙)" xfId="294" xr:uid="{00000000-0005-0000-0000-000009010000}"/>
    <cellStyle name="_1000803-公共建設比較表_0-1070403-108至111中程綜整(彙) 2" xfId="295" xr:uid="{00000000-0005-0000-0000-00000A010000}"/>
    <cellStyle name="_1000803-公共建設比較表_0-1070403-108至111中程綜整(彙) 2 2" xfId="8375" xr:uid="{00000000-0005-0000-0000-000074210000}"/>
    <cellStyle name="_1000803-公共建設比較表_0-1070403-108至111中程綜整(彙) 2_0-109至112中程綜整(彙)" xfId="296" xr:uid="{00000000-0005-0000-0000-00000B010000}"/>
    <cellStyle name="_1000803-公共建設比較表_0-1070403-108至111中程綜整(彙) 2_0-109至112中程綜整(彙) 2" xfId="297" xr:uid="{00000000-0005-0000-0000-00000C010000}"/>
    <cellStyle name="_1000803-公共建設比較表_0-1070403-108至111中程綜整(彙) 2_0-109至112中程綜整(彙) 2 2" xfId="3302" xr:uid="{00000000-0005-0000-0000-000076210000}"/>
    <cellStyle name="_1000803-公共建設比較表_0-1070403-108至111中程綜整(彙) 2_0-109至112中程綜整(彙) 3" xfId="3301" xr:uid="{00000000-0005-0000-0000-000075210000}"/>
    <cellStyle name="_1000803-公共建設比較表_0-1070403-108至111中程綜整(彙) 2_1080221-中程表3-5(致培源)" xfId="298" xr:uid="{00000000-0005-0000-0000-00000D010000}"/>
    <cellStyle name="_1000803-公共建設比較表_0-1070403-108至111中程綜整(彙) 2_1080221-中程表3-5(致培源) 2" xfId="299" xr:uid="{00000000-0005-0000-0000-00000E010000}"/>
    <cellStyle name="_1000803-公共建設比較表_0-1070403-108至111中程綜整(彙) 2_1080221-中程表3-5(致培源) 2 2" xfId="3304" xr:uid="{00000000-0005-0000-0000-000078210000}"/>
    <cellStyle name="_1000803-公共建設比較表_0-1070403-108至111中程綜整(彙) 2_1080221-中程表3-5(致培源) 3" xfId="3303" xr:uid="{00000000-0005-0000-0000-000077210000}"/>
    <cellStyle name="_1000803-公共建設比較表_0-1070403-108至111中程綜整(彙) 3" xfId="8384" xr:uid="{00000000-0005-0000-0000-000073210000}"/>
    <cellStyle name="_1000803-公共建設比較表_0-109至112中程綜整(彙)" xfId="300" xr:uid="{00000000-0005-0000-0000-00000F010000}"/>
    <cellStyle name="_1000803-公共建設比較表_0-109至112中程綜整(彙) 2" xfId="301" xr:uid="{00000000-0005-0000-0000-000010010000}"/>
    <cellStyle name="_1000803-公共建設比較表_0-109至112中程綜整(彙) 2 2" xfId="3307" xr:uid="{00000000-0005-0000-0000-00007A210000}"/>
    <cellStyle name="_1000803-公共建設比較表_0-109至112中程綜整(彙) 3" xfId="3306" xr:uid="{00000000-0005-0000-0000-000079210000}"/>
    <cellStyle name="_1000803-公共建設比較表_1070410-108至111中程綜整(彙-美珍支援)" xfId="302" xr:uid="{00000000-0005-0000-0000-000011010000}"/>
    <cellStyle name="_1000803-公共建設比較表_1070410-108至111中程綜整(彙-美珍支援) 2" xfId="303" xr:uid="{00000000-0005-0000-0000-000012010000}"/>
    <cellStyle name="_1000803-公共建設比較表_1070410-108至111中程綜整(彙-美珍支援) 2 2" xfId="8752" xr:uid="{00000000-0005-0000-0000-00007C210000}"/>
    <cellStyle name="_1000803-公共建設比較表_1070410-108至111中程綜整(彙-美珍支援) 2_0-109至112中程綜整(彙)" xfId="304" xr:uid="{00000000-0005-0000-0000-000013010000}"/>
    <cellStyle name="_1000803-公共建設比較表_1070410-108至111中程綜整(彙-美珍支援) 2_0-109至112中程綜整(彙) 2" xfId="305" xr:uid="{00000000-0005-0000-0000-000014010000}"/>
    <cellStyle name="_1000803-公共建設比較表_1070410-108至111中程綜整(彙-美珍支援) 2_0-109至112中程綜整(彙) 2 2" xfId="3309" xr:uid="{00000000-0005-0000-0000-00007E210000}"/>
    <cellStyle name="_1000803-公共建設比較表_1070410-108至111中程綜整(彙-美珍支援) 2_0-109至112中程綜整(彙) 3" xfId="3308" xr:uid="{00000000-0005-0000-0000-00007D210000}"/>
    <cellStyle name="_1000803-公共建設比較表_1070410-108至111中程綜整(彙-美珍支援) 2_1080221-中程表3-5(致培源)" xfId="306" xr:uid="{00000000-0005-0000-0000-000015010000}"/>
    <cellStyle name="_1000803-公共建設比較表_1070410-108至111中程綜整(彙-美珍支援) 2_1080221-中程表3-5(致培源) 2" xfId="307" xr:uid="{00000000-0005-0000-0000-000016010000}"/>
    <cellStyle name="_1000803-公共建設比較表_1070410-108至111中程綜整(彙-美珍支援) 2_1080221-中程表3-5(致培源) 2 2" xfId="9105" xr:uid="{00000000-0005-0000-0000-000080210000}"/>
    <cellStyle name="_1000803-公共建設比較表_1070410-108至111中程綜整(彙-美珍支援) 2_1080221-中程表3-5(致培源) 3" xfId="3907" xr:uid="{00000000-0005-0000-0000-00007F210000}"/>
    <cellStyle name="_1000803-公共建設比較表_1070410-108至111中程綜整(彙-美珍支援) 3" xfId="8638" xr:uid="{00000000-0005-0000-0000-00007B210000}"/>
    <cellStyle name="_1000803-公共建設比較表_1080221-中程表3-5(致培源)" xfId="308" xr:uid="{00000000-0005-0000-0000-000017010000}"/>
    <cellStyle name="_1000803-公共建設比較表_1080221-中程表3-5(致培源) 2" xfId="309" xr:uid="{00000000-0005-0000-0000-000018010000}"/>
    <cellStyle name="_1000803-公共建設比較表_1080221-中程表3-5(致培源) 2 2" xfId="8754" xr:uid="{00000000-0005-0000-0000-000082210000}"/>
    <cellStyle name="_1000803-公共建設比較表_1080221-中程表3-5(致培源) 3" xfId="8634" xr:uid="{00000000-0005-0000-0000-000081210000}"/>
    <cellStyle name="_1000803-公共建設比較表_1-105至108中程綜整(彙)" xfId="310" xr:uid="{00000000-0005-0000-0000-000019010000}"/>
    <cellStyle name="_1000803-公共建設比較表_1-105至108中程綜整(彙) 2" xfId="311" xr:uid="{00000000-0005-0000-0000-00001A010000}"/>
    <cellStyle name="_1000803-公共建設比較表_1-105至108中程綜整(彙) 2 2" xfId="9104" xr:uid="{00000000-0005-0000-0000-000084210000}"/>
    <cellStyle name="_1000803-公共建設比較表_1-105至108中程綜整(彙) 2_0-109至112中程綜整(彙)" xfId="312" xr:uid="{00000000-0005-0000-0000-00001B010000}"/>
    <cellStyle name="_1000803-公共建設比較表_1-105至108中程綜整(彙) 2_0-109至112中程綜整(彙) 2" xfId="313" xr:uid="{00000000-0005-0000-0000-00001C010000}"/>
    <cellStyle name="_1000803-公共建設比較表_1-105至108中程綜整(彙) 2_0-109至112中程綜整(彙) 2 2" xfId="9204" xr:uid="{00000000-0005-0000-0000-000086210000}"/>
    <cellStyle name="_1000803-公共建設比較表_1-105至108中程綜整(彙) 2_0-109至112中程綜整(彙) 3" xfId="8635" xr:uid="{00000000-0005-0000-0000-000085210000}"/>
    <cellStyle name="_1000803-公共建設比較表_1-105至108中程綜整(彙) 2_1080221-中程表3-5(致培源)" xfId="314" xr:uid="{00000000-0005-0000-0000-00001D010000}"/>
    <cellStyle name="_1000803-公共建設比較表_1-105至108中程綜整(彙) 2_1080221-中程表3-5(致培源) 2" xfId="315" xr:uid="{00000000-0005-0000-0000-00001E010000}"/>
    <cellStyle name="_1000803-公共建設比較表_1-105至108中程綜整(彙) 2_1080221-中程表3-5(致培源) 2 2" xfId="3908" xr:uid="{00000000-0005-0000-0000-000088210000}"/>
    <cellStyle name="_1000803-公共建設比較表_1-105至108中程綜整(彙) 2_1080221-中程表3-5(致培源) 3" xfId="3310" xr:uid="{00000000-0005-0000-0000-000087210000}"/>
    <cellStyle name="_1000803-公共建設比較表_1-105至108中程綜整(彙) 3" xfId="3906" xr:uid="{00000000-0005-0000-0000-000083210000}"/>
    <cellStyle name="_1000803-公共建設比較表_1-105至108中程綜整(彙)_人事費" xfId="316" xr:uid="{00000000-0005-0000-0000-00001F010000}"/>
    <cellStyle name="_1000803-公共建設比較表_1-105至108中程綜整(彙)_人事費 2" xfId="317" xr:uid="{00000000-0005-0000-0000-000020010000}"/>
    <cellStyle name="_1000803-公共建設比較表_1-105至108中程綜整(彙)_人事費 2 2" xfId="8633" xr:uid="{00000000-0005-0000-0000-00008A210000}"/>
    <cellStyle name="_1000803-公共建設比較表_1-105至108中程綜整(彙)_人事費 2_0-109至112中程綜整(彙)" xfId="318" xr:uid="{00000000-0005-0000-0000-000021010000}"/>
    <cellStyle name="_1000803-公共建設比較表_1-105至108中程綜整(彙)_人事費 2_0-109至112中程綜整(彙) 2" xfId="319" xr:uid="{00000000-0005-0000-0000-000022010000}"/>
    <cellStyle name="_1000803-公共建設比較表_1-105至108中程綜整(彙)_人事費 2_0-109至112中程綜整(彙) 2 2" xfId="3311" xr:uid="{00000000-0005-0000-0000-00008C210000}"/>
    <cellStyle name="_1000803-公共建設比較表_1-105至108中程綜整(彙)_人事費 2_0-109至112中程綜整(彙) 3" xfId="9206" xr:uid="{00000000-0005-0000-0000-00008B210000}"/>
    <cellStyle name="_1000803-公共建設比較表_1-105至108中程綜整(彙)_人事費 2_1080221-中程表3-5(致培源)" xfId="320" xr:uid="{00000000-0005-0000-0000-000023010000}"/>
    <cellStyle name="_1000803-公共建設比較表_1-105至108中程綜整(彙)_人事費 2_1080221-中程表3-5(致培源) 2" xfId="321" xr:uid="{00000000-0005-0000-0000-000024010000}"/>
    <cellStyle name="_1000803-公共建設比較表_1-105至108中程綜整(彙)_人事費 2_1080221-中程表3-5(致培源) 2 2" xfId="9107" xr:uid="{00000000-0005-0000-0000-00008E210000}"/>
    <cellStyle name="_1000803-公共建設比較表_1-105至108中程綜整(彙)_人事費 2_1080221-中程表3-5(致培源) 3" xfId="3909" xr:uid="{00000000-0005-0000-0000-00008D210000}"/>
    <cellStyle name="_1000803-公共建設比較表_1-105至108中程綜整(彙)_人事費 3" xfId="9106" xr:uid="{00000000-0005-0000-0000-000089210000}"/>
    <cellStyle name="_1000803-公共建設比較表_一次性(表四)" xfId="322" xr:uid="{00000000-0005-0000-0000-000025010000}"/>
    <cellStyle name="_1000803-公共建設比較表_一次性(表四) 2" xfId="323" xr:uid="{00000000-0005-0000-0000-000026010000}"/>
    <cellStyle name="_1000803-公共建設比較表_一次性(表四) 2 2" xfId="9203" xr:uid="{00000000-0005-0000-0000-000090210000}"/>
    <cellStyle name="_1000803-公共建設比較表_一次性(表四) 2_0-109至112中程綜整(彙)" xfId="324" xr:uid="{00000000-0005-0000-0000-000027010000}"/>
    <cellStyle name="_1000803-公共建設比較表_一次性(表四) 2_0-109至112中程綜整(彙) 2" xfId="325" xr:uid="{00000000-0005-0000-0000-000028010000}"/>
    <cellStyle name="_1000803-公共建設比較表_一次性(表四) 2_0-109至112中程綜整(彙) 2 2" xfId="3910" xr:uid="{00000000-0005-0000-0000-000092210000}"/>
    <cellStyle name="_1000803-公共建設比較表_一次性(表四) 2_0-109至112中程綜整(彙) 3" xfId="3312" xr:uid="{00000000-0005-0000-0000-000091210000}"/>
    <cellStyle name="_1000803-公共建設比較表_一次性(表四) 2_1080221-中程表3-5(致培源)" xfId="326" xr:uid="{00000000-0005-0000-0000-000029010000}"/>
    <cellStyle name="_1000803-公共建設比較表_一次性(表四) 2_1080221-中程表3-5(致培源) 2" xfId="327" xr:uid="{00000000-0005-0000-0000-00002A010000}"/>
    <cellStyle name="_1000803-公共建設比較表_一次性(表四) 2_1080221-中程表3-5(致培源) 2 2" xfId="8631" xr:uid="{00000000-0005-0000-0000-000094210000}"/>
    <cellStyle name="_1000803-公共建設比較表_一次性(表四) 2_1080221-中程表3-5(致培源) 3" xfId="9108" xr:uid="{00000000-0005-0000-0000-000093210000}"/>
    <cellStyle name="_1000803-公共建設比較表_一次性(表四) 3" xfId="8632" xr:uid="{00000000-0005-0000-0000-00008F210000}"/>
    <cellStyle name="_1000803-公共建設比較表_一次性(表四)_人事費" xfId="328" xr:uid="{00000000-0005-0000-0000-00002B010000}"/>
    <cellStyle name="_1000803-公共建設比較表_一次性(表四)_人事費 2" xfId="329" xr:uid="{00000000-0005-0000-0000-00002C010000}"/>
    <cellStyle name="_1000803-公共建設比較表_一次性(表四)_人事費 2 2" xfId="3905" xr:uid="{00000000-0005-0000-0000-000096210000}"/>
    <cellStyle name="_1000803-公共建設比較表_一次性(表四)_人事費 2_0-109至112中程綜整(彙)" xfId="330" xr:uid="{00000000-0005-0000-0000-00002D010000}"/>
    <cellStyle name="_1000803-公共建設比較表_一次性(表四)_人事費 2_0-109至112中程綜整(彙) 2" xfId="331" xr:uid="{00000000-0005-0000-0000-00002E010000}"/>
    <cellStyle name="_1000803-公共建設比較表_一次性(表四)_人事費 2_0-109至112中程綜整(彙) 2 2" xfId="3313" xr:uid="{00000000-0005-0000-0000-000098210000}"/>
    <cellStyle name="_1000803-公共建設比較表_一次性(表四)_人事費 2_0-109至112中程綜整(彙) 3" xfId="9103" xr:uid="{00000000-0005-0000-0000-000097210000}"/>
    <cellStyle name="_1000803-公共建設比較表_一次性(表四)_人事費 2_1080221-中程表3-5(致培源)" xfId="332" xr:uid="{00000000-0005-0000-0000-00002F010000}"/>
    <cellStyle name="_1000803-公共建設比較表_一次性(表四)_人事費 2_1080221-中程表3-5(致培源) 2" xfId="333" xr:uid="{00000000-0005-0000-0000-000030010000}"/>
    <cellStyle name="_1000803-公共建設比較表_一次性(表四)_人事費 2_1080221-中程表3-5(致培源) 2 2" xfId="3315" xr:uid="{00000000-0005-0000-0000-00009A210000}"/>
    <cellStyle name="_1000803-公共建設比較表_一次性(表四)_人事費 2_1080221-中程表3-5(致培源) 3" xfId="3314" xr:uid="{00000000-0005-0000-0000-000099210000}"/>
    <cellStyle name="_1000803-公共建設比較表_一次性(表四)_人事費 3" xfId="8755" xr:uid="{00000000-0005-0000-0000-000095210000}"/>
    <cellStyle name="_1000803-公共建設比較表_人事費" xfId="334" xr:uid="{00000000-0005-0000-0000-000031010000}"/>
    <cellStyle name="_1000803-公共建設比較表_人事費 2" xfId="335" xr:uid="{00000000-0005-0000-0000-000032010000}"/>
    <cellStyle name="_1000803-公共建設比較表_人事費 2 2" xfId="3317" xr:uid="{00000000-0005-0000-0000-00009C210000}"/>
    <cellStyle name="_1000803-公共建設比較表_人事費 2_0-109至112中程綜整(彙)" xfId="336" xr:uid="{00000000-0005-0000-0000-000033010000}"/>
    <cellStyle name="_1000803-公共建設比較表_人事費 2_0-109至112中程綜整(彙) 2" xfId="337" xr:uid="{00000000-0005-0000-0000-000034010000}"/>
    <cellStyle name="_1000803-公共建設比較表_人事費 2_0-109至112中程綜整(彙) 2 2" xfId="3319" xr:uid="{00000000-0005-0000-0000-00009E210000}"/>
    <cellStyle name="_1000803-公共建設比較表_人事費 2_0-109至112中程綜整(彙) 3" xfId="3318" xr:uid="{00000000-0005-0000-0000-00009D210000}"/>
    <cellStyle name="_1000803-公共建設比較表_人事費 2_1080221-中程表3-5(致培源)" xfId="338" xr:uid="{00000000-0005-0000-0000-000035010000}"/>
    <cellStyle name="_1000803-公共建設比較表_人事費 2_1080221-中程表3-5(致培源) 2" xfId="339" xr:uid="{00000000-0005-0000-0000-000036010000}"/>
    <cellStyle name="_1000803-公共建設比較表_人事費 2_1080221-中程表3-5(致培源) 2 2" xfId="3320" xr:uid="{00000000-0005-0000-0000-0000A0210000}"/>
    <cellStyle name="_1000803-公共建設比較表_人事費 2_1080221-中程表3-5(致培源) 3" xfId="4995" xr:uid="{00000000-0005-0000-0000-00009F210000}"/>
    <cellStyle name="_1000803-公共建設比較表_人事費 3" xfId="3316" xr:uid="{00000000-0005-0000-0000-00009B210000}"/>
    <cellStyle name="_1000803-公共建設比較表_分年延續(表一)" xfId="340" xr:uid="{00000000-0005-0000-0000-000037010000}"/>
    <cellStyle name="_1000803-公共建設比較表_分年延續(表一) 2" xfId="341" xr:uid="{00000000-0005-0000-0000-000038010000}"/>
    <cellStyle name="_1000803-公共建設比較表_分年延續(表一) 2 2" xfId="3322" xr:uid="{00000000-0005-0000-0000-0000A2210000}"/>
    <cellStyle name="_1000803-公共建設比較表_分年延續(表一) 2_0-109至112中程綜整(彙)" xfId="342" xr:uid="{00000000-0005-0000-0000-000039010000}"/>
    <cellStyle name="_1000803-公共建設比較表_分年延續(表一) 2_0-109至112中程綜整(彙) 2" xfId="343" xr:uid="{00000000-0005-0000-0000-00003A010000}"/>
    <cellStyle name="_1000803-公共建設比較表_分年延續(表一) 2_0-109至112中程綜整(彙) 2 2" xfId="3324" xr:uid="{00000000-0005-0000-0000-0000A4210000}"/>
    <cellStyle name="_1000803-公共建設比較表_分年延續(表一) 2_0-109至112中程綜整(彙) 3" xfId="3323" xr:uid="{00000000-0005-0000-0000-0000A3210000}"/>
    <cellStyle name="_1000803-公共建設比較表_分年延續(表一) 2_1080221-中程表3-5(致培源)" xfId="344" xr:uid="{00000000-0005-0000-0000-00003B010000}"/>
    <cellStyle name="_1000803-公共建設比較表_分年延續(表一) 2_1080221-中程表3-5(致培源) 2" xfId="345" xr:uid="{00000000-0005-0000-0000-00003C010000}"/>
    <cellStyle name="_1000803-公共建設比較表_分年延續(表一) 2_1080221-中程表3-5(致培源) 2 2" xfId="4989" xr:uid="{00000000-0005-0000-0000-0000A6210000}"/>
    <cellStyle name="_1000803-公共建設比較表_分年延續(表一) 2_1080221-中程表3-5(致培源) 3" xfId="8385" xr:uid="{00000000-0005-0000-0000-0000A5210000}"/>
    <cellStyle name="_1000803-公共建設比較表_分年延續(表一) 3" xfId="3321" xr:uid="{00000000-0005-0000-0000-0000A1210000}"/>
    <cellStyle name="_1000803-公共建設比較表_同仁填-107至110中程綜整(彙)" xfId="346" xr:uid="{00000000-0005-0000-0000-00003D010000}"/>
    <cellStyle name="_1000803-公共建設比較表_同仁填-107至110中程綜整(彙) 2" xfId="347" xr:uid="{00000000-0005-0000-0000-00003E010000}"/>
    <cellStyle name="_1000803-公共建設比較表_同仁填-107至110中程綜整(彙) 2 2" xfId="3326" xr:uid="{00000000-0005-0000-0000-0000A8210000}"/>
    <cellStyle name="_1000803-公共建設比較表_同仁填-107至110中程綜整(彙) 2_0-109至112中程綜整(彙)" xfId="348" xr:uid="{00000000-0005-0000-0000-00003F010000}"/>
    <cellStyle name="_1000803-公共建設比較表_同仁填-107至110中程綜整(彙) 2_0-109至112中程綜整(彙) 2" xfId="349" xr:uid="{00000000-0005-0000-0000-000040010000}"/>
    <cellStyle name="_1000803-公共建設比較表_同仁填-107至110中程綜整(彙) 2_0-109至112中程綜整(彙) 2 2" xfId="3328" xr:uid="{00000000-0005-0000-0000-0000AA210000}"/>
    <cellStyle name="_1000803-公共建設比較表_同仁填-107至110中程綜整(彙) 2_0-109至112中程綜整(彙) 3" xfId="3327" xr:uid="{00000000-0005-0000-0000-0000A9210000}"/>
    <cellStyle name="_1000803-公共建設比較表_同仁填-107至110中程綜整(彙) 2_1080221-中程表3-5(致培源)" xfId="350" xr:uid="{00000000-0005-0000-0000-000041010000}"/>
    <cellStyle name="_1000803-公共建設比較表_同仁填-107至110中程綜整(彙) 2_1080221-中程表3-5(致培源) 2" xfId="351" xr:uid="{00000000-0005-0000-0000-000042010000}"/>
    <cellStyle name="_1000803-公共建設比較表_同仁填-107至110中程綜整(彙) 2_1080221-中程表3-5(致培源) 2 2" xfId="3330" xr:uid="{00000000-0005-0000-0000-0000AC210000}"/>
    <cellStyle name="_1000803-公共建設比較表_同仁填-107至110中程綜整(彙) 2_1080221-中程表3-5(致培源) 3" xfId="3329" xr:uid="{00000000-0005-0000-0000-0000AB210000}"/>
    <cellStyle name="_1000803-公共建設比較表_同仁填-107至110中程綜整(彙) 3" xfId="3325" xr:uid="{00000000-0005-0000-0000-0000A7210000}"/>
    <cellStyle name="_1000803-公共建設比較表_同仁填-107至110中程綜整(彙)_人事費" xfId="352" xr:uid="{00000000-0005-0000-0000-000043010000}"/>
    <cellStyle name="_1000803-公共建設比較表_同仁填-107至110中程綜整(彙)_人事費 2" xfId="353" xr:uid="{00000000-0005-0000-0000-000044010000}"/>
    <cellStyle name="_1000803-公共建設比較表_同仁填-107至110中程綜整(彙)_人事費 2 2" xfId="3332" xr:uid="{00000000-0005-0000-0000-0000AE210000}"/>
    <cellStyle name="_1000803-公共建設比較表_同仁填-107至110中程綜整(彙)_人事費 2_0-109至112中程綜整(彙)" xfId="354" xr:uid="{00000000-0005-0000-0000-000045010000}"/>
    <cellStyle name="_1000803-公共建設比較表_同仁填-107至110中程綜整(彙)_人事費 2_0-109至112中程綜整(彙) 2" xfId="355" xr:uid="{00000000-0005-0000-0000-000046010000}"/>
    <cellStyle name="_1000803-公共建設比較表_同仁填-107至110中程綜整(彙)_人事費 2_0-109至112中程綜整(彙) 2 2" xfId="4996" xr:uid="{00000000-0005-0000-0000-0000B0210000}"/>
    <cellStyle name="_1000803-公共建設比較表_同仁填-107至110中程綜整(彙)_人事費 2_0-109至112中程綜整(彙) 3" xfId="9162" xr:uid="{00000000-0005-0000-0000-0000AF210000}"/>
    <cellStyle name="_1000803-公共建設比較表_同仁填-107至110中程綜整(彙)_人事費 2_1080221-中程表3-5(致培源)" xfId="356" xr:uid="{00000000-0005-0000-0000-000047010000}"/>
    <cellStyle name="_1000803-公共建設比較表_同仁填-107至110中程綜整(彙)_人事費 2_1080221-中程表3-5(致培源) 2" xfId="357" xr:uid="{00000000-0005-0000-0000-000048010000}"/>
    <cellStyle name="_1000803-公共建設比較表_同仁填-107至110中程綜整(彙)_人事費 2_1080221-中程表3-5(致培源) 2 2" xfId="9165" xr:uid="{00000000-0005-0000-0000-0000B2210000}"/>
    <cellStyle name="_1000803-公共建設比較表_同仁填-107至110中程綜整(彙)_人事費 2_1080221-中程表3-5(致培源) 3" xfId="8629" xr:uid="{00000000-0005-0000-0000-0000B1210000}"/>
    <cellStyle name="_1000803-公共建設比較表_同仁填-107至110中程綜整(彙)_人事費 3" xfId="3331" xr:uid="{00000000-0005-0000-0000-0000AD210000}"/>
    <cellStyle name="_1000803-公共建設比較表_同仁填-107至110中程綜整(彙)-修" xfId="358" xr:uid="{00000000-0005-0000-0000-000049010000}"/>
    <cellStyle name="_1000803-公共建設比較表_同仁填-107至110中程綜整(彙)-修 2" xfId="359" xr:uid="{00000000-0005-0000-0000-00004A010000}"/>
    <cellStyle name="_1000803-公共建設比較表_同仁填-107至110中程綜整(彙)-修 2 2" xfId="8628" xr:uid="{00000000-0005-0000-0000-0000B4210000}"/>
    <cellStyle name="_1000803-公共建設比較表_同仁填-107至110中程綜整(彙)-修 2_0-109至112中程綜整(彙)" xfId="360" xr:uid="{00000000-0005-0000-0000-00004B010000}"/>
    <cellStyle name="_1000803-公共建設比較表_同仁填-107至110中程綜整(彙)-修 2_0-109至112中程綜整(彙) 2" xfId="361" xr:uid="{00000000-0005-0000-0000-00004C010000}"/>
    <cellStyle name="_1000803-公共建設比較表_同仁填-107至110中程綜整(彙)-修 2_0-109至112中程綜整(彙) 2 2" xfId="8627" xr:uid="{00000000-0005-0000-0000-0000B6210000}"/>
    <cellStyle name="_1000803-公共建設比較表_同仁填-107至110中程綜整(彙)-修 2_0-109至112中程綜整(彙) 3" xfId="7655" xr:uid="{00000000-0005-0000-0000-0000B5210000}"/>
    <cellStyle name="_1000803-公共建設比較表_同仁填-107至110中程綜整(彙)-修 2_1080221-中程表3-5(致培源)" xfId="362" xr:uid="{00000000-0005-0000-0000-00004D010000}"/>
    <cellStyle name="_1000803-公共建設比較表_同仁填-107至110中程綜整(彙)-修 2_1080221-中程表3-5(致培源) 2" xfId="363" xr:uid="{00000000-0005-0000-0000-00004E010000}"/>
    <cellStyle name="_1000803-公共建設比較表_同仁填-107至110中程綜整(彙)-修 2_1080221-中程表3-5(致培源) 2 2" xfId="7650" xr:uid="{00000000-0005-0000-0000-0000B8210000}"/>
    <cellStyle name="_1000803-公共建設比較表_同仁填-107至110中程綜整(彙)-修 2_1080221-中程表3-5(致培源) 3" xfId="8630" xr:uid="{00000000-0005-0000-0000-0000B7210000}"/>
    <cellStyle name="_1000803-公共建設比較表_同仁填-107至110中程綜整(彙)-修 3" xfId="3333" xr:uid="{00000000-0005-0000-0000-0000B3210000}"/>
    <cellStyle name="_1000803-公共建設比較表_同仁填-107至110中程綜整(彙)-修_人事費" xfId="364" xr:uid="{00000000-0005-0000-0000-00004F010000}"/>
    <cellStyle name="_1000803-公共建設比較表_同仁填-107至110中程綜整(彙)-修_人事費 2" xfId="365" xr:uid="{00000000-0005-0000-0000-000050010000}"/>
    <cellStyle name="_1000803-公共建設比較表_同仁填-107至110中程綜整(彙)-修_人事費 2 2" xfId="8625" xr:uid="{00000000-0005-0000-0000-0000BA210000}"/>
    <cellStyle name="_1000803-公共建設比較表_同仁填-107至110中程綜整(彙)-修_人事費 2_0-109至112中程綜整(彙)" xfId="366" xr:uid="{00000000-0005-0000-0000-000051010000}"/>
    <cellStyle name="_1000803-公共建設比較表_同仁填-107至110中程綜整(彙)-修_人事費 2_0-109至112中程綜整(彙) 2" xfId="367" xr:uid="{00000000-0005-0000-0000-000052010000}"/>
    <cellStyle name="_1000803-公共建設比較表_同仁填-107至110中程綜整(彙)-修_人事費 2_0-109至112中程綜整(彙) 2 2" xfId="6593" xr:uid="{00000000-0005-0000-0000-0000BC210000}"/>
    <cellStyle name="_1000803-公共建設比較表_同仁填-107至110中程綜整(彙)-修_人事費 2_0-109至112中程綜整(彙) 3" xfId="7651" xr:uid="{00000000-0005-0000-0000-0000BB210000}"/>
    <cellStyle name="_1000803-公共建設比較表_同仁填-107至110中程綜整(彙)-修_人事費 2_1080221-中程表3-5(致培源)" xfId="368" xr:uid="{00000000-0005-0000-0000-000053010000}"/>
    <cellStyle name="_1000803-公共建設比較表_同仁填-107至110中程綜整(彙)-修_人事費 2_1080221-中程表3-5(致培源) 2" xfId="369" xr:uid="{00000000-0005-0000-0000-000054010000}"/>
    <cellStyle name="_1000803-公共建設比較表_同仁填-107至110中程綜整(彙)-修_人事費 2_1080221-中程表3-5(致培源) 2 2" xfId="8624" xr:uid="{00000000-0005-0000-0000-0000BE210000}"/>
    <cellStyle name="_1000803-公共建設比較表_同仁填-107至110中程綜整(彙)-修_人事費 2_1080221-中程表3-5(致培源) 3" xfId="8361" xr:uid="{00000000-0005-0000-0000-0000BD210000}"/>
    <cellStyle name="_1000803-公共建設比較表_同仁填-107至110中程綜整(彙)-修_人事費 3" xfId="3334" xr:uid="{00000000-0005-0000-0000-0000B9210000}"/>
    <cellStyle name="_1000803-公共建設比較表_專案伸算(表二)" xfId="370" xr:uid="{00000000-0005-0000-0000-000055010000}"/>
    <cellStyle name="_1000803-公共建設比較表_專案伸算(表二) 2" xfId="371" xr:uid="{00000000-0005-0000-0000-000056010000}"/>
    <cellStyle name="_1000803-公共建設比較表_專案伸算(表二) 2 2" xfId="8626" xr:uid="{00000000-0005-0000-0000-0000C0210000}"/>
    <cellStyle name="_1000803-公共建設比較表_專案伸算(表二) 2_0-109至112中程綜整(彙)" xfId="372" xr:uid="{00000000-0005-0000-0000-000057010000}"/>
    <cellStyle name="_1000803-公共建設比較表_專案伸算(表二) 2_0-109至112中程綜整(彙) 2" xfId="373" xr:uid="{00000000-0005-0000-0000-000058010000}"/>
    <cellStyle name="_1000803-公共建設比較表_專案伸算(表二) 2_0-109至112中程綜整(彙) 2 2" xfId="8287" xr:uid="{00000000-0005-0000-0000-0000C2210000}"/>
    <cellStyle name="_1000803-公共建設比較表_專案伸算(表二) 2_0-109至112中程綜整(彙) 3" xfId="6594" xr:uid="{00000000-0005-0000-0000-0000C1210000}"/>
    <cellStyle name="_1000803-公共建設比較表_專案伸算(表二) 2_1080221-中程表3-5(致培源)" xfId="374" xr:uid="{00000000-0005-0000-0000-000059010000}"/>
    <cellStyle name="_1000803-公共建設比較表_專案伸算(表二) 2_1080221-中程表3-5(致培源) 2" xfId="375" xr:uid="{00000000-0005-0000-0000-00005A010000}"/>
    <cellStyle name="_1000803-公共建設比較表_專案伸算(表二) 2_1080221-中程表3-5(致培源) 2 2" xfId="7012" xr:uid="{00000000-0005-0000-0000-0000C4210000}"/>
    <cellStyle name="_1000803-公共建設比較表_專案伸算(表二) 2_1080221-中程表3-5(致培源) 3" xfId="3335" xr:uid="{00000000-0005-0000-0000-0000C3210000}"/>
    <cellStyle name="_1000803-公共建設比較表_專案伸算(表二) 3" xfId="7399" xr:uid="{00000000-0005-0000-0000-0000BF210000}"/>
    <cellStyle name="_1000803-公共建設比較表_專案伸算(表二)_人事費" xfId="376" xr:uid="{00000000-0005-0000-0000-00005B010000}"/>
    <cellStyle name="_1000803-公共建設比較表_專案伸算(表二)_人事費 2" xfId="377" xr:uid="{00000000-0005-0000-0000-00005C010000}"/>
    <cellStyle name="_1000803-公共建設比較表_專案伸算(表二)_人事費 2 2" xfId="7654" xr:uid="{00000000-0005-0000-0000-0000C6210000}"/>
    <cellStyle name="_1000803-公共建設比較表_專案伸算(表二)_人事費 2_0-109至112中程綜整(彙)" xfId="378" xr:uid="{00000000-0005-0000-0000-00005D010000}"/>
    <cellStyle name="_1000803-公共建設比較表_專案伸算(表二)_人事費 2_0-109至112中程綜整(彙) 2" xfId="379" xr:uid="{00000000-0005-0000-0000-00005E010000}"/>
    <cellStyle name="_1000803-公共建設比較表_專案伸算(表二)_人事費 2_0-109至112中程綜整(彙) 2 2" xfId="9163" xr:uid="{00000000-0005-0000-0000-0000C8210000}"/>
    <cellStyle name="_1000803-公共建設比較表_專案伸算(表二)_人事費 2_0-109至112中程綜整(彙) 3" xfId="8622" xr:uid="{00000000-0005-0000-0000-0000C7210000}"/>
    <cellStyle name="_1000803-公共建設比較表_專案伸算(表二)_人事費 2_1080221-中程表3-5(致培源)" xfId="380" xr:uid="{00000000-0005-0000-0000-00005F010000}"/>
    <cellStyle name="_1000803-公共建設比較表_專案伸算(表二)_人事費 2_1080221-中程表3-5(致培源) 2" xfId="381" xr:uid="{00000000-0005-0000-0000-000060010000}"/>
    <cellStyle name="_1000803-公共建設比較表_專案伸算(表二)_人事費 2_1080221-中程表3-5(致培源) 2 2" xfId="3336" xr:uid="{00000000-0005-0000-0000-0000CA210000}"/>
    <cellStyle name="_1000803-公共建設比較表_專案伸算(表二)_人事費 2_1080221-中程表3-5(致培源) 3" xfId="7652" xr:uid="{00000000-0005-0000-0000-0000C9210000}"/>
    <cellStyle name="_1000803-公共建設比較表_專案伸算(表二)_人事費 3" xfId="8623" xr:uid="{00000000-0005-0000-0000-0000C5210000}"/>
    <cellStyle name="_1000803-公共建設比較表_新興(表三)&amp;法義(表五）" xfId="382" xr:uid="{00000000-0005-0000-0000-000061010000}"/>
    <cellStyle name="_1000803-公共建設比較表_新興(表三)&amp;法義(表五） 2" xfId="383" xr:uid="{00000000-0005-0000-0000-000062010000}"/>
    <cellStyle name="_1000803-公共建設比較表_新興(表三)&amp;法義(表五） 2 2" xfId="7653" xr:uid="{00000000-0005-0000-0000-0000CC210000}"/>
    <cellStyle name="_1000803-公共建設比較表_新興(表三)&amp;法義(表五） 2_0-109至112中程綜整(彙)" xfId="384" xr:uid="{00000000-0005-0000-0000-000063010000}"/>
    <cellStyle name="_1000803-公共建設比較表_新興(表三)&amp;法義(表五） 2_0-109至112中程綜整(彙) 2" xfId="385" xr:uid="{00000000-0005-0000-0000-000064010000}"/>
    <cellStyle name="_1000803-公共建設比較表_新興(表三)&amp;法義(表五） 2_0-109至112中程綜整(彙) 2 2" xfId="8621" xr:uid="{00000000-0005-0000-0000-0000CE210000}"/>
    <cellStyle name="_1000803-公共建設比較表_新興(表三)&amp;法義(表五） 2_0-109至112中程綜整(彙) 3" xfId="8619" xr:uid="{00000000-0005-0000-0000-0000CD210000}"/>
    <cellStyle name="_1000803-公共建設比較表_新興(表三)&amp;法義(表五） 2_1080221-中程表3-5(致培源)" xfId="386" xr:uid="{00000000-0005-0000-0000-000065010000}"/>
    <cellStyle name="_1000803-公共建設比較表_新興(表三)&amp;法義(表五） 2_1080221-中程表3-5(致培源) 2" xfId="387" xr:uid="{00000000-0005-0000-0000-000066010000}"/>
    <cellStyle name="_1000803-公共建設比較表_新興(表三)&amp;法義(表五） 2_1080221-中程表3-5(致培源) 2 2" xfId="8821" xr:uid="{00000000-0005-0000-0000-0000D0210000}"/>
    <cellStyle name="_1000803-公共建設比較表_新興(表三)&amp;法義(表五） 2_1080221-中程表3-5(致培源) 3" xfId="3337" xr:uid="{00000000-0005-0000-0000-0000CF210000}"/>
    <cellStyle name="_1000803-公共建設比較表_新興(表三)&amp;法義(表五） 3" xfId="8620" xr:uid="{00000000-0005-0000-0000-0000CB210000}"/>
    <cellStyle name="_1000803-公共建設比較表_新興(表三)&amp;法義(表五）_人事費" xfId="388" xr:uid="{00000000-0005-0000-0000-000067010000}"/>
    <cellStyle name="_1000803-公共建設比較表_新興(表三)&amp;法義(表五）_人事費 2" xfId="389" xr:uid="{00000000-0005-0000-0000-000068010000}"/>
    <cellStyle name="_1000803-公共建設比較表_新興(表三)&amp;法義(表五）_人事費 2 2" xfId="8825" xr:uid="{00000000-0005-0000-0000-0000D2210000}"/>
    <cellStyle name="_1000803-公共建設比較表_新興(表三)&amp;法義(表五）_人事費 2_0-109至112中程綜整(彙)" xfId="390" xr:uid="{00000000-0005-0000-0000-000069010000}"/>
    <cellStyle name="_1000803-公共建設比較表_新興(表三)&amp;法義(表五）_人事費 2_0-109至112中程綜整(彙) 2" xfId="391" xr:uid="{00000000-0005-0000-0000-00006A010000}"/>
    <cellStyle name="_1000803-公共建設比較表_新興(表三)&amp;法義(表五）_人事費 2_0-109至112中程綜整(彙) 2 2" xfId="3339" xr:uid="{00000000-0005-0000-0000-0000D4210000}"/>
    <cellStyle name="_1000803-公共建設比較表_新興(表三)&amp;法義(表五）_人事費 2_0-109至112中程綜整(彙) 3" xfId="9164" xr:uid="{00000000-0005-0000-0000-0000D3210000}"/>
    <cellStyle name="_1000803-公共建設比較表_新興(表三)&amp;法義(表五）_人事費 2_1080221-中程表3-5(致培源)" xfId="392" xr:uid="{00000000-0005-0000-0000-00006B010000}"/>
    <cellStyle name="_1000803-公共建設比較表_新興(表三)&amp;法義(表五）_人事費 2_1080221-中程表3-5(致培源) 2" xfId="393" xr:uid="{00000000-0005-0000-0000-00006C010000}"/>
    <cellStyle name="_1000803-公共建設比較表_新興(表三)&amp;法義(表五）_人事費 2_1080221-中程表3-5(致培源) 2 2" xfId="7665" xr:uid="{00000000-0005-0000-0000-0000D6210000}"/>
    <cellStyle name="_1000803-公共建設比較表_新興(表三)&amp;法義(表五）_人事費 2_1080221-中程表3-5(致培源) 3" xfId="3340" xr:uid="{00000000-0005-0000-0000-0000D5210000}"/>
    <cellStyle name="_1000803-公共建設比較表_新興(表三)&amp;法義(表五）_人事費 3" xfId="3338" xr:uid="{00000000-0005-0000-0000-0000D1210000}"/>
    <cellStyle name="_1000803-公共建設比較表_增減說明" xfId="394" xr:uid="{00000000-0005-0000-0000-00006D010000}"/>
    <cellStyle name="_1000803-公共建設比較表_增減說明 2" xfId="395" xr:uid="{00000000-0005-0000-0000-00006E010000}"/>
    <cellStyle name="_1000803-公共建設比較表_增減說明 2 2" xfId="9111" xr:uid="{00000000-0005-0000-0000-0000D8210000}"/>
    <cellStyle name="_1000803-公共建設比較表_增減說明 2_0-109至112中程綜整(彙)" xfId="396" xr:uid="{00000000-0005-0000-0000-00006F010000}"/>
    <cellStyle name="_1000803-公共建設比較表_增減說明 2_0-109至112中程綜整(彙) 2" xfId="397" xr:uid="{00000000-0005-0000-0000-000070010000}"/>
    <cellStyle name="_1000803-公共建設比較表_增減說明 2_0-109至112中程綜整(彙) 2 2" xfId="7656" xr:uid="{00000000-0005-0000-0000-0000DA210000}"/>
    <cellStyle name="_1000803-公共建設比較表_增減說明 2_0-109至112中程綜整(彙) 3" xfId="8617" xr:uid="{00000000-0005-0000-0000-0000D9210000}"/>
    <cellStyle name="_1000803-公共建設比較表_增減說明 2_1080221-中程表3-5(致培源)" xfId="398" xr:uid="{00000000-0005-0000-0000-000071010000}"/>
    <cellStyle name="_1000803-公共建設比較表_增減說明 2_1080221-中程表3-5(致培源) 2" xfId="399" xr:uid="{00000000-0005-0000-0000-000072010000}"/>
    <cellStyle name="_1000803-公共建設比較表_增減說明 2_1080221-中程表3-5(致培源) 2 2" xfId="9112" xr:uid="{00000000-0005-0000-0000-0000DC210000}"/>
    <cellStyle name="_1000803-公共建設比較表_增減說明 2_1080221-中程表3-5(致培源) 3" xfId="3914" xr:uid="{00000000-0005-0000-0000-0000DB210000}"/>
    <cellStyle name="_1000803-公共建設比較表_增減說明 3" xfId="3913" xr:uid="{00000000-0005-0000-0000-0000D7210000}"/>
    <cellStyle name="_1000803-公共建設比較表_增減說明_人事費" xfId="400" xr:uid="{00000000-0005-0000-0000-000073010000}"/>
    <cellStyle name="_1000803-公共建設比較表_增減說明_人事費 2" xfId="401" xr:uid="{00000000-0005-0000-0000-000074010000}"/>
    <cellStyle name="_1000803-公共建設比較表_增減說明_人事費 2 2" xfId="3912" xr:uid="{00000000-0005-0000-0000-0000DE210000}"/>
    <cellStyle name="_1000803-公共建設比較表_增減說明_人事費 2_0-109至112中程綜整(彙)" xfId="402" xr:uid="{00000000-0005-0000-0000-000075010000}"/>
    <cellStyle name="_1000803-公共建設比較表_增減說明_人事費 2_0-109至112中程綜整(彙) 2" xfId="403" xr:uid="{00000000-0005-0000-0000-000076010000}"/>
    <cellStyle name="_1000803-公共建設比較表_增減說明_人事費 2_0-109至112中程綜整(彙) 2 2" xfId="8824" xr:uid="{00000000-0005-0000-0000-0000E0210000}"/>
    <cellStyle name="_1000803-公共建設比較表_增減說明_人事費 2_0-109至112中程綜整(彙) 3" xfId="9110" xr:uid="{00000000-0005-0000-0000-0000DF210000}"/>
    <cellStyle name="_1000803-公共建設比較表_增減說明_人事費 2_1080221-中程表3-5(致培源)" xfId="404" xr:uid="{00000000-0005-0000-0000-000077010000}"/>
    <cellStyle name="_1000803-公共建設比較表_增減說明_人事費 2_1080221-中程表3-5(致培源) 2" xfId="405" xr:uid="{00000000-0005-0000-0000-000078010000}"/>
    <cellStyle name="_1000803-公共建設比較表_增減說明_人事費 2_1080221-中程表3-5(致培源) 2 2" xfId="3915" xr:uid="{00000000-0005-0000-0000-0000E2210000}"/>
    <cellStyle name="_1000803-公共建設比較表_增減說明_人事費 2_1080221-中程表3-5(致培源) 3" xfId="3341" xr:uid="{00000000-0005-0000-0000-0000E1210000}"/>
    <cellStyle name="_1000803-公共建設比較表_增減說明_人事費 3" xfId="8823" xr:uid="{00000000-0005-0000-0000-0000DD210000}"/>
    <cellStyle name="_1000805-特別預算未完計畫101年度編列情形表(數字未定，塞交通部)(6版)" xfId="406" xr:uid="{00000000-0005-0000-0000-000079010000}"/>
    <cellStyle name="_1000805-特別預算未完計畫101年度編列情形表(數字未定，塞交通部)(6版) 2" xfId="9113" xr:uid="{00000000-0005-0000-0000-0000E3210000}"/>
    <cellStyle name="_1000805-特別預算未完計畫101年度編列情形表(數字未定，塞交通部)(6版)_人事費" xfId="407" xr:uid="{00000000-0005-0000-0000-00007A010000}"/>
    <cellStyle name="_1000805-特別預算未完計畫101年度編列情形表(數字未定，塞交通部)(6版)_人事費 2" xfId="8616" xr:uid="{00000000-0005-0000-0000-0000E4210000}"/>
    <cellStyle name="_1010818-100-102預決算調整帳(終)" xfId="408" xr:uid="{00000000-0005-0000-0000-00007B010000}"/>
    <cellStyle name="_1010818-100-102預決算調整帳(終) 2" xfId="7657" xr:uid="{00000000-0005-0000-0000-0000E5210000}"/>
    <cellStyle name="_1010818-100-102預決算調整帳(終)_0-106至109中程綜整(彙)" xfId="409" xr:uid="{00000000-0005-0000-0000-00007C010000}"/>
    <cellStyle name="_1010818-100-102預決算調整帳(終)_0-106至109中程綜整(彙) 2" xfId="410" xr:uid="{00000000-0005-0000-0000-00007D010000}"/>
    <cellStyle name="_1010818-100-102預決算調整帳(終)_0-106至109中程綜整(彙) 2 2" xfId="9114" xr:uid="{00000000-0005-0000-0000-0000E7210000}"/>
    <cellStyle name="_1010818-100-102預決算調整帳(終)_0-106至109中程綜整(彙) 2_0-109至112中程綜整(彙)" xfId="411" xr:uid="{00000000-0005-0000-0000-00007E010000}"/>
    <cellStyle name="_1010818-100-102預決算調整帳(終)_0-106至109中程綜整(彙) 2_0-109至112中程綜整(彙) 2" xfId="412" xr:uid="{00000000-0005-0000-0000-00007F010000}"/>
    <cellStyle name="_1010818-100-102預決算調整帳(終)_0-106至109中程綜整(彙) 2_0-109至112中程綜整(彙) 2 2" xfId="3911" xr:uid="{00000000-0005-0000-0000-0000E9210000}"/>
    <cellStyle name="_1010818-100-102預決算調整帳(終)_0-106至109中程綜整(彙) 2_0-109至112中程綜整(彙) 3" xfId="8822" xr:uid="{00000000-0005-0000-0000-0000E8210000}"/>
    <cellStyle name="_1010818-100-102預決算調整帳(終)_0-106至109中程綜整(彙) 2_1080221-中程表3-5(致培源)" xfId="413" xr:uid="{00000000-0005-0000-0000-000080010000}"/>
    <cellStyle name="_1010818-100-102預決算調整帳(終)_0-106至109中程綜整(彙) 2_1080221-中程表3-5(致培源) 2" xfId="414" xr:uid="{00000000-0005-0000-0000-000081010000}"/>
    <cellStyle name="_1010818-100-102預決算調整帳(終)_0-106至109中程綜整(彙) 2_1080221-中程表3-5(致培源) 2 2" xfId="8618" xr:uid="{00000000-0005-0000-0000-0000EB210000}"/>
    <cellStyle name="_1010818-100-102預決算調整帳(終)_0-106至109中程綜整(彙) 2_1080221-中程表3-5(致培源) 3" xfId="9109" xr:uid="{00000000-0005-0000-0000-0000EA210000}"/>
    <cellStyle name="_1010818-100-102預決算調整帳(終)_0-106至109中程綜整(彙) 3" xfId="3916" xr:uid="{00000000-0005-0000-0000-0000E6210000}"/>
    <cellStyle name="_1010818-100-102預決算調整帳(終)_0-106至109中程綜整(彙)_人事費" xfId="415" xr:uid="{00000000-0005-0000-0000-000082010000}"/>
    <cellStyle name="_1010818-100-102預決算調整帳(終)_0-106至109中程綜整(彙)_人事費 2" xfId="416" xr:uid="{00000000-0005-0000-0000-000083010000}"/>
    <cellStyle name="_1010818-100-102預決算調整帳(終)_0-106至109中程綜整(彙)_人事費 2 2" xfId="7664" xr:uid="{00000000-0005-0000-0000-0000ED210000}"/>
    <cellStyle name="_1010818-100-102預決算調整帳(終)_0-106至109中程綜整(彙)_人事費 2_0-109至112中程綜整(彙)" xfId="417" xr:uid="{00000000-0005-0000-0000-000084010000}"/>
    <cellStyle name="_1010818-100-102預決算調整帳(終)_0-106至109中程綜整(彙)_人事費 2_0-109至112中程綜整(彙) 2" xfId="418" xr:uid="{00000000-0005-0000-0000-000085010000}"/>
    <cellStyle name="_1010818-100-102預決算調整帳(終)_0-106至109中程綜整(彙)_人事費 2_0-109至112中程綜整(彙) 2 2" xfId="3343" xr:uid="{00000000-0005-0000-0000-0000EF210000}"/>
    <cellStyle name="_1010818-100-102預決算調整帳(終)_0-106至109中程綜整(彙)_人事費 2_0-109至112中程綜整(彙) 3" xfId="7662" xr:uid="{00000000-0005-0000-0000-0000EE210000}"/>
    <cellStyle name="_1010818-100-102預決算調整帳(終)_0-106至109中程綜整(彙)_人事費 2_1080221-中程表3-5(致培源)" xfId="419" xr:uid="{00000000-0005-0000-0000-000086010000}"/>
    <cellStyle name="_1010818-100-102預決算調整帳(終)_0-106至109中程綜整(彙)_人事費 2_1080221-中程表3-5(致培源) 2" xfId="420" xr:uid="{00000000-0005-0000-0000-000087010000}"/>
    <cellStyle name="_1010818-100-102預決算調整帳(終)_0-106至109中程綜整(彙)_人事費 2_1080221-中程表3-5(致培源) 2 2" xfId="3344" xr:uid="{00000000-0005-0000-0000-0000F1210000}"/>
    <cellStyle name="_1010818-100-102預決算調整帳(終)_0-106至109中程綜整(彙)_人事費 2_1080221-中程表3-5(致培源) 3" xfId="7663" xr:uid="{00000000-0005-0000-0000-0000F0210000}"/>
    <cellStyle name="_1010818-100-102預決算調整帳(終)_0-106至109中程綜整(彙)_人事費 3" xfId="3342" xr:uid="{00000000-0005-0000-0000-0000EC210000}"/>
    <cellStyle name="_1010818-100-102預決算調整帳(終)_0-1070331-108至111中程綜整(彙)" xfId="421" xr:uid="{00000000-0005-0000-0000-000088010000}"/>
    <cellStyle name="_1010818-100-102預決算調整帳(終)_0-1070331-108至111中程綜整(彙) 2" xfId="422" xr:uid="{00000000-0005-0000-0000-000089010000}"/>
    <cellStyle name="_1010818-100-102預決算調整帳(終)_0-1070331-108至111中程綜整(彙) 2 2" xfId="3345" xr:uid="{00000000-0005-0000-0000-0000F3210000}"/>
    <cellStyle name="_1010818-100-102預決算調整帳(終)_0-1070331-108至111中程綜整(彙) 2_0-109至112中程綜整(彙)" xfId="423" xr:uid="{00000000-0005-0000-0000-00008A010000}"/>
    <cellStyle name="_1010818-100-102預決算調整帳(終)_0-1070331-108至111中程綜整(彙) 2_0-109至112中程綜整(彙) 2" xfId="424" xr:uid="{00000000-0005-0000-0000-00008B010000}"/>
    <cellStyle name="_1010818-100-102預決算調整帳(終)_0-1070331-108至111中程綜整(彙) 2_0-109至112中程綜整(彙) 2 2" xfId="8614" xr:uid="{00000000-0005-0000-0000-0000F5210000}"/>
    <cellStyle name="_1010818-100-102預決算調整帳(終)_0-1070331-108至111中程綜整(彙) 2_0-109至112中程綜整(彙) 3" xfId="8612" xr:uid="{00000000-0005-0000-0000-0000F4210000}"/>
    <cellStyle name="_1010818-100-102預決算調整帳(終)_0-1070331-108至111中程綜整(彙) 2_1080221-中程表3-5(致培源)" xfId="425" xr:uid="{00000000-0005-0000-0000-00008C010000}"/>
    <cellStyle name="_1010818-100-102預決算調整帳(終)_0-1070331-108至111中程綜整(彙) 2_1080221-中程表3-5(致培源) 2" xfId="426" xr:uid="{00000000-0005-0000-0000-00008D010000}"/>
    <cellStyle name="_1010818-100-102預決算調整帳(終)_0-1070331-108至111中程綜整(彙) 2_1080221-中程表3-5(致培源) 2 2" xfId="8611" xr:uid="{00000000-0005-0000-0000-0000F7210000}"/>
    <cellStyle name="_1010818-100-102預決算調整帳(終)_0-1070331-108至111中程綜整(彙) 2_1080221-中程表3-5(致培源) 3" xfId="3346" xr:uid="{00000000-0005-0000-0000-0000F6210000}"/>
    <cellStyle name="_1010818-100-102預決算調整帳(終)_0-1070331-108至111中程綜整(彙) 3" xfId="8613" xr:uid="{00000000-0005-0000-0000-0000F2210000}"/>
    <cellStyle name="_1010818-100-102預決算調整帳(終)_0-1070403-108至111中程綜整(彙)" xfId="427" xr:uid="{00000000-0005-0000-0000-00008E010000}"/>
    <cellStyle name="_1010818-100-102預決算調整帳(終)_0-1070403-108至111中程綜整(彙) 2" xfId="428" xr:uid="{00000000-0005-0000-0000-00008F010000}"/>
    <cellStyle name="_1010818-100-102預決算調整帳(終)_0-1070403-108至111中程綜整(彙) 2 2" xfId="10096" xr:uid="{00000000-0005-0000-0000-0000F9210000}"/>
    <cellStyle name="_1010818-100-102預決算調整帳(終)_0-1070403-108至111中程綜整(彙) 2_0-109至112中程綜整(彙)" xfId="429" xr:uid="{00000000-0005-0000-0000-000090010000}"/>
    <cellStyle name="_1010818-100-102預決算調整帳(終)_0-1070403-108至111中程綜整(彙) 2_0-109至112中程綜整(彙) 2" xfId="430" xr:uid="{00000000-0005-0000-0000-000091010000}"/>
    <cellStyle name="_1010818-100-102預決算調整帳(終)_0-1070403-108至111中程綜整(彙) 2_0-109至112中程綜整(彙) 2 2" xfId="7671" xr:uid="{00000000-0005-0000-0000-0000FB210000}"/>
    <cellStyle name="_1010818-100-102預決算調整帳(終)_0-1070403-108至111中程綜整(彙) 2_0-109至112中程綜整(彙) 3" xfId="8283" xr:uid="{00000000-0005-0000-0000-0000FA210000}"/>
    <cellStyle name="_1010818-100-102預決算調整帳(終)_0-1070403-108至111中程綜整(彙) 2_1080221-中程表3-5(致培源)" xfId="431" xr:uid="{00000000-0005-0000-0000-000092010000}"/>
    <cellStyle name="_1010818-100-102預決算調整帳(終)_0-1070403-108至111中程綜整(彙) 2_1080221-中程表3-5(致培源) 2" xfId="432" xr:uid="{00000000-0005-0000-0000-000093010000}"/>
    <cellStyle name="_1010818-100-102預決算調整帳(終)_0-1070403-108至111中程綜整(彙) 2_1080221-中程表3-5(致培源) 2 2" xfId="8615" xr:uid="{00000000-0005-0000-0000-0000FD210000}"/>
    <cellStyle name="_1010818-100-102預決算調整帳(終)_0-1070403-108至111中程綜整(彙) 2_1080221-中程表3-5(致培源) 3" xfId="3876" xr:uid="{00000000-0005-0000-0000-0000FC210000}"/>
    <cellStyle name="_1010818-100-102預決算調整帳(終)_0-1070403-108至111中程綜整(彙) 3" xfId="10110" xr:uid="{00000000-0005-0000-0000-0000F8210000}"/>
    <cellStyle name="_1010818-100-102預決算調整帳(終)_0-109至112中程綜整(彙)" xfId="433" xr:uid="{00000000-0005-0000-0000-000094010000}"/>
    <cellStyle name="_1010818-100-102預決算調整帳(終)_0-109至112中程綜整(彙) 2" xfId="434" xr:uid="{00000000-0005-0000-0000-000095010000}"/>
    <cellStyle name="_1010818-100-102預決算調整帳(終)_0-109至112中程綜整(彙) 2 2" xfId="3886" xr:uid="{00000000-0005-0000-0000-0000FF210000}"/>
    <cellStyle name="_1010818-100-102預決算調整帳(終)_0-109至112中程綜整(彙) 3" xfId="8610" xr:uid="{00000000-0005-0000-0000-0000FE210000}"/>
    <cellStyle name="_1010818-100-102預決算調整帳(終)_1070410-108至111中程綜整(彙-美珍支援)" xfId="435" xr:uid="{00000000-0005-0000-0000-000096010000}"/>
    <cellStyle name="_1010818-100-102預決算調整帳(終)_1070410-108至111中程綜整(彙-美珍支援) 2" xfId="436" xr:uid="{00000000-0005-0000-0000-000097010000}"/>
    <cellStyle name="_1010818-100-102預決算調整帳(終)_1070410-108至111中程綜整(彙-美珍支援) 2 2" xfId="10099" xr:uid="{00000000-0005-0000-0000-000001220000}"/>
    <cellStyle name="_1010818-100-102預決算調整帳(終)_1070410-108至111中程綜整(彙-美珍支援) 2_0-109至112中程綜整(彙)" xfId="437" xr:uid="{00000000-0005-0000-0000-000098010000}"/>
    <cellStyle name="_1010818-100-102預決算調整帳(終)_1070410-108至111中程綜整(彙-美珍支援) 2_0-109至112中程綜整(彙) 2" xfId="438" xr:uid="{00000000-0005-0000-0000-000099010000}"/>
    <cellStyle name="_1010818-100-102預決算調整帳(終)_1070410-108至111中程綜整(彙-美珍支援) 2_0-109至112中程綜整(彙) 2 2" xfId="3873" xr:uid="{00000000-0005-0000-0000-000003220000}"/>
    <cellStyle name="_1010818-100-102預決算調整帳(終)_1070410-108至111中程綜整(彙-美珍支援) 2_0-109至112中程綜整(彙) 3" xfId="7666" xr:uid="{00000000-0005-0000-0000-000002220000}"/>
    <cellStyle name="_1010818-100-102預決算調整帳(終)_1070410-108至111中程綜整(彙-美珍支援) 2_1080221-中程表3-5(致培源)" xfId="439" xr:uid="{00000000-0005-0000-0000-00009A010000}"/>
    <cellStyle name="_1010818-100-102預決算調整帳(終)_1070410-108至111中程綜整(彙-美珍支援) 2_1080221-中程表3-5(致培源) 2" xfId="440" xr:uid="{00000000-0005-0000-0000-00009B010000}"/>
    <cellStyle name="_1010818-100-102預決算調整帳(終)_1070410-108至111中程綜整(彙-美珍支援) 2_1080221-中程表3-5(致培源) 2 2" xfId="3347" xr:uid="{00000000-0005-0000-0000-000005220000}"/>
    <cellStyle name="_1010818-100-102預決算調整帳(終)_1070410-108至111中程綜整(彙-美珍支援) 2_1080221-中程表3-5(致培源) 3" xfId="7667" xr:uid="{00000000-0005-0000-0000-000004220000}"/>
    <cellStyle name="_1010818-100-102預決算調整帳(終)_1070410-108至111中程綜整(彙-美珍支援) 3" xfId="10111" xr:uid="{00000000-0005-0000-0000-000000220000}"/>
    <cellStyle name="_1010818-100-102預決算調整帳(終)_1080221-中程表3-5(致培源)" xfId="441" xr:uid="{00000000-0005-0000-0000-00009C010000}"/>
    <cellStyle name="_1010818-100-102預決算調整帳(終)_1080221-中程表3-5(致培源) 2" xfId="442" xr:uid="{00000000-0005-0000-0000-00009D010000}"/>
    <cellStyle name="_1010818-100-102預決算調整帳(終)_1080221-中程表3-5(致培源) 2 2" xfId="3891" xr:uid="{00000000-0005-0000-0000-000007220000}"/>
    <cellStyle name="_1010818-100-102預決算調整帳(終)_1080221-中程表3-5(致培源) 3" xfId="3883" xr:uid="{00000000-0005-0000-0000-000006220000}"/>
    <cellStyle name="_1010818-100-102預決算調整帳(終)_1-105至108中程綜整(彙)" xfId="443" xr:uid="{00000000-0005-0000-0000-00009E010000}"/>
    <cellStyle name="_1010818-100-102預決算調整帳(終)_1-105至108中程綜整(彙) 2" xfId="444" xr:uid="{00000000-0005-0000-0000-00009F010000}"/>
    <cellStyle name="_1010818-100-102預決算調整帳(終)_1-105至108中程綜整(彙) 2 2" xfId="8607" xr:uid="{00000000-0005-0000-0000-000009220000}"/>
    <cellStyle name="_1010818-100-102預決算調整帳(終)_1-105至108中程綜整(彙) 2_0-109至112中程綜整(彙)" xfId="445" xr:uid="{00000000-0005-0000-0000-0000A0010000}"/>
    <cellStyle name="_1010818-100-102預決算調整帳(終)_1-105至108中程綜整(彙) 2_0-109至112中程綜整(彙) 2" xfId="446" xr:uid="{00000000-0005-0000-0000-0000A1010000}"/>
    <cellStyle name="_1010818-100-102預決算調整帳(終)_1-105至108中程綜整(彙) 2_0-109至112中程綜整(彙) 2 2" xfId="3348" xr:uid="{00000000-0005-0000-0000-00000B220000}"/>
    <cellStyle name="_1010818-100-102預決算調整帳(終)_1-105至108中程綜整(彙) 2_0-109至112中程綜整(彙) 3" xfId="8602" xr:uid="{00000000-0005-0000-0000-00000A220000}"/>
    <cellStyle name="_1010818-100-102預決算調整帳(終)_1-105至108中程綜整(彙) 2_1080221-中程表3-5(致培源)" xfId="447" xr:uid="{00000000-0005-0000-0000-0000A2010000}"/>
    <cellStyle name="_1010818-100-102預決算調整帳(終)_1-105至108中程綜整(彙) 2_1080221-中程表3-5(致培源) 2" xfId="448" xr:uid="{00000000-0005-0000-0000-0000A3010000}"/>
    <cellStyle name="_1010818-100-102預決算調整帳(終)_1-105至108中程綜整(彙) 2_1080221-中程表3-5(致培源) 2 2" xfId="8608" xr:uid="{00000000-0005-0000-0000-00000D220000}"/>
    <cellStyle name="_1010818-100-102預決算調整帳(終)_1-105至108中程綜整(彙) 2_1080221-中程表3-5(致培源) 3" xfId="8606" xr:uid="{00000000-0005-0000-0000-00000C220000}"/>
    <cellStyle name="_1010818-100-102預決算調整帳(終)_1-105至108中程綜整(彙) 3" xfId="3895" xr:uid="{00000000-0005-0000-0000-000008220000}"/>
    <cellStyle name="_1010818-100-102預決算調整帳(終)_1-105至108中程綜整(彙)_人事費" xfId="449" xr:uid="{00000000-0005-0000-0000-0000A4010000}"/>
    <cellStyle name="_1010818-100-102預決算調整帳(終)_1-105至108中程綜整(彙)_人事費 2" xfId="450" xr:uid="{00000000-0005-0000-0000-0000A5010000}"/>
    <cellStyle name="_1010818-100-102預決算調整帳(終)_1-105至108中程綜整(彙)_人事費 2 2" xfId="8605" xr:uid="{00000000-0005-0000-0000-00000F220000}"/>
    <cellStyle name="_1010818-100-102預決算調整帳(終)_1-105至108中程綜整(彙)_人事費 2_0-109至112中程綜整(彙)" xfId="451" xr:uid="{00000000-0005-0000-0000-0000A6010000}"/>
    <cellStyle name="_1010818-100-102預決算調整帳(終)_1-105至108中程綜整(彙)_人事費 2_0-109至112中程綜整(彙) 2" xfId="452" xr:uid="{00000000-0005-0000-0000-0000A7010000}"/>
    <cellStyle name="_1010818-100-102預決算調整帳(終)_1-105至108中程綜整(彙)_人事費 2_0-109至112中程綜整(彙) 2 2" xfId="8604" xr:uid="{00000000-0005-0000-0000-000011220000}"/>
    <cellStyle name="_1010818-100-102預決算調整帳(終)_1-105至108中程綜整(彙)_人事費 2_0-109至112中程綜整(彙) 3" xfId="7668" xr:uid="{00000000-0005-0000-0000-000010220000}"/>
    <cellStyle name="_1010818-100-102預決算調整帳(終)_1-105至108中程綜整(彙)_人事費 2_1080221-中程表3-5(致培源)" xfId="453" xr:uid="{00000000-0005-0000-0000-0000A8010000}"/>
    <cellStyle name="_1010818-100-102預決算調整帳(終)_1-105至108中程綜整(彙)_人事費 2_1080221-中程表3-5(致培源) 2" xfId="454" xr:uid="{00000000-0005-0000-0000-0000A9010000}"/>
    <cellStyle name="_1010818-100-102預決算調整帳(終)_1-105至108中程綜整(彙)_人事費 2_1080221-中程表3-5(致培源) 2 2" xfId="10097" xr:uid="{00000000-0005-0000-0000-000013220000}"/>
    <cellStyle name="_1010818-100-102預決算調整帳(終)_1-105至108中程綜整(彙)_人事費 2_1080221-中程表3-5(致培源) 3" xfId="10109" xr:uid="{00000000-0005-0000-0000-000012220000}"/>
    <cellStyle name="_1010818-100-102預決算調整帳(終)_1-105至108中程綜整(彙)_人事費 3" xfId="7670" xr:uid="{00000000-0005-0000-0000-00000E220000}"/>
    <cellStyle name="_1010818-100-102預決算調整帳(終)_一次性(表四)" xfId="455" xr:uid="{00000000-0005-0000-0000-0000AA010000}"/>
    <cellStyle name="_1010818-100-102預決算調整帳(終)_一次性(表四) 2" xfId="456" xr:uid="{00000000-0005-0000-0000-0000AB010000}"/>
    <cellStyle name="_1010818-100-102預決算調整帳(終)_一次性(表四) 2 2" xfId="7669" xr:uid="{00000000-0005-0000-0000-000015220000}"/>
    <cellStyle name="_1010818-100-102預決算調整帳(終)_一次性(表四) 2_0-109至112中程綜整(彙)" xfId="457" xr:uid="{00000000-0005-0000-0000-0000AC010000}"/>
    <cellStyle name="_1010818-100-102預決算調整帳(終)_一次性(表四) 2_0-109至112中程綜整(彙) 2" xfId="458" xr:uid="{00000000-0005-0000-0000-0000AD010000}"/>
    <cellStyle name="_1010818-100-102預決算調整帳(終)_一次性(表四) 2_0-109至112中程綜整(彙) 2 2" xfId="3875" xr:uid="{00000000-0005-0000-0000-000017220000}"/>
    <cellStyle name="_1010818-100-102預決算調整帳(終)_一次性(表四) 2_0-109至112中程綜整(彙) 3" xfId="3349" xr:uid="{00000000-0005-0000-0000-000016220000}"/>
    <cellStyle name="_1010818-100-102預決算調整帳(終)_一次性(表四) 2_1080221-中程表3-5(致培源)" xfId="459" xr:uid="{00000000-0005-0000-0000-0000AE010000}"/>
    <cellStyle name="_1010818-100-102預決算調整帳(終)_一次性(表四) 2_1080221-中程表3-5(致培源) 2" xfId="460" xr:uid="{00000000-0005-0000-0000-0000AF010000}"/>
    <cellStyle name="_1010818-100-102預決算調整帳(終)_一次性(表四) 2_1080221-中程表3-5(致培源) 2 2" xfId="3350" xr:uid="{00000000-0005-0000-0000-000019220000}"/>
    <cellStyle name="_1010818-100-102預決算調整帳(終)_一次性(表四) 2_1080221-中程表3-5(致培源) 3" xfId="8600" xr:uid="{00000000-0005-0000-0000-000018220000}"/>
    <cellStyle name="_1010818-100-102預決算調整帳(終)_一次性(表四) 3" xfId="8609" xr:uid="{00000000-0005-0000-0000-000014220000}"/>
    <cellStyle name="_1010818-100-102預決算調整帳(終)_一次性(表四)_人事費" xfId="461" xr:uid="{00000000-0005-0000-0000-0000B0010000}"/>
    <cellStyle name="_1010818-100-102預決算調整帳(終)_一次性(表四)_人事費 2" xfId="462" xr:uid="{00000000-0005-0000-0000-0000B1010000}"/>
    <cellStyle name="_1010818-100-102預決算調整帳(終)_一次性(表四)_人事費 2 2" xfId="3351" xr:uid="{00000000-0005-0000-0000-00001B220000}"/>
    <cellStyle name="_1010818-100-102預決算調整帳(終)_一次性(表四)_人事費 2_0-109至112中程綜整(彙)" xfId="463" xr:uid="{00000000-0005-0000-0000-0000B2010000}"/>
    <cellStyle name="_1010818-100-102預決算調整帳(終)_一次性(表四)_人事費 2_0-109至112中程綜整(彙) 2" xfId="464" xr:uid="{00000000-0005-0000-0000-0000B3010000}"/>
    <cellStyle name="_1010818-100-102預決算調整帳(終)_一次性(表四)_人事費 2_0-109至112中程綜整(彙) 2 2" xfId="3894" xr:uid="{00000000-0005-0000-0000-00001D220000}"/>
    <cellStyle name="_1010818-100-102預決算調整帳(終)_一次性(表四)_人事費 2_0-109至112中程綜整(彙) 3" xfId="3885" xr:uid="{00000000-0005-0000-0000-00001C220000}"/>
    <cellStyle name="_1010818-100-102預決算調整帳(終)_一次性(表四)_人事費 2_1080221-中程表3-5(致培源)" xfId="465" xr:uid="{00000000-0005-0000-0000-0000B4010000}"/>
    <cellStyle name="_1010818-100-102預決算調整帳(終)_一次性(表四)_人事費 2_1080221-中程表3-5(致培源) 2" xfId="466" xr:uid="{00000000-0005-0000-0000-0000B5010000}"/>
    <cellStyle name="_1010818-100-102預決算調整帳(終)_一次性(表四)_人事費 2_1080221-中程表3-5(致培源) 2 2" xfId="10107" xr:uid="{00000000-0005-0000-0000-00001F220000}"/>
    <cellStyle name="_1010818-100-102預決算調整帳(終)_一次性(表四)_人事費 2_1080221-中程表3-5(致培源) 3" xfId="3879" xr:uid="{00000000-0005-0000-0000-00001E220000}"/>
    <cellStyle name="_1010818-100-102預決算調整帳(終)_一次性(表四)_人事費 3" xfId="8601" xr:uid="{00000000-0005-0000-0000-00001A220000}"/>
    <cellStyle name="_1010818-100-102預決算調整帳(終)_人事費" xfId="467" xr:uid="{00000000-0005-0000-0000-0000B6010000}"/>
    <cellStyle name="_1010818-100-102預決算調整帳(終)_人事費 2" xfId="468" xr:uid="{00000000-0005-0000-0000-0000B7010000}"/>
    <cellStyle name="_1010818-100-102預決算調整帳(終)_人事費 2 2" xfId="10108" xr:uid="{00000000-0005-0000-0000-000021220000}"/>
    <cellStyle name="_1010818-100-102預決算調整帳(終)_人事費 2_0-109至112中程綜整(彙)" xfId="469" xr:uid="{00000000-0005-0000-0000-0000B8010000}"/>
    <cellStyle name="_1010818-100-102預決算調整帳(終)_人事費 2_0-109至112中程綜整(彙) 2" xfId="470" xr:uid="{00000000-0005-0000-0000-0000B9010000}"/>
    <cellStyle name="_1010818-100-102預決算調整帳(終)_人事費 2_0-109至112中程綜整(彙) 2 2" xfId="3872" xr:uid="{00000000-0005-0000-0000-000023220000}"/>
    <cellStyle name="_1010818-100-102預決算調整帳(終)_人事費 2_0-109至112中程綜整(彙) 3" xfId="10100" xr:uid="{00000000-0005-0000-0000-000022220000}"/>
    <cellStyle name="_1010818-100-102預決算調整帳(終)_人事費 2_1080221-中程表3-5(致培源)" xfId="471" xr:uid="{00000000-0005-0000-0000-0000BA010000}"/>
    <cellStyle name="_1010818-100-102預決算調整帳(終)_人事費 2_1080221-中程表3-5(致培源) 2" xfId="472" xr:uid="{00000000-0005-0000-0000-0000BB010000}"/>
    <cellStyle name="_1010818-100-102預決算調整帳(終)_人事費 2_1080221-中程表3-5(致培源) 2 2" xfId="3890" xr:uid="{00000000-0005-0000-0000-000025220000}"/>
    <cellStyle name="_1010818-100-102預決算調整帳(終)_人事費 2_1080221-中程表3-5(致培源) 3" xfId="3882" xr:uid="{00000000-0005-0000-0000-000024220000}"/>
    <cellStyle name="_1010818-100-102預決算調整帳(終)_人事費 3" xfId="10098" xr:uid="{00000000-0005-0000-0000-000020220000}"/>
    <cellStyle name="_1010818-100-102預決算調整帳(終)_分年延續(表一)" xfId="473" xr:uid="{00000000-0005-0000-0000-0000BC010000}"/>
    <cellStyle name="_1010818-100-102預決算調整帳(終)_分年延續(表一) 2" xfId="474" xr:uid="{00000000-0005-0000-0000-0000BD010000}"/>
    <cellStyle name="_1010818-100-102預決算調整帳(終)_分年延續(表一) 2 2" xfId="7677" xr:uid="{00000000-0005-0000-0000-000027220000}"/>
    <cellStyle name="_1010818-100-102預決算調整帳(終)_分年延續(表一) 2_0-109至112中程綜整(彙)" xfId="475" xr:uid="{00000000-0005-0000-0000-0000BE010000}"/>
    <cellStyle name="_1010818-100-102預決算調整帳(終)_分年延續(表一) 2_0-109至112中程綜整(彙) 2" xfId="476" xr:uid="{00000000-0005-0000-0000-0000BF010000}"/>
    <cellStyle name="_1010818-100-102預決算調整帳(終)_分年延續(表一) 2_0-109至112中程綜整(彙) 2 2" xfId="3874" xr:uid="{00000000-0005-0000-0000-000029220000}"/>
    <cellStyle name="_1010818-100-102預決算調整帳(終)_分年延續(表一) 2_0-109至112中程綜整(彙) 3" xfId="8599" xr:uid="{00000000-0005-0000-0000-000028220000}"/>
    <cellStyle name="_1010818-100-102預決算調整帳(終)_分年延續(表一) 2_1080221-中程表3-5(致培源)" xfId="477" xr:uid="{00000000-0005-0000-0000-0000C0010000}"/>
    <cellStyle name="_1010818-100-102預決算調整帳(終)_分年延續(表一) 2_1080221-中程表3-5(致培源) 2" xfId="478" xr:uid="{00000000-0005-0000-0000-0000C1010000}"/>
    <cellStyle name="_1010818-100-102預決算調整帳(終)_分年延續(表一) 2_1080221-中程表3-5(致培源) 2 2" xfId="8598" xr:uid="{00000000-0005-0000-0000-00002B220000}"/>
    <cellStyle name="_1010818-100-102預決算調整帳(終)_分年延續(表一) 2_1080221-中程表3-5(致培源) 3" xfId="3353" xr:uid="{00000000-0005-0000-0000-00002A220000}"/>
    <cellStyle name="_1010818-100-102預決算調整帳(終)_分年延續(表一) 3" xfId="3352" xr:uid="{00000000-0005-0000-0000-000026220000}"/>
    <cellStyle name="_1010818-100-102預決算調整帳(終)_同仁填-107至110中程綜整(彙)" xfId="479" xr:uid="{00000000-0005-0000-0000-0000C2010000}"/>
    <cellStyle name="_1010818-100-102預決算調整帳(終)_同仁填-107至110中程綜整(彙) 2" xfId="480" xr:uid="{00000000-0005-0000-0000-0000C3010000}"/>
    <cellStyle name="_1010818-100-102預決算調整帳(終)_同仁填-107至110中程綜整(彙) 2 2" xfId="7672" xr:uid="{00000000-0005-0000-0000-00002D220000}"/>
    <cellStyle name="_1010818-100-102預決算調整帳(終)_同仁填-107至110中程綜整(彙) 2_0-109至112中程綜整(彙)" xfId="481" xr:uid="{00000000-0005-0000-0000-0000C4010000}"/>
    <cellStyle name="_1010818-100-102預決算調整帳(終)_同仁填-107至110中程綜整(彙) 2_0-109至112中程綜整(彙) 2" xfId="482" xr:uid="{00000000-0005-0000-0000-0000C5010000}"/>
    <cellStyle name="_1010818-100-102預決算調整帳(終)_同仁填-107至110中程綜整(彙) 2_0-109至112中程綜整(彙) 2 2" xfId="3893" xr:uid="{00000000-0005-0000-0000-00002F220000}"/>
    <cellStyle name="_1010818-100-102預決算調整帳(終)_同仁填-107至110中程綜整(彙) 2_0-109至112中程綜整(彙) 3" xfId="3884" xr:uid="{00000000-0005-0000-0000-00002E220000}"/>
    <cellStyle name="_1010818-100-102預決算調整帳(終)_同仁填-107至110中程綜整(彙) 2_1080221-中程表3-5(致培源)" xfId="483" xr:uid="{00000000-0005-0000-0000-0000C6010000}"/>
    <cellStyle name="_1010818-100-102預決算調整帳(終)_同仁填-107至110中程綜整(彙) 2_1080221-中程表3-5(致培源) 2" xfId="484" xr:uid="{00000000-0005-0000-0000-0000C7010000}"/>
    <cellStyle name="_1010818-100-102預決算調整帳(終)_同仁填-107至110中程綜整(彙) 2_1080221-中程表3-5(致培源) 2 2" xfId="7673" xr:uid="{00000000-0005-0000-0000-000031220000}"/>
    <cellStyle name="_1010818-100-102預決算調整帳(終)_同仁填-107至110中程綜整(彙) 2_1080221-中程表3-5(致培源) 3" xfId="8592" xr:uid="{00000000-0005-0000-0000-000030220000}"/>
    <cellStyle name="_1010818-100-102預決算調整帳(終)_同仁填-107至110中程綜整(彙) 3" xfId="8603" xr:uid="{00000000-0005-0000-0000-00002C220000}"/>
    <cellStyle name="_1010818-100-102預決算調整帳(終)_同仁填-107至110中程綜整(彙)_人事費" xfId="485" xr:uid="{00000000-0005-0000-0000-0000C8010000}"/>
    <cellStyle name="_1010818-100-102預決算調整帳(終)_同仁填-107至110中程綜整(彙)_人事費 2" xfId="486" xr:uid="{00000000-0005-0000-0000-0000C9010000}"/>
    <cellStyle name="_1010818-100-102預決算調整帳(終)_同仁填-107至110中程綜整(彙)_人事費 2 2" xfId="10094" xr:uid="{00000000-0005-0000-0000-000033220000}"/>
    <cellStyle name="_1010818-100-102預決算調整帳(終)_同仁填-107至110中程綜整(彙)_人事費 2_0-109至112中程綜整(彙)" xfId="487" xr:uid="{00000000-0005-0000-0000-0000CA010000}"/>
    <cellStyle name="_1010818-100-102預決算調整帳(終)_同仁填-107至110中程綜整(彙)_人事費 2_0-109至112中程綜整(彙) 2" xfId="488" xr:uid="{00000000-0005-0000-0000-0000CB010000}"/>
    <cellStyle name="_1010818-100-102預決算調整帳(終)_同仁填-107至110中程綜整(彙)_人事費 2_0-109至112中程綜整(彙) 2 2" xfId="3888" xr:uid="{00000000-0005-0000-0000-000035220000}"/>
    <cellStyle name="_1010818-100-102預決算調整帳(終)_同仁填-107至110中程綜整(彙)_人事費 2_0-109至112中程綜整(彙) 3" xfId="3878" xr:uid="{00000000-0005-0000-0000-000034220000}"/>
    <cellStyle name="_1010818-100-102預決算調整帳(終)_同仁填-107至110中程綜整(彙)_人事費 2_1080221-中程表3-5(致培源)" xfId="489" xr:uid="{00000000-0005-0000-0000-0000CC010000}"/>
    <cellStyle name="_1010818-100-102預決算調整帳(終)_同仁填-107至110中程綜整(彙)_人事費 2_1080221-中程表3-5(致培源) 2" xfId="490" xr:uid="{00000000-0005-0000-0000-0000CD010000}"/>
    <cellStyle name="_1010818-100-102預決算調整帳(終)_同仁填-107至110中程綜整(彙)_人事費 2_1080221-中程表3-5(致培源) 2 2" xfId="10095" xr:uid="{00000000-0005-0000-0000-000037220000}"/>
    <cellStyle name="_1010818-100-102預決算調整帳(終)_同仁填-107至110中程綜整(彙)_人事費 2_1080221-中程表3-5(致培源) 3" xfId="10106" xr:uid="{00000000-0005-0000-0000-000036220000}"/>
    <cellStyle name="_1010818-100-102預決算調整帳(終)_同仁填-107至110中程綜整(彙)_人事費 3" xfId="10104" xr:uid="{00000000-0005-0000-0000-000032220000}"/>
    <cellStyle name="_1010818-100-102預決算調整帳(終)_同仁填-107至110中程綜整(彙)-修" xfId="491" xr:uid="{00000000-0005-0000-0000-0000CE010000}"/>
    <cellStyle name="_1010818-100-102預決算調整帳(終)_同仁填-107至110中程綜整(彙)-修 2" xfId="492" xr:uid="{00000000-0005-0000-0000-0000CF010000}"/>
    <cellStyle name="_1010818-100-102預決算調整帳(終)_同仁填-107至110中程綜整(彙)-修 2 2" xfId="3887" xr:uid="{00000000-0005-0000-0000-000039220000}"/>
    <cellStyle name="_1010818-100-102預決算調整帳(終)_同仁填-107至110中程綜整(彙)-修 2_0-109至112中程綜整(彙)" xfId="493" xr:uid="{00000000-0005-0000-0000-0000D0010000}"/>
    <cellStyle name="_1010818-100-102預決算調整帳(終)_同仁填-107至110中程綜整(彙)-修 2_0-109至112中程綜整(彙) 2" xfId="494" xr:uid="{00000000-0005-0000-0000-0000D1010000}"/>
    <cellStyle name="_1010818-100-102預決算調整帳(終)_同仁填-107至110中程綜整(彙)-修 2_0-109至112中程綜整(彙) 2 2" xfId="10105" xr:uid="{00000000-0005-0000-0000-00003B220000}"/>
    <cellStyle name="_1010818-100-102預決算調整帳(終)_同仁填-107至110中程綜整(彙)-修 2_0-109至112中程綜整(彙) 3" xfId="3896" xr:uid="{00000000-0005-0000-0000-00003A220000}"/>
    <cellStyle name="_1010818-100-102預決算調整帳(終)_同仁填-107至110中程綜整(彙)-修 2_1080221-中程表3-5(致培源)" xfId="495" xr:uid="{00000000-0005-0000-0000-0000D2010000}"/>
    <cellStyle name="_1010818-100-102預決算調整帳(終)_同仁填-107至110中程綜整(彙)-修 2_1080221-中程表3-5(致培源) 2" xfId="496" xr:uid="{00000000-0005-0000-0000-0000D3010000}"/>
    <cellStyle name="_1010818-100-102預決算調整帳(終)_同仁填-107至110中程綜整(彙)-修 2_1080221-中程表3-5(致培源) 2 2" xfId="3871" xr:uid="{00000000-0005-0000-0000-00003D220000}"/>
    <cellStyle name="_1010818-100-102預決算調整帳(終)_同仁填-107至110中程綜整(彙)-修 2_1080221-中程表3-5(致培源) 3" xfId="10101" xr:uid="{00000000-0005-0000-0000-00003C220000}"/>
    <cellStyle name="_1010818-100-102預決算調整帳(終)_同仁填-107至110中程綜整(彙)-修 3" xfId="3877" xr:uid="{00000000-0005-0000-0000-000038220000}"/>
    <cellStyle name="_1010818-100-102預決算調整帳(終)_同仁填-107至110中程綜整(彙)-修_人事費" xfId="497" xr:uid="{00000000-0005-0000-0000-0000D4010000}"/>
    <cellStyle name="_1010818-100-102預決算調整帳(終)_同仁填-107至110中程綜整(彙)-修_人事費 2" xfId="498" xr:uid="{00000000-0005-0000-0000-0000D5010000}"/>
    <cellStyle name="_1010818-100-102預決算調整帳(終)_同仁填-107至110中程綜整(彙)-修_人事費 2 2" xfId="3889" xr:uid="{00000000-0005-0000-0000-00003F220000}"/>
    <cellStyle name="_1010818-100-102預決算調整帳(終)_同仁填-107至110中程綜整(彙)-修_人事費 2_0-109至112中程綜整(彙)" xfId="499" xr:uid="{00000000-0005-0000-0000-0000D6010000}"/>
    <cellStyle name="_1010818-100-102預決算調整帳(終)_同仁填-107至110中程綜整(彙)-修_人事費 2_0-109至112中程綜整(彙) 2" xfId="500" xr:uid="{00000000-0005-0000-0000-0000D7010000}"/>
    <cellStyle name="_1010818-100-102預決算調整帳(終)_同仁填-107至110中程綜整(彙)-修_人事費 2_0-109至112中程綜整(彙) 2 2" xfId="3354" xr:uid="{00000000-0005-0000-0000-000041220000}"/>
    <cellStyle name="_1010818-100-102預決算調整帳(終)_同仁填-107至110中程綜整(彙)-修_人事費 2_0-109至112中程綜整(彙) 3" xfId="3897" xr:uid="{00000000-0005-0000-0000-000040220000}"/>
    <cellStyle name="_1010818-100-102預決算調整帳(終)_同仁填-107至110中程綜整(彙)-修_人事費 2_1080221-中程表3-5(致培源)" xfId="501" xr:uid="{00000000-0005-0000-0000-0000D8010000}"/>
    <cellStyle name="_1010818-100-102預決算調整帳(終)_同仁填-107至110中程綜整(彙)-修_人事費 2_1080221-中程表3-5(致培源) 2" xfId="502" xr:uid="{00000000-0005-0000-0000-0000D9010000}"/>
    <cellStyle name="_1010818-100-102預決算調整帳(終)_同仁填-107至110中程綜整(彙)-修_人事費 2_1080221-中程表3-5(致培源) 2 2" xfId="7676" xr:uid="{00000000-0005-0000-0000-000043220000}"/>
    <cellStyle name="_1010818-100-102預決算調整帳(終)_同仁填-107至110中程綜整(彙)-修_人事費 2_1080221-中程表3-5(致培源) 3" xfId="8594" xr:uid="{00000000-0005-0000-0000-000042220000}"/>
    <cellStyle name="_1010818-100-102預決算調整帳(終)_同仁填-107至110中程綜整(彙)-修_人事費 3" xfId="3881" xr:uid="{00000000-0005-0000-0000-00003E220000}"/>
    <cellStyle name="_1010818-100-102預決算調整帳(終)_專案伸算(表二)" xfId="503" xr:uid="{00000000-0005-0000-0000-0000DA010000}"/>
    <cellStyle name="_1010818-100-102預決算調整帳(終)_專案伸算(表二) 2" xfId="504" xr:uid="{00000000-0005-0000-0000-0000DB010000}"/>
    <cellStyle name="_1010818-100-102預決算調整帳(終)_專案伸算(表二) 2 2" xfId="8595" xr:uid="{00000000-0005-0000-0000-000045220000}"/>
    <cellStyle name="_1010818-100-102預決算調整帳(終)_專案伸算(表二) 2_0-109至112中程綜整(彙)" xfId="505" xr:uid="{00000000-0005-0000-0000-0000DC010000}"/>
    <cellStyle name="_1010818-100-102預決算調整帳(終)_專案伸算(表二) 2_0-109至112中程綜整(彙) 2" xfId="506" xr:uid="{00000000-0005-0000-0000-0000DD010000}"/>
    <cellStyle name="_1010818-100-102預決算調整帳(終)_專案伸算(表二) 2_0-109至112中程綜整(彙) 2 2" xfId="3880" xr:uid="{00000000-0005-0000-0000-000047220000}"/>
    <cellStyle name="_1010818-100-102預決算調整帳(終)_專案伸算(表二) 2_0-109至112中程綜整(彙) 3" xfId="7674" xr:uid="{00000000-0005-0000-0000-000046220000}"/>
    <cellStyle name="_1010818-100-102預決算調整帳(終)_專案伸算(表二) 2_1080221-中程表3-5(致培源)" xfId="507" xr:uid="{00000000-0005-0000-0000-0000DE010000}"/>
    <cellStyle name="_1010818-100-102預決算調整帳(終)_專案伸算(表二) 2_1080221-中程表3-5(致培源) 2" xfId="508" xr:uid="{00000000-0005-0000-0000-0000DF010000}"/>
    <cellStyle name="_1010818-100-102預決算調整帳(終)_專案伸算(表二) 2_1080221-中程表3-5(致培源) 2 2" xfId="10093" xr:uid="{00000000-0005-0000-0000-000049220000}"/>
    <cellStyle name="_1010818-100-102預決算調整帳(終)_專案伸算(表二) 2_1080221-中程表3-5(致培源) 3" xfId="10102" xr:uid="{00000000-0005-0000-0000-000048220000}"/>
    <cellStyle name="_1010818-100-102預決算調整帳(終)_專案伸算(表二) 3" xfId="8593" xr:uid="{00000000-0005-0000-0000-000044220000}"/>
    <cellStyle name="_1010818-100-102預決算調整帳(終)_專案伸算(表二)_人事費" xfId="509" xr:uid="{00000000-0005-0000-0000-0000E0010000}"/>
    <cellStyle name="_1010818-100-102預決算調整帳(終)_專案伸算(表二)_人事費 2" xfId="510" xr:uid="{00000000-0005-0000-0000-0000E1010000}"/>
    <cellStyle name="_1010818-100-102預決算調整帳(終)_專案伸算(表二)_人事費 2 2" xfId="8591" xr:uid="{00000000-0005-0000-0000-00004B220000}"/>
    <cellStyle name="_1010818-100-102預決算調整帳(終)_專案伸算(表二)_人事費 2_0-109至112中程綜整(彙)" xfId="511" xr:uid="{00000000-0005-0000-0000-0000E2010000}"/>
    <cellStyle name="_1010818-100-102預決算調整帳(終)_專案伸算(表二)_人事費 2_0-109至112中程綜整(彙) 2" xfId="512" xr:uid="{00000000-0005-0000-0000-0000E3010000}"/>
    <cellStyle name="_1010818-100-102預決算調整帳(終)_專案伸算(表二)_人事費 2_0-109至112中程綜整(彙) 2 2" xfId="7675" xr:uid="{00000000-0005-0000-0000-00004D220000}"/>
    <cellStyle name="_1010818-100-102預決算調整帳(終)_專案伸算(表二)_人事費 2_0-109至112中程綜整(彙) 3" xfId="8596" xr:uid="{00000000-0005-0000-0000-00004C220000}"/>
    <cellStyle name="_1010818-100-102預決算調整帳(終)_專案伸算(表二)_人事費 2_1080221-中程表3-5(致培源)" xfId="513" xr:uid="{00000000-0005-0000-0000-0000E4010000}"/>
    <cellStyle name="_1010818-100-102預決算調整帳(終)_專案伸算(表二)_人事費 2_1080221-中程表3-5(致培源) 2" xfId="514" xr:uid="{00000000-0005-0000-0000-0000E5010000}"/>
    <cellStyle name="_1010818-100-102預決算調整帳(終)_專案伸算(表二)_人事費 2_1080221-中程表3-5(致培源) 2 2" xfId="8589" xr:uid="{00000000-0005-0000-0000-00004F220000}"/>
    <cellStyle name="_1010818-100-102預決算調整帳(終)_專案伸算(表二)_人事費 2_1080221-中程表3-5(致培源) 3" xfId="3356" xr:uid="{00000000-0005-0000-0000-00004E220000}"/>
    <cellStyle name="_1010818-100-102預決算調整帳(終)_專案伸算(表二)_人事費 3" xfId="3355" xr:uid="{00000000-0005-0000-0000-00004A220000}"/>
    <cellStyle name="_1010818-100-102預決算調整帳(終)_新興(表三)&amp;法義(表五）" xfId="515" xr:uid="{00000000-0005-0000-0000-0000E6010000}"/>
    <cellStyle name="_1010818-100-102預決算調整帳(終)_新興(表三)&amp;法義(表五） 2" xfId="516" xr:uid="{00000000-0005-0000-0000-0000E7010000}"/>
    <cellStyle name="_1010818-100-102預決算調整帳(終)_新興(表三)&amp;法義(表五） 2 2" xfId="8588" xr:uid="{00000000-0005-0000-0000-000051220000}"/>
    <cellStyle name="_1010818-100-102預決算調整帳(終)_新興(表三)&amp;法義(表五） 2_0-109至112中程綜整(彙)" xfId="517" xr:uid="{00000000-0005-0000-0000-0000E8010000}"/>
    <cellStyle name="_1010818-100-102預決算調整帳(終)_新興(表三)&amp;法義(表五） 2_0-109至112中程綜整(彙) 2" xfId="518" xr:uid="{00000000-0005-0000-0000-0000E9010000}"/>
    <cellStyle name="_1010818-100-102預決算調整帳(終)_新興(表三)&amp;法義(表五） 2_0-109至112中程綜整(彙) 2 2" xfId="3358" xr:uid="{00000000-0005-0000-0000-000053220000}"/>
    <cellStyle name="_1010818-100-102預決算調整帳(終)_新興(表三)&amp;法義(表五） 2_0-109至112中程綜整(彙) 3" xfId="8590" xr:uid="{00000000-0005-0000-0000-000052220000}"/>
    <cellStyle name="_1010818-100-102預決算調整帳(終)_新興(表三)&amp;法義(表五） 2_1080221-中程表3-5(致培源)" xfId="519" xr:uid="{00000000-0005-0000-0000-0000EA010000}"/>
    <cellStyle name="_1010818-100-102預決算調整帳(終)_新興(表三)&amp;法義(表五） 2_1080221-中程表3-5(致培源) 2" xfId="520" xr:uid="{00000000-0005-0000-0000-0000EB010000}"/>
    <cellStyle name="_1010818-100-102預決算調整帳(終)_新興(表三)&amp;法義(表五） 2_1080221-中程表3-5(致培源) 2 2" xfId="8316" xr:uid="{00000000-0005-0000-0000-000055220000}"/>
    <cellStyle name="_1010818-100-102預決算調整帳(終)_新興(表三)&amp;法義(表五） 2_1080221-中程表3-5(致培源) 3" xfId="8587" xr:uid="{00000000-0005-0000-0000-000054220000}"/>
    <cellStyle name="_1010818-100-102預決算調整帳(終)_新興(表三)&amp;法義(表五） 3" xfId="3357" xr:uid="{00000000-0005-0000-0000-000050220000}"/>
    <cellStyle name="_1010818-100-102預決算調整帳(終)_新興(表三)&amp;法義(表五）_人事費" xfId="521" xr:uid="{00000000-0005-0000-0000-0000EC010000}"/>
    <cellStyle name="_1010818-100-102預決算調整帳(終)_新興(表三)&amp;法義(表五）_人事費 2" xfId="522" xr:uid="{00000000-0005-0000-0000-0000ED010000}"/>
    <cellStyle name="_1010818-100-102預決算調整帳(終)_新興(表三)&amp;法義(表五）_人事費 2 2" xfId="8597" xr:uid="{00000000-0005-0000-0000-000057220000}"/>
    <cellStyle name="_1010818-100-102預決算調整帳(終)_新興(表三)&amp;法義(表五）_人事費 2_0-109至112中程綜整(彙)" xfId="523" xr:uid="{00000000-0005-0000-0000-0000EE010000}"/>
    <cellStyle name="_1010818-100-102預決算調整帳(終)_新興(表三)&amp;法義(表五）_人事費 2_0-109至112中程綜整(彙) 2" xfId="524" xr:uid="{00000000-0005-0000-0000-0000EF010000}"/>
    <cellStyle name="_1010818-100-102預決算調整帳(終)_新興(表三)&amp;法義(表五）_人事費 2_0-109至112中程綜整(彙) 2 2" xfId="3359" xr:uid="{00000000-0005-0000-0000-000059220000}"/>
    <cellStyle name="_1010818-100-102預決算調整帳(終)_新興(表三)&amp;法義(表五）_人事費 2_0-109至112中程綜整(彙) 3" xfId="7678" xr:uid="{00000000-0005-0000-0000-000058220000}"/>
    <cellStyle name="_1010818-100-102預決算調整帳(終)_新興(表三)&amp;法義(表五）_人事費 2_1080221-中程表3-5(致培源)" xfId="525" xr:uid="{00000000-0005-0000-0000-0000F0010000}"/>
    <cellStyle name="_1010818-100-102預決算調整帳(終)_新興(表三)&amp;法義(表五）_人事費 2_1080221-中程表3-5(致培源) 2" xfId="526" xr:uid="{00000000-0005-0000-0000-0000F1010000}"/>
    <cellStyle name="_1010818-100-102預決算調整帳(終)_新興(表三)&amp;法義(表五）_人事費 2_1080221-中程表3-5(致培源) 2 2" xfId="3360" xr:uid="{00000000-0005-0000-0000-00005B220000}"/>
    <cellStyle name="_1010818-100-102預決算調整帳(終)_新興(表三)&amp;法義(表五）_人事費 2_1080221-中程表3-5(致培源) 3" xfId="7679" xr:uid="{00000000-0005-0000-0000-00005A220000}"/>
    <cellStyle name="_1010818-100-102預決算調整帳(終)_新興(表三)&amp;法義(表五）_人事費 3" xfId="8586" xr:uid="{00000000-0005-0000-0000-000056220000}"/>
    <cellStyle name="_1010818-100-102預決算調整帳(終)_增減說明" xfId="527" xr:uid="{00000000-0005-0000-0000-0000F2010000}"/>
    <cellStyle name="_1010818-100-102預決算調整帳(終)_增減說明 2" xfId="528" xr:uid="{00000000-0005-0000-0000-0000F3010000}"/>
    <cellStyle name="_1010818-100-102預決算調整帳(終)_增減說明 2 2" xfId="3898" xr:uid="{00000000-0005-0000-0000-00005D220000}"/>
    <cellStyle name="_1010818-100-102預決算調整帳(終)_增減說明 2_0-109至112中程綜整(彙)" xfId="529" xr:uid="{00000000-0005-0000-0000-0000F4010000}"/>
    <cellStyle name="_1010818-100-102預決算調整帳(終)_增減說明 2_0-109至112中程綜整(彙) 2" xfId="530" xr:uid="{00000000-0005-0000-0000-0000F5010000}"/>
    <cellStyle name="_1010818-100-102預決算調整帳(終)_增減說明 2_0-109至112中程綜整(彙) 2 2" xfId="9168" xr:uid="{00000000-0005-0000-0000-00005F220000}"/>
    <cellStyle name="_1010818-100-102預決算調整帳(終)_增減說明 2_0-109至112中程綜整(彙) 3" xfId="7680" xr:uid="{00000000-0005-0000-0000-00005E220000}"/>
    <cellStyle name="_1010818-100-102預決算調整帳(終)_增減說明 2_1080221-中程表3-5(致培源)" xfId="531" xr:uid="{00000000-0005-0000-0000-0000F6010000}"/>
    <cellStyle name="_1010818-100-102預決算調整帳(終)_增減說明 2_1080221-中程表3-5(致培源) 2" xfId="532" xr:uid="{00000000-0005-0000-0000-0000F7010000}"/>
    <cellStyle name="_1010818-100-102預決算調整帳(終)_增減說明 2_1080221-中程表3-5(致培源) 2 2" xfId="8312" xr:uid="{00000000-0005-0000-0000-000061220000}"/>
    <cellStyle name="_1010818-100-102預決算調整帳(終)_增減說明 2_1080221-中程表3-5(致培源) 3" xfId="8580" xr:uid="{00000000-0005-0000-0000-000060220000}"/>
    <cellStyle name="_1010818-100-102預決算調整帳(終)_增減說明 3" xfId="8579" xr:uid="{00000000-0005-0000-0000-00005C220000}"/>
    <cellStyle name="_1010818-100-102預決算調整帳(終)_增減說明_人事費" xfId="533" xr:uid="{00000000-0005-0000-0000-0000F8010000}"/>
    <cellStyle name="_1010818-100-102預決算調整帳(終)_增減說明_人事費 2" xfId="534" xr:uid="{00000000-0005-0000-0000-0000F9010000}"/>
    <cellStyle name="_1010818-100-102預決算調整帳(終)_增減說明_人事費 2 2" xfId="10103" xr:uid="{00000000-0005-0000-0000-000063220000}"/>
    <cellStyle name="_1010818-100-102預決算調整帳(終)_增減說明_人事費 2_0-109至112中程綜整(彙)" xfId="535" xr:uid="{00000000-0005-0000-0000-0000FA010000}"/>
    <cellStyle name="_1010818-100-102預決算調整帳(終)_增減說明_人事費 2_0-109至112中程綜整(彙) 2" xfId="536" xr:uid="{00000000-0005-0000-0000-0000FB010000}"/>
    <cellStyle name="_1010818-100-102預決算調整帳(終)_增減說明_人事費 2_0-109至112中程綜整(彙) 2 2" xfId="3361" xr:uid="{00000000-0005-0000-0000-000065220000}"/>
    <cellStyle name="_1010818-100-102預決算調整帳(終)_增減說明_人事費 2_0-109至112中程綜整(彙) 3" xfId="3892" xr:uid="{00000000-0005-0000-0000-000064220000}"/>
    <cellStyle name="_1010818-100-102預決算調整帳(終)_增減說明_人事費 2_1080221-中程表3-5(致培源)" xfId="537" xr:uid="{00000000-0005-0000-0000-0000FC010000}"/>
    <cellStyle name="_1010818-100-102預決算調整帳(終)_增減說明_人事費 2_1080221-中程表3-5(致培源) 2" xfId="538" xr:uid="{00000000-0005-0000-0000-0000FD010000}"/>
    <cellStyle name="_1010818-100-102預決算調整帳(終)_增減說明_人事費 2_1080221-中程表3-5(致培源) 2 2" xfId="8584" xr:uid="{00000000-0005-0000-0000-000067220000}"/>
    <cellStyle name="_1010818-100-102預決算調整帳(終)_增減說明_人事費 2_1080221-中程表3-5(致培源) 3" xfId="8578" xr:uid="{00000000-0005-0000-0000-000066220000}"/>
    <cellStyle name="_1010818-100-102預決算調整帳(終)_增減說明_人事費 3" xfId="9167" xr:uid="{00000000-0005-0000-0000-000062220000}"/>
    <cellStyle name="_101-104中程(消保會)" xfId="539" xr:uid="{00000000-0005-0000-0000-0000FE010000}"/>
    <cellStyle name="_101-104中程(消保會) 2" xfId="8317" xr:uid="{00000000-0005-0000-0000-000068220000}"/>
    <cellStyle name="_101-104中程(新聞局)" xfId="540" xr:uid="{00000000-0005-0000-0000-0000FF010000}"/>
    <cellStyle name="_101-104中程(新聞局) 2" xfId="3362" xr:uid="{00000000-0005-0000-0000-000069220000}"/>
    <cellStyle name="_101-104中程(監察院主管)" xfId="541" xr:uid="{00000000-0005-0000-0000-000000020000}"/>
    <cellStyle name="_101-104中程(監察院主管) 2" xfId="8577" xr:uid="{00000000-0005-0000-0000-00006A220000}"/>
    <cellStyle name="_101-104中程(環保署)" xfId="542" xr:uid="{00000000-0005-0000-0000-000001020000}"/>
    <cellStyle name="_101-104中程(環保署) 2" xfId="3363" xr:uid="{00000000-0005-0000-0000-00006B220000}"/>
    <cellStyle name="_101-104中程金管會-核訂版-0211修" xfId="543" xr:uid="{00000000-0005-0000-0000-000002020000}"/>
    <cellStyle name="_101-104中程金管會-核訂版-0211修 2" xfId="544" xr:uid="{00000000-0005-0000-0000-000003020000}"/>
    <cellStyle name="_101-104中程金管會-核訂版-0211修 2 2" xfId="3899" xr:uid="{00000000-0005-0000-0000-00006D220000}"/>
    <cellStyle name="_101-104中程金管會-核訂版-0211修 2_0-109至112中程綜整(彙)" xfId="545" xr:uid="{00000000-0005-0000-0000-000004020000}"/>
    <cellStyle name="_101-104中程金管會-核訂版-0211修 2_0-109至112中程綜整(彙) 2" xfId="546" xr:uid="{00000000-0005-0000-0000-000005020000}"/>
    <cellStyle name="_101-104中程金管會-核訂版-0211修 2_0-109至112中程綜整(彙) 2 2" xfId="3364" xr:uid="{00000000-0005-0000-0000-00006F220000}"/>
    <cellStyle name="_101-104中程金管會-核訂版-0211修 2_0-109至112中程綜整(彙) 3" xfId="9169" xr:uid="{00000000-0005-0000-0000-00006E220000}"/>
    <cellStyle name="_101-104中程金管會-核訂版-0211修 2_1080221-中程表3-5(致培源)" xfId="547" xr:uid="{00000000-0005-0000-0000-000006020000}"/>
    <cellStyle name="_101-104中程金管會-核訂版-0211修 2_1080221-中程表3-5(致培源) 2" xfId="548" xr:uid="{00000000-0005-0000-0000-000007020000}"/>
    <cellStyle name="_101-104中程金管會-核訂版-0211修 2_1080221-中程表3-5(致培源) 2 2" xfId="7683" xr:uid="{00000000-0005-0000-0000-000071220000}"/>
    <cellStyle name="_101-104中程金管會-核訂版-0211修 2_1080221-中程表3-5(致培源) 3" xfId="8576" xr:uid="{00000000-0005-0000-0000-000070220000}"/>
    <cellStyle name="_101-104中程金管會-核訂版-0211修 3" xfId="9170" xr:uid="{00000000-0005-0000-0000-00006C220000}"/>
    <cellStyle name="_101-104中程金管會-核訂版-0211修_一次性(表四)" xfId="549" xr:uid="{00000000-0005-0000-0000-000008020000}"/>
    <cellStyle name="_101-104中程金管會-核訂版-0211修_一次性(表四) 2" xfId="550" xr:uid="{00000000-0005-0000-0000-000009020000}"/>
    <cellStyle name="_101-104中程金管會-核訂版-0211修_一次性(表四) 2 2" xfId="8585" xr:uid="{00000000-0005-0000-0000-000073220000}"/>
    <cellStyle name="_101-104中程金管會-核訂版-0211修_一次性(表四) 2_0-109至112中程綜整(彙)" xfId="551" xr:uid="{00000000-0005-0000-0000-00000A020000}"/>
    <cellStyle name="_101-104中程金管會-核訂版-0211修_一次性(表四) 2_0-109至112中程綜整(彙) 2" xfId="552" xr:uid="{00000000-0005-0000-0000-00000B020000}"/>
    <cellStyle name="_101-104中程金管會-核訂版-0211修_一次性(表四) 2_0-109至112中程綜整(彙) 2 2" xfId="3365" xr:uid="{00000000-0005-0000-0000-000075220000}"/>
    <cellStyle name="_101-104中程金管會-核訂版-0211修_一次性(表四) 2_0-109至112中程綜整(彙) 3" xfId="7681" xr:uid="{00000000-0005-0000-0000-000074220000}"/>
    <cellStyle name="_101-104中程金管會-核訂版-0211修_一次性(表四) 2_1080221-中程表3-5(致培源)" xfId="553" xr:uid="{00000000-0005-0000-0000-00000C020000}"/>
    <cellStyle name="_101-104中程金管會-核訂版-0211修_一次性(表四) 2_1080221-中程表3-5(致培源) 2" xfId="554" xr:uid="{00000000-0005-0000-0000-00000D020000}"/>
    <cellStyle name="_101-104中程金管會-核訂版-0211修_一次性(表四) 2_1080221-中程表3-5(致培源) 2 2" xfId="8574" xr:uid="{00000000-0005-0000-0000-000077220000}"/>
    <cellStyle name="_101-104中程金管會-核訂版-0211修_一次性(表四) 2_1080221-中程表3-5(致培源) 3" xfId="8313" xr:uid="{00000000-0005-0000-0000-000076220000}"/>
    <cellStyle name="_101-104中程金管會-核訂版-0211修_一次性(表四) 3" xfId="9171" xr:uid="{00000000-0005-0000-0000-000072220000}"/>
    <cellStyle name="_101-104中程金管會-核訂版-0211修_人事費" xfId="555" xr:uid="{00000000-0005-0000-0000-00000E020000}"/>
    <cellStyle name="_101-104中程金管會-核訂版-0211修_人事費 2" xfId="556" xr:uid="{00000000-0005-0000-0000-00000F020000}"/>
    <cellStyle name="_101-104中程金管會-核訂版-0211修_人事費 2 2" xfId="8573" xr:uid="{00000000-0005-0000-0000-000079220000}"/>
    <cellStyle name="_101-104中程金管會-核訂版-0211修_人事費 2_0-109至112中程綜整(彙)" xfId="557" xr:uid="{00000000-0005-0000-0000-000010020000}"/>
    <cellStyle name="_101-104中程金管會-核訂版-0211修_人事費 2_0-109至112中程綜整(彙) 2" xfId="558" xr:uid="{00000000-0005-0000-0000-000011020000}"/>
    <cellStyle name="_101-104中程金管會-核訂版-0211修_人事費 2_0-109至112中程綜整(彙) 2 2" xfId="8314" xr:uid="{00000000-0005-0000-0000-00007B220000}"/>
    <cellStyle name="_101-104中程金管會-核訂版-0211修_人事費 2_0-109至112中程綜整(彙) 3" xfId="8575" xr:uid="{00000000-0005-0000-0000-00007A220000}"/>
    <cellStyle name="_101-104中程金管會-核訂版-0211修_人事費 2_1080221-中程表3-5(致培源)" xfId="559" xr:uid="{00000000-0005-0000-0000-000012020000}"/>
    <cellStyle name="_101-104中程金管會-核訂版-0211修_人事費 2_1080221-中程表3-5(致培源) 2" xfId="560" xr:uid="{00000000-0005-0000-0000-000013020000}"/>
    <cellStyle name="_101-104中程金管會-核訂版-0211修_人事費 2_1080221-中程表3-5(致培源) 2 2" xfId="8315" xr:uid="{00000000-0005-0000-0000-00007D220000}"/>
    <cellStyle name="_101-104中程金管會-核訂版-0211修_人事費 2_1080221-中程表3-5(致培源) 3" xfId="8572" xr:uid="{00000000-0005-0000-0000-00007C220000}"/>
    <cellStyle name="_101-104中程金管會-核訂版-0211修_人事費 3" xfId="3366" xr:uid="{00000000-0005-0000-0000-000078220000}"/>
    <cellStyle name="_101-104中程金管會-核訂版-0211修_分年延續(表一)" xfId="561" xr:uid="{00000000-0005-0000-0000-000014020000}"/>
    <cellStyle name="_101-104中程金管會-核訂版-0211修_分年延續(表一) 2" xfId="562" xr:uid="{00000000-0005-0000-0000-000015020000}"/>
    <cellStyle name="_101-104中程金管會-核訂版-0211修_分年延續(表一) 2 2" xfId="9166" xr:uid="{00000000-0005-0000-0000-00007F220000}"/>
    <cellStyle name="_101-104中程金管會-核訂版-0211修_分年延續(表一) 2_0-109至112中程綜整(彙)" xfId="563" xr:uid="{00000000-0005-0000-0000-000016020000}"/>
    <cellStyle name="_101-104中程金管會-核訂版-0211修_分年延續(表一) 2_0-109至112中程綜整(彙) 2" xfId="564" xr:uid="{00000000-0005-0000-0000-000017020000}"/>
    <cellStyle name="_101-104中程金管會-核訂版-0211修_分年延續(表一) 2_0-109至112中程綜整(彙) 2 2" xfId="7682" xr:uid="{00000000-0005-0000-0000-000081220000}"/>
    <cellStyle name="_101-104中程金管會-核訂版-0211修_分年延續(表一) 2_0-109至112中程綜整(彙) 3" xfId="3367" xr:uid="{00000000-0005-0000-0000-000080220000}"/>
    <cellStyle name="_101-104中程金管會-核訂版-0211修_分年延續(表一) 2_1080221-中程表3-5(致培源)" xfId="565" xr:uid="{00000000-0005-0000-0000-000018020000}"/>
    <cellStyle name="_101-104中程金管會-核訂版-0211修_分年延續(表一) 2_1080221-中程表3-5(致培源) 2" xfId="566" xr:uid="{00000000-0005-0000-0000-000019020000}"/>
    <cellStyle name="_101-104中程金管會-核訂版-0211修_分年延續(表一) 2_1080221-中程表3-5(致培源) 2 2" xfId="8568" xr:uid="{00000000-0005-0000-0000-000083220000}"/>
    <cellStyle name="_101-104中程金管會-核訂版-0211修_分年延續(表一) 2_1080221-中程表3-5(致培源) 3" xfId="3368" xr:uid="{00000000-0005-0000-0000-000082220000}"/>
    <cellStyle name="_101-104中程金管會-核訂版-0211修_分年延續(表一) 3" xfId="8571" xr:uid="{00000000-0005-0000-0000-00007E220000}"/>
    <cellStyle name="_101-104中程金管會-核訂版-0211修_專案伸算(表二)" xfId="567" xr:uid="{00000000-0005-0000-0000-00001A020000}"/>
    <cellStyle name="_101-104中程金管會-核訂版-0211修_專案伸算(表二) 2" xfId="568" xr:uid="{00000000-0005-0000-0000-00001B020000}"/>
    <cellStyle name="_101-104中程金管會-核訂版-0211修_專案伸算(表二) 2 2" xfId="8567" xr:uid="{00000000-0005-0000-0000-000085220000}"/>
    <cellStyle name="_101-104中程金管會-核訂版-0211修_專案伸算(表二) 2_0-109至112中程綜整(彙)" xfId="569" xr:uid="{00000000-0005-0000-0000-00001C020000}"/>
    <cellStyle name="_101-104中程金管會-核訂版-0211修_專案伸算(表二) 2_0-109至112中程綜整(彙) 2" xfId="570" xr:uid="{00000000-0005-0000-0000-00001D020000}"/>
    <cellStyle name="_101-104中程金管會-核訂版-0211修_專案伸算(表二) 2_0-109至112中程綜整(彙) 2 2" xfId="3370" xr:uid="{00000000-0005-0000-0000-000087220000}"/>
    <cellStyle name="_101-104中程金管會-核訂版-0211修_專案伸算(表二) 2_0-109至112中程綜整(彙) 3" xfId="8569" xr:uid="{00000000-0005-0000-0000-000086220000}"/>
    <cellStyle name="_101-104中程金管會-核訂版-0211修_專案伸算(表二) 2_1080221-中程表3-5(致培源)" xfId="571" xr:uid="{00000000-0005-0000-0000-00001E020000}"/>
    <cellStyle name="_101-104中程金管會-核訂版-0211修_專案伸算(表二) 2_1080221-中程表3-5(致培源) 2" xfId="572" xr:uid="{00000000-0005-0000-0000-00001F020000}"/>
    <cellStyle name="_101-104中程金管會-核訂版-0211修_專案伸算(表二) 2_1080221-中程表3-5(致培源) 2 2" xfId="3371" xr:uid="{00000000-0005-0000-0000-000089220000}"/>
    <cellStyle name="_101-104中程金管會-核訂版-0211修_專案伸算(表二) 2_1080221-中程表3-5(致培源) 3" xfId="8566" xr:uid="{00000000-0005-0000-0000-000088220000}"/>
    <cellStyle name="_101-104中程金管會-核訂版-0211修_專案伸算(表二) 3" xfId="3369" xr:uid="{00000000-0005-0000-0000-000084220000}"/>
    <cellStyle name="_101-104中程金管會-核訂版-0211修_新興(表三)&amp;法義(表五）" xfId="573" xr:uid="{00000000-0005-0000-0000-000020020000}"/>
    <cellStyle name="_101-104中程金管會-核訂版-0211修_新興(表三)&amp;法義(表五） 2" xfId="574" xr:uid="{00000000-0005-0000-0000-000021020000}"/>
    <cellStyle name="_101-104中程金管會-核訂版-0211修_新興(表三)&amp;法義(表五） 2 2" xfId="8570" xr:uid="{00000000-0005-0000-0000-00008B220000}"/>
    <cellStyle name="_101-104中程金管會-核訂版-0211修_新興(表三)&amp;法義(表五） 2_0-109至112中程綜整(彙)" xfId="575" xr:uid="{00000000-0005-0000-0000-000022020000}"/>
    <cellStyle name="_101-104中程金管會-核訂版-0211修_新興(表三)&amp;法義(表五） 2_0-109至112中程綜整(彙) 2" xfId="576" xr:uid="{00000000-0005-0000-0000-000023020000}"/>
    <cellStyle name="_101-104中程金管會-核訂版-0211修_新興(表三)&amp;法義(表五） 2_0-109至112中程綜整(彙) 2 2" xfId="7703" xr:uid="{00000000-0005-0000-0000-00008D220000}"/>
    <cellStyle name="_101-104中程金管會-核訂版-0211修_新興(表三)&amp;法義(表五） 2_0-109至112中程綜整(彙) 3" xfId="3372" xr:uid="{00000000-0005-0000-0000-00008C220000}"/>
    <cellStyle name="_101-104中程金管會-核訂版-0211修_新興(表三)&amp;法義(表五） 2_1080221-中程表3-5(致培源)" xfId="577" xr:uid="{00000000-0005-0000-0000-000024020000}"/>
    <cellStyle name="_101-104中程金管會-核訂版-0211修_新興(表三)&amp;法義(表五） 2_1080221-中程表3-5(致培源) 2" xfId="578" xr:uid="{00000000-0005-0000-0000-000025020000}"/>
    <cellStyle name="_101-104中程金管會-核訂版-0211修_新興(表三)&amp;法義(表五） 2_1080221-中程表3-5(致培源) 2 2" xfId="8562" xr:uid="{00000000-0005-0000-0000-00008F220000}"/>
    <cellStyle name="_101-104中程金管會-核訂版-0211修_新興(表三)&amp;法義(表五） 2_1080221-中程表3-5(致培源) 3" xfId="7957" xr:uid="{00000000-0005-0000-0000-00008E220000}"/>
    <cellStyle name="_101-104中程金管會-核訂版-0211修_新興(表三)&amp;法義(表五） 3" xfId="8565" xr:uid="{00000000-0005-0000-0000-00008A220000}"/>
    <cellStyle name="_101公共建設更新法定數-彙總檔" xfId="579" xr:uid="{00000000-0005-0000-0000-000026020000}"/>
    <cellStyle name="_101公共建設更新法定數-彙總檔 2" xfId="3373" xr:uid="{00000000-0005-0000-0000-000090220000}"/>
    <cellStyle name="_101公共建設更新法定數-彙總檔_人事費" xfId="580" xr:uid="{00000000-0005-0000-0000-000027020000}"/>
    <cellStyle name="_101公共建設更新法定數-彙總檔_人事費 2" xfId="8561" xr:uid="{00000000-0005-0000-0000-000091220000}"/>
    <cellStyle name="_101增減比較表" xfId="581" xr:uid="{00000000-0005-0000-0000-000028020000}"/>
    <cellStyle name="_101增減比較表 (1)" xfId="582" xr:uid="{00000000-0005-0000-0000-000029020000}"/>
    <cellStyle name="_101增減比較表 (1) 2" xfId="7699" xr:uid="{00000000-0005-0000-0000-000093220000}"/>
    <cellStyle name="_101增減比較表 (1)_一次性(表四)" xfId="583" xr:uid="{00000000-0005-0000-0000-00002A020000}"/>
    <cellStyle name="_101增減比較表 (1)_一次性(表四) 2" xfId="8560" xr:uid="{00000000-0005-0000-0000-000094220000}"/>
    <cellStyle name="_101增減比較表 (1)_人事費" xfId="584" xr:uid="{00000000-0005-0000-0000-00002B020000}"/>
    <cellStyle name="_101增減比較表 (1)_人事費 2" xfId="3374" xr:uid="{00000000-0005-0000-0000-000095220000}"/>
    <cellStyle name="_101增減比較表 (1)_分年延續(表一)" xfId="585" xr:uid="{00000000-0005-0000-0000-00002C020000}"/>
    <cellStyle name="_101增減比較表 (1)_分年延續(表一) 2" xfId="8817" xr:uid="{00000000-0005-0000-0000-000096220000}"/>
    <cellStyle name="_101增減比較表 (1)_專案伸算(表二)" xfId="586" xr:uid="{00000000-0005-0000-0000-00002D020000}"/>
    <cellStyle name="_101增減比較表 (1)_專案伸算(表二) 2" xfId="8564" xr:uid="{00000000-0005-0000-0000-000097220000}"/>
    <cellStyle name="_101增減比較表 (1)_新興(表三)&amp;法義(表五）" xfId="587" xr:uid="{00000000-0005-0000-0000-00002E020000}"/>
    <cellStyle name="_101增減比較表 (1)_新興(表三)&amp;法義(表五） 2" xfId="7702" xr:uid="{00000000-0005-0000-0000-000098220000}"/>
    <cellStyle name="_101增減比較表 2" xfId="8563" xr:uid="{00000000-0005-0000-0000-000092220000}"/>
    <cellStyle name="_101增減比較表 3" xfId="12199" xr:uid="{00000000-0005-0000-0000-0000132D0000}"/>
    <cellStyle name="_101增減比較表_一次性(表四)" xfId="588" xr:uid="{00000000-0005-0000-0000-00002F020000}"/>
    <cellStyle name="_101增減比較表_一次性(表四) 2" xfId="7700" xr:uid="{00000000-0005-0000-0000-000099220000}"/>
    <cellStyle name="_101增減比較表_人事費" xfId="589" xr:uid="{00000000-0005-0000-0000-000030020000}"/>
    <cellStyle name="_101增減比較表_人事費 2" xfId="3375" xr:uid="{00000000-0005-0000-0000-00009A220000}"/>
    <cellStyle name="_101增減比較表_分年延續(表一)" xfId="590" xr:uid="{00000000-0005-0000-0000-000031020000}"/>
    <cellStyle name="_101增減比較表_分年延續(表一) 2" xfId="7701" xr:uid="{00000000-0005-0000-0000-00009B220000}"/>
    <cellStyle name="_101增減比較表_專案伸算(表二)" xfId="591" xr:uid="{00000000-0005-0000-0000-000032020000}"/>
    <cellStyle name="_101增減比較表_專案伸算(表二) 2" xfId="3376" xr:uid="{00000000-0005-0000-0000-00009C220000}"/>
    <cellStyle name="_101增減比較表_新興(表三)&amp;法義(表五）" xfId="592" xr:uid="{00000000-0005-0000-0000-000033020000}"/>
    <cellStyle name="_101增減比較表_新興(表三)&amp;法義(表五） 2" xfId="8543" xr:uid="{00000000-0005-0000-0000-00009D220000}"/>
    <cellStyle name="_1020807-101-103預決算調整帳(彙)對帳-0819" xfId="593" xr:uid="{00000000-0005-0000-0000-000034020000}"/>
    <cellStyle name="_1020807-101-103預決算調整帳(彙)對帳-0819 2" xfId="3377" xr:uid="{00000000-0005-0000-0000-00009E220000}"/>
    <cellStyle name="_102公共建設核列數-0813全體會議後調整" xfId="594" xr:uid="{00000000-0005-0000-0000-000035020000}"/>
    <cellStyle name="_102公共建設核列數-0813全體會議後調整 2" xfId="9175" xr:uid="{00000000-0005-0000-0000-00009F220000}"/>
    <cellStyle name="_102公共建設核列數-0813全體會議後調整_人事費" xfId="595" xr:uid="{00000000-0005-0000-0000-000036020000}"/>
    <cellStyle name="_102公共建設核列數-0813全體會議後調整_人事費 2" xfId="9174" xr:uid="{00000000-0005-0000-0000-0000A0220000}"/>
    <cellStyle name="_102公共建設核列數-0823院會後調整" xfId="596" xr:uid="{00000000-0005-0000-0000-000037020000}"/>
    <cellStyle name="_102公共建設核列數-0823院會後調整 2" xfId="3378" xr:uid="{00000000-0005-0000-0000-0000A1220000}"/>
    <cellStyle name="_102公共建設核列數-0823院會後調整_人事費" xfId="597" xr:uid="{00000000-0005-0000-0000-000038020000}"/>
    <cellStyle name="_102公共建設核列數-0823院會後調整_人事費 2" xfId="9173" xr:uid="{00000000-0005-0000-0000-0000A2220000}"/>
    <cellStyle name="_102核列數(含農村及統籌)-加交通部請增數-定案版" xfId="598" xr:uid="{00000000-0005-0000-0000-000039020000}"/>
    <cellStyle name="_102核列數(含農村及統籌)-加交通部請增數-定案版 2" xfId="7709" xr:uid="{00000000-0005-0000-0000-0000A3220000}"/>
    <cellStyle name="_102核列數(含農村及統籌)-加交通部請增數-定案版_人事費" xfId="599" xr:uid="{00000000-0005-0000-0000-00003A020000}"/>
    <cellStyle name="_102核列數(含農村及統籌)-加交通部請增數-定案版_人事費 2" xfId="8542" xr:uid="{00000000-0005-0000-0000-0000A4220000}"/>
    <cellStyle name="_102與101年度中央政府總預算歲出結構情形比較表" xfId="600" xr:uid="{00000000-0005-0000-0000-00003B020000}"/>
    <cellStyle name="_102與101年度中央政府總預算歲出結構情形比較表 2" xfId="8544" xr:uid="{00000000-0005-0000-0000-0000A5220000}"/>
    <cellStyle name="_103-106中程綜整(彙)" xfId="601" xr:uid="{00000000-0005-0000-0000-00003C020000}"/>
    <cellStyle name="_103-106中程綜整(彙) 2" xfId="7704" xr:uid="{00000000-0005-0000-0000-0000A6220000}"/>
    <cellStyle name="_103-106簡報依法律義務數字-給信惠" xfId="602" xr:uid="{00000000-0005-0000-0000-00003D020000}"/>
    <cellStyle name="_103-106簡報依法律義務數字-給信惠 2" xfId="3379" xr:uid="{00000000-0005-0000-0000-0000A7220000}"/>
    <cellStyle name="_104-107中程推估表-增通刪欄位1030416" xfId="603" xr:uid="{00000000-0005-0000-0000-00003E020000}"/>
    <cellStyle name="_104-107中程推估表-增通刪欄位1030416 2" xfId="7705" xr:uid="{00000000-0005-0000-0000-0000A8220000}"/>
    <cellStyle name="_104-107中程推估表-增通刪欄位1030416_人事費" xfId="604" xr:uid="{00000000-0005-0000-0000-00003F020000}"/>
    <cellStyle name="_104-107中程推估表-增通刪欄位1030416_人事費 2" xfId="9177" xr:uid="{00000000-0005-0000-0000-0000A9220000}"/>
    <cellStyle name="_980511交通部主管--跨年期計畫980420版" xfId="605" xr:uid="{00000000-0005-0000-0000-000040020000}"/>
    <cellStyle name="_980511交通部主管--跨年期計畫980420版 2" xfId="3380" xr:uid="{00000000-0005-0000-0000-0000AA220000}"/>
    <cellStyle name="_Book1 (1)" xfId="606" xr:uid="{00000000-0005-0000-0000-000041020000}"/>
    <cellStyle name="_Book1 (1) 2" xfId="9172" xr:uid="{00000000-0005-0000-0000-0000AB220000}"/>
    <cellStyle name="_Book1 (1)_0-106至109中程綜整(彙)" xfId="607" xr:uid="{00000000-0005-0000-0000-000042020000}"/>
    <cellStyle name="_Book1 (1)_0-106至109中程綜整(彙) 2" xfId="608" xr:uid="{00000000-0005-0000-0000-000043020000}"/>
    <cellStyle name="_Book1 (1)_0-106至109中程綜整(彙) 2 2" xfId="7708" xr:uid="{00000000-0005-0000-0000-0000AD220000}"/>
    <cellStyle name="_Book1 (1)_0-106至109中程綜整(彙) 2_0-109至112中程綜整(彙)" xfId="609" xr:uid="{00000000-0005-0000-0000-000044020000}"/>
    <cellStyle name="_Book1 (1)_0-106至109中程綜整(彙) 2_0-109至112中程綜整(彙) 2" xfId="610" xr:uid="{00000000-0005-0000-0000-000045020000}"/>
    <cellStyle name="_Book1 (1)_0-106至109中程綜整(彙) 2_0-109至112中程綜整(彙) 2 2" xfId="7706" xr:uid="{00000000-0005-0000-0000-0000AF220000}"/>
    <cellStyle name="_Book1 (1)_0-106至109中程綜整(彙) 2_0-109至112中程綜整(彙) 3" xfId="8540" xr:uid="{00000000-0005-0000-0000-0000AE220000}"/>
    <cellStyle name="_Book1 (1)_0-106至109中程綜整(彙) 2_1080221-中程表3-5(致培源)" xfId="611" xr:uid="{00000000-0005-0000-0000-000046020000}"/>
    <cellStyle name="_Book1 (1)_0-106至109中程綜整(彙) 2_1080221-中程表3-5(致培源) 2" xfId="612" xr:uid="{00000000-0005-0000-0000-000047020000}"/>
    <cellStyle name="_Book1 (1)_0-106至109中程綜整(彙) 2_1080221-中程表3-5(致培源) 2 2" xfId="9176" xr:uid="{00000000-0005-0000-0000-0000B1220000}"/>
    <cellStyle name="_Book1 (1)_0-106至109中程綜整(彙) 2_1080221-中程表3-5(致培源) 3" xfId="8539" xr:uid="{00000000-0005-0000-0000-0000B0220000}"/>
    <cellStyle name="_Book1 (1)_0-106至109中程綜整(彙) 3" xfId="8541" xr:uid="{00000000-0005-0000-0000-0000AC220000}"/>
    <cellStyle name="_Book1 (1)_0-106至109中程綜整(彙)_人事費" xfId="613" xr:uid="{00000000-0005-0000-0000-000048020000}"/>
    <cellStyle name="_Book1 (1)_0-106至109中程綜整(彙)_人事費 2" xfId="614" xr:uid="{00000000-0005-0000-0000-000049020000}"/>
    <cellStyle name="_Book1 (1)_0-106至109中程綜整(彙)_人事費 2 2" xfId="7707" xr:uid="{00000000-0005-0000-0000-0000B3220000}"/>
    <cellStyle name="_Book1 (1)_0-106至109中程綜整(彙)_人事費 2_0-109至112中程綜整(彙)" xfId="615" xr:uid="{00000000-0005-0000-0000-00004A020000}"/>
    <cellStyle name="_Book1 (1)_0-106至109中程綜整(彙)_人事費 2_0-109至112中程綜整(彙) 2" xfId="616" xr:uid="{00000000-0005-0000-0000-00004B020000}"/>
    <cellStyle name="_Book1 (1)_0-106至109中程綜整(彙)_人事費 2_0-109至112中程綜整(彙) 2 2" xfId="8536" xr:uid="{00000000-0005-0000-0000-0000B5220000}"/>
    <cellStyle name="_Book1 (1)_0-106至109中程綜整(彙)_人事費 2_0-109至112中程綜整(彙) 3" xfId="3382" xr:uid="{00000000-0005-0000-0000-0000B4220000}"/>
    <cellStyle name="_Book1 (1)_0-106至109中程綜整(彙)_人事費 2_1080221-中程表3-5(致培源)" xfId="617" xr:uid="{00000000-0005-0000-0000-00004C020000}"/>
    <cellStyle name="_Book1 (1)_0-106至109中程綜整(彙)_人事費 2_1080221-中程表3-5(致培源) 2" xfId="618" xr:uid="{00000000-0005-0000-0000-00004D020000}"/>
    <cellStyle name="_Book1 (1)_0-106至109中程綜整(彙)_人事費 2_1080221-中程表3-5(致培源) 2 2" xfId="8535" xr:uid="{00000000-0005-0000-0000-0000B7220000}"/>
    <cellStyle name="_Book1 (1)_0-106至109中程綜整(彙)_人事費 2_1080221-中程表3-5(致培源) 3" xfId="3383" xr:uid="{00000000-0005-0000-0000-0000B6220000}"/>
    <cellStyle name="_Book1 (1)_0-106至109中程綜整(彙)_人事費 3" xfId="3381" xr:uid="{00000000-0005-0000-0000-0000B2220000}"/>
    <cellStyle name="_Book1 (1)_0-1070331-108至111中程綜整(彙)" xfId="619" xr:uid="{00000000-0005-0000-0000-00004E020000}"/>
    <cellStyle name="_Book1 (1)_0-1070331-108至111中程綜整(彙) 2" xfId="620" xr:uid="{00000000-0005-0000-0000-00004F020000}"/>
    <cellStyle name="_Book1 (1)_0-1070331-108至111中程綜整(彙) 2 2" xfId="3384" xr:uid="{00000000-0005-0000-0000-0000B9220000}"/>
    <cellStyle name="_Book1 (1)_0-1070331-108至111中程綜整(彙) 2_0-109至112中程綜整(彙)" xfId="621" xr:uid="{00000000-0005-0000-0000-000050020000}"/>
    <cellStyle name="_Book1 (1)_0-1070331-108至111中程綜整(彙) 2_0-109至112中程綜整(彙) 2" xfId="622" xr:uid="{00000000-0005-0000-0000-000051020000}"/>
    <cellStyle name="_Book1 (1)_0-1070331-108至111中程綜整(彙) 2_0-109至112中程綜整(彙) 2 2" xfId="8306" xr:uid="{00000000-0005-0000-0000-0000BB220000}"/>
    <cellStyle name="_Book1 (1)_0-1070331-108至111中程綜整(彙) 2_0-109至112中程綜整(彙) 3" xfId="8534" xr:uid="{00000000-0005-0000-0000-0000BA220000}"/>
    <cellStyle name="_Book1 (1)_0-1070331-108至111中程綜整(彙) 2_1080221-中程表3-5(致培源)" xfId="623" xr:uid="{00000000-0005-0000-0000-000052020000}"/>
    <cellStyle name="_Book1 (1)_0-1070331-108至111中程綜整(彙) 2_1080221-中程表3-5(致培源) 2" xfId="624" xr:uid="{00000000-0005-0000-0000-000053020000}"/>
    <cellStyle name="_Book1 (1)_0-1070331-108至111中程綜整(彙) 2_1080221-中程表3-5(致培源) 2 2" xfId="8538" xr:uid="{00000000-0005-0000-0000-0000BD220000}"/>
    <cellStyle name="_Book1 (1)_0-1070331-108至111中程綜整(彙) 2_1080221-中程表3-5(致培源) 3" xfId="8533" xr:uid="{00000000-0005-0000-0000-0000BC220000}"/>
    <cellStyle name="_Book1 (1)_0-1070331-108至111中程綜整(彙) 3" xfId="8537" xr:uid="{00000000-0005-0000-0000-0000B8220000}"/>
    <cellStyle name="_Book1 (1)_0-1070403-108至111中程綜整(彙)" xfId="625" xr:uid="{00000000-0005-0000-0000-000054020000}"/>
    <cellStyle name="_Book1 (1)_0-1070403-108至111中程綜整(彙) 2" xfId="626" xr:uid="{00000000-0005-0000-0000-000055020000}"/>
    <cellStyle name="_Book1 (1)_0-1070403-108至111中程綜整(彙) 2 2" xfId="3385" xr:uid="{00000000-0005-0000-0000-0000BF220000}"/>
    <cellStyle name="_Book1 (1)_0-1070403-108至111中程綜整(彙) 2_0-109至112中程綜整(彙)" xfId="627" xr:uid="{00000000-0005-0000-0000-000056020000}"/>
    <cellStyle name="_Book1 (1)_0-1070403-108至111中程綜整(彙) 2_0-109至112中程綜整(彙) 2" xfId="628" xr:uid="{00000000-0005-0000-0000-000057020000}"/>
    <cellStyle name="_Book1 (1)_0-1070403-108至111中程綜整(彙) 2_0-109至112中程綜整(彙) 2 2" xfId="8530" xr:uid="{00000000-0005-0000-0000-0000C1220000}"/>
    <cellStyle name="_Book1 (1)_0-1070403-108至111中程綜整(彙) 2_0-109至112中程綜整(彙) 3" xfId="7711" xr:uid="{00000000-0005-0000-0000-0000C0220000}"/>
    <cellStyle name="_Book1 (1)_0-1070403-108至111中程綜整(彙) 2_1080221-中程表3-5(致培源)" xfId="629" xr:uid="{00000000-0005-0000-0000-000058020000}"/>
    <cellStyle name="_Book1 (1)_0-1070403-108至111中程綜整(彙) 2_1080221-中程表3-5(致培源) 2" xfId="630" xr:uid="{00000000-0005-0000-0000-000059020000}"/>
    <cellStyle name="_Book1 (1)_0-1070403-108至111中程綜整(彙) 2_1080221-中程表3-5(致培源) 2 2" xfId="8529" xr:uid="{00000000-0005-0000-0000-0000C3220000}"/>
    <cellStyle name="_Book1 (1)_0-1070403-108至111中程綜整(彙) 2_1080221-中程表3-5(致培源) 3" xfId="3386" xr:uid="{00000000-0005-0000-0000-0000C2220000}"/>
    <cellStyle name="_Book1 (1)_0-1070403-108至111中程綜整(彙) 3" xfId="7710" xr:uid="{00000000-0005-0000-0000-0000BE220000}"/>
    <cellStyle name="_Book1 (1)_0-109至112中程綜整(彙)" xfId="631" xr:uid="{00000000-0005-0000-0000-00005A020000}"/>
    <cellStyle name="_Book1 (1)_0-109至112中程綜整(彙) 2" xfId="632" xr:uid="{00000000-0005-0000-0000-00005B020000}"/>
    <cellStyle name="_Book1 (1)_0-109至112中程綜整(彙) 2 2" xfId="7714" xr:uid="{00000000-0005-0000-0000-0000C5220000}"/>
    <cellStyle name="_Book1 (1)_0-109至112中程綜整(彙) 3" xfId="8531" xr:uid="{00000000-0005-0000-0000-0000C4220000}"/>
    <cellStyle name="_Book1 (1)_1070410-108至111中程綜整(彙-美珍支援)" xfId="633" xr:uid="{00000000-0005-0000-0000-00005C020000}"/>
    <cellStyle name="_Book1 (1)_1070410-108至111中程綜整(彙-美珍支援) 2" xfId="634" xr:uid="{00000000-0005-0000-0000-00005D020000}"/>
    <cellStyle name="_Book1 (1)_1070410-108至111中程綜整(彙-美珍支援) 2 2" xfId="7712" xr:uid="{00000000-0005-0000-0000-0000C7220000}"/>
    <cellStyle name="_Book1 (1)_1070410-108至111中程綜整(彙-美珍支援) 2_0-109至112中程綜整(彙)" xfId="635" xr:uid="{00000000-0005-0000-0000-00005E020000}"/>
    <cellStyle name="_Book1 (1)_1070410-108至111中程綜整(彙-美珍支援) 2_0-109至112中程綜整(彙) 2" xfId="636" xr:uid="{00000000-0005-0000-0000-00005F020000}"/>
    <cellStyle name="_Book1 (1)_1070410-108至111中程綜整(彙-美珍支援) 2_0-109至112中程綜整(彙) 2 2" xfId="8532" xr:uid="{00000000-0005-0000-0000-0000C9220000}"/>
    <cellStyle name="_Book1 (1)_1070410-108至111中程綜整(彙-美珍支援) 2_0-109至112中程綜整(彙) 3" xfId="8527" xr:uid="{00000000-0005-0000-0000-0000C8220000}"/>
    <cellStyle name="_Book1 (1)_1070410-108至111中程綜整(彙-美珍支援) 2_1080221-中程表3-5(致培源)" xfId="637" xr:uid="{00000000-0005-0000-0000-000060020000}"/>
    <cellStyle name="_Book1 (1)_1070410-108至111中程綜整(彙-美珍支援) 2_1080221-中程表3-5(致培源) 2" xfId="638" xr:uid="{00000000-0005-0000-0000-000061020000}"/>
    <cellStyle name="_Book1 (1)_1070410-108至111中程綜整(彙-美珍支援) 2_1080221-中程表3-5(致培源) 2 2" xfId="7713" xr:uid="{00000000-0005-0000-0000-0000CB220000}"/>
    <cellStyle name="_Book1 (1)_1070410-108至111中程綜整(彙-美珍支援) 2_1080221-中程表3-5(致培源) 3" xfId="3387" xr:uid="{00000000-0005-0000-0000-0000CA220000}"/>
    <cellStyle name="_Book1 (1)_1070410-108至111中程綜整(彙-美珍支援) 3" xfId="8528" xr:uid="{00000000-0005-0000-0000-0000C6220000}"/>
    <cellStyle name="_Book1 (1)_1080221-中程表3-5(致培源)" xfId="639" xr:uid="{00000000-0005-0000-0000-000062020000}"/>
    <cellStyle name="_Book1 (1)_1080221-中程表3-5(致培源) 2" xfId="640" xr:uid="{00000000-0005-0000-0000-000063020000}"/>
    <cellStyle name="_Book1 (1)_1080221-中程表3-5(致培源) 2 2" xfId="8524" xr:uid="{00000000-0005-0000-0000-0000CD220000}"/>
    <cellStyle name="_Book1 (1)_1080221-中程表3-5(致培源) 3" xfId="3388" xr:uid="{00000000-0005-0000-0000-0000CC220000}"/>
    <cellStyle name="_Book1 (1)_1-105至108中程綜整(彙)" xfId="641" xr:uid="{00000000-0005-0000-0000-000064020000}"/>
    <cellStyle name="_Book1 (1)_1-105至108中程綜整(彙) 2" xfId="642" xr:uid="{00000000-0005-0000-0000-000065020000}"/>
    <cellStyle name="_Book1 (1)_1-105至108中程綜整(彙) 2 2" xfId="8523" xr:uid="{00000000-0005-0000-0000-0000CF220000}"/>
    <cellStyle name="_Book1 (1)_1-105至108中程綜整(彙) 2_0-109至112中程綜整(彙)" xfId="643" xr:uid="{00000000-0005-0000-0000-000066020000}"/>
    <cellStyle name="_Book1 (1)_1-105至108中程綜整(彙) 2_0-109至112中程綜整(彙) 2" xfId="644" xr:uid="{00000000-0005-0000-0000-000067020000}"/>
    <cellStyle name="_Book1 (1)_1-105至108中程綜整(彙) 2_0-109至112中程綜整(彙) 2 2" xfId="3390" xr:uid="{00000000-0005-0000-0000-0000D1220000}"/>
    <cellStyle name="_Book1 (1)_1-105至108中程綜整(彙) 2_0-109至112中程綜整(彙) 3" xfId="8525" xr:uid="{00000000-0005-0000-0000-0000D0220000}"/>
    <cellStyle name="_Book1 (1)_1-105至108中程綜整(彙) 2_1080221-中程表3-5(致培源)" xfId="645" xr:uid="{00000000-0005-0000-0000-000068020000}"/>
    <cellStyle name="_Book1 (1)_1-105至108中程綜整(彙) 2_1080221-中程表3-5(致培源) 2" xfId="646" xr:uid="{00000000-0005-0000-0000-000069020000}"/>
    <cellStyle name="_Book1 (1)_1-105至108中程綜整(彙) 2_1080221-中程表3-5(致培源) 2 2" xfId="7724" xr:uid="{00000000-0005-0000-0000-0000D3220000}"/>
    <cellStyle name="_Book1 (1)_1-105至108中程綜整(彙) 2_1080221-中程表3-5(致培源) 3" xfId="8518" xr:uid="{00000000-0005-0000-0000-0000D2220000}"/>
    <cellStyle name="_Book1 (1)_1-105至108中程綜整(彙) 3" xfId="3389" xr:uid="{00000000-0005-0000-0000-0000CE220000}"/>
    <cellStyle name="_Book1 (1)_1-105至108中程綜整(彙)_人事費" xfId="647" xr:uid="{00000000-0005-0000-0000-00006A020000}"/>
    <cellStyle name="_Book1 (1)_1-105至108中程綜整(彙)_人事費 2" xfId="648" xr:uid="{00000000-0005-0000-0000-00006B020000}"/>
    <cellStyle name="_Book1 (1)_1-105至108中程綜整(彙)_人事費 2 2" xfId="8358" xr:uid="{00000000-0005-0000-0000-0000D5220000}"/>
    <cellStyle name="_Book1 (1)_1-105至108中程綜整(彙)_人事費 2_0-109至112中程綜整(彙)" xfId="649" xr:uid="{00000000-0005-0000-0000-00006C020000}"/>
    <cellStyle name="_Book1 (1)_1-105至108中程綜整(彙)_人事費 2_0-109至112中程綜整(彙) 2" xfId="650" xr:uid="{00000000-0005-0000-0000-00006D020000}"/>
    <cellStyle name="_Book1 (1)_1-105至108中程綜整(彙)_人事費 2_0-109至112中程綜整(彙) 2 2" xfId="8526" xr:uid="{00000000-0005-0000-0000-0000D7220000}"/>
    <cellStyle name="_Book1 (1)_1-105至108中程綜整(彙)_人事費 2_0-109至112中程綜整(彙) 3" xfId="6592" xr:uid="{00000000-0005-0000-0000-0000D6220000}"/>
    <cellStyle name="_Book1 (1)_1-105至108中程綜整(彙)_人事費 2_1080221-中程表3-5(致培源)" xfId="651" xr:uid="{00000000-0005-0000-0000-00006E020000}"/>
    <cellStyle name="_Book1 (1)_1-105至108中程綜整(彙)_人事費 2_1080221-中程表3-5(致培源) 2" xfId="652" xr:uid="{00000000-0005-0000-0000-00006F020000}"/>
    <cellStyle name="_Book1 (1)_1-105至108中程綜整(彙)_人事費 2_1080221-中程表3-5(致培源) 2 2" xfId="8311" xr:uid="{00000000-0005-0000-0000-0000D9220000}"/>
    <cellStyle name="_Book1 (1)_1-105至108中程綜整(彙)_人事費 2_1080221-中程表3-5(致培源) 3" xfId="8355" xr:uid="{00000000-0005-0000-0000-0000D8220000}"/>
    <cellStyle name="_Book1 (1)_1-105至108中程綜整(彙)_人事費 3" xfId="8517" xr:uid="{00000000-0005-0000-0000-0000D4220000}"/>
    <cellStyle name="_Book1 (1)_一次性(表四)" xfId="653" xr:uid="{00000000-0005-0000-0000-000070020000}"/>
    <cellStyle name="_Book1 (1)_一次性(表四) 2" xfId="654" xr:uid="{00000000-0005-0000-0000-000071020000}"/>
    <cellStyle name="_Book1 (1)_一次性(表四) 2 2" xfId="7405" xr:uid="{00000000-0005-0000-0000-0000DB220000}"/>
    <cellStyle name="_Book1 (1)_一次性(表四) 2_0-109至112中程綜整(彙)" xfId="655" xr:uid="{00000000-0005-0000-0000-000072020000}"/>
    <cellStyle name="_Book1 (1)_一次性(表四) 2_0-109至112中程綜整(彙) 2" xfId="656" xr:uid="{00000000-0005-0000-0000-000073020000}"/>
    <cellStyle name="_Book1 (1)_一次性(表四) 2_0-109至112中程綜整(彙) 2 2" xfId="8281" xr:uid="{00000000-0005-0000-0000-0000DD220000}"/>
    <cellStyle name="_Book1 (1)_一次性(表四) 2_0-109至112中程綜整(彙) 3" xfId="3391" xr:uid="{00000000-0005-0000-0000-0000DC220000}"/>
    <cellStyle name="_Book1 (1)_一次性(表四) 2_1080221-中程表3-5(致培源)" xfId="657" xr:uid="{00000000-0005-0000-0000-000074020000}"/>
    <cellStyle name="_Book1 (1)_一次性(表四) 2_1080221-中程表3-5(致培源) 2" xfId="658" xr:uid="{00000000-0005-0000-0000-000075020000}"/>
    <cellStyle name="_Book1 (1)_一次性(表四) 2_1080221-中程表3-5(致培源) 2 2" xfId="3392" xr:uid="{00000000-0005-0000-0000-0000DF220000}"/>
    <cellStyle name="_Book1 (1)_一次性(表四) 2_1080221-中程表3-5(致培源) 3" xfId="7715" xr:uid="{00000000-0005-0000-0000-0000DE220000}"/>
    <cellStyle name="_Book1 (1)_一次性(表四) 3" xfId="7006" xr:uid="{00000000-0005-0000-0000-0000DA220000}"/>
    <cellStyle name="_Book1 (1)_一次性(表四)_人事費" xfId="659" xr:uid="{00000000-0005-0000-0000-000076020000}"/>
    <cellStyle name="_Book1 (1)_一次性(表四)_人事費 2" xfId="660" xr:uid="{00000000-0005-0000-0000-000077020000}"/>
    <cellStyle name="_Book1 (1)_一次性(表四)_人事費 2 2" xfId="8309" xr:uid="{00000000-0005-0000-0000-0000E1220000}"/>
    <cellStyle name="_Book1 (1)_一次性(表四)_人事費 2_0-109至112中程綜整(彙)" xfId="661" xr:uid="{00000000-0005-0000-0000-000078020000}"/>
    <cellStyle name="_Book1 (1)_一次性(表四)_人事費 2_0-109至112中程綜整(彙) 2" xfId="662" xr:uid="{00000000-0005-0000-0000-000079020000}"/>
    <cellStyle name="_Book1 (1)_一次性(表四)_人事費 2_0-109至112中程綜整(彙) 2 2" xfId="8515" xr:uid="{00000000-0005-0000-0000-0000E3220000}"/>
    <cellStyle name="_Book1 (1)_一次性(表四)_人事費 2_0-109至112中程綜整(彙) 3" xfId="8513" xr:uid="{00000000-0005-0000-0000-0000E2220000}"/>
    <cellStyle name="_Book1 (1)_一次性(表四)_人事費 2_1080221-中程表3-5(致培源)" xfId="663" xr:uid="{00000000-0005-0000-0000-00007A020000}"/>
    <cellStyle name="_Book1 (1)_一次性(表四)_人事費 2_1080221-中程表3-5(致培源) 2" xfId="664" xr:uid="{00000000-0005-0000-0000-00007B020000}"/>
    <cellStyle name="_Book1 (1)_一次性(表四)_人事費 2_1080221-中程表3-5(致培源) 2 2" xfId="8512" xr:uid="{00000000-0005-0000-0000-0000E5220000}"/>
    <cellStyle name="_Book1 (1)_一次性(表四)_人事費 2_1080221-中程表3-5(致培源) 3" xfId="8310" xr:uid="{00000000-0005-0000-0000-0000E4220000}"/>
    <cellStyle name="_Book1 (1)_一次性(表四)_人事費 3" xfId="8514" xr:uid="{00000000-0005-0000-0000-0000E0220000}"/>
    <cellStyle name="_Book1 (1)_人事費" xfId="665" xr:uid="{00000000-0005-0000-0000-00007C020000}"/>
    <cellStyle name="_Book1 (1)_人事費 2" xfId="666" xr:uid="{00000000-0005-0000-0000-00007D020000}"/>
    <cellStyle name="_Book1 (1)_人事費 2 2" xfId="8511" xr:uid="{00000000-0005-0000-0000-0000E7220000}"/>
    <cellStyle name="_Book1 (1)_人事費 2_0-109至112中程綜整(彙)" xfId="667" xr:uid="{00000000-0005-0000-0000-00007E020000}"/>
    <cellStyle name="_Book1 (1)_人事費 2_0-109至112中程綜整(彙) 2" xfId="668" xr:uid="{00000000-0005-0000-0000-00007F020000}"/>
    <cellStyle name="_Book1 (1)_人事費 2_0-109至112中程綜整(彙) 2 2" xfId="7716" xr:uid="{00000000-0005-0000-0000-0000E9220000}"/>
    <cellStyle name="_Book1 (1)_人事費 2_0-109至112中程綜整(彙) 3" xfId="8516" xr:uid="{00000000-0005-0000-0000-0000E8220000}"/>
    <cellStyle name="_Book1 (1)_人事費 2_1080221-中程表3-5(致培源)" xfId="669" xr:uid="{00000000-0005-0000-0000-000080020000}"/>
    <cellStyle name="_Book1 (1)_人事費 2_1080221-中程表3-5(致培源) 2" xfId="670" xr:uid="{00000000-0005-0000-0000-000081020000}"/>
    <cellStyle name="_Book1 (1)_人事費 2_1080221-中程表3-5(致培源) 2 2" xfId="3394" xr:uid="{00000000-0005-0000-0000-0000EB220000}"/>
    <cellStyle name="_Book1 (1)_人事費 2_1080221-中程表3-5(致培源) 3" xfId="6963" xr:uid="{00000000-0005-0000-0000-0000EA220000}"/>
    <cellStyle name="_Book1 (1)_人事費 3" xfId="3393" xr:uid="{00000000-0005-0000-0000-0000E6220000}"/>
    <cellStyle name="_Book1 (1)_分年延續(表一)" xfId="671" xr:uid="{00000000-0005-0000-0000-000082020000}"/>
    <cellStyle name="_Book1 (1)_分年延續(表一) 2" xfId="672" xr:uid="{00000000-0005-0000-0000-000083020000}"/>
    <cellStyle name="_Book1 (1)_分年延續(表一) 2 2" xfId="7723" xr:uid="{00000000-0005-0000-0000-0000ED220000}"/>
    <cellStyle name="_Book1 (1)_分年延續(表一) 2_0-109至112中程綜整(彙)" xfId="673" xr:uid="{00000000-0005-0000-0000-000084020000}"/>
    <cellStyle name="_Book1 (1)_分年延續(表一) 2_0-109至112中程綜整(彙) 2" xfId="674" xr:uid="{00000000-0005-0000-0000-000085020000}"/>
    <cellStyle name="_Book1 (1)_分年延續(表一) 2_0-109至112中程綜整(彙) 2 2" xfId="3396" xr:uid="{00000000-0005-0000-0000-0000EF220000}"/>
    <cellStyle name="_Book1 (1)_分年延續(表一) 2_0-109至112中程綜整(彙) 3" xfId="7717" xr:uid="{00000000-0005-0000-0000-0000EE220000}"/>
    <cellStyle name="_Book1 (1)_分年延續(表一) 2_1080221-中程表3-5(致培源)" xfId="675" xr:uid="{00000000-0005-0000-0000-000086020000}"/>
    <cellStyle name="_Book1 (1)_分年延續(表一) 2_1080221-中程表3-5(致培源) 2" xfId="676" xr:uid="{00000000-0005-0000-0000-000087020000}"/>
    <cellStyle name="_Book1 (1)_分年延續(表一) 2_1080221-中程表3-5(致培源) 2 2" xfId="3397" xr:uid="{00000000-0005-0000-0000-0000F1220000}"/>
    <cellStyle name="_Book1 (1)_分年延續(表一) 2_1080221-中程表3-5(致培源) 3" xfId="8307" xr:uid="{00000000-0005-0000-0000-0000F0220000}"/>
    <cellStyle name="_Book1 (1)_分年延續(表一) 3" xfId="3395" xr:uid="{00000000-0005-0000-0000-0000EC220000}"/>
    <cellStyle name="_Book1 (1)_同仁填-107至110中程綜整(彙)" xfId="677" xr:uid="{00000000-0005-0000-0000-000088020000}"/>
    <cellStyle name="_Book1 (1)_同仁填-107至110中程綜整(彙) 2" xfId="678" xr:uid="{00000000-0005-0000-0000-000089020000}"/>
    <cellStyle name="_Book1 (1)_同仁填-107至110中程綜整(彙) 2 2" xfId="6956" xr:uid="{00000000-0005-0000-0000-0000F3220000}"/>
    <cellStyle name="_Book1 (1)_同仁填-107至110中程綜整(彙) 2_0-109至112中程綜整(彙)" xfId="679" xr:uid="{00000000-0005-0000-0000-00008A020000}"/>
    <cellStyle name="_Book1 (1)_同仁填-107至110中程綜整(彙) 2_0-109至112中程綜整(彙) 2" xfId="680" xr:uid="{00000000-0005-0000-0000-00008B020000}"/>
    <cellStyle name="_Book1 (1)_同仁填-107至110中程綜整(彙) 2_0-109至112中程綜整(彙) 2 2" xfId="8308" xr:uid="{00000000-0005-0000-0000-0000F5220000}"/>
    <cellStyle name="_Book1 (1)_同仁填-107至110中程綜整(彙) 2_0-109至112中程綜整(彙) 3" xfId="9245" xr:uid="{00000000-0005-0000-0000-0000F4220000}"/>
    <cellStyle name="_Book1 (1)_同仁填-107至110中程綜整(彙) 2_1080221-中程表3-5(致培源)" xfId="681" xr:uid="{00000000-0005-0000-0000-00008C020000}"/>
    <cellStyle name="_Book1 (1)_同仁填-107至110中程綜整(彙) 2_1080221-中程表3-5(致培源) 2" xfId="682" xr:uid="{00000000-0005-0000-0000-00008D020000}"/>
    <cellStyle name="_Book1 (1)_同仁填-107至110中程綜整(彙) 2_1080221-中程表3-5(致培源) 2 2" xfId="7718" xr:uid="{00000000-0005-0000-0000-0000F7220000}"/>
    <cellStyle name="_Book1 (1)_同仁填-107至110中程綜整(彙) 2_1080221-中程表3-5(致培源) 3" xfId="3398" xr:uid="{00000000-0005-0000-0000-0000F6220000}"/>
    <cellStyle name="_Book1 (1)_同仁填-107至110中程綜整(彙) 3" xfId="7719" xr:uid="{00000000-0005-0000-0000-0000F2220000}"/>
    <cellStyle name="_Book1 (1)_同仁填-107至110中程綜整(彙)_人事費" xfId="683" xr:uid="{00000000-0005-0000-0000-00008E020000}"/>
    <cellStyle name="_Book1 (1)_同仁填-107至110中程綜整(彙)_人事費 2" xfId="684" xr:uid="{00000000-0005-0000-0000-00008F020000}"/>
    <cellStyle name="_Book1 (1)_同仁填-107至110中程綜整(彙)_人事費 2 2" xfId="3400" xr:uid="{00000000-0005-0000-0000-0000F9220000}"/>
    <cellStyle name="_Book1 (1)_同仁填-107至110中程綜整(彙)_人事費 2_0-109至112中程綜整(彙)" xfId="685" xr:uid="{00000000-0005-0000-0000-000090020000}"/>
    <cellStyle name="_Book1 (1)_同仁填-107至110中程綜整(彙)_人事費 2_0-109至112中程綜整(彙) 2" xfId="686" xr:uid="{00000000-0005-0000-0000-000091020000}"/>
    <cellStyle name="_Book1 (1)_同仁填-107至110中程綜整(彙)_人事費 2_0-109至112中程綜整(彙) 2 2" xfId="3401" xr:uid="{00000000-0005-0000-0000-0000FB220000}"/>
    <cellStyle name="_Book1 (1)_同仁填-107至110中程綜整(彙)_人事費 2_0-109至112中程綜整(彙) 3" xfId="6962" xr:uid="{00000000-0005-0000-0000-0000FA220000}"/>
    <cellStyle name="_Book1 (1)_同仁填-107至110中程綜整(彙)_人事費 2_1080221-中程表3-5(致培源)" xfId="687" xr:uid="{00000000-0005-0000-0000-000092020000}"/>
    <cellStyle name="_Book1 (1)_同仁填-107至110中程綜整(彙)_人事費 2_1080221-中程表3-5(致培源) 2" xfId="688" xr:uid="{00000000-0005-0000-0000-000093020000}"/>
    <cellStyle name="_Book1 (1)_同仁填-107至110中程綜整(彙)_人事費 2_1080221-中程表3-5(致培源) 2 2" xfId="7736" xr:uid="{00000000-0005-0000-0000-0000FD220000}"/>
    <cellStyle name="_Book1 (1)_同仁填-107至110中程綜整(彙)_人事費 2_1080221-中程表3-5(致培源) 3" xfId="3402" xr:uid="{00000000-0005-0000-0000-0000FC220000}"/>
    <cellStyle name="_Book1 (1)_同仁填-107至110中程綜整(彙)_人事費 3" xfId="3399" xr:uid="{00000000-0005-0000-0000-0000F8220000}"/>
    <cellStyle name="_Book1 (1)_同仁填-107至110中程綜整(彙)-修" xfId="689" xr:uid="{00000000-0005-0000-0000-000094020000}"/>
    <cellStyle name="_Book1 (1)_同仁填-107至110中程綜整(彙)-修 2" xfId="690" xr:uid="{00000000-0005-0000-0000-000095020000}"/>
    <cellStyle name="_Book1 (1)_同仁填-107至110中程綜整(彙)-修 2 2" xfId="3403" xr:uid="{00000000-0005-0000-0000-0000FF220000}"/>
    <cellStyle name="_Book1 (1)_同仁填-107至110中程綜整(彙)-修 2_0-109至112中程綜整(彙)" xfId="691" xr:uid="{00000000-0005-0000-0000-000096020000}"/>
    <cellStyle name="_Book1 (1)_同仁填-107至110中程綜整(彙)-修 2_0-109至112中程綜整(彙) 2" xfId="692" xr:uid="{00000000-0005-0000-0000-000097020000}"/>
    <cellStyle name="_Book1 (1)_同仁填-107至110中程綜整(彙)-修 2_0-109至112中程綜整(彙) 2 2" xfId="3404" xr:uid="{00000000-0005-0000-0000-000001230000}"/>
    <cellStyle name="_Book1 (1)_同仁填-107至110中程綜整(彙)-修 2_0-109至112中程綜整(彙) 3" xfId="7726" xr:uid="{00000000-0005-0000-0000-000000230000}"/>
    <cellStyle name="_Book1 (1)_同仁填-107至110中程綜整(彙)-修 2_1080221-中程表3-5(致培源)" xfId="693" xr:uid="{00000000-0005-0000-0000-000098020000}"/>
    <cellStyle name="_Book1 (1)_同仁填-107至110中程綜整(彙)-修 2_1080221-中程表3-5(致培源) 2" xfId="694" xr:uid="{00000000-0005-0000-0000-000099020000}"/>
    <cellStyle name="_Book1 (1)_同仁填-107至110中程綜整(彙)-修 2_1080221-中程表3-5(致培源) 2 2" xfId="7727" xr:uid="{00000000-0005-0000-0000-000003230000}"/>
    <cellStyle name="_Book1 (1)_同仁填-107至110中程綜整(彙)-修 2_1080221-中程表3-5(致培源) 3" xfId="7729" xr:uid="{00000000-0005-0000-0000-000002230000}"/>
    <cellStyle name="_Book1 (1)_同仁填-107至110中程綜整(彙)-修 3" xfId="7725" xr:uid="{00000000-0005-0000-0000-0000FE220000}"/>
    <cellStyle name="_Book1 (1)_同仁填-107至110中程綜整(彙)-修_人事費" xfId="695" xr:uid="{00000000-0005-0000-0000-00009A020000}"/>
    <cellStyle name="_Book1 (1)_同仁填-107至110中程綜整(彙)-修_人事費 2" xfId="696" xr:uid="{00000000-0005-0000-0000-00009B020000}"/>
    <cellStyle name="_Book1 (1)_同仁填-107至110中程綜整(彙)-修_人事費 2 2" xfId="7404" xr:uid="{00000000-0005-0000-0000-000005230000}"/>
    <cellStyle name="_Book1 (1)_同仁填-107至110中程綜整(彙)-修_人事費 2_0-109至112中程綜整(彙)" xfId="697" xr:uid="{00000000-0005-0000-0000-00009C020000}"/>
    <cellStyle name="_Book1 (1)_同仁填-107至110中程綜整(彙)-修_人事費 2_0-109至112中程綜整(彙) 2" xfId="698" xr:uid="{00000000-0005-0000-0000-00009D020000}"/>
    <cellStyle name="_Book1 (1)_同仁填-107至110中程綜整(彙)-修_人事費 2_0-109至112中程綜整(彙) 2 2" xfId="7728" xr:uid="{00000000-0005-0000-0000-000007230000}"/>
    <cellStyle name="_Book1 (1)_同仁填-107至110中程綜整(彙)-修_人事費 2_0-109至112中程綜整(彙) 3" xfId="7402" xr:uid="{00000000-0005-0000-0000-000006230000}"/>
    <cellStyle name="_Book1 (1)_同仁填-107至110中程綜整(彙)-修_人事費 2_1080221-中程表3-5(致培源)" xfId="699" xr:uid="{00000000-0005-0000-0000-00009E020000}"/>
    <cellStyle name="_Book1 (1)_同仁填-107至110中程綜整(彙)-修_人事費 2_1080221-中程表3-5(致培源) 2" xfId="700" xr:uid="{00000000-0005-0000-0000-00009F020000}"/>
    <cellStyle name="_Book1 (1)_同仁填-107至110中程綜整(彙)-修_人事費 2_1080221-中程表3-5(致培源) 2 2" xfId="3406" xr:uid="{00000000-0005-0000-0000-000009230000}"/>
    <cellStyle name="_Book1 (1)_同仁填-107至110中程綜整(彙)-修_人事費 2_1080221-中程表3-5(致培源) 3" xfId="8284" xr:uid="{00000000-0005-0000-0000-000008230000}"/>
    <cellStyle name="_Book1 (1)_同仁填-107至110中程綜整(彙)-修_人事費 3" xfId="3405" xr:uid="{00000000-0005-0000-0000-000004230000}"/>
    <cellStyle name="_Book1 (1)_專案伸算(表二)" xfId="701" xr:uid="{00000000-0005-0000-0000-0000A0020000}"/>
    <cellStyle name="_Book1 (1)_專案伸算(表二) 2" xfId="702" xr:uid="{00000000-0005-0000-0000-0000A1020000}"/>
    <cellStyle name="_Book1 (1)_專案伸算(表二) 2 2" xfId="3407" xr:uid="{00000000-0005-0000-0000-00000B230000}"/>
    <cellStyle name="_Book1 (1)_專案伸算(表二) 2_0-109至112中程綜整(彙)" xfId="703" xr:uid="{00000000-0005-0000-0000-0000A2020000}"/>
    <cellStyle name="_Book1 (1)_專案伸算(表二) 2_0-109至112中程綜整(彙) 2" xfId="704" xr:uid="{00000000-0005-0000-0000-0000A3020000}"/>
    <cellStyle name="_Book1 (1)_專案伸算(表二) 2_0-109至112中程綜整(彙) 2 2" xfId="6591" xr:uid="{00000000-0005-0000-0000-00000D230000}"/>
    <cellStyle name="_Book1 (1)_專案伸算(表二) 2_0-109至112中程綜整(彙) 3" xfId="8356" xr:uid="{00000000-0005-0000-0000-00000C230000}"/>
    <cellStyle name="_Book1 (1)_專案伸算(表二) 2_1080221-中程表3-5(致培源)" xfId="705" xr:uid="{00000000-0005-0000-0000-0000A4020000}"/>
    <cellStyle name="_Book1 (1)_專案伸算(表二) 2_1080221-中程表3-5(致培源) 2" xfId="706" xr:uid="{00000000-0005-0000-0000-0000A5020000}"/>
    <cellStyle name="_Book1 (1)_專案伸算(表二) 2_1080221-中程表3-5(致培源) 2 2" xfId="7730" xr:uid="{00000000-0005-0000-0000-00000F230000}"/>
    <cellStyle name="_Book1 (1)_專案伸算(表二) 2_1080221-中程表3-5(致培源) 3" xfId="7735" xr:uid="{00000000-0005-0000-0000-00000E230000}"/>
    <cellStyle name="_Book1 (1)_專案伸算(表二) 3" xfId="7009" xr:uid="{00000000-0005-0000-0000-00000A230000}"/>
    <cellStyle name="_Book1 (1)_專案伸算(表二)_人事費" xfId="707" xr:uid="{00000000-0005-0000-0000-0000A6020000}"/>
    <cellStyle name="_Book1 (1)_專案伸算(表二)_人事費 2" xfId="708" xr:uid="{00000000-0005-0000-0000-0000A7020000}"/>
    <cellStyle name="_Book1 (1)_專案伸算(表二)_人事費 2 2" xfId="7731" xr:uid="{00000000-0005-0000-0000-000011230000}"/>
    <cellStyle name="_Book1 (1)_專案伸算(表二)_人事費 2_0-109至112中程綜整(彙)" xfId="709" xr:uid="{00000000-0005-0000-0000-0000A8020000}"/>
    <cellStyle name="_Book1 (1)_專案伸算(表二)_人事費 2_0-109至112中程綜整(彙) 2" xfId="710" xr:uid="{00000000-0005-0000-0000-0000A9020000}"/>
    <cellStyle name="_Book1 (1)_專案伸算(表二)_人事費 2_0-109至112中程綜整(彙) 2 2" xfId="9235" xr:uid="{00000000-0005-0000-0000-000013230000}"/>
    <cellStyle name="_Book1 (1)_專案伸算(表二)_人事費 2_0-109至112中程綜整(彙) 3" xfId="7734" xr:uid="{00000000-0005-0000-0000-000012230000}"/>
    <cellStyle name="_Book1 (1)_專案伸算(表二)_人事費 2_1080221-中程表3-5(致培源)" xfId="711" xr:uid="{00000000-0005-0000-0000-0000AA020000}"/>
    <cellStyle name="_Book1 (1)_專案伸算(表二)_人事費 2_1080221-中程表3-5(致培源) 2" xfId="712" xr:uid="{00000000-0005-0000-0000-0000AB020000}"/>
    <cellStyle name="_Book1 (1)_專案伸算(表二)_人事費 2_1080221-中程表3-5(致培源) 2 2" xfId="6944" xr:uid="{00000000-0005-0000-0000-000015230000}"/>
    <cellStyle name="_Book1 (1)_專案伸算(表二)_人事費 2_1080221-中程表3-5(致培源) 3" xfId="9244" xr:uid="{00000000-0005-0000-0000-000014230000}"/>
    <cellStyle name="_Book1 (1)_專案伸算(表二)_人事費 3" xfId="3408" xr:uid="{00000000-0005-0000-0000-000010230000}"/>
    <cellStyle name="_Book1 (1)_新興(表三)&amp;法義(表五）" xfId="713" xr:uid="{00000000-0005-0000-0000-0000AC020000}"/>
    <cellStyle name="_Book1 (1)_新興(表三)&amp;法義(表五） 2" xfId="714" xr:uid="{00000000-0005-0000-0000-0000AD020000}"/>
    <cellStyle name="_Book1 (1)_新興(表三)&amp;法義(表五） 2 2" xfId="7733" xr:uid="{00000000-0005-0000-0000-000017230000}"/>
    <cellStyle name="_Book1 (1)_新興(表三)&amp;法義(表五） 2_0-109至112中程綜整(彙)" xfId="715" xr:uid="{00000000-0005-0000-0000-0000AE020000}"/>
    <cellStyle name="_Book1 (1)_新興(表三)&amp;法義(表五） 2_0-109至112中程綜整(彙) 2" xfId="716" xr:uid="{00000000-0005-0000-0000-0000AF020000}"/>
    <cellStyle name="_Book1 (1)_新興(表三)&amp;法義(表五） 2_0-109至112中程綜整(彙) 2 2" xfId="3412" xr:uid="{00000000-0005-0000-0000-000019230000}"/>
    <cellStyle name="_Book1 (1)_新興(表三)&amp;法義(表五） 2_0-109至112中程綜整(彙) 3" xfId="3411" xr:uid="{00000000-0005-0000-0000-000018230000}"/>
    <cellStyle name="_Book1 (1)_新興(表三)&amp;法義(表五） 2_1080221-中程表3-5(致培源)" xfId="717" xr:uid="{00000000-0005-0000-0000-0000B0020000}"/>
    <cellStyle name="_Book1 (1)_新興(表三)&amp;法義(表五） 2_1080221-中程表3-5(致培源) 2" xfId="718" xr:uid="{00000000-0005-0000-0000-0000B1020000}"/>
    <cellStyle name="_Book1 (1)_新興(表三)&amp;法義(表五） 2_1080221-中程表3-5(致培源) 2 2" xfId="3414" xr:uid="{00000000-0005-0000-0000-00001B230000}"/>
    <cellStyle name="_Book1 (1)_新興(表三)&amp;法義(表五） 2_1080221-中程表3-5(致培源) 3" xfId="3413" xr:uid="{00000000-0005-0000-0000-00001A230000}"/>
    <cellStyle name="_Book1 (1)_新興(表三)&amp;法義(表五） 3" xfId="3410" xr:uid="{00000000-0005-0000-0000-000016230000}"/>
    <cellStyle name="_Book1 (1)_新興(表三)&amp;法義(表五）_人事費" xfId="719" xr:uid="{00000000-0005-0000-0000-0000B2020000}"/>
    <cellStyle name="_Book1 (1)_新興(表三)&amp;法義(表五）_人事費 2" xfId="720" xr:uid="{00000000-0005-0000-0000-0000B3020000}"/>
    <cellStyle name="_Book1 (1)_新興(表三)&amp;法義(表五）_人事費 2 2" xfId="6953" xr:uid="{00000000-0005-0000-0000-00001D230000}"/>
    <cellStyle name="_Book1 (1)_新興(表三)&amp;法義(表五）_人事費 2_0-109至112中程綜整(彙)" xfId="721" xr:uid="{00000000-0005-0000-0000-0000B4020000}"/>
    <cellStyle name="_Book1 (1)_新興(表三)&amp;法義(表五）_人事費 2_0-109至112中程綜整(彙) 2" xfId="722" xr:uid="{00000000-0005-0000-0000-0000B5020000}"/>
    <cellStyle name="_Book1 (1)_新興(表三)&amp;法義(表五）_人事費 2_0-109至112中程綜整(彙) 2 2" xfId="6935" xr:uid="{00000000-0005-0000-0000-00001F230000}"/>
    <cellStyle name="_Book1 (1)_新興(表三)&amp;法義(表五）_人事費 2_0-109至112中程綜整(彙) 3" xfId="6945" xr:uid="{00000000-0005-0000-0000-00001E230000}"/>
    <cellStyle name="_Book1 (1)_新興(表三)&amp;法義(表五）_人事費 2_1080221-中程表3-5(致培源)" xfId="723" xr:uid="{00000000-0005-0000-0000-0000B6020000}"/>
    <cellStyle name="_Book1 (1)_新興(表三)&amp;法義(表五）_人事費 2_1080221-中程表3-5(致培源) 2" xfId="724" xr:uid="{00000000-0005-0000-0000-0000B7020000}"/>
    <cellStyle name="_Book1 (1)_新興(表三)&amp;法義(表五）_人事費 2_1080221-中程表3-5(致培源) 2 2" xfId="9247" xr:uid="{00000000-0005-0000-0000-000021230000}"/>
    <cellStyle name="_Book1 (1)_新興(表三)&amp;法義(表五）_人事費 2_1080221-中程表3-5(致培源) 3" xfId="9243" xr:uid="{00000000-0005-0000-0000-000020230000}"/>
    <cellStyle name="_Book1 (1)_新興(表三)&amp;法義(表五）_人事費 3" xfId="6961" xr:uid="{00000000-0005-0000-0000-00001C230000}"/>
    <cellStyle name="_Book1 (1)_增減說明" xfId="725" xr:uid="{00000000-0005-0000-0000-0000B8020000}"/>
    <cellStyle name="_Book1 (1)_增減說明 2" xfId="726" xr:uid="{00000000-0005-0000-0000-0000B9020000}"/>
    <cellStyle name="_Book1 (1)_增減說明 2 2" xfId="6951" xr:uid="{00000000-0005-0000-0000-000023230000}"/>
    <cellStyle name="_Book1 (1)_增減說明 2_0-109至112中程綜整(彙)" xfId="727" xr:uid="{00000000-0005-0000-0000-0000BA020000}"/>
    <cellStyle name="_Book1 (1)_增減說明 2_0-109至112中程綜整(彙) 2" xfId="728" xr:uid="{00000000-0005-0000-0000-0000BB020000}"/>
    <cellStyle name="_Book1 (1)_增減說明 2_0-109至112中程綜整(彙) 2 2" xfId="9237" xr:uid="{00000000-0005-0000-0000-000025230000}"/>
    <cellStyle name="_Book1 (1)_增減說明 2_0-109至112中程綜整(彙) 3" xfId="6941" xr:uid="{00000000-0005-0000-0000-000024230000}"/>
    <cellStyle name="_Book1 (1)_增減說明 2_1080221-中程表3-5(致培源)" xfId="729" xr:uid="{00000000-0005-0000-0000-0000BC020000}"/>
    <cellStyle name="_Book1 (1)_增減說明 2_1080221-中程表3-5(致培源) 2" xfId="730" xr:uid="{00000000-0005-0000-0000-0000BD020000}"/>
    <cellStyle name="_Book1 (1)_增減說明 2_1080221-中程表3-5(致培源) 2 2" xfId="6952" xr:uid="{00000000-0005-0000-0000-000027230000}"/>
    <cellStyle name="_Book1 (1)_增減說明 2_1080221-中程表3-5(致培源) 3" xfId="9248" xr:uid="{00000000-0005-0000-0000-000026230000}"/>
    <cellStyle name="_Book1 (1)_增減說明 3" xfId="6960" xr:uid="{00000000-0005-0000-0000-000022230000}"/>
    <cellStyle name="_Book1 (1)_增減說明_人事費" xfId="731" xr:uid="{00000000-0005-0000-0000-0000BE020000}"/>
    <cellStyle name="_Book1 (1)_增減說明_人事費 2" xfId="732" xr:uid="{00000000-0005-0000-0000-0000BF020000}"/>
    <cellStyle name="_Book1 (1)_增減說明_人事費 2 2" xfId="9236" xr:uid="{00000000-0005-0000-0000-000029230000}"/>
    <cellStyle name="_Book1 (1)_增減說明_人事費 2_0-109至112中程綜整(彙)" xfId="733" xr:uid="{00000000-0005-0000-0000-0000C0020000}"/>
    <cellStyle name="_Book1 (1)_增減說明_人事費 2_0-109至112中程綜整(彙) 2" xfId="734" xr:uid="{00000000-0005-0000-0000-0000C1020000}"/>
    <cellStyle name="_Book1 (1)_增減說明_人事費 2_0-109至112中程綜整(彙) 2 2" xfId="7742" xr:uid="{00000000-0005-0000-0000-00002B230000}"/>
    <cellStyle name="_Book1 (1)_增減說明_人事費 2_0-109至112中程綜整(彙) 3" xfId="9246" xr:uid="{00000000-0005-0000-0000-00002A230000}"/>
    <cellStyle name="_Book1 (1)_增減說明_人事費 2_1080221-中程表3-5(致培源)" xfId="735" xr:uid="{00000000-0005-0000-0000-0000C2020000}"/>
    <cellStyle name="_Book1 (1)_增減說明_人事費 2_1080221-中程表3-5(致培源) 2" xfId="736" xr:uid="{00000000-0005-0000-0000-0000C3020000}"/>
    <cellStyle name="_Book1 (1)_增減說明_人事費 2_1080221-中程表3-5(致培源) 2 2" xfId="6957" xr:uid="{00000000-0005-0000-0000-00002D230000}"/>
    <cellStyle name="_Book1 (1)_增減說明_人事費 2_1080221-中程表3-5(致培源) 3" xfId="7732" xr:uid="{00000000-0005-0000-0000-00002C230000}"/>
    <cellStyle name="_Book1 (1)_增減說明_人事費 3" xfId="6942" xr:uid="{00000000-0005-0000-0000-000028230000}"/>
    <cellStyle name="_表2-收支+專項" xfId="737" xr:uid="{00000000-0005-0000-0000-0000C4020000}"/>
    <cellStyle name="_表2-收支+專項 2" xfId="6948" xr:uid="{00000000-0005-0000-0000-00002E230000}"/>
    <cellStyle name="_表3-新興" xfId="738" xr:uid="{00000000-0005-0000-0000-0000C5020000}"/>
    <cellStyle name="_表3-新興 2" xfId="3415" xr:uid="{00000000-0005-0000-0000-00002F230000}"/>
    <cellStyle name="_院處100-1" xfId="739" xr:uid="{00000000-0005-0000-0000-0000C6020000}"/>
    <cellStyle name="_院處100-1 2" xfId="740" xr:uid="{00000000-0005-0000-0000-0000C7020000}"/>
    <cellStyle name="_院處100-1 2 2" xfId="3416" xr:uid="{00000000-0005-0000-0000-000031230000}"/>
    <cellStyle name="_院處100-1 2_0-109至112中程綜整(彙)" xfId="741" xr:uid="{00000000-0005-0000-0000-0000C8020000}"/>
    <cellStyle name="_院處100-1 2_0-109至112中程綜整(彙) 2" xfId="742" xr:uid="{00000000-0005-0000-0000-0000C9020000}"/>
    <cellStyle name="_院處100-1 2_0-109至112中程綜整(彙) 2 2" xfId="6938" xr:uid="{00000000-0005-0000-0000-000033230000}"/>
    <cellStyle name="_院處100-1 2_0-109至112中程綜整(彙) 3" xfId="7737" xr:uid="{00000000-0005-0000-0000-000032230000}"/>
    <cellStyle name="_院處100-1 2_1080221-中程表3-5(致培源)" xfId="743" xr:uid="{00000000-0005-0000-0000-0000CA020000}"/>
    <cellStyle name="_院處100-1 2_1080221-中程表3-5(致培源) 2" xfId="744" xr:uid="{00000000-0005-0000-0000-0000CB020000}"/>
    <cellStyle name="_院處100-1 2_1080221-中程表3-5(致培源) 2 2" xfId="7741" xr:uid="{00000000-0005-0000-0000-000035230000}"/>
    <cellStyle name="_院處100-1 2_1080221-中程表3-5(致培源) 3" xfId="7739" xr:uid="{00000000-0005-0000-0000-000034230000}"/>
    <cellStyle name="_院處100-1 3" xfId="7738" xr:uid="{00000000-0005-0000-0000-000030230000}"/>
    <cellStyle name="_院處100-1_人事費" xfId="745" xr:uid="{00000000-0005-0000-0000-0000CC020000}"/>
    <cellStyle name="_院處100-1_人事費 2" xfId="746" xr:uid="{00000000-0005-0000-0000-0000CD020000}"/>
    <cellStyle name="_院處100-1_人事費 2 2" xfId="6954" xr:uid="{00000000-0005-0000-0000-000037230000}"/>
    <cellStyle name="_院處100-1_人事費 2_0-109至112中程綜整(彙)" xfId="747" xr:uid="{00000000-0005-0000-0000-0000CE020000}"/>
    <cellStyle name="_院處100-1_人事費 2_0-109至112中程綜整(彙) 2" xfId="748" xr:uid="{00000000-0005-0000-0000-0000CF020000}"/>
    <cellStyle name="_院處100-1_人事費 2_0-109至112中程綜整(彙) 2 2" xfId="6936" xr:uid="{00000000-0005-0000-0000-000039230000}"/>
    <cellStyle name="_院處100-1_人事費 2_0-109至112中程綜整(彙) 3" xfId="6946" xr:uid="{00000000-0005-0000-0000-000038230000}"/>
    <cellStyle name="_院處100-1_人事費 2_1080221-中程表3-5(致培源)" xfId="749" xr:uid="{00000000-0005-0000-0000-0000D0020000}"/>
    <cellStyle name="_院處100-1_人事費 2_1080221-中程表3-5(致培源) 2" xfId="750" xr:uid="{00000000-0005-0000-0000-0000D1020000}"/>
    <cellStyle name="_院處100-1_人事費 2_1080221-中程表3-5(致培源) 2 2" xfId="9250" xr:uid="{00000000-0005-0000-0000-00003B230000}"/>
    <cellStyle name="_院處100-1_人事費 2_1080221-中程表3-5(致培源) 3" xfId="9242" xr:uid="{00000000-0005-0000-0000-00003A230000}"/>
    <cellStyle name="_院處100-1_人事費 3" xfId="3417" xr:uid="{00000000-0005-0000-0000-000036230000}"/>
    <cellStyle name="_營業基金102年相關表件-A(減4港)" xfId="751" xr:uid="{00000000-0005-0000-0000-0000D2020000}"/>
    <cellStyle name="_營業基金102年相關表件-A(減4港) 2" xfId="9240" xr:uid="{00000000-0005-0000-0000-00003C230000}"/>
    <cellStyle name="0,0_x000d__x000a_NA_x000d__x000a_" xfId="752" xr:uid="{00000000-0005-0000-0000-0000D3020000}"/>
    <cellStyle name="0,0_x000d__x000a_NA_x000d__x000a_ 2" xfId="6590" xr:uid="{00000000-0005-0000-0000-00003D230000}"/>
    <cellStyle name="20% - Accent1" xfId="753" xr:uid="{00000000-0005-0000-0000-0000D4020000}"/>
    <cellStyle name="20% - Accent1 2" xfId="6589" xr:uid="{00000000-0005-0000-0000-00003E230000}"/>
    <cellStyle name="20% - Accent2" xfId="754" xr:uid="{00000000-0005-0000-0000-0000D5020000}"/>
    <cellStyle name="20% - Accent2 2" xfId="6588" xr:uid="{00000000-0005-0000-0000-00003F230000}"/>
    <cellStyle name="20% - Accent3" xfId="755" xr:uid="{00000000-0005-0000-0000-0000D6020000}"/>
    <cellStyle name="20% - Accent3 2" xfId="8351" xr:uid="{00000000-0005-0000-0000-000040230000}"/>
    <cellStyle name="20% - Accent4" xfId="756" xr:uid="{00000000-0005-0000-0000-0000D7020000}"/>
    <cellStyle name="20% - Accent4 2" xfId="7409" xr:uid="{00000000-0005-0000-0000-000041230000}"/>
    <cellStyle name="20% - Accent5" xfId="757" xr:uid="{00000000-0005-0000-0000-0000D8020000}"/>
    <cellStyle name="20% - Accent5 2" xfId="8277" xr:uid="{00000000-0005-0000-0000-000042230000}"/>
    <cellStyle name="20% - Accent6" xfId="758" xr:uid="{00000000-0005-0000-0000-0000D9020000}"/>
    <cellStyle name="20% - Accent6 2" xfId="7002" xr:uid="{00000000-0005-0000-0000-000043230000}"/>
    <cellStyle name="20% - 強調1" xfId="759" xr:uid="{00000000-0005-0000-0000-0000DA020000}"/>
    <cellStyle name="20% - 強調1 2" xfId="8354" xr:uid="{00000000-0005-0000-0000-000044230000}"/>
    <cellStyle name="20% - 強調2" xfId="760" xr:uid="{00000000-0005-0000-0000-0000DB020000}"/>
    <cellStyle name="20% - 強調2 2" xfId="7406" xr:uid="{00000000-0005-0000-0000-000045230000}"/>
    <cellStyle name="20% - 強調3" xfId="761" xr:uid="{00000000-0005-0000-0000-0000DC020000}"/>
    <cellStyle name="20% - 強調3 2" xfId="8280" xr:uid="{00000000-0005-0000-0000-000046230000}"/>
    <cellStyle name="20% - 強調4" xfId="762" xr:uid="{00000000-0005-0000-0000-0000DD020000}"/>
    <cellStyle name="20% - 強調4 2" xfId="7005" xr:uid="{00000000-0005-0000-0000-000047230000}"/>
    <cellStyle name="20% - 強調5" xfId="763" xr:uid="{00000000-0005-0000-0000-0000DE020000}"/>
    <cellStyle name="20% - 強調5 2" xfId="6587" xr:uid="{00000000-0005-0000-0000-000048230000}"/>
    <cellStyle name="20% - 強調6" xfId="764" xr:uid="{00000000-0005-0000-0000-0000DF020000}"/>
    <cellStyle name="20% - 強調6 2" xfId="8352" xr:uid="{00000000-0005-0000-0000-000049230000}"/>
    <cellStyle name="20% - 輔色1 10" xfId="765" xr:uid="{00000000-0005-0000-0000-0000E0020000}"/>
    <cellStyle name="20% - 輔色1 10 2" xfId="7408" xr:uid="{00000000-0005-0000-0000-00004A230000}"/>
    <cellStyle name="20% - 輔色1 2" xfId="766" xr:uid="{00000000-0005-0000-0000-0000E1020000}"/>
    <cellStyle name="20% - 輔色1 2 2" xfId="8278" xr:uid="{00000000-0005-0000-0000-00004B230000}"/>
    <cellStyle name="20% - 輔色1 3" xfId="767" xr:uid="{00000000-0005-0000-0000-0000E2020000}"/>
    <cellStyle name="20% - 輔色1 3 2" xfId="7003" xr:uid="{00000000-0005-0000-0000-00004C230000}"/>
    <cellStyle name="20% - 輔色1 4" xfId="768" xr:uid="{00000000-0005-0000-0000-0000E3020000}"/>
    <cellStyle name="20% - 輔色1 4 2" xfId="8353" xr:uid="{00000000-0005-0000-0000-00004D230000}"/>
    <cellStyle name="20% - 輔色1 5" xfId="769" xr:uid="{00000000-0005-0000-0000-0000E4020000}"/>
    <cellStyle name="20% - 輔色1 5 2" xfId="7407" xr:uid="{00000000-0005-0000-0000-00004E230000}"/>
    <cellStyle name="20% - 輔色1 6" xfId="770" xr:uid="{00000000-0005-0000-0000-0000E5020000}"/>
    <cellStyle name="20% - 輔色1 6 2" xfId="8279" xr:uid="{00000000-0005-0000-0000-00004F230000}"/>
    <cellStyle name="20% - 輔色1 7" xfId="771" xr:uid="{00000000-0005-0000-0000-0000E6020000}"/>
    <cellStyle name="20% - 輔色1 7 2" xfId="7004" xr:uid="{00000000-0005-0000-0000-000050230000}"/>
    <cellStyle name="20% - 輔色1 8" xfId="772" xr:uid="{00000000-0005-0000-0000-0000E7020000}"/>
    <cellStyle name="20% - 輔色1 8 2" xfId="6586" xr:uid="{00000000-0005-0000-0000-000051230000}"/>
    <cellStyle name="20% - 輔色1 9" xfId="773" xr:uid="{00000000-0005-0000-0000-0000E8020000}"/>
    <cellStyle name="20% - 輔色1 9 2" xfId="6585" xr:uid="{00000000-0005-0000-0000-000052230000}"/>
    <cellStyle name="20% - 輔色2 10" xfId="774" xr:uid="{00000000-0005-0000-0000-0000E9020000}"/>
    <cellStyle name="20% - 輔色2 10 2" xfId="6584" xr:uid="{00000000-0005-0000-0000-000053230000}"/>
    <cellStyle name="20% - 輔色2 2" xfId="775" xr:uid="{00000000-0005-0000-0000-0000EA020000}"/>
    <cellStyle name="20% - 輔色2 2 2" xfId="8342" xr:uid="{00000000-0005-0000-0000-000054230000}"/>
    <cellStyle name="20% - 輔色2 3" xfId="776" xr:uid="{00000000-0005-0000-0000-0000EB020000}"/>
    <cellStyle name="20% - 輔色2 3 2" xfId="7413" xr:uid="{00000000-0005-0000-0000-000055230000}"/>
    <cellStyle name="20% - 輔色2 4" xfId="777" xr:uid="{00000000-0005-0000-0000-0000EC020000}"/>
    <cellStyle name="20% - 輔色2 4 2" xfId="8273" xr:uid="{00000000-0005-0000-0000-000056230000}"/>
    <cellStyle name="20% - 輔色2 5" xfId="778" xr:uid="{00000000-0005-0000-0000-0000ED020000}"/>
    <cellStyle name="20% - 輔色2 5 2" xfId="6998" xr:uid="{00000000-0005-0000-0000-000057230000}"/>
    <cellStyle name="20% - 輔色2 6" xfId="779" xr:uid="{00000000-0005-0000-0000-0000EE020000}"/>
    <cellStyle name="20% - 輔色2 6 2" xfId="8350" xr:uid="{00000000-0005-0000-0000-000058230000}"/>
    <cellStyle name="20% - 輔色2 7" xfId="780" xr:uid="{00000000-0005-0000-0000-0000EF020000}"/>
    <cellStyle name="20% - 輔色2 7 2" xfId="7410" xr:uid="{00000000-0005-0000-0000-000059230000}"/>
    <cellStyle name="20% - 輔色2 8" xfId="781" xr:uid="{00000000-0005-0000-0000-0000F0020000}"/>
    <cellStyle name="20% - 輔色2 8 2" xfId="8276" xr:uid="{00000000-0005-0000-0000-00005A230000}"/>
    <cellStyle name="20% - 輔色2 9" xfId="782" xr:uid="{00000000-0005-0000-0000-0000F1020000}"/>
    <cellStyle name="20% - 輔色2 9 2" xfId="7001" xr:uid="{00000000-0005-0000-0000-00005B230000}"/>
    <cellStyle name="20% - 輔色3 10" xfId="783" xr:uid="{00000000-0005-0000-0000-0000F2020000}"/>
    <cellStyle name="20% - 輔色3 10 2" xfId="6583" xr:uid="{00000000-0005-0000-0000-00005C230000}"/>
    <cellStyle name="20% - 輔色3 2" xfId="784" xr:uid="{00000000-0005-0000-0000-0000F3020000}"/>
    <cellStyle name="20% - 輔色3 2 2" xfId="8348" xr:uid="{00000000-0005-0000-0000-00005D230000}"/>
    <cellStyle name="20% - 輔色3 3" xfId="785" xr:uid="{00000000-0005-0000-0000-0000F4020000}"/>
    <cellStyle name="20% - 輔色3 3 2" xfId="7412" xr:uid="{00000000-0005-0000-0000-00005E230000}"/>
    <cellStyle name="20% - 輔色3 4" xfId="786" xr:uid="{00000000-0005-0000-0000-0000F5020000}"/>
    <cellStyle name="20% - 輔色3 4 2" xfId="8274" xr:uid="{00000000-0005-0000-0000-00005F230000}"/>
    <cellStyle name="20% - 輔色3 5" xfId="787" xr:uid="{00000000-0005-0000-0000-0000F6020000}"/>
    <cellStyle name="20% - 輔色3 5 2" xfId="6999" xr:uid="{00000000-0005-0000-0000-000060230000}"/>
    <cellStyle name="20% - 輔色3 6" xfId="788" xr:uid="{00000000-0005-0000-0000-0000F7020000}"/>
    <cellStyle name="20% - 輔色3 6 2" xfId="8349" xr:uid="{00000000-0005-0000-0000-000061230000}"/>
    <cellStyle name="20% - 輔色3 7" xfId="789" xr:uid="{00000000-0005-0000-0000-0000F8020000}"/>
    <cellStyle name="20% - 輔色3 7 2" xfId="7411" xr:uid="{00000000-0005-0000-0000-000062230000}"/>
    <cellStyle name="20% - 輔色3 8" xfId="790" xr:uid="{00000000-0005-0000-0000-0000F9020000}"/>
    <cellStyle name="20% - 輔色3 8 2" xfId="8275" xr:uid="{00000000-0005-0000-0000-000063230000}"/>
    <cellStyle name="20% - 輔色3 9" xfId="791" xr:uid="{00000000-0005-0000-0000-0000FA020000}"/>
    <cellStyle name="20% - 輔色3 9 2" xfId="7000" xr:uid="{00000000-0005-0000-0000-000064230000}"/>
    <cellStyle name="20% - 輔色4 10" xfId="792" xr:uid="{00000000-0005-0000-0000-0000FB020000}"/>
    <cellStyle name="20% - 輔色4 10 2" xfId="6582" xr:uid="{00000000-0005-0000-0000-000065230000}"/>
    <cellStyle name="20% - 輔色4 2" xfId="793" xr:uid="{00000000-0005-0000-0000-0000FC020000}"/>
    <cellStyle name="20% - 輔色4 2 2" xfId="6581" xr:uid="{00000000-0005-0000-0000-000066230000}"/>
    <cellStyle name="20% - 輔色4 3" xfId="794" xr:uid="{00000000-0005-0000-0000-0000FD020000}"/>
    <cellStyle name="20% - 輔色4 3 2" xfId="6580" xr:uid="{00000000-0005-0000-0000-000067230000}"/>
    <cellStyle name="20% - 輔色4 4" xfId="795" xr:uid="{00000000-0005-0000-0000-0000FE020000}"/>
    <cellStyle name="20% - 輔色4 4 2" xfId="8338" xr:uid="{00000000-0005-0000-0000-000068230000}"/>
    <cellStyle name="20% - 輔色4 5" xfId="796" xr:uid="{00000000-0005-0000-0000-0000FF020000}"/>
    <cellStyle name="20% - 輔色4 5 2" xfId="7417" xr:uid="{00000000-0005-0000-0000-000069230000}"/>
    <cellStyle name="20% - 輔色4 6" xfId="797" xr:uid="{00000000-0005-0000-0000-000000030000}"/>
    <cellStyle name="20% - 輔色4 6 2" xfId="8269" xr:uid="{00000000-0005-0000-0000-00006A230000}"/>
    <cellStyle name="20% - 輔色4 7" xfId="798" xr:uid="{00000000-0005-0000-0000-000001030000}"/>
    <cellStyle name="20% - 輔色4 7 2" xfId="6994" xr:uid="{00000000-0005-0000-0000-00006B230000}"/>
    <cellStyle name="20% - 輔色4 8" xfId="799" xr:uid="{00000000-0005-0000-0000-000002030000}"/>
    <cellStyle name="20% - 輔色4 8 2" xfId="8341" xr:uid="{00000000-0005-0000-0000-00006C230000}"/>
    <cellStyle name="20% - 輔色4 9" xfId="800" xr:uid="{00000000-0005-0000-0000-000003030000}"/>
    <cellStyle name="20% - 輔色4 9 2" xfId="7414" xr:uid="{00000000-0005-0000-0000-00006D230000}"/>
    <cellStyle name="20% - 輔色5 10" xfId="801" xr:uid="{00000000-0005-0000-0000-000004030000}"/>
    <cellStyle name="20% - 輔色5 10 2" xfId="8272" xr:uid="{00000000-0005-0000-0000-00006E230000}"/>
    <cellStyle name="20% - 輔色5 2" xfId="802" xr:uid="{00000000-0005-0000-0000-000005030000}"/>
    <cellStyle name="20% - 輔色5 2 2" xfId="6997" xr:uid="{00000000-0005-0000-0000-00006F230000}"/>
    <cellStyle name="20% - 輔色5 3" xfId="803" xr:uid="{00000000-0005-0000-0000-000006030000}"/>
    <cellStyle name="20% - 輔色5 3 2" xfId="6579" xr:uid="{00000000-0005-0000-0000-000070230000}"/>
    <cellStyle name="20% - 輔色5 4" xfId="804" xr:uid="{00000000-0005-0000-0000-000007030000}"/>
    <cellStyle name="20% - 輔色5 4 2" xfId="8339" xr:uid="{00000000-0005-0000-0000-000071230000}"/>
    <cellStyle name="20% - 輔色5 5" xfId="805" xr:uid="{00000000-0005-0000-0000-000008030000}"/>
    <cellStyle name="20% - 輔色5 5 2" xfId="7416" xr:uid="{00000000-0005-0000-0000-000072230000}"/>
    <cellStyle name="20% - 輔色5 6" xfId="806" xr:uid="{00000000-0005-0000-0000-000009030000}"/>
    <cellStyle name="20% - 輔色5 6 2" xfId="8270" xr:uid="{00000000-0005-0000-0000-000073230000}"/>
    <cellStyle name="20% - 輔色5 7" xfId="807" xr:uid="{00000000-0005-0000-0000-00000A030000}"/>
    <cellStyle name="20% - 輔色5 7 2" xfId="6995" xr:uid="{00000000-0005-0000-0000-000074230000}"/>
    <cellStyle name="20% - 輔色5 8" xfId="808" xr:uid="{00000000-0005-0000-0000-00000B030000}"/>
    <cellStyle name="20% - 輔色5 8 2" xfId="8340" xr:uid="{00000000-0005-0000-0000-000075230000}"/>
    <cellStyle name="20% - 輔色5 9" xfId="809" xr:uid="{00000000-0005-0000-0000-00000C030000}"/>
    <cellStyle name="20% - 輔色5 9 2" xfId="7415" xr:uid="{00000000-0005-0000-0000-000076230000}"/>
    <cellStyle name="20% - 輔色6 10" xfId="810" xr:uid="{00000000-0005-0000-0000-00000D030000}"/>
    <cellStyle name="20% - 輔色6 10 2" xfId="8271" xr:uid="{00000000-0005-0000-0000-000077230000}"/>
    <cellStyle name="20% - 輔色6 2" xfId="811" xr:uid="{00000000-0005-0000-0000-00000E030000}"/>
    <cellStyle name="20% - 輔色6 2 2" xfId="6996" xr:uid="{00000000-0005-0000-0000-000078230000}"/>
    <cellStyle name="20% - 輔色6 3" xfId="812" xr:uid="{00000000-0005-0000-0000-00000F030000}"/>
    <cellStyle name="20% - 輔色6 3 2" xfId="6578" xr:uid="{00000000-0005-0000-0000-000079230000}"/>
    <cellStyle name="20% - 輔色6 4" xfId="813" xr:uid="{00000000-0005-0000-0000-000010030000}"/>
    <cellStyle name="20% - 輔色6 4 2" xfId="6577" xr:uid="{00000000-0005-0000-0000-00007A230000}"/>
    <cellStyle name="20% - 輔色6 5" xfId="814" xr:uid="{00000000-0005-0000-0000-000011030000}"/>
    <cellStyle name="20% - 輔色6 5 2" xfId="6576" xr:uid="{00000000-0005-0000-0000-00007B230000}"/>
    <cellStyle name="20% - 輔色6 6" xfId="815" xr:uid="{00000000-0005-0000-0000-000012030000}"/>
    <cellStyle name="20% - 輔色6 6 2" xfId="8073" xr:uid="{00000000-0005-0000-0000-00007C230000}"/>
    <cellStyle name="20% - 輔色6 7" xfId="816" xr:uid="{00000000-0005-0000-0000-000013030000}"/>
    <cellStyle name="20% - 輔色6 7 2" xfId="7419" xr:uid="{00000000-0005-0000-0000-00007D230000}"/>
    <cellStyle name="20% - 輔色6 8" xfId="817" xr:uid="{00000000-0005-0000-0000-000014030000}"/>
    <cellStyle name="20% - 輔色6 8 2" xfId="8267" xr:uid="{00000000-0005-0000-0000-00007E230000}"/>
    <cellStyle name="20% - 輔色6 9" xfId="818" xr:uid="{00000000-0005-0000-0000-000015030000}"/>
    <cellStyle name="20% - 輔色6 9 2" xfId="6992" xr:uid="{00000000-0005-0000-0000-00007F230000}"/>
    <cellStyle name="40% - Accent1" xfId="819" xr:uid="{00000000-0005-0000-0000-000016030000}"/>
    <cellStyle name="40% - Accent1 2" xfId="8337" xr:uid="{00000000-0005-0000-0000-000080230000}"/>
    <cellStyle name="40% - Accent2" xfId="820" xr:uid="{00000000-0005-0000-0000-000017030000}"/>
    <cellStyle name="40% - Accent2 2" xfId="7418" xr:uid="{00000000-0005-0000-0000-000081230000}"/>
    <cellStyle name="40% - Accent3" xfId="821" xr:uid="{00000000-0005-0000-0000-000018030000}"/>
    <cellStyle name="40% - Accent3 2" xfId="8268" xr:uid="{00000000-0005-0000-0000-000082230000}"/>
    <cellStyle name="40% - Accent4" xfId="822" xr:uid="{00000000-0005-0000-0000-000019030000}"/>
    <cellStyle name="40% - Accent4 2" xfId="6993" xr:uid="{00000000-0005-0000-0000-000083230000}"/>
    <cellStyle name="40% - Accent5" xfId="823" xr:uid="{00000000-0005-0000-0000-00001A030000}"/>
    <cellStyle name="40% - Accent5 2" xfId="6575" xr:uid="{00000000-0005-0000-0000-000084230000}"/>
    <cellStyle name="40% - Accent6" xfId="824" xr:uid="{00000000-0005-0000-0000-00001B030000}"/>
    <cellStyle name="40% - Accent6 2" xfId="6574" xr:uid="{00000000-0005-0000-0000-000085230000}"/>
    <cellStyle name="40% - 強調1" xfId="825" xr:uid="{00000000-0005-0000-0000-00001C030000}"/>
    <cellStyle name="40% - 強調1 2" xfId="8071" xr:uid="{00000000-0005-0000-0000-000086230000}"/>
    <cellStyle name="40% - 強調2" xfId="826" xr:uid="{00000000-0005-0000-0000-00001D030000}"/>
    <cellStyle name="40% - 強調2 2" xfId="7421" xr:uid="{00000000-0005-0000-0000-000087230000}"/>
    <cellStyle name="40% - 強調3" xfId="827" xr:uid="{00000000-0005-0000-0000-00001E030000}"/>
    <cellStyle name="40% - 強調3 2" xfId="8265" xr:uid="{00000000-0005-0000-0000-000088230000}"/>
    <cellStyle name="40% - 強調4" xfId="828" xr:uid="{00000000-0005-0000-0000-00001F030000}"/>
    <cellStyle name="40% - 強調4 2" xfId="6990" xr:uid="{00000000-0005-0000-0000-000089230000}"/>
    <cellStyle name="40% - 強調5" xfId="829" xr:uid="{00000000-0005-0000-0000-000020030000}"/>
    <cellStyle name="40% - 強調5 2" xfId="8072" xr:uid="{00000000-0005-0000-0000-00008A230000}"/>
    <cellStyle name="40% - 強調6" xfId="830" xr:uid="{00000000-0005-0000-0000-000021030000}"/>
    <cellStyle name="40% - 強調6 2" xfId="7420" xr:uid="{00000000-0005-0000-0000-00008B230000}"/>
    <cellStyle name="40% - 輔色1 10" xfId="831" xr:uid="{00000000-0005-0000-0000-000022030000}"/>
    <cellStyle name="40% - 輔色1 10 2" xfId="8266" xr:uid="{00000000-0005-0000-0000-00008C230000}"/>
    <cellStyle name="40% - 輔色1 2" xfId="832" xr:uid="{00000000-0005-0000-0000-000023030000}"/>
    <cellStyle name="40% - 輔色1 2 2" xfId="6991" xr:uid="{00000000-0005-0000-0000-00008D230000}"/>
    <cellStyle name="40% - 輔色1 3" xfId="833" xr:uid="{00000000-0005-0000-0000-000024030000}"/>
    <cellStyle name="40% - 輔色1 3 2" xfId="6573" xr:uid="{00000000-0005-0000-0000-00008E230000}"/>
    <cellStyle name="40% - 輔色1 4" xfId="834" xr:uid="{00000000-0005-0000-0000-000025030000}"/>
    <cellStyle name="40% - 輔色1 4 2" xfId="6572" xr:uid="{00000000-0005-0000-0000-00008F230000}"/>
    <cellStyle name="40% - 輔色1 5" xfId="835" xr:uid="{00000000-0005-0000-0000-000026030000}"/>
    <cellStyle name="40% - 輔色1 5 2" xfId="8067" xr:uid="{00000000-0005-0000-0000-000090230000}"/>
    <cellStyle name="40% - 輔色1 6" xfId="836" xr:uid="{00000000-0005-0000-0000-000027030000}"/>
    <cellStyle name="40% - 輔色1 6 2" xfId="7425" xr:uid="{00000000-0005-0000-0000-000091230000}"/>
    <cellStyle name="40% - 輔色1 7" xfId="837" xr:uid="{00000000-0005-0000-0000-000028030000}"/>
    <cellStyle name="40% - 輔色1 7 2" xfId="8261" xr:uid="{00000000-0005-0000-0000-000092230000}"/>
    <cellStyle name="40% - 輔色1 8" xfId="838" xr:uid="{00000000-0005-0000-0000-000029030000}"/>
    <cellStyle name="40% - 輔色1 8 2" xfId="6986" xr:uid="{00000000-0005-0000-0000-000093230000}"/>
    <cellStyle name="40% - 輔色1 9" xfId="839" xr:uid="{00000000-0005-0000-0000-00002A030000}"/>
    <cellStyle name="40% - 輔色1 9 2" xfId="8070" xr:uid="{00000000-0005-0000-0000-000094230000}"/>
    <cellStyle name="40% - 輔色2 10" xfId="840" xr:uid="{00000000-0005-0000-0000-00002B030000}"/>
    <cellStyle name="40% - 輔色2 10 2" xfId="7422" xr:uid="{00000000-0005-0000-0000-000095230000}"/>
    <cellStyle name="40% - 輔色2 2" xfId="841" xr:uid="{00000000-0005-0000-0000-00002C030000}"/>
    <cellStyle name="40% - 輔色2 2 2" xfId="8264" xr:uid="{00000000-0005-0000-0000-000096230000}"/>
    <cellStyle name="40% - 輔色2 3" xfId="842" xr:uid="{00000000-0005-0000-0000-00002D030000}"/>
    <cellStyle name="40% - 輔色2 3 2" xfId="6989" xr:uid="{00000000-0005-0000-0000-000097230000}"/>
    <cellStyle name="40% - 輔色2 4" xfId="843" xr:uid="{00000000-0005-0000-0000-00002E030000}"/>
    <cellStyle name="40% - 輔色2 4 2" xfId="6571" xr:uid="{00000000-0005-0000-0000-000098230000}"/>
    <cellStyle name="40% - 輔色2 5" xfId="844" xr:uid="{00000000-0005-0000-0000-00002F030000}"/>
    <cellStyle name="40% - 輔色2 5 2" xfId="8068" xr:uid="{00000000-0005-0000-0000-000099230000}"/>
    <cellStyle name="40% - 輔色2 6" xfId="845" xr:uid="{00000000-0005-0000-0000-000030030000}"/>
    <cellStyle name="40% - 輔色2 6 2" xfId="7424" xr:uid="{00000000-0005-0000-0000-00009A230000}"/>
    <cellStyle name="40% - 輔色2 7" xfId="846" xr:uid="{00000000-0005-0000-0000-000031030000}"/>
    <cellStyle name="40% - 輔色2 7 2" xfId="8262" xr:uid="{00000000-0005-0000-0000-00009B230000}"/>
    <cellStyle name="40% - 輔色2 8" xfId="847" xr:uid="{00000000-0005-0000-0000-000032030000}"/>
    <cellStyle name="40% - 輔色2 8 2" xfId="6987" xr:uid="{00000000-0005-0000-0000-00009C230000}"/>
    <cellStyle name="40% - 輔色2 9" xfId="848" xr:uid="{00000000-0005-0000-0000-000033030000}"/>
    <cellStyle name="40% - 輔色2 9 2" xfId="8069" xr:uid="{00000000-0005-0000-0000-00009D230000}"/>
    <cellStyle name="40% - 輔色3 10" xfId="849" xr:uid="{00000000-0005-0000-0000-000034030000}"/>
    <cellStyle name="40% - 輔色3 10 2" xfId="7423" xr:uid="{00000000-0005-0000-0000-00009E230000}"/>
    <cellStyle name="40% - 輔色3 2" xfId="850" xr:uid="{00000000-0005-0000-0000-000035030000}"/>
    <cellStyle name="40% - 輔色3 2 2" xfId="8263" xr:uid="{00000000-0005-0000-0000-00009F230000}"/>
    <cellStyle name="40% - 輔色3 3" xfId="851" xr:uid="{00000000-0005-0000-0000-000036030000}"/>
    <cellStyle name="40% - 輔色3 3 2" xfId="6988" xr:uid="{00000000-0005-0000-0000-0000A0230000}"/>
    <cellStyle name="40% - 輔色3 4" xfId="852" xr:uid="{00000000-0005-0000-0000-000037030000}"/>
    <cellStyle name="40% - 輔色3 4 2" xfId="6570" xr:uid="{00000000-0005-0000-0000-0000A1230000}"/>
    <cellStyle name="40% - 輔色3 5" xfId="853" xr:uid="{00000000-0005-0000-0000-000038030000}"/>
    <cellStyle name="40% - 輔色3 5 2" xfId="6569" xr:uid="{00000000-0005-0000-0000-0000A2230000}"/>
    <cellStyle name="40% - 輔色3 6" xfId="854" xr:uid="{00000000-0005-0000-0000-000039030000}"/>
    <cellStyle name="40% - 輔色3 6 2" xfId="6568" xr:uid="{00000000-0005-0000-0000-0000A3230000}"/>
    <cellStyle name="40% - 輔色3 7" xfId="855" xr:uid="{00000000-0005-0000-0000-00003A030000}"/>
    <cellStyle name="40% - 輔色3 7 2" xfId="6567" xr:uid="{00000000-0005-0000-0000-0000A4230000}"/>
    <cellStyle name="40% - 輔色3 8" xfId="856" xr:uid="{00000000-0005-0000-0000-00003B030000}"/>
    <cellStyle name="40% - 輔色3 8 2" xfId="7429" xr:uid="{00000000-0005-0000-0000-0000A5230000}"/>
    <cellStyle name="40% - 輔色3 9" xfId="857" xr:uid="{00000000-0005-0000-0000-00003C030000}"/>
    <cellStyle name="40% - 輔色3 9 2" xfId="7426" xr:uid="{00000000-0005-0000-0000-0000A6230000}"/>
    <cellStyle name="40% - 輔色4 10" xfId="858" xr:uid="{00000000-0005-0000-0000-00003D030000}"/>
    <cellStyle name="40% - 輔色4 10 2" xfId="6566" xr:uid="{00000000-0005-0000-0000-0000A7230000}"/>
    <cellStyle name="40% - 輔色4 2" xfId="859" xr:uid="{00000000-0005-0000-0000-00003E030000}"/>
    <cellStyle name="40% - 輔色4 2 2" xfId="7427" xr:uid="{00000000-0005-0000-0000-0000A8230000}"/>
    <cellStyle name="40% - 輔色4 3" xfId="860" xr:uid="{00000000-0005-0000-0000-00003F030000}"/>
    <cellStyle name="40% - 輔色4 3 2" xfId="6565" xr:uid="{00000000-0005-0000-0000-0000A9230000}"/>
    <cellStyle name="40% - 輔色4 4" xfId="861" xr:uid="{00000000-0005-0000-0000-000040030000}"/>
    <cellStyle name="40% - 輔色4 4 2" xfId="8319" xr:uid="{00000000-0005-0000-0000-0000AA230000}"/>
    <cellStyle name="40% - 輔色4 5" xfId="862" xr:uid="{00000000-0005-0000-0000-000041030000}"/>
    <cellStyle name="40% - 輔色4 5 2" xfId="7428" xr:uid="{00000000-0005-0000-0000-0000AB230000}"/>
    <cellStyle name="40% - 輔色4 6" xfId="863" xr:uid="{00000000-0005-0000-0000-000042030000}"/>
    <cellStyle name="40% - 輔色4 6 2" xfId="6564" xr:uid="{00000000-0005-0000-0000-0000AC230000}"/>
    <cellStyle name="40% - 輔色4 7" xfId="864" xr:uid="{00000000-0005-0000-0000-000043030000}"/>
    <cellStyle name="40% - 輔色4 7 2" xfId="8318" xr:uid="{00000000-0005-0000-0000-0000AD230000}"/>
    <cellStyle name="40% - 輔色4 8" xfId="865" xr:uid="{00000000-0005-0000-0000-000044030000}"/>
    <cellStyle name="40% - 輔色4 8 2" xfId="6563" xr:uid="{00000000-0005-0000-0000-0000AE230000}"/>
    <cellStyle name="40% - 輔色4 9" xfId="866" xr:uid="{00000000-0005-0000-0000-000045030000}"/>
    <cellStyle name="40% - 輔色4 9 2" xfId="6562" xr:uid="{00000000-0005-0000-0000-0000AF230000}"/>
    <cellStyle name="40% - 輔色5 10" xfId="867" xr:uid="{00000000-0005-0000-0000-000046030000}"/>
    <cellStyle name="40% - 輔色5 10 2" xfId="6561" xr:uid="{00000000-0005-0000-0000-0000B0230000}"/>
    <cellStyle name="40% - 輔色5 2" xfId="868" xr:uid="{00000000-0005-0000-0000-000047030000}"/>
    <cellStyle name="40% - 輔色5 2 2" xfId="6560" xr:uid="{00000000-0005-0000-0000-0000B1230000}"/>
    <cellStyle name="40% - 輔色5 3" xfId="869" xr:uid="{00000000-0005-0000-0000-000048030000}"/>
    <cellStyle name="40% - 輔色5 3 2" xfId="6559" xr:uid="{00000000-0005-0000-0000-0000B2230000}"/>
    <cellStyle name="40% - 輔色5 4" xfId="870" xr:uid="{00000000-0005-0000-0000-000049030000}"/>
    <cellStyle name="40% - 輔色5 4 2" xfId="6558" xr:uid="{00000000-0005-0000-0000-0000B3230000}"/>
    <cellStyle name="40% - 輔色5 5" xfId="871" xr:uid="{00000000-0005-0000-0000-00004A030000}"/>
    <cellStyle name="40% - 輔色5 5 2" xfId="6557" xr:uid="{00000000-0005-0000-0000-0000B4230000}"/>
    <cellStyle name="40% - 輔色5 6" xfId="872" xr:uid="{00000000-0005-0000-0000-00004B030000}"/>
    <cellStyle name="40% - 輔色5 6 2" xfId="6556" xr:uid="{00000000-0005-0000-0000-0000B5230000}"/>
    <cellStyle name="40% - 輔色5 7" xfId="873" xr:uid="{00000000-0005-0000-0000-00004C030000}"/>
    <cellStyle name="40% - 輔色5 7 2" xfId="6555" xr:uid="{00000000-0005-0000-0000-0000B6230000}"/>
    <cellStyle name="40% - 輔色5 8" xfId="874" xr:uid="{00000000-0005-0000-0000-00004D030000}"/>
    <cellStyle name="40% - 輔色5 8 2" xfId="6554" xr:uid="{00000000-0005-0000-0000-0000B7230000}"/>
    <cellStyle name="40% - 輔色5 9" xfId="875" xr:uid="{00000000-0005-0000-0000-00004E030000}"/>
    <cellStyle name="40% - 輔色5 9 2" xfId="6553" xr:uid="{00000000-0005-0000-0000-0000B8230000}"/>
    <cellStyle name="40% - 輔色6 10" xfId="876" xr:uid="{00000000-0005-0000-0000-00004F030000}"/>
    <cellStyle name="40% - 輔色6 10 2" xfId="6552" xr:uid="{00000000-0005-0000-0000-0000B9230000}"/>
    <cellStyle name="40% - 輔色6 2" xfId="877" xr:uid="{00000000-0005-0000-0000-000050030000}"/>
    <cellStyle name="40% - 輔色6 2 2" xfId="6551" xr:uid="{00000000-0005-0000-0000-0000BA230000}"/>
    <cellStyle name="40% - 輔色6 3" xfId="878" xr:uid="{00000000-0005-0000-0000-000051030000}"/>
    <cellStyle name="40% - 輔色6 3 2" xfId="6550" xr:uid="{00000000-0005-0000-0000-0000BB230000}"/>
    <cellStyle name="40% - 輔色6 4" xfId="879" xr:uid="{00000000-0005-0000-0000-000052030000}"/>
    <cellStyle name="40% - 輔色6 4 2" xfId="6549" xr:uid="{00000000-0005-0000-0000-0000BC230000}"/>
    <cellStyle name="40% - 輔色6 5" xfId="880" xr:uid="{00000000-0005-0000-0000-000053030000}"/>
    <cellStyle name="40% - 輔色6 5 2" xfId="6548" xr:uid="{00000000-0005-0000-0000-0000BD230000}"/>
    <cellStyle name="40% - 輔色6 6" xfId="881" xr:uid="{00000000-0005-0000-0000-000054030000}"/>
    <cellStyle name="40% - 輔色6 6 2" xfId="6547" xr:uid="{00000000-0005-0000-0000-0000BE230000}"/>
    <cellStyle name="40% - 輔色6 7" xfId="882" xr:uid="{00000000-0005-0000-0000-000055030000}"/>
    <cellStyle name="40% - 輔色6 7 2" xfId="6546" xr:uid="{00000000-0005-0000-0000-0000BF230000}"/>
    <cellStyle name="40% - 輔色6 8" xfId="883" xr:uid="{00000000-0005-0000-0000-000056030000}"/>
    <cellStyle name="40% - 輔色6 8 2" xfId="6545" xr:uid="{00000000-0005-0000-0000-0000C0230000}"/>
    <cellStyle name="40% - 輔色6 9" xfId="884" xr:uid="{00000000-0005-0000-0000-000057030000}"/>
    <cellStyle name="40% - 輔色6 9 2" xfId="6544" xr:uid="{00000000-0005-0000-0000-0000C1230000}"/>
    <cellStyle name="60% - Accent1" xfId="885" xr:uid="{00000000-0005-0000-0000-000058030000}"/>
    <cellStyle name="60% - Accent1 2" xfId="6543" xr:uid="{00000000-0005-0000-0000-0000C2230000}"/>
    <cellStyle name="60% - Accent2" xfId="886" xr:uid="{00000000-0005-0000-0000-000059030000}"/>
    <cellStyle name="60% - Accent2 2" xfId="6542" xr:uid="{00000000-0005-0000-0000-0000C3230000}"/>
    <cellStyle name="60% - Accent3" xfId="887" xr:uid="{00000000-0005-0000-0000-00005A030000}"/>
    <cellStyle name="60% - Accent3 2" xfId="6541" xr:uid="{00000000-0005-0000-0000-0000C4230000}"/>
    <cellStyle name="60% - Accent4" xfId="888" xr:uid="{00000000-0005-0000-0000-00005B030000}"/>
    <cellStyle name="60% - Accent4 2" xfId="6540" xr:uid="{00000000-0005-0000-0000-0000C5230000}"/>
    <cellStyle name="60% - Accent5" xfId="889" xr:uid="{00000000-0005-0000-0000-00005C030000}"/>
    <cellStyle name="60% - Accent5 2" xfId="6539" xr:uid="{00000000-0005-0000-0000-0000C6230000}"/>
    <cellStyle name="60% - Accent6" xfId="890" xr:uid="{00000000-0005-0000-0000-00005D030000}"/>
    <cellStyle name="60% - Accent6 2" xfId="6538" xr:uid="{00000000-0005-0000-0000-0000C7230000}"/>
    <cellStyle name="60% - 強調1" xfId="891" xr:uid="{00000000-0005-0000-0000-00005E030000}"/>
    <cellStyle name="60% - 強調1 2" xfId="6537" xr:uid="{00000000-0005-0000-0000-0000C8230000}"/>
    <cellStyle name="60% - 強調2" xfId="892" xr:uid="{00000000-0005-0000-0000-00005F030000}"/>
    <cellStyle name="60% - 強調2 2" xfId="6536" xr:uid="{00000000-0005-0000-0000-0000C9230000}"/>
    <cellStyle name="60% - 強調3" xfId="893" xr:uid="{00000000-0005-0000-0000-000060030000}"/>
    <cellStyle name="60% - 強調3 2" xfId="6535" xr:uid="{00000000-0005-0000-0000-0000CA230000}"/>
    <cellStyle name="60% - 強調4" xfId="894" xr:uid="{00000000-0005-0000-0000-000061030000}"/>
    <cellStyle name="60% - 強調4 2" xfId="6534" xr:uid="{00000000-0005-0000-0000-0000CB230000}"/>
    <cellStyle name="60% - 強調5" xfId="895" xr:uid="{00000000-0005-0000-0000-000062030000}"/>
    <cellStyle name="60% - 強調5 2" xfId="6533" xr:uid="{00000000-0005-0000-0000-0000CC230000}"/>
    <cellStyle name="60% - 強調6" xfId="896" xr:uid="{00000000-0005-0000-0000-000063030000}"/>
    <cellStyle name="60% - 強調6 2" xfId="6532" xr:uid="{00000000-0005-0000-0000-0000CD230000}"/>
    <cellStyle name="60% - 輔色1 10" xfId="897" xr:uid="{00000000-0005-0000-0000-000064030000}"/>
    <cellStyle name="60% - 輔色1 10 2" xfId="6531" xr:uid="{00000000-0005-0000-0000-0000CE230000}"/>
    <cellStyle name="60% - 輔色1 2" xfId="898" xr:uid="{00000000-0005-0000-0000-000065030000}"/>
    <cellStyle name="60% - 輔色1 2 2" xfId="6530" xr:uid="{00000000-0005-0000-0000-0000CF230000}"/>
    <cellStyle name="60% - 輔色1 3" xfId="899" xr:uid="{00000000-0005-0000-0000-000066030000}"/>
    <cellStyle name="60% - 輔色1 3 2" xfId="6529" xr:uid="{00000000-0005-0000-0000-0000D0230000}"/>
    <cellStyle name="60% - 輔色1 4" xfId="900" xr:uid="{00000000-0005-0000-0000-000067030000}"/>
    <cellStyle name="60% - 輔色1 4 2" xfId="6528" xr:uid="{00000000-0005-0000-0000-0000D1230000}"/>
    <cellStyle name="60% - 輔色1 5" xfId="901" xr:uid="{00000000-0005-0000-0000-000068030000}"/>
    <cellStyle name="60% - 輔色1 5 2" xfId="6527" xr:uid="{00000000-0005-0000-0000-0000D2230000}"/>
    <cellStyle name="60% - 輔色1 6" xfId="902" xr:uid="{00000000-0005-0000-0000-000069030000}"/>
    <cellStyle name="60% - 輔色1 6 2" xfId="6526" xr:uid="{00000000-0005-0000-0000-0000D3230000}"/>
    <cellStyle name="60% - 輔色1 7" xfId="903" xr:uid="{00000000-0005-0000-0000-00006A030000}"/>
    <cellStyle name="60% - 輔色1 7 2" xfId="6525" xr:uid="{00000000-0005-0000-0000-0000D4230000}"/>
    <cellStyle name="60% - 輔色1 8" xfId="904" xr:uid="{00000000-0005-0000-0000-00006B030000}"/>
    <cellStyle name="60% - 輔色1 8 2" xfId="6524" xr:uid="{00000000-0005-0000-0000-0000D5230000}"/>
    <cellStyle name="60% - 輔色1 9" xfId="905" xr:uid="{00000000-0005-0000-0000-00006C030000}"/>
    <cellStyle name="60% - 輔色1 9 2" xfId="6523" xr:uid="{00000000-0005-0000-0000-0000D6230000}"/>
    <cellStyle name="60% - 輔色2 10" xfId="906" xr:uid="{00000000-0005-0000-0000-00006D030000}"/>
    <cellStyle name="60% - 輔色2 10 2" xfId="6522" xr:uid="{00000000-0005-0000-0000-0000D7230000}"/>
    <cellStyle name="60% - 輔色2 2" xfId="907" xr:uid="{00000000-0005-0000-0000-00006E030000}"/>
    <cellStyle name="60% - 輔色2 2 2" xfId="6521" xr:uid="{00000000-0005-0000-0000-0000D8230000}"/>
    <cellStyle name="60% - 輔色2 3" xfId="908" xr:uid="{00000000-0005-0000-0000-00006F030000}"/>
    <cellStyle name="60% - 輔色2 3 2" xfId="6520" xr:uid="{00000000-0005-0000-0000-0000D9230000}"/>
    <cellStyle name="60% - 輔色2 4" xfId="909" xr:uid="{00000000-0005-0000-0000-000070030000}"/>
    <cellStyle name="60% - 輔色2 4 2" xfId="6519" xr:uid="{00000000-0005-0000-0000-0000DA230000}"/>
    <cellStyle name="60% - 輔色2 5" xfId="910" xr:uid="{00000000-0005-0000-0000-000071030000}"/>
    <cellStyle name="60% - 輔色2 5 2" xfId="6518" xr:uid="{00000000-0005-0000-0000-0000DB230000}"/>
    <cellStyle name="60% - 輔色2 6" xfId="911" xr:uid="{00000000-0005-0000-0000-000072030000}"/>
    <cellStyle name="60% - 輔色2 6 2" xfId="6517" xr:uid="{00000000-0005-0000-0000-0000DC230000}"/>
    <cellStyle name="60% - 輔色2 7" xfId="912" xr:uid="{00000000-0005-0000-0000-000073030000}"/>
    <cellStyle name="60% - 輔色2 7 2" xfId="6516" xr:uid="{00000000-0005-0000-0000-0000DD230000}"/>
    <cellStyle name="60% - 輔色2 8" xfId="913" xr:uid="{00000000-0005-0000-0000-000074030000}"/>
    <cellStyle name="60% - 輔色2 8 2" xfId="6515" xr:uid="{00000000-0005-0000-0000-0000DE230000}"/>
    <cellStyle name="60% - 輔色2 9" xfId="914" xr:uid="{00000000-0005-0000-0000-000075030000}"/>
    <cellStyle name="60% - 輔色2 9 2" xfId="6514" xr:uid="{00000000-0005-0000-0000-0000DF230000}"/>
    <cellStyle name="60% - 輔色3 10" xfId="915" xr:uid="{00000000-0005-0000-0000-000076030000}"/>
    <cellStyle name="60% - 輔色3 10 2" xfId="6513" xr:uid="{00000000-0005-0000-0000-0000E0230000}"/>
    <cellStyle name="60% - 輔色3 2" xfId="916" xr:uid="{00000000-0005-0000-0000-000077030000}"/>
    <cellStyle name="60% - 輔色3 2 2" xfId="6512" xr:uid="{00000000-0005-0000-0000-0000E1230000}"/>
    <cellStyle name="60% - 輔色3 3" xfId="917" xr:uid="{00000000-0005-0000-0000-000078030000}"/>
    <cellStyle name="60% - 輔色3 3 2" xfId="7488" xr:uid="{00000000-0005-0000-0000-0000E2230000}"/>
    <cellStyle name="60% - 輔色3 4" xfId="918" xr:uid="{00000000-0005-0000-0000-000079030000}"/>
    <cellStyle name="60% - 輔色3 4 2" xfId="7484" xr:uid="{00000000-0005-0000-0000-0000E3230000}"/>
    <cellStyle name="60% - 輔色3 5" xfId="919" xr:uid="{00000000-0005-0000-0000-00007A030000}"/>
    <cellStyle name="60% - 輔色3 5 2" xfId="6511" xr:uid="{00000000-0005-0000-0000-0000E4230000}"/>
    <cellStyle name="60% - 輔色3 6" xfId="920" xr:uid="{00000000-0005-0000-0000-00007B030000}"/>
    <cellStyle name="60% - 輔色3 6 2" xfId="7485" xr:uid="{00000000-0005-0000-0000-0000E5230000}"/>
    <cellStyle name="60% - 輔色3 7" xfId="921" xr:uid="{00000000-0005-0000-0000-00007C030000}"/>
    <cellStyle name="60% - 輔色3 7 2" xfId="6510" xr:uid="{00000000-0005-0000-0000-0000E6230000}"/>
    <cellStyle name="60% - 輔色3 8" xfId="922" xr:uid="{00000000-0005-0000-0000-00007D030000}"/>
    <cellStyle name="60% - 輔色3 8 2" xfId="7090" xr:uid="{00000000-0005-0000-0000-0000E7230000}"/>
    <cellStyle name="60% - 輔色3 9" xfId="923" xr:uid="{00000000-0005-0000-0000-00007E030000}"/>
    <cellStyle name="60% - 輔色3 9 2" xfId="7486" xr:uid="{00000000-0005-0000-0000-0000E8230000}"/>
    <cellStyle name="60% - 輔色4 10" xfId="924" xr:uid="{00000000-0005-0000-0000-00007F030000}"/>
    <cellStyle name="60% - 輔色4 10 2" xfId="6509" xr:uid="{00000000-0005-0000-0000-0000E9230000}"/>
    <cellStyle name="60% - 輔色4 2" xfId="925" xr:uid="{00000000-0005-0000-0000-000080030000}"/>
    <cellStyle name="60% - 輔色4 2 2" xfId="7487" xr:uid="{00000000-0005-0000-0000-0000EA230000}"/>
    <cellStyle name="60% - 輔色4 3" xfId="926" xr:uid="{00000000-0005-0000-0000-000081030000}"/>
    <cellStyle name="60% - 輔色4 3 2" xfId="6508" xr:uid="{00000000-0005-0000-0000-0000EB230000}"/>
    <cellStyle name="60% - 輔色4 4" xfId="927" xr:uid="{00000000-0005-0000-0000-000082030000}"/>
    <cellStyle name="60% - 輔色4 4 2" xfId="6507" xr:uid="{00000000-0005-0000-0000-0000EC230000}"/>
    <cellStyle name="60% - 輔色4 5" xfId="928" xr:uid="{00000000-0005-0000-0000-000083030000}"/>
    <cellStyle name="60% - 輔色4 5 2" xfId="6506" xr:uid="{00000000-0005-0000-0000-0000ED230000}"/>
    <cellStyle name="60% - 輔色4 6" xfId="929" xr:uid="{00000000-0005-0000-0000-000084030000}"/>
    <cellStyle name="60% - 輔色4 6 2" xfId="7493" xr:uid="{00000000-0005-0000-0000-0000EE230000}"/>
    <cellStyle name="60% - 輔色4 7" xfId="930" xr:uid="{00000000-0005-0000-0000-000085030000}"/>
    <cellStyle name="60% - 輔色4 7 2" xfId="7489" xr:uid="{00000000-0005-0000-0000-0000EF230000}"/>
    <cellStyle name="60% - 輔色4 8" xfId="931" xr:uid="{00000000-0005-0000-0000-000086030000}"/>
    <cellStyle name="60% - 輔色4 8 2" xfId="6505" xr:uid="{00000000-0005-0000-0000-0000F0230000}"/>
    <cellStyle name="60% - 輔色4 9" xfId="932" xr:uid="{00000000-0005-0000-0000-000087030000}"/>
    <cellStyle name="60% - 輔色4 9 2" xfId="7490" xr:uid="{00000000-0005-0000-0000-0000F1230000}"/>
    <cellStyle name="60% - 輔色5 10" xfId="933" xr:uid="{00000000-0005-0000-0000-000088030000}"/>
    <cellStyle name="60% - 輔色5 10 2" xfId="6504" xr:uid="{00000000-0005-0000-0000-0000F2230000}"/>
    <cellStyle name="60% - 輔色5 2" xfId="934" xr:uid="{00000000-0005-0000-0000-000089030000}"/>
    <cellStyle name="60% - 輔色5 2 2" xfId="7492" xr:uid="{00000000-0005-0000-0000-0000F3230000}"/>
    <cellStyle name="60% - 輔色5 3" xfId="935" xr:uid="{00000000-0005-0000-0000-00008A030000}"/>
    <cellStyle name="60% - 輔色5 3 2" xfId="8301" xr:uid="{00000000-0005-0000-0000-0000F4230000}"/>
    <cellStyle name="60% - 輔色5 4" xfId="936" xr:uid="{00000000-0005-0000-0000-00008B030000}"/>
    <cellStyle name="60% - 輔色5 4 2" xfId="6503" xr:uid="{00000000-0005-0000-0000-0000F5230000}"/>
    <cellStyle name="60% - 輔色5 5" xfId="937" xr:uid="{00000000-0005-0000-0000-00008C030000}"/>
    <cellStyle name="60% - 輔色5 5 2" xfId="7491" xr:uid="{00000000-0005-0000-0000-0000F6230000}"/>
    <cellStyle name="60% - 輔色5 6" xfId="938" xr:uid="{00000000-0005-0000-0000-00008D030000}"/>
    <cellStyle name="60% - 輔色5 6 2" xfId="6502" xr:uid="{00000000-0005-0000-0000-0000F7230000}"/>
    <cellStyle name="60% - 輔色5 7" xfId="939" xr:uid="{00000000-0005-0000-0000-00008E030000}"/>
    <cellStyle name="60% - 輔色5 7 2" xfId="6501" xr:uid="{00000000-0005-0000-0000-0000F8230000}"/>
    <cellStyle name="60% - 輔色5 8" xfId="940" xr:uid="{00000000-0005-0000-0000-00008F030000}"/>
    <cellStyle name="60% - 輔色5 8 2" xfId="6500" xr:uid="{00000000-0005-0000-0000-0000F9230000}"/>
    <cellStyle name="60% - 輔色5 9" xfId="941" xr:uid="{00000000-0005-0000-0000-000090030000}"/>
    <cellStyle name="60% - 輔色5 9 2" xfId="7495" xr:uid="{00000000-0005-0000-0000-0000FA230000}"/>
    <cellStyle name="60% - 輔色6 10" xfId="942" xr:uid="{00000000-0005-0000-0000-000091030000}"/>
    <cellStyle name="60% - 輔色6 10 2" xfId="7951" xr:uid="{00000000-0005-0000-0000-0000FB230000}"/>
    <cellStyle name="60% - 輔色6 2" xfId="943" xr:uid="{00000000-0005-0000-0000-000092030000}"/>
    <cellStyle name="60% - 輔色6 2 2" xfId="6499" xr:uid="{00000000-0005-0000-0000-0000FC230000}"/>
    <cellStyle name="60% - 輔色6 3" xfId="944" xr:uid="{00000000-0005-0000-0000-000093030000}"/>
    <cellStyle name="60% - 輔色6 3 2" xfId="7954" xr:uid="{00000000-0005-0000-0000-0000FD230000}"/>
    <cellStyle name="60% - 輔色6 4" xfId="945" xr:uid="{00000000-0005-0000-0000-000094030000}"/>
    <cellStyle name="60% - 輔色6 4 2" xfId="6498" xr:uid="{00000000-0005-0000-0000-0000FE230000}"/>
    <cellStyle name="60% - 輔色6 5" xfId="946" xr:uid="{00000000-0005-0000-0000-000095030000}"/>
    <cellStyle name="60% - 輔色6 5 2" xfId="8079" xr:uid="{00000000-0005-0000-0000-0000FF230000}"/>
    <cellStyle name="60% - 輔色6 6" xfId="947" xr:uid="{00000000-0005-0000-0000-000096030000}"/>
    <cellStyle name="60% - 輔色6 6 2" xfId="7494" xr:uid="{00000000-0005-0000-0000-000000240000}"/>
    <cellStyle name="60% - 輔色6 7" xfId="948" xr:uid="{00000000-0005-0000-0000-000097030000}"/>
    <cellStyle name="60% - 輔色6 7 2" xfId="6497" xr:uid="{00000000-0005-0000-0000-000001240000}"/>
    <cellStyle name="60% - 輔色6 8" xfId="949" xr:uid="{00000000-0005-0000-0000-000098030000}"/>
    <cellStyle name="60% - 輔色6 8 2" xfId="8076" xr:uid="{00000000-0005-0000-0000-000002240000}"/>
    <cellStyle name="60% - 輔色6 9" xfId="950" xr:uid="{00000000-0005-0000-0000-000099030000}"/>
    <cellStyle name="60% - 輔色6 9 2" xfId="6496" xr:uid="{00000000-0005-0000-0000-000003240000}"/>
    <cellStyle name="Accent" xfId="9249" xr:uid="{00000000-0005-0000-0000-000004240000}"/>
    <cellStyle name="Accent 1" xfId="6943" xr:uid="{00000000-0005-0000-0000-000005240000}"/>
    <cellStyle name="Accent 2" xfId="6958" xr:uid="{00000000-0005-0000-0000-000006240000}"/>
    <cellStyle name="Accent 3" xfId="6949" xr:uid="{00000000-0005-0000-0000-000007240000}"/>
    <cellStyle name="Accent1" xfId="951" xr:uid="{00000000-0005-0000-0000-00009A030000}"/>
    <cellStyle name="Accent1 2" xfId="3419" xr:uid="{00000000-0005-0000-0000-000008240000}"/>
    <cellStyle name="Accent2" xfId="952" xr:uid="{00000000-0005-0000-0000-00009B030000}"/>
    <cellStyle name="Accent2 2" xfId="3420" xr:uid="{00000000-0005-0000-0000-000009240000}"/>
    <cellStyle name="Accent3" xfId="953" xr:uid="{00000000-0005-0000-0000-00009C030000}"/>
    <cellStyle name="Accent3 2" xfId="7748" xr:uid="{00000000-0005-0000-0000-00000A240000}"/>
    <cellStyle name="Accent4" xfId="954" xr:uid="{00000000-0005-0000-0000-00009D030000}"/>
    <cellStyle name="Accent4 2" xfId="3418" xr:uid="{00000000-0005-0000-0000-00000B240000}"/>
    <cellStyle name="Accent5" xfId="955" xr:uid="{00000000-0005-0000-0000-00009E030000}"/>
    <cellStyle name="Accent5 2" xfId="6939" xr:uid="{00000000-0005-0000-0000-00000C240000}"/>
    <cellStyle name="Accent6" xfId="956" xr:uid="{00000000-0005-0000-0000-00009F030000}"/>
    <cellStyle name="Accent6 2" xfId="3421" xr:uid="{00000000-0005-0000-0000-00000D240000}"/>
    <cellStyle name="Bad" xfId="957" xr:uid="{00000000-0005-0000-0000-0000A0030000}"/>
    <cellStyle name="Bad 1" xfId="958" xr:uid="{00000000-0005-0000-0000-0000A1030000}"/>
    <cellStyle name="Bad 1 2" xfId="7403" xr:uid="{00000000-0005-0000-0000-00000F240000}"/>
    <cellStyle name="Bad 2" xfId="8282" xr:uid="{00000000-0005-0000-0000-000010240000}"/>
    <cellStyle name="Bad 3" xfId="7743" xr:uid="{00000000-0005-0000-0000-00000E240000}"/>
    <cellStyle name="Calculation" xfId="959" xr:uid="{00000000-0005-0000-0000-0000A2030000}"/>
    <cellStyle name="Calculation 10" xfId="15427" xr:uid="{00000000-0005-0000-0000-0000A2030000}"/>
    <cellStyle name="Calculation 10 2" xfId="33983" xr:uid="{00000000-0005-0000-0000-00004D070000}"/>
    <cellStyle name="Calculation 10 3" xfId="47908" xr:uid="{00000000-0005-0000-0000-00004D070000}"/>
    <cellStyle name="Calculation 11" xfId="16028" xr:uid="{00000000-0005-0000-0000-0000A2030000}"/>
    <cellStyle name="Calculation 11 2" xfId="34584" xr:uid="{00000000-0005-0000-0000-00004E070000}"/>
    <cellStyle name="Calculation 11 3" xfId="48405" xr:uid="{00000000-0005-0000-0000-00004E070000}"/>
    <cellStyle name="Calculation 12" xfId="19920" xr:uid="{00000000-0005-0000-0000-0000A2030000}"/>
    <cellStyle name="Calculation 12 2" xfId="38476" xr:uid="{00000000-0005-0000-0000-00004F070000}"/>
    <cellStyle name="Calculation 12 3" xfId="51968" xr:uid="{00000000-0005-0000-0000-00004F070000}"/>
    <cellStyle name="Calculation 13" xfId="18250" xr:uid="{00000000-0005-0000-0000-0000A2030000}"/>
    <cellStyle name="Calculation 13 2" xfId="36806" xr:uid="{00000000-0005-0000-0000-000050070000}"/>
    <cellStyle name="Calculation 13 3" xfId="50348" xr:uid="{00000000-0005-0000-0000-000050070000}"/>
    <cellStyle name="Calculation 14" xfId="18944" xr:uid="{00000000-0005-0000-0000-0000A2030000}"/>
    <cellStyle name="Calculation 14 2" xfId="37500" xr:uid="{00000000-0005-0000-0000-000051070000}"/>
    <cellStyle name="Calculation 14 3" xfId="50992" xr:uid="{00000000-0005-0000-0000-000051070000}"/>
    <cellStyle name="Calculation 15" xfId="22787" xr:uid="{00000000-0005-0000-0000-00004C070000}"/>
    <cellStyle name="Calculation 16" xfId="30036" xr:uid="{00000000-0005-0000-0000-00004C070000}"/>
    <cellStyle name="Calculation 17" xfId="54202" xr:uid="{00000000-0005-0000-0000-0000A2030000}"/>
    <cellStyle name="Calculation 2" xfId="960" xr:uid="{00000000-0005-0000-0000-0000A3030000}"/>
    <cellStyle name="Calculation 2 10" xfId="14326" xr:uid="{00000000-0005-0000-0000-0000A3030000}"/>
    <cellStyle name="Calculation 2 10 2" xfId="32882" xr:uid="{00000000-0005-0000-0000-000053070000}"/>
    <cellStyle name="Calculation 2 10 3" xfId="46872" xr:uid="{00000000-0005-0000-0000-000053070000}"/>
    <cellStyle name="Calculation 2 11" xfId="18159" xr:uid="{00000000-0005-0000-0000-0000A3030000}"/>
    <cellStyle name="Calculation 2 11 2" xfId="36715" xr:uid="{00000000-0005-0000-0000-000054070000}"/>
    <cellStyle name="Calculation 2 11 3" xfId="50268" xr:uid="{00000000-0005-0000-0000-000054070000}"/>
    <cellStyle name="Calculation 2 12" xfId="17263" xr:uid="{00000000-0005-0000-0000-0000A3030000}"/>
    <cellStyle name="Calculation 2 12 2" xfId="35819" xr:uid="{00000000-0005-0000-0000-000055070000}"/>
    <cellStyle name="Calculation 2 12 3" xfId="49488" xr:uid="{00000000-0005-0000-0000-000055070000}"/>
    <cellStyle name="Calculation 2 13" xfId="18681" xr:uid="{00000000-0005-0000-0000-0000A3030000}"/>
    <cellStyle name="Calculation 2 13 2" xfId="37237" xr:uid="{00000000-0005-0000-0000-000056070000}"/>
    <cellStyle name="Calculation 2 13 3" xfId="50734" xr:uid="{00000000-0005-0000-0000-000056070000}"/>
    <cellStyle name="Calculation 2 14" xfId="22788" xr:uid="{00000000-0005-0000-0000-000052070000}"/>
    <cellStyle name="Calculation 2 15" xfId="23473" xr:uid="{00000000-0005-0000-0000-000052070000}"/>
    <cellStyle name="Calculation 2 16" xfId="54203" xr:uid="{00000000-0005-0000-0000-0000A3030000}"/>
    <cellStyle name="Calculation 2 2" xfId="961" xr:uid="{00000000-0005-0000-0000-0000A4030000}"/>
    <cellStyle name="Calculation 2 2 10" xfId="18982" xr:uid="{00000000-0005-0000-0000-0000A4030000}"/>
    <cellStyle name="Calculation 2 2 10 2" xfId="37538" xr:uid="{00000000-0005-0000-0000-000058070000}"/>
    <cellStyle name="Calculation 2 2 10 3" xfId="51030" xr:uid="{00000000-0005-0000-0000-000058070000}"/>
    <cellStyle name="Calculation 2 2 11" xfId="19011" xr:uid="{00000000-0005-0000-0000-0000A4030000}"/>
    <cellStyle name="Calculation 2 2 11 2" xfId="37567" xr:uid="{00000000-0005-0000-0000-000059070000}"/>
    <cellStyle name="Calculation 2 2 11 3" xfId="51059" xr:uid="{00000000-0005-0000-0000-000059070000}"/>
    <cellStyle name="Calculation 2 2 12" xfId="18342" xr:uid="{00000000-0005-0000-0000-0000A4030000}"/>
    <cellStyle name="Calculation 2 2 12 2" xfId="36898" xr:uid="{00000000-0005-0000-0000-00005A070000}"/>
    <cellStyle name="Calculation 2 2 12 3" xfId="50423" xr:uid="{00000000-0005-0000-0000-00005A070000}"/>
    <cellStyle name="Calculation 2 2 13" xfId="22789" xr:uid="{00000000-0005-0000-0000-000057070000}"/>
    <cellStyle name="Calculation 2 2 14" xfId="30035" xr:uid="{00000000-0005-0000-0000-000057070000}"/>
    <cellStyle name="Calculation 2 2 15" xfId="54204" xr:uid="{00000000-0005-0000-0000-0000A4030000}"/>
    <cellStyle name="Calculation 2 2 2" xfId="1793" xr:uid="{00000000-0005-0000-0000-0000A5030000}"/>
    <cellStyle name="Calculation 2 2 2 10" xfId="21266" xr:uid="{00000000-0005-0000-0000-0000A5030000}"/>
    <cellStyle name="Calculation 2 2 2 10 2" xfId="39806" xr:uid="{00000000-0005-0000-0000-00005C070000}"/>
    <cellStyle name="Calculation 2 2 2 10 3" xfId="53154" xr:uid="{00000000-0005-0000-0000-00005C070000}"/>
    <cellStyle name="Calculation 2 2 2 11" xfId="18673" xr:uid="{00000000-0005-0000-0000-0000A5030000}"/>
    <cellStyle name="Calculation 2 2 2 11 2" xfId="37229" xr:uid="{00000000-0005-0000-0000-00005D070000}"/>
    <cellStyle name="Calculation 2 2 2 11 3" xfId="50726" xr:uid="{00000000-0005-0000-0000-00005D070000}"/>
    <cellStyle name="Calculation 2 2 2 12" xfId="23348" xr:uid="{00000000-0005-0000-0000-00005B070000}"/>
    <cellStyle name="Calculation 2 2 2 13" xfId="29758" xr:uid="{00000000-0005-0000-0000-00005B070000}"/>
    <cellStyle name="Calculation 2 2 2 14" xfId="54714" xr:uid="{00000000-0005-0000-0000-0000A5030000}"/>
    <cellStyle name="Calculation 2 2 2 2" xfId="1914" xr:uid="{00000000-0005-0000-0000-0000A5030000}"/>
    <cellStyle name="Calculation 2 2 2 2 10" xfId="17346" xr:uid="{00000000-0005-0000-0000-0000A5030000}"/>
    <cellStyle name="Calculation 2 2 2 2 10 2" xfId="35902" xr:uid="{00000000-0005-0000-0000-00005F070000}"/>
    <cellStyle name="Calculation 2 2 2 2 10 3" xfId="49560" xr:uid="{00000000-0005-0000-0000-00005F070000}"/>
    <cellStyle name="Calculation 2 2 2 2 11" xfId="18629" xr:uid="{00000000-0005-0000-0000-0000A6030000}"/>
    <cellStyle name="Calculation 2 2 2 2 11 2" xfId="37185" xr:uid="{00000000-0005-0000-0000-000060070000}"/>
    <cellStyle name="Calculation 2 2 2 2 11 3" xfId="50687" xr:uid="{00000000-0005-0000-0000-000060070000}"/>
    <cellStyle name="Calculation 2 2 2 2 12" xfId="23469" xr:uid="{00000000-0005-0000-0000-00005E070000}"/>
    <cellStyle name="Calculation 2 2 2 2 13" xfId="54834" xr:uid="{00000000-0005-0000-0000-0000A5030000}"/>
    <cellStyle name="Calculation 2 2 2 2 2" xfId="5121" xr:uid="{00000000-0005-0000-0000-0000A6030000}"/>
    <cellStyle name="Calculation 2 2 2 2 2 2" xfId="20148" xr:uid="{00000000-0005-0000-0000-0000A7030000}"/>
    <cellStyle name="Calculation 2 2 2 2 2 2 2" xfId="38700" xr:uid="{00000000-0005-0000-0000-000062070000}"/>
    <cellStyle name="Calculation 2 2 2 2 2 2 3" xfId="52186" xr:uid="{00000000-0005-0000-0000-000062070000}"/>
    <cellStyle name="Calculation 2 2 2 2 2 3" xfId="25538" xr:uid="{00000000-0005-0000-0000-000061070000}"/>
    <cellStyle name="Calculation 2 2 2 2 2 4" xfId="41095" xr:uid="{00000000-0005-0000-0000-000061070000}"/>
    <cellStyle name="Calculation 2 2 2 2 3" xfId="7087" xr:uid="{00000000-0005-0000-0000-0000A6030000}"/>
    <cellStyle name="Calculation 2 2 2 2 3 2" xfId="27275" xr:uid="{00000000-0005-0000-0000-000063070000}"/>
    <cellStyle name="Calculation 2 2 2 2 3 3" xfId="42372" xr:uid="{00000000-0005-0000-0000-000063070000}"/>
    <cellStyle name="Calculation 2 2 2 2 4" xfId="4024" xr:uid="{00000000-0005-0000-0000-0000A6030000}"/>
    <cellStyle name="Calculation 2 2 2 2 4 2" xfId="24578" xr:uid="{00000000-0005-0000-0000-000064070000}"/>
    <cellStyle name="Calculation 2 2 2 2 4 3" xfId="22757" xr:uid="{00000000-0005-0000-0000-000064070000}"/>
    <cellStyle name="Calculation 2 2 2 2 5" xfId="6636" xr:uid="{00000000-0005-0000-0000-0000A6030000}"/>
    <cellStyle name="Calculation 2 2 2 2 5 2" xfId="26897" xr:uid="{00000000-0005-0000-0000-000065070000}"/>
    <cellStyle name="Calculation 2 2 2 2 5 3" xfId="42073" xr:uid="{00000000-0005-0000-0000-000065070000}"/>
    <cellStyle name="Calculation 2 2 2 2 6" xfId="9251" xr:uid="{00000000-0005-0000-0000-000015240000}"/>
    <cellStyle name="Calculation 2 2 2 2 7" xfId="12711" xr:uid="{00000000-0005-0000-0000-0000A5030000}"/>
    <cellStyle name="Calculation 2 2 2 2 7 2" xfId="31267" xr:uid="{00000000-0005-0000-0000-000067070000}"/>
    <cellStyle name="Calculation 2 2 2 2 7 3" xfId="45361" xr:uid="{00000000-0005-0000-0000-000067070000}"/>
    <cellStyle name="Calculation 2 2 2 2 8" xfId="13641" xr:uid="{00000000-0005-0000-0000-0000A6030000}"/>
    <cellStyle name="Calculation 2 2 2 2 8 2" xfId="32197" xr:uid="{00000000-0005-0000-0000-000068070000}"/>
    <cellStyle name="Calculation 2 2 2 2 8 3" xfId="46243" xr:uid="{00000000-0005-0000-0000-000068070000}"/>
    <cellStyle name="Calculation 2 2 2 2 9" xfId="13711" xr:uid="{00000000-0005-0000-0000-0000A6030000}"/>
    <cellStyle name="Calculation 2 2 2 2 9 2" xfId="32267" xr:uid="{00000000-0005-0000-0000-000069070000}"/>
    <cellStyle name="Calculation 2 2 2 2 9 3" xfId="46301" xr:uid="{00000000-0005-0000-0000-000069070000}"/>
    <cellStyle name="Calculation 2 2 2 3" xfId="2911" xr:uid="{00000000-0005-0000-0000-0000A5030000}"/>
    <cellStyle name="Calculation 2 2 2 3 10" xfId="18188" xr:uid="{00000000-0005-0000-0000-0000A7030000}"/>
    <cellStyle name="Calculation 2 2 2 3 10 2" xfId="36744" xr:uid="{00000000-0005-0000-0000-00006B070000}"/>
    <cellStyle name="Calculation 2 2 2 3 10 3" xfId="50295" xr:uid="{00000000-0005-0000-0000-00006B070000}"/>
    <cellStyle name="Calculation 2 2 2 3 11" xfId="55732" xr:uid="{00000000-0005-0000-0000-0000A5030000}"/>
    <cellStyle name="Calculation 2 2 2 3 2" xfId="6118" xr:uid="{00000000-0005-0000-0000-0000A7030000}"/>
    <cellStyle name="Calculation 2 2 2 3 2 2" xfId="26526" xr:uid="{00000000-0005-0000-0000-00006C070000}"/>
    <cellStyle name="Calculation 2 2 2 3 2 3" xfId="41826" xr:uid="{00000000-0005-0000-0000-00006C070000}"/>
    <cellStyle name="Calculation 2 2 2 3 3" xfId="8084" xr:uid="{00000000-0005-0000-0000-0000A7030000}"/>
    <cellStyle name="Calculation 2 2 2 3 3 2" xfId="28101" xr:uid="{00000000-0005-0000-0000-00006D070000}"/>
    <cellStyle name="Calculation 2 2 2 3 3 3" xfId="43005" xr:uid="{00000000-0005-0000-0000-00006D070000}"/>
    <cellStyle name="Calculation 2 2 2 3 4" xfId="8944" xr:uid="{00000000-0005-0000-0000-0000A7030000}"/>
    <cellStyle name="Calculation 2 2 2 3 4 2" xfId="28778" xr:uid="{00000000-0005-0000-0000-00006E070000}"/>
    <cellStyle name="Calculation 2 2 2 3 4 3" xfId="43482" xr:uid="{00000000-0005-0000-0000-00006E070000}"/>
    <cellStyle name="Calculation 2 2 2 3 5" xfId="9801" xr:uid="{00000000-0005-0000-0000-0000A7030000}"/>
    <cellStyle name="Calculation 2 2 2 3 5 2" xfId="29402" xr:uid="{00000000-0005-0000-0000-00006F070000}"/>
    <cellStyle name="Calculation 2 2 2 3 5 3" xfId="43986" xr:uid="{00000000-0005-0000-0000-00006F070000}"/>
    <cellStyle name="Calculation 2 2 2 3 6" xfId="3422" xr:uid="{00000000-0005-0000-0000-000016240000}"/>
    <cellStyle name="Calculation 2 2 2 3 7" xfId="12039" xr:uid="{00000000-0005-0000-0000-0000A7030000}"/>
    <cellStyle name="Calculation 2 2 2 3 7 2" xfId="30603" xr:uid="{00000000-0005-0000-0000-000071070000}"/>
    <cellStyle name="Calculation 2 2 2 3 7 3" xfId="44747" xr:uid="{00000000-0005-0000-0000-000071070000}"/>
    <cellStyle name="Calculation 2 2 2 3 8" xfId="16817" xr:uid="{00000000-0005-0000-0000-0000A7030000}"/>
    <cellStyle name="Calculation 2 2 2 3 8 2" xfId="35373" xr:uid="{00000000-0005-0000-0000-000072070000}"/>
    <cellStyle name="Calculation 2 2 2 3 8 3" xfId="49072" xr:uid="{00000000-0005-0000-0000-000072070000}"/>
    <cellStyle name="Calculation 2 2 2 3 9" xfId="12864" xr:uid="{00000000-0005-0000-0000-0000A5030000}"/>
    <cellStyle name="Calculation 2 2 2 3 9 2" xfId="31420" xr:uid="{00000000-0005-0000-0000-000073070000}"/>
    <cellStyle name="Calculation 2 2 2 3 9 3" xfId="45505" xr:uid="{00000000-0005-0000-0000-000073070000}"/>
    <cellStyle name="Calculation 2 2 2 4" xfId="3069" xr:uid="{00000000-0005-0000-0000-0000A5030000}"/>
    <cellStyle name="Calculation 2 2 2 4 10" xfId="24271" xr:uid="{00000000-0005-0000-0000-000074070000}"/>
    <cellStyle name="Calculation 2 2 2 4 11" xfId="55890" xr:uid="{00000000-0005-0000-0000-0000A5030000}"/>
    <cellStyle name="Calculation 2 2 2 4 2" xfId="6276" xr:uid="{00000000-0005-0000-0000-0000A8030000}"/>
    <cellStyle name="Calculation 2 2 2 4 2 2" xfId="20945" xr:uid="{00000000-0005-0000-0000-0000AA030000}"/>
    <cellStyle name="Calculation 2 2 2 4 2 2 2" xfId="39488" xr:uid="{00000000-0005-0000-0000-000076070000}"/>
    <cellStyle name="Calculation 2 2 2 4 2 2 3" xfId="52843" xr:uid="{00000000-0005-0000-0000-000076070000}"/>
    <cellStyle name="Calculation 2 2 2 4 2 3" xfId="26684" xr:uid="{00000000-0005-0000-0000-000075070000}"/>
    <cellStyle name="Calculation 2 2 2 4 2 4" xfId="41918" xr:uid="{00000000-0005-0000-0000-000075070000}"/>
    <cellStyle name="Calculation 2 2 2 4 3" xfId="9959" xr:uid="{00000000-0005-0000-0000-0000A8030000}"/>
    <cellStyle name="Calculation 2 2 2 4 3 2" xfId="29560" xr:uid="{00000000-0005-0000-0000-000077070000}"/>
    <cellStyle name="Calculation 2 2 2 4 3 3" xfId="44132" xr:uid="{00000000-0005-0000-0000-000077070000}"/>
    <cellStyle name="Calculation 2 2 2 4 4" xfId="7747" xr:uid="{00000000-0005-0000-0000-000017240000}"/>
    <cellStyle name="Calculation 2 2 2 4 5" xfId="12936" xr:uid="{00000000-0005-0000-0000-0000A8030000}"/>
    <cellStyle name="Calculation 2 2 2 4 5 2" xfId="31492" xr:uid="{00000000-0005-0000-0000-000079070000}"/>
    <cellStyle name="Calculation 2 2 2 4 5 3" xfId="45575" xr:uid="{00000000-0005-0000-0000-000079070000}"/>
    <cellStyle name="Calculation 2 2 2 4 6" xfId="16975" xr:uid="{00000000-0005-0000-0000-0000A8030000}"/>
    <cellStyle name="Calculation 2 2 2 4 6 2" xfId="35531" xr:uid="{00000000-0005-0000-0000-00007A070000}"/>
    <cellStyle name="Calculation 2 2 2 4 6 3" xfId="49218" xr:uid="{00000000-0005-0000-0000-00007A070000}"/>
    <cellStyle name="Calculation 2 2 2 4 7" xfId="15811" xr:uid="{00000000-0005-0000-0000-0000A5030000}"/>
    <cellStyle name="Calculation 2 2 2 4 7 2" xfId="34367" xr:uid="{00000000-0005-0000-0000-00007B070000}"/>
    <cellStyle name="Calculation 2 2 2 4 7 3" xfId="48222" xr:uid="{00000000-0005-0000-0000-00007B070000}"/>
    <cellStyle name="Calculation 2 2 2 4 8" xfId="19090" xr:uid="{00000000-0005-0000-0000-0000A8030000}"/>
    <cellStyle name="Calculation 2 2 2 4 8 2" xfId="37646" xr:uid="{00000000-0005-0000-0000-00007C070000}"/>
    <cellStyle name="Calculation 2 2 2 4 8 3" xfId="51138" xr:uid="{00000000-0005-0000-0000-00007C070000}"/>
    <cellStyle name="Calculation 2 2 2 4 9" xfId="21833" xr:uid="{00000000-0005-0000-0000-0000A5030000}"/>
    <cellStyle name="Calculation 2 2 2 4 9 2" xfId="40373" xr:uid="{00000000-0005-0000-0000-00007D070000}"/>
    <cellStyle name="Calculation 2 2 2 4 9 3" xfId="53721" xr:uid="{00000000-0005-0000-0000-00007D070000}"/>
    <cellStyle name="Calculation 2 2 2 5" xfId="5000" xr:uid="{00000000-0005-0000-0000-0000A5030000}"/>
    <cellStyle name="Calculation 2 2 2 5 2" xfId="20040" xr:uid="{00000000-0005-0000-0000-0000AB030000}"/>
    <cellStyle name="Calculation 2 2 2 5 2 2" xfId="38593" xr:uid="{00000000-0005-0000-0000-00007F070000}"/>
    <cellStyle name="Calculation 2 2 2 5 2 3" xfId="52085" xr:uid="{00000000-0005-0000-0000-00007F070000}"/>
    <cellStyle name="Calculation 2 2 2 5 3" xfId="25418" xr:uid="{00000000-0005-0000-0000-00007E070000}"/>
    <cellStyle name="Calculation 2 2 2 5 4" xfId="40993" xr:uid="{00000000-0005-0000-0000-00007E070000}"/>
    <cellStyle name="Calculation 2 2 2 6" xfId="9239" xr:uid="{00000000-0005-0000-0000-000014240000}"/>
    <cellStyle name="Calculation 2 2 2 7" xfId="14453" xr:uid="{00000000-0005-0000-0000-0000A5030000}"/>
    <cellStyle name="Calculation 2 2 2 7 2" xfId="33009" xr:uid="{00000000-0005-0000-0000-000081070000}"/>
    <cellStyle name="Calculation 2 2 2 7 3" xfId="46991" xr:uid="{00000000-0005-0000-0000-000081070000}"/>
    <cellStyle name="Calculation 2 2 2 8" xfId="18480" xr:uid="{00000000-0005-0000-0000-0000A5030000}"/>
    <cellStyle name="Calculation 2 2 2 8 2" xfId="37036" xr:uid="{00000000-0005-0000-0000-000082070000}"/>
    <cellStyle name="Calculation 2 2 2 8 3" xfId="50548" xr:uid="{00000000-0005-0000-0000-000082070000}"/>
    <cellStyle name="Calculation 2 2 2 9" xfId="18993" xr:uid="{00000000-0005-0000-0000-0000A5030000}"/>
    <cellStyle name="Calculation 2 2 2 9 2" xfId="37549" xr:uid="{00000000-0005-0000-0000-000083070000}"/>
    <cellStyle name="Calculation 2 2 2 9 3" xfId="51041" xr:uid="{00000000-0005-0000-0000-000083070000}"/>
    <cellStyle name="Calculation 2 2 3" xfId="2486" xr:uid="{00000000-0005-0000-0000-0000A4030000}"/>
    <cellStyle name="Calculation 2 2 3 10" xfId="17691" xr:uid="{00000000-0005-0000-0000-0000A4030000}"/>
    <cellStyle name="Calculation 2 2 3 10 2" xfId="36247" xr:uid="{00000000-0005-0000-0000-000085070000}"/>
    <cellStyle name="Calculation 2 2 3 10 3" xfId="49862" xr:uid="{00000000-0005-0000-0000-000085070000}"/>
    <cellStyle name="Calculation 2 2 3 11" xfId="18590" xr:uid="{00000000-0005-0000-0000-0000A9030000}"/>
    <cellStyle name="Calculation 2 2 3 11 2" xfId="37146" xr:uid="{00000000-0005-0000-0000-000086070000}"/>
    <cellStyle name="Calculation 2 2 3 11 3" xfId="50648" xr:uid="{00000000-0005-0000-0000-000086070000}"/>
    <cellStyle name="Calculation 2 2 3 12" xfId="23997" xr:uid="{00000000-0005-0000-0000-000084070000}"/>
    <cellStyle name="Calculation 2 2 3 13" xfId="55314" xr:uid="{00000000-0005-0000-0000-0000A4030000}"/>
    <cellStyle name="Calculation 2 2 3 2" xfId="5693" xr:uid="{00000000-0005-0000-0000-0000A9030000}"/>
    <cellStyle name="Calculation 2 2 3 2 2" xfId="20677" xr:uid="{00000000-0005-0000-0000-0000AD030000}"/>
    <cellStyle name="Calculation 2 2 3 2 2 2" xfId="39227" xr:uid="{00000000-0005-0000-0000-000088070000}"/>
    <cellStyle name="Calculation 2 2 3 2 2 3" xfId="52604" xr:uid="{00000000-0005-0000-0000-000088070000}"/>
    <cellStyle name="Calculation 2 2 3 2 3" xfId="26108" xr:uid="{00000000-0005-0000-0000-000087070000}"/>
    <cellStyle name="Calculation 2 2 3 2 4" xfId="41496" xr:uid="{00000000-0005-0000-0000-000087070000}"/>
    <cellStyle name="Calculation 2 2 3 3" xfId="7659" xr:uid="{00000000-0005-0000-0000-0000A9030000}"/>
    <cellStyle name="Calculation 2 2 3 3 2" xfId="27788" xr:uid="{00000000-0005-0000-0000-000089070000}"/>
    <cellStyle name="Calculation 2 2 3 3 3" xfId="42787" xr:uid="{00000000-0005-0000-0000-000089070000}"/>
    <cellStyle name="Calculation 2 2 3 4" xfId="8520" xr:uid="{00000000-0005-0000-0000-0000A9030000}"/>
    <cellStyle name="Calculation 2 2 3 4 2" xfId="28439" xr:uid="{00000000-0005-0000-0000-00008A070000}"/>
    <cellStyle name="Calculation 2 2 3 4 3" xfId="43264" xr:uid="{00000000-0005-0000-0000-00008A070000}"/>
    <cellStyle name="Calculation 2 2 3 5" xfId="9376" xr:uid="{00000000-0005-0000-0000-0000A9030000}"/>
    <cellStyle name="Calculation 2 2 3 5 2" xfId="28978" xr:uid="{00000000-0005-0000-0000-00008B070000}"/>
    <cellStyle name="Calculation 2 2 3 5 3" xfId="43650" xr:uid="{00000000-0005-0000-0000-00008B070000}"/>
    <cellStyle name="Calculation 2 2 3 6" xfId="7745" xr:uid="{00000000-0005-0000-0000-000018240000}"/>
    <cellStyle name="Calculation 2 2 3 7" xfId="12338" xr:uid="{00000000-0005-0000-0000-0000A4030000}"/>
    <cellStyle name="Calculation 2 2 3 7 2" xfId="30899" xr:uid="{00000000-0005-0000-0000-00008D070000}"/>
    <cellStyle name="Calculation 2 2 3 7 3" xfId="45010" xr:uid="{00000000-0005-0000-0000-00008D070000}"/>
    <cellStyle name="Calculation 2 2 3 8" xfId="15157" xr:uid="{00000000-0005-0000-0000-0000A9030000}"/>
    <cellStyle name="Calculation 2 2 3 8 2" xfId="33713" xr:uid="{00000000-0005-0000-0000-00008E070000}"/>
    <cellStyle name="Calculation 2 2 3 8 3" xfId="47663" xr:uid="{00000000-0005-0000-0000-00008E070000}"/>
    <cellStyle name="Calculation 2 2 3 9" xfId="16394" xr:uid="{00000000-0005-0000-0000-0000A9030000}"/>
    <cellStyle name="Calculation 2 2 3 9 2" xfId="34950" xr:uid="{00000000-0005-0000-0000-00008F070000}"/>
    <cellStyle name="Calculation 2 2 3 9 3" xfId="48731" xr:uid="{00000000-0005-0000-0000-00008F070000}"/>
    <cellStyle name="Calculation 2 2 4" xfId="2607" xr:uid="{00000000-0005-0000-0000-0000A4030000}"/>
    <cellStyle name="Calculation 2 2 4 10" xfId="24098" xr:uid="{00000000-0005-0000-0000-000090070000}"/>
    <cellStyle name="Calculation 2 2 4 11" xfId="55435" xr:uid="{00000000-0005-0000-0000-0000A4030000}"/>
    <cellStyle name="Calculation 2 2 4 2" xfId="5814" xr:uid="{00000000-0005-0000-0000-0000AA030000}"/>
    <cellStyle name="Calculation 2 2 4 2 2" xfId="20710" xr:uid="{00000000-0005-0000-0000-0000AF030000}"/>
    <cellStyle name="Calculation 2 2 4 2 2 2" xfId="39256" xr:uid="{00000000-0005-0000-0000-000092070000}"/>
    <cellStyle name="Calculation 2 2 4 2 2 3" xfId="52633" xr:uid="{00000000-0005-0000-0000-000092070000}"/>
    <cellStyle name="Calculation 2 2 4 2 3" xfId="26225" xr:uid="{00000000-0005-0000-0000-000091070000}"/>
    <cellStyle name="Calculation 2 2 4 2 4" xfId="41610" xr:uid="{00000000-0005-0000-0000-000091070000}"/>
    <cellStyle name="Calculation 2 2 4 3" xfId="9497" xr:uid="{00000000-0005-0000-0000-0000AA030000}"/>
    <cellStyle name="Calculation 2 2 4 3 2" xfId="29099" xr:uid="{00000000-0005-0000-0000-000093070000}"/>
    <cellStyle name="Calculation 2 2 4 3 3" xfId="43767" xr:uid="{00000000-0005-0000-0000-000093070000}"/>
    <cellStyle name="Calculation 2 2 4 4" xfId="3423" xr:uid="{00000000-0005-0000-0000-000019240000}"/>
    <cellStyle name="Calculation 2 2 4 5" xfId="12462" xr:uid="{00000000-0005-0000-0000-0000AA030000}"/>
    <cellStyle name="Calculation 2 2 4 5 2" xfId="31021" xr:uid="{00000000-0005-0000-0000-000095070000}"/>
    <cellStyle name="Calculation 2 2 4 5 3" xfId="45121" xr:uid="{00000000-0005-0000-0000-000095070000}"/>
    <cellStyle name="Calculation 2 2 4 6" xfId="16515" xr:uid="{00000000-0005-0000-0000-0000AA030000}"/>
    <cellStyle name="Calculation 2 2 4 6 2" xfId="35071" xr:uid="{00000000-0005-0000-0000-000096070000}"/>
    <cellStyle name="Calculation 2 2 4 6 3" xfId="48852" xr:uid="{00000000-0005-0000-0000-000096070000}"/>
    <cellStyle name="Calculation 2 2 4 7" xfId="17850" xr:uid="{00000000-0005-0000-0000-0000A4030000}"/>
    <cellStyle name="Calculation 2 2 4 7 2" xfId="36406" xr:uid="{00000000-0005-0000-0000-000097070000}"/>
    <cellStyle name="Calculation 2 2 4 7 3" xfId="49996" xr:uid="{00000000-0005-0000-0000-000097070000}"/>
    <cellStyle name="Calculation 2 2 4 8" xfId="15246" xr:uid="{00000000-0005-0000-0000-0000AA030000}"/>
    <cellStyle name="Calculation 2 2 4 8 2" xfId="33802" xr:uid="{00000000-0005-0000-0000-000098070000}"/>
    <cellStyle name="Calculation 2 2 4 8 3" xfId="47743" xr:uid="{00000000-0005-0000-0000-000098070000}"/>
    <cellStyle name="Calculation 2 2 4 9" xfId="21626" xr:uid="{00000000-0005-0000-0000-0000A4030000}"/>
    <cellStyle name="Calculation 2 2 4 9 2" xfId="40166" xr:uid="{00000000-0005-0000-0000-000099070000}"/>
    <cellStyle name="Calculation 2 2 4 9 3" xfId="53514" xr:uid="{00000000-0005-0000-0000-000099070000}"/>
    <cellStyle name="Calculation 2 2 5" xfId="2714" xr:uid="{00000000-0005-0000-0000-0000A4030000}"/>
    <cellStyle name="Calculation 2 2 5 10" xfId="55540" xr:uid="{00000000-0005-0000-0000-0000A4030000}"/>
    <cellStyle name="Calculation 2 2 5 2" xfId="5921" xr:uid="{00000000-0005-0000-0000-0000AB030000}"/>
    <cellStyle name="Calculation 2 2 5 2 2" xfId="20805" xr:uid="{00000000-0005-0000-0000-0000B1030000}"/>
    <cellStyle name="Calculation 2 2 5 2 2 2" xfId="39350" xr:uid="{00000000-0005-0000-0000-00009C070000}"/>
    <cellStyle name="Calculation 2 2 5 2 2 3" xfId="52727" xr:uid="{00000000-0005-0000-0000-00009C070000}"/>
    <cellStyle name="Calculation 2 2 5 2 3" xfId="26331" xr:uid="{00000000-0005-0000-0000-00009B070000}"/>
    <cellStyle name="Calculation 2 2 5 2 4" xfId="41710" xr:uid="{00000000-0005-0000-0000-00009B070000}"/>
    <cellStyle name="Calculation 2 2 5 3" xfId="9604" xr:uid="{00000000-0005-0000-0000-0000AB030000}"/>
    <cellStyle name="Calculation 2 2 5 3 2" xfId="29206" xr:uid="{00000000-0005-0000-0000-00009D070000}"/>
    <cellStyle name="Calculation 2 2 5 3 3" xfId="43867" xr:uid="{00000000-0005-0000-0000-00009D070000}"/>
    <cellStyle name="Calculation 2 2 5 4" xfId="7746" xr:uid="{00000000-0005-0000-0000-00001A240000}"/>
    <cellStyle name="Calculation 2 2 5 5" xfId="12691" xr:uid="{00000000-0005-0000-0000-0000AB030000}"/>
    <cellStyle name="Calculation 2 2 5 5 2" xfId="31247" xr:uid="{00000000-0005-0000-0000-00009F070000}"/>
    <cellStyle name="Calculation 2 2 5 5 3" xfId="45341" xr:uid="{00000000-0005-0000-0000-00009F070000}"/>
    <cellStyle name="Calculation 2 2 5 6" xfId="16622" xr:uid="{00000000-0005-0000-0000-0000AB030000}"/>
    <cellStyle name="Calculation 2 2 5 6 2" xfId="35178" xr:uid="{00000000-0005-0000-0000-0000A0070000}"/>
    <cellStyle name="Calculation 2 2 5 6 3" xfId="48953" xr:uid="{00000000-0005-0000-0000-0000A0070000}"/>
    <cellStyle name="Calculation 2 2 5 7" xfId="13925" xr:uid="{00000000-0005-0000-0000-0000A4030000}"/>
    <cellStyle name="Calculation 2 2 5 7 2" xfId="32481" xr:uid="{00000000-0005-0000-0000-0000A1070000}"/>
    <cellStyle name="Calculation 2 2 5 7 3" xfId="46493" xr:uid="{00000000-0005-0000-0000-0000A1070000}"/>
    <cellStyle name="Calculation 2 2 5 8" xfId="19465" xr:uid="{00000000-0005-0000-0000-0000AB030000}"/>
    <cellStyle name="Calculation 2 2 5 8 2" xfId="38021" xr:uid="{00000000-0005-0000-0000-0000A2070000}"/>
    <cellStyle name="Calculation 2 2 5 8 3" xfId="51513" xr:uid="{00000000-0005-0000-0000-0000A2070000}"/>
    <cellStyle name="Calculation 2 2 5 9" xfId="21695" xr:uid="{00000000-0005-0000-0000-0000A4030000}"/>
    <cellStyle name="Calculation 2 2 5 9 2" xfId="40235" xr:uid="{00000000-0005-0000-0000-0000A3070000}"/>
    <cellStyle name="Calculation 2 2 5 9 3" xfId="53583" xr:uid="{00000000-0005-0000-0000-0000A3070000}"/>
    <cellStyle name="Calculation 2 2 6" xfId="4179" xr:uid="{00000000-0005-0000-0000-0000A4030000}"/>
    <cellStyle name="Calculation 2 2 6 2" xfId="24732" xr:uid="{00000000-0005-0000-0000-0000A4070000}"/>
    <cellStyle name="Calculation 2 2 6 3" xfId="22683" xr:uid="{00000000-0005-0000-0000-0000A4070000}"/>
    <cellStyle name="Calculation 2 2 7" xfId="7007" xr:uid="{00000000-0005-0000-0000-000013240000}"/>
    <cellStyle name="Calculation 2 2 8" xfId="14988" xr:uid="{00000000-0005-0000-0000-0000A4030000}"/>
    <cellStyle name="Calculation 2 2 8 2" xfId="33544" xr:uid="{00000000-0005-0000-0000-0000A6070000}"/>
    <cellStyle name="Calculation 2 2 8 3" xfId="47502" xr:uid="{00000000-0005-0000-0000-0000A6070000}"/>
    <cellStyle name="Calculation 2 2 9" xfId="17228" xr:uid="{00000000-0005-0000-0000-0000A4030000}"/>
    <cellStyle name="Calculation 2 2 9 2" xfId="35784" xr:uid="{00000000-0005-0000-0000-0000A7070000}"/>
    <cellStyle name="Calculation 2 2 9 3" xfId="49455" xr:uid="{00000000-0005-0000-0000-0000A7070000}"/>
    <cellStyle name="Calculation 2 3" xfId="1792" xr:uid="{00000000-0005-0000-0000-0000A6030000}"/>
    <cellStyle name="Calculation 2 3 10" xfId="21265" xr:uid="{00000000-0005-0000-0000-0000A6030000}"/>
    <cellStyle name="Calculation 2 3 10 2" xfId="39805" xr:uid="{00000000-0005-0000-0000-0000A9070000}"/>
    <cellStyle name="Calculation 2 3 10 3" xfId="53153" xr:uid="{00000000-0005-0000-0000-0000A9070000}"/>
    <cellStyle name="Calculation 2 3 11" xfId="19293" xr:uid="{00000000-0005-0000-0000-0000A6030000}"/>
    <cellStyle name="Calculation 2 3 11 2" xfId="37849" xr:uid="{00000000-0005-0000-0000-0000AA070000}"/>
    <cellStyle name="Calculation 2 3 11 3" xfId="51341" xr:uid="{00000000-0005-0000-0000-0000AA070000}"/>
    <cellStyle name="Calculation 2 3 12" xfId="23347" xr:uid="{00000000-0005-0000-0000-0000A8070000}"/>
    <cellStyle name="Calculation 2 3 13" xfId="24122" xr:uid="{00000000-0005-0000-0000-0000A8070000}"/>
    <cellStyle name="Calculation 2 3 14" xfId="54713" xr:uid="{00000000-0005-0000-0000-0000A6030000}"/>
    <cellStyle name="Calculation 2 3 2" xfId="1915" xr:uid="{00000000-0005-0000-0000-0000A6030000}"/>
    <cellStyle name="Calculation 2 3 2 10" xfId="17607" xr:uid="{00000000-0005-0000-0000-0000A6030000}"/>
    <cellStyle name="Calculation 2 3 2 10 2" xfId="36163" xr:uid="{00000000-0005-0000-0000-0000AC070000}"/>
    <cellStyle name="Calculation 2 3 2 10 3" xfId="49792" xr:uid="{00000000-0005-0000-0000-0000AC070000}"/>
    <cellStyle name="Calculation 2 3 2 11" xfId="19231" xr:uid="{00000000-0005-0000-0000-0000AD030000}"/>
    <cellStyle name="Calculation 2 3 2 11 2" xfId="37787" xr:uid="{00000000-0005-0000-0000-0000AD070000}"/>
    <cellStyle name="Calculation 2 3 2 11 3" xfId="51279" xr:uid="{00000000-0005-0000-0000-0000AD070000}"/>
    <cellStyle name="Calculation 2 3 2 12" xfId="23470" xr:uid="{00000000-0005-0000-0000-0000AB070000}"/>
    <cellStyle name="Calculation 2 3 2 13" xfId="54835" xr:uid="{00000000-0005-0000-0000-0000A6030000}"/>
    <cellStyle name="Calculation 2 3 2 2" xfId="5122" xr:uid="{00000000-0005-0000-0000-0000AD030000}"/>
    <cellStyle name="Calculation 2 3 2 2 2" xfId="20149" xr:uid="{00000000-0005-0000-0000-0000B4030000}"/>
    <cellStyle name="Calculation 2 3 2 2 2 2" xfId="38701" xr:uid="{00000000-0005-0000-0000-0000AF070000}"/>
    <cellStyle name="Calculation 2 3 2 2 2 3" xfId="52187" xr:uid="{00000000-0005-0000-0000-0000AF070000}"/>
    <cellStyle name="Calculation 2 3 2 2 3" xfId="25539" xr:uid="{00000000-0005-0000-0000-0000AE070000}"/>
    <cellStyle name="Calculation 2 3 2 2 4" xfId="41096" xr:uid="{00000000-0005-0000-0000-0000AE070000}"/>
    <cellStyle name="Calculation 2 3 2 3" xfId="7088" xr:uid="{00000000-0005-0000-0000-0000AD030000}"/>
    <cellStyle name="Calculation 2 3 2 3 2" xfId="27276" xr:uid="{00000000-0005-0000-0000-0000B0070000}"/>
    <cellStyle name="Calculation 2 3 2 3 3" xfId="42373" xr:uid="{00000000-0005-0000-0000-0000B0070000}"/>
    <cellStyle name="Calculation 2 3 2 4" xfId="4025" xr:uid="{00000000-0005-0000-0000-0000AD030000}"/>
    <cellStyle name="Calculation 2 3 2 4 2" xfId="24579" xr:uid="{00000000-0005-0000-0000-0000B1070000}"/>
    <cellStyle name="Calculation 2 3 2 4 3" xfId="28469" xr:uid="{00000000-0005-0000-0000-0000B1070000}"/>
    <cellStyle name="Calculation 2 3 2 5" xfId="6637" xr:uid="{00000000-0005-0000-0000-0000AD030000}"/>
    <cellStyle name="Calculation 2 3 2 5 2" xfId="26898" xr:uid="{00000000-0005-0000-0000-0000B2070000}"/>
    <cellStyle name="Calculation 2 3 2 5 3" xfId="42074" xr:uid="{00000000-0005-0000-0000-0000B2070000}"/>
    <cellStyle name="Calculation 2 3 2 6" xfId="3425" xr:uid="{00000000-0005-0000-0000-00001C240000}"/>
    <cellStyle name="Calculation 2 3 2 7" xfId="12710" xr:uid="{00000000-0005-0000-0000-0000A6030000}"/>
    <cellStyle name="Calculation 2 3 2 7 2" xfId="31266" xr:uid="{00000000-0005-0000-0000-0000B4070000}"/>
    <cellStyle name="Calculation 2 3 2 7 3" xfId="45360" xr:uid="{00000000-0005-0000-0000-0000B4070000}"/>
    <cellStyle name="Calculation 2 3 2 8" xfId="14407" xr:uid="{00000000-0005-0000-0000-0000AD030000}"/>
    <cellStyle name="Calculation 2 3 2 8 2" xfId="32963" xr:uid="{00000000-0005-0000-0000-0000B5070000}"/>
    <cellStyle name="Calculation 2 3 2 8 3" xfId="46947" xr:uid="{00000000-0005-0000-0000-0000B5070000}"/>
    <cellStyle name="Calculation 2 3 2 9" xfId="12196" xr:uid="{00000000-0005-0000-0000-0000AD030000}"/>
    <cellStyle name="Calculation 2 3 2 9 2" xfId="30759" xr:uid="{00000000-0005-0000-0000-0000B6070000}"/>
    <cellStyle name="Calculation 2 3 2 9 3" xfId="44885" xr:uid="{00000000-0005-0000-0000-0000B6070000}"/>
    <cellStyle name="Calculation 2 3 3" xfId="2910" xr:uid="{00000000-0005-0000-0000-0000A6030000}"/>
    <cellStyle name="Calculation 2 3 3 10" xfId="14477" xr:uid="{00000000-0005-0000-0000-0000AE030000}"/>
    <cellStyle name="Calculation 2 3 3 10 2" xfId="33033" xr:uid="{00000000-0005-0000-0000-0000B8070000}"/>
    <cellStyle name="Calculation 2 3 3 10 3" xfId="47013" xr:uid="{00000000-0005-0000-0000-0000B8070000}"/>
    <cellStyle name="Calculation 2 3 3 11" xfId="55731" xr:uid="{00000000-0005-0000-0000-0000A6030000}"/>
    <cellStyle name="Calculation 2 3 3 2" xfId="6117" xr:uid="{00000000-0005-0000-0000-0000AE030000}"/>
    <cellStyle name="Calculation 2 3 3 2 2" xfId="26525" xr:uid="{00000000-0005-0000-0000-0000B9070000}"/>
    <cellStyle name="Calculation 2 3 3 2 3" xfId="41825" xr:uid="{00000000-0005-0000-0000-0000B9070000}"/>
    <cellStyle name="Calculation 2 3 3 3" xfId="8083" xr:uid="{00000000-0005-0000-0000-0000AE030000}"/>
    <cellStyle name="Calculation 2 3 3 3 2" xfId="28100" xr:uid="{00000000-0005-0000-0000-0000BA070000}"/>
    <cellStyle name="Calculation 2 3 3 3 3" xfId="43004" xr:uid="{00000000-0005-0000-0000-0000BA070000}"/>
    <cellStyle name="Calculation 2 3 3 4" xfId="8943" xr:uid="{00000000-0005-0000-0000-0000AE030000}"/>
    <cellStyle name="Calculation 2 3 3 4 2" xfId="28777" xr:uid="{00000000-0005-0000-0000-0000BB070000}"/>
    <cellStyle name="Calculation 2 3 3 4 3" xfId="43481" xr:uid="{00000000-0005-0000-0000-0000BB070000}"/>
    <cellStyle name="Calculation 2 3 3 5" xfId="9800" xr:uid="{00000000-0005-0000-0000-0000AE030000}"/>
    <cellStyle name="Calculation 2 3 3 5 2" xfId="29401" xr:uid="{00000000-0005-0000-0000-0000BC070000}"/>
    <cellStyle name="Calculation 2 3 3 5 3" xfId="43985" xr:uid="{00000000-0005-0000-0000-0000BC070000}"/>
    <cellStyle name="Calculation 2 3 3 6" xfId="7740" xr:uid="{00000000-0005-0000-0000-00001D240000}"/>
    <cellStyle name="Calculation 2 3 3 7" xfId="11867" xr:uid="{00000000-0005-0000-0000-0000AE030000}"/>
    <cellStyle name="Calculation 2 3 3 7 2" xfId="30431" xr:uid="{00000000-0005-0000-0000-0000BE070000}"/>
    <cellStyle name="Calculation 2 3 3 7 3" xfId="44576" xr:uid="{00000000-0005-0000-0000-0000BE070000}"/>
    <cellStyle name="Calculation 2 3 3 8" xfId="16816" xr:uid="{00000000-0005-0000-0000-0000AE030000}"/>
    <cellStyle name="Calculation 2 3 3 8 2" xfId="35372" xr:uid="{00000000-0005-0000-0000-0000BF070000}"/>
    <cellStyle name="Calculation 2 3 3 8 3" xfId="49071" xr:uid="{00000000-0005-0000-0000-0000BF070000}"/>
    <cellStyle name="Calculation 2 3 3 9" xfId="11947" xr:uid="{00000000-0005-0000-0000-0000A6030000}"/>
    <cellStyle name="Calculation 2 3 3 9 2" xfId="30511" xr:uid="{00000000-0005-0000-0000-0000C0070000}"/>
    <cellStyle name="Calculation 2 3 3 9 3" xfId="44655" xr:uid="{00000000-0005-0000-0000-0000C0070000}"/>
    <cellStyle name="Calculation 2 3 4" xfId="3068" xr:uid="{00000000-0005-0000-0000-0000A6030000}"/>
    <cellStyle name="Calculation 2 3 4 10" xfId="24270" xr:uid="{00000000-0005-0000-0000-0000C1070000}"/>
    <cellStyle name="Calculation 2 3 4 11" xfId="55889" xr:uid="{00000000-0005-0000-0000-0000A6030000}"/>
    <cellStyle name="Calculation 2 3 4 2" xfId="6275" xr:uid="{00000000-0005-0000-0000-0000AF030000}"/>
    <cellStyle name="Calculation 2 3 4 2 2" xfId="20944" xr:uid="{00000000-0005-0000-0000-0000B7030000}"/>
    <cellStyle name="Calculation 2 3 4 2 2 2" xfId="39487" xr:uid="{00000000-0005-0000-0000-0000C3070000}"/>
    <cellStyle name="Calculation 2 3 4 2 2 3" xfId="52842" xr:uid="{00000000-0005-0000-0000-0000C3070000}"/>
    <cellStyle name="Calculation 2 3 4 2 3" xfId="26683" xr:uid="{00000000-0005-0000-0000-0000C2070000}"/>
    <cellStyle name="Calculation 2 3 4 2 4" xfId="41917" xr:uid="{00000000-0005-0000-0000-0000C2070000}"/>
    <cellStyle name="Calculation 2 3 4 3" xfId="9958" xr:uid="{00000000-0005-0000-0000-0000AF030000}"/>
    <cellStyle name="Calculation 2 3 4 3 2" xfId="29559" xr:uid="{00000000-0005-0000-0000-0000C4070000}"/>
    <cellStyle name="Calculation 2 3 4 3 3" xfId="44131" xr:uid="{00000000-0005-0000-0000-0000C4070000}"/>
    <cellStyle name="Calculation 2 3 4 4" xfId="3426" xr:uid="{00000000-0005-0000-0000-00001E240000}"/>
    <cellStyle name="Calculation 2 3 4 5" xfId="11814" xr:uid="{00000000-0005-0000-0000-0000AF030000}"/>
    <cellStyle name="Calculation 2 3 4 5 2" xfId="30378" xr:uid="{00000000-0005-0000-0000-0000C6070000}"/>
    <cellStyle name="Calculation 2 3 4 5 3" xfId="44524" xr:uid="{00000000-0005-0000-0000-0000C6070000}"/>
    <cellStyle name="Calculation 2 3 4 6" xfId="16974" xr:uid="{00000000-0005-0000-0000-0000AF030000}"/>
    <cellStyle name="Calculation 2 3 4 6 2" xfId="35530" xr:uid="{00000000-0005-0000-0000-0000C7070000}"/>
    <cellStyle name="Calculation 2 3 4 6 3" xfId="49217" xr:uid="{00000000-0005-0000-0000-0000C7070000}"/>
    <cellStyle name="Calculation 2 3 4 7" xfId="18034" xr:uid="{00000000-0005-0000-0000-0000A6030000}"/>
    <cellStyle name="Calculation 2 3 4 7 2" xfId="36590" xr:uid="{00000000-0005-0000-0000-0000C8070000}"/>
    <cellStyle name="Calculation 2 3 4 7 3" xfId="50157" xr:uid="{00000000-0005-0000-0000-0000C8070000}"/>
    <cellStyle name="Calculation 2 3 4 8" xfId="19398" xr:uid="{00000000-0005-0000-0000-0000AF030000}"/>
    <cellStyle name="Calculation 2 3 4 8 2" xfId="37954" xr:uid="{00000000-0005-0000-0000-0000C9070000}"/>
    <cellStyle name="Calculation 2 3 4 8 3" xfId="51446" xr:uid="{00000000-0005-0000-0000-0000C9070000}"/>
    <cellStyle name="Calculation 2 3 4 9" xfId="21832" xr:uid="{00000000-0005-0000-0000-0000A6030000}"/>
    <cellStyle name="Calculation 2 3 4 9 2" xfId="40372" xr:uid="{00000000-0005-0000-0000-0000CA070000}"/>
    <cellStyle name="Calculation 2 3 4 9 3" xfId="53720" xr:uid="{00000000-0005-0000-0000-0000CA070000}"/>
    <cellStyle name="Calculation 2 3 5" xfId="4999" xr:uid="{00000000-0005-0000-0000-0000AC030000}"/>
    <cellStyle name="Calculation 2 3 5 2" xfId="20039" xr:uid="{00000000-0005-0000-0000-0000B8030000}"/>
    <cellStyle name="Calculation 2 3 5 2 2" xfId="38592" xr:uid="{00000000-0005-0000-0000-0000CC070000}"/>
    <cellStyle name="Calculation 2 3 5 2 3" xfId="52084" xr:uid="{00000000-0005-0000-0000-0000CC070000}"/>
    <cellStyle name="Calculation 2 3 5 3" xfId="25417" xr:uid="{00000000-0005-0000-0000-0000CB070000}"/>
    <cellStyle name="Calculation 2 3 5 4" xfId="40992" xr:uid="{00000000-0005-0000-0000-0000CB070000}"/>
    <cellStyle name="Calculation 2 3 6" xfId="3424" xr:uid="{00000000-0005-0000-0000-00001B240000}"/>
    <cellStyle name="Calculation 2 3 7" xfId="12303" xr:uid="{00000000-0005-0000-0000-0000A6030000}"/>
    <cellStyle name="Calculation 2 3 7 2" xfId="30864" xr:uid="{00000000-0005-0000-0000-0000CE070000}"/>
    <cellStyle name="Calculation 2 3 7 3" xfId="44977" xr:uid="{00000000-0005-0000-0000-0000CE070000}"/>
    <cellStyle name="Calculation 2 3 8" xfId="17891" xr:uid="{00000000-0005-0000-0000-0000AC030000}"/>
    <cellStyle name="Calculation 2 3 8 2" xfId="36447" xr:uid="{00000000-0005-0000-0000-0000CF070000}"/>
    <cellStyle name="Calculation 2 3 8 3" xfId="50032" xr:uid="{00000000-0005-0000-0000-0000CF070000}"/>
    <cellStyle name="Calculation 2 3 9" xfId="19201" xr:uid="{00000000-0005-0000-0000-0000AC030000}"/>
    <cellStyle name="Calculation 2 3 9 2" xfId="37757" xr:uid="{00000000-0005-0000-0000-0000D0070000}"/>
    <cellStyle name="Calculation 2 3 9 3" xfId="51249" xr:uid="{00000000-0005-0000-0000-0000D0070000}"/>
    <cellStyle name="Calculation 2 4" xfId="2487" xr:uid="{00000000-0005-0000-0000-0000A3030000}"/>
    <cellStyle name="Calculation 2 4 10" xfId="18119" xr:uid="{00000000-0005-0000-0000-0000A3030000}"/>
    <cellStyle name="Calculation 2 4 10 2" xfId="36675" xr:uid="{00000000-0005-0000-0000-0000D2070000}"/>
    <cellStyle name="Calculation 2 4 10 3" xfId="50231" xr:uid="{00000000-0005-0000-0000-0000D2070000}"/>
    <cellStyle name="Calculation 2 4 11" xfId="15355" xr:uid="{00000000-0005-0000-0000-0000B0030000}"/>
    <cellStyle name="Calculation 2 4 11 2" xfId="33911" xr:uid="{00000000-0005-0000-0000-0000D3070000}"/>
    <cellStyle name="Calculation 2 4 11 3" xfId="47842" xr:uid="{00000000-0005-0000-0000-0000D3070000}"/>
    <cellStyle name="Calculation 2 4 12" xfId="23998" xr:uid="{00000000-0005-0000-0000-0000D1070000}"/>
    <cellStyle name="Calculation 2 4 13" xfId="55315" xr:uid="{00000000-0005-0000-0000-0000A3030000}"/>
    <cellStyle name="Calculation 2 4 2" xfId="5694" xr:uid="{00000000-0005-0000-0000-0000B0030000}"/>
    <cellStyle name="Calculation 2 4 2 2" xfId="20678" xr:uid="{00000000-0005-0000-0000-0000BA030000}"/>
    <cellStyle name="Calculation 2 4 2 2 2" xfId="39228" xr:uid="{00000000-0005-0000-0000-0000D5070000}"/>
    <cellStyle name="Calculation 2 4 2 2 3" xfId="52605" xr:uid="{00000000-0005-0000-0000-0000D5070000}"/>
    <cellStyle name="Calculation 2 4 2 3" xfId="26109" xr:uid="{00000000-0005-0000-0000-0000D4070000}"/>
    <cellStyle name="Calculation 2 4 2 4" xfId="41497" xr:uid="{00000000-0005-0000-0000-0000D4070000}"/>
    <cellStyle name="Calculation 2 4 3" xfId="7660" xr:uid="{00000000-0005-0000-0000-0000B0030000}"/>
    <cellStyle name="Calculation 2 4 3 2" xfId="27789" xr:uid="{00000000-0005-0000-0000-0000D6070000}"/>
    <cellStyle name="Calculation 2 4 3 3" xfId="42788" xr:uid="{00000000-0005-0000-0000-0000D6070000}"/>
    <cellStyle name="Calculation 2 4 4" xfId="8521" xr:uid="{00000000-0005-0000-0000-0000B0030000}"/>
    <cellStyle name="Calculation 2 4 4 2" xfId="28440" xr:uid="{00000000-0005-0000-0000-0000D7070000}"/>
    <cellStyle name="Calculation 2 4 4 3" xfId="43265" xr:uid="{00000000-0005-0000-0000-0000D7070000}"/>
    <cellStyle name="Calculation 2 4 5" xfId="9377" xr:uid="{00000000-0005-0000-0000-0000B0030000}"/>
    <cellStyle name="Calculation 2 4 5 2" xfId="28979" xr:uid="{00000000-0005-0000-0000-0000D8070000}"/>
    <cellStyle name="Calculation 2 4 5 3" xfId="43651" xr:uid="{00000000-0005-0000-0000-0000D8070000}"/>
    <cellStyle name="Calculation 2 4 6" xfId="6959" xr:uid="{00000000-0005-0000-0000-00001F240000}"/>
    <cellStyle name="Calculation 2 4 7" xfId="12337" xr:uid="{00000000-0005-0000-0000-0000A3030000}"/>
    <cellStyle name="Calculation 2 4 7 2" xfId="30898" xr:uid="{00000000-0005-0000-0000-0000DA070000}"/>
    <cellStyle name="Calculation 2 4 7 3" xfId="45009" xr:uid="{00000000-0005-0000-0000-0000DA070000}"/>
    <cellStyle name="Calculation 2 4 8" xfId="15158" xr:uid="{00000000-0005-0000-0000-0000B0030000}"/>
    <cellStyle name="Calculation 2 4 8 2" xfId="33714" xr:uid="{00000000-0005-0000-0000-0000DB070000}"/>
    <cellStyle name="Calculation 2 4 8 3" xfId="47664" xr:uid="{00000000-0005-0000-0000-0000DB070000}"/>
    <cellStyle name="Calculation 2 4 9" xfId="16395" xr:uid="{00000000-0005-0000-0000-0000B0030000}"/>
    <cellStyle name="Calculation 2 4 9 2" xfId="34951" xr:uid="{00000000-0005-0000-0000-0000DC070000}"/>
    <cellStyle name="Calculation 2 4 9 3" xfId="48732" xr:uid="{00000000-0005-0000-0000-0000DC070000}"/>
    <cellStyle name="Calculation 2 5" xfId="2608" xr:uid="{00000000-0005-0000-0000-0000A3030000}"/>
    <cellStyle name="Calculation 2 5 10" xfId="24099" xr:uid="{00000000-0005-0000-0000-0000DD070000}"/>
    <cellStyle name="Calculation 2 5 11" xfId="55436" xr:uid="{00000000-0005-0000-0000-0000A3030000}"/>
    <cellStyle name="Calculation 2 5 2" xfId="5815" xr:uid="{00000000-0005-0000-0000-0000B1030000}"/>
    <cellStyle name="Calculation 2 5 2 2" xfId="20711" xr:uid="{00000000-0005-0000-0000-0000BC030000}"/>
    <cellStyle name="Calculation 2 5 2 2 2" xfId="39257" xr:uid="{00000000-0005-0000-0000-0000DF070000}"/>
    <cellStyle name="Calculation 2 5 2 2 3" xfId="52634" xr:uid="{00000000-0005-0000-0000-0000DF070000}"/>
    <cellStyle name="Calculation 2 5 2 3" xfId="26226" xr:uid="{00000000-0005-0000-0000-0000DE070000}"/>
    <cellStyle name="Calculation 2 5 2 4" xfId="41611" xr:uid="{00000000-0005-0000-0000-0000DE070000}"/>
    <cellStyle name="Calculation 2 5 3" xfId="9498" xr:uid="{00000000-0005-0000-0000-0000B1030000}"/>
    <cellStyle name="Calculation 2 5 3 2" xfId="29100" xr:uid="{00000000-0005-0000-0000-0000E0070000}"/>
    <cellStyle name="Calculation 2 5 3 3" xfId="43768" xr:uid="{00000000-0005-0000-0000-0000E0070000}"/>
    <cellStyle name="Calculation 2 5 4" xfId="6955" xr:uid="{00000000-0005-0000-0000-000020240000}"/>
    <cellStyle name="Calculation 2 5 5" xfId="12562" xr:uid="{00000000-0005-0000-0000-0000B1030000}"/>
    <cellStyle name="Calculation 2 5 5 2" xfId="31118" xr:uid="{00000000-0005-0000-0000-0000E2070000}"/>
    <cellStyle name="Calculation 2 5 5 3" xfId="45218" xr:uid="{00000000-0005-0000-0000-0000E2070000}"/>
    <cellStyle name="Calculation 2 5 6" xfId="16516" xr:uid="{00000000-0005-0000-0000-0000B1030000}"/>
    <cellStyle name="Calculation 2 5 6 2" xfId="35072" xr:uid="{00000000-0005-0000-0000-0000E3070000}"/>
    <cellStyle name="Calculation 2 5 6 3" xfId="48853" xr:uid="{00000000-0005-0000-0000-0000E3070000}"/>
    <cellStyle name="Calculation 2 5 7" xfId="17306" xr:uid="{00000000-0005-0000-0000-0000A3030000}"/>
    <cellStyle name="Calculation 2 5 7 2" xfId="35862" xr:uid="{00000000-0005-0000-0000-0000E4070000}"/>
    <cellStyle name="Calculation 2 5 7 3" xfId="49528" xr:uid="{00000000-0005-0000-0000-0000E4070000}"/>
    <cellStyle name="Calculation 2 5 8" xfId="19983" xr:uid="{00000000-0005-0000-0000-0000B1030000}"/>
    <cellStyle name="Calculation 2 5 8 2" xfId="38539" xr:uid="{00000000-0005-0000-0000-0000E5070000}"/>
    <cellStyle name="Calculation 2 5 8 3" xfId="52031" xr:uid="{00000000-0005-0000-0000-0000E5070000}"/>
    <cellStyle name="Calculation 2 5 9" xfId="21627" xr:uid="{00000000-0005-0000-0000-0000A3030000}"/>
    <cellStyle name="Calculation 2 5 9 2" xfId="40167" xr:uid="{00000000-0005-0000-0000-0000E6070000}"/>
    <cellStyle name="Calculation 2 5 9 3" xfId="53515" xr:uid="{00000000-0005-0000-0000-0000E6070000}"/>
    <cellStyle name="Calculation 2 6" xfId="1919" xr:uid="{00000000-0005-0000-0000-0000A3030000}"/>
    <cellStyle name="Calculation 2 6 10" xfId="54839" xr:uid="{00000000-0005-0000-0000-0000A3030000}"/>
    <cellStyle name="Calculation 2 6 2" xfId="5126" xr:uid="{00000000-0005-0000-0000-0000B2030000}"/>
    <cellStyle name="Calculation 2 6 2 2" xfId="20153" xr:uid="{00000000-0005-0000-0000-0000BE030000}"/>
    <cellStyle name="Calculation 2 6 2 2 2" xfId="38705" xr:uid="{00000000-0005-0000-0000-0000E9070000}"/>
    <cellStyle name="Calculation 2 6 2 2 3" xfId="52190" xr:uid="{00000000-0005-0000-0000-0000E9070000}"/>
    <cellStyle name="Calculation 2 6 2 3" xfId="25543" xr:uid="{00000000-0005-0000-0000-0000E8070000}"/>
    <cellStyle name="Calculation 2 6 2 4" xfId="41099" xr:uid="{00000000-0005-0000-0000-0000E8070000}"/>
    <cellStyle name="Calculation 2 6 3" xfId="7027" xr:uid="{00000000-0005-0000-0000-0000B2030000}"/>
    <cellStyle name="Calculation 2 6 3 2" xfId="27215" xr:uid="{00000000-0005-0000-0000-0000EA070000}"/>
    <cellStyle name="Calculation 2 6 3 3" xfId="42318" xr:uid="{00000000-0005-0000-0000-0000EA070000}"/>
    <cellStyle name="Calculation 2 6 4" xfId="6947" xr:uid="{00000000-0005-0000-0000-000021240000}"/>
    <cellStyle name="Calculation 2 6 5" xfId="12085" xr:uid="{00000000-0005-0000-0000-0000B2030000}"/>
    <cellStyle name="Calculation 2 6 5 2" xfId="30648" xr:uid="{00000000-0005-0000-0000-0000EC070000}"/>
    <cellStyle name="Calculation 2 6 5 3" xfId="44791" xr:uid="{00000000-0005-0000-0000-0000EC070000}"/>
    <cellStyle name="Calculation 2 6 6" xfId="13527" xr:uid="{00000000-0005-0000-0000-0000B2030000}"/>
    <cellStyle name="Calculation 2 6 6 2" xfId="32083" xr:uid="{00000000-0005-0000-0000-0000ED070000}"/>
    <cellStyle name="Calculation 2 6 6 3" xfId="46140" xr:uid="{00000000-0005-0000-0000-0000ED070000}"/>
    <cellStyle name="Calculation 2 6 7" xfId="17426" xr:uid="{00000000-0005-0000-0000-0000A3030000}"/>
    <cellStyle name="Calculation 2 6 7 2" xfId="35982" xr:uid="{00000000-0005-0000-0000-0000EE070000}"/>
    <cellStyle name="Calculation 2 6 7 3" xfId="49631" xr:uid="{00000000-0005-0000-0000-0000EE070000}"/>
    <cellStyle name="Calculation 2 6 8" xfId="18763" xr:uid="{00000000-0005-0000-0000-0000B2030000}"/>
    <cellStyle name="Calculation 2 6 8 2" xfId="37319" xr:uid="{00000000-0005-0000-0000-0000EF070000}"/>
    <cellStyle name="Calculation 2 6 8 3" xfId="50816" xr:uid="{00000000-0005-0000-0000-0000EF070000}"/>
    <cellStyle name="Calculation 2 6 9" xfId="21330" xr:uid="{00000000-0005-0000-0000-0000A3030000}"/>
    <cellStyle name="Calculation 2 6 9 2" xfId="39870" xr:uid="{00000000-0005-0000-0000-0000F0070000}"/>
    <cellStyle name="Calculation 2 6 9 3" xfId="53218" xr:uid="{00000000-0005-0000-0000-0000F0070000}"/>
    <cellStyle name="Calculation 2 7" xfId="4178" xr:uid="{00000000-0005-0000-0000-0000A3030000}"/>
    <cellStyle name="Calculation 2 7 2" xfId="24731" xr:uid="{00000000-0005-0000-0000-0000F1070000}"/>
    <cellStyle name="Calculation 2 7 3" xfId="22684" xr:uid="{00000000-0005-0000-0000-0000F1070000}"/>
    <cellStyle name="Calculation 2 8" xfId="8357" xr:uid="{00000000-0005-0000-0000-000012240000}"/>
    <cellStyle name="Calculation 2 9" xfId="14787" xr:uid="{00000000-0005-0000-0000-0000A3030000}"/>
    <cellStyle name="Calculation 2 9 2" xfId="33343" xr:uid="{00000000-0005-0000-0000-0000F3070000}"/>
    <cellStyle name="Calculation 2 9 3" xfId="47306" xr:uid="{00000000-0005-0000-0000-0000F3070000}"/>
    <cellStyle name="Calculation 3" xfId="962" xr:uid="{00000000-0005-0000-0000-0000A7030000}"/>
    <cellStyle name="Calculation 3 10" xfId="19755" xr:uid="{00000000-0005-0000-0000-0000B3030000}"/>
    <cellStyle name="Calculation 3 10 2" xfId="38311" xr:uid="{00000000-0005-0000-0000-0000F5070000}"/>
    <cellStyle name="Calculation 3 10 3" xfId="51803" xr:uid="{00000000-0005-0000-0000-0000F5070000}"/>
    <cellStyle name="Calculation 3 11" xfId="18606" xr:uid="{00000000-0005-0000-0000-0000A7030000}"/>
    <cellStyle name="Calculation 3 11 2" xfId="37162" xr:uid="{00000000-0005-0000-0000-0000F6070000}"/>
    <cellStyle name="Calculation 3 11 3" xfId="50664" xr:uid="{00000000-0005-0000-0000-0000F6070000}"/>
    <cellStyle name="Calculation 3 12" xfId="18859" xr:uid="{00000000-0005-0000-0000-0000A7030000}"/>
    <cellStyle name="Calculation 3 12 2" xfId="37415" xr:uid="{00000000-0005-0000-0000-0000F7070000}"/>
    <cellStyle name="Calculation 3 12 3" xfId="50907" xr:uid="{00000000-0005-0000-0000-0000F7070000}"/>
    <cellStyle name="Calculation 3 13" xfId="22790" xr:uid="{00000000-0005-0000-0000-0000F4070000}"/>
    <cellStyle name="Calculation 3 14" xfId="30034" xr:uid="{00000000-0005-0000-0000-0000F4070000}"/>
    <cellStyle name="Calculation 3 15" xfId="54205" xr:uid="{00000000-0005-0000-0000-0000A7030000}"/>
    <cellStyle name="Calculation 3 2" xfId="1794" xr:uid="{00000000-0005-0000-0000-0000A8030000}"/>
    <cellStyle name="Calculation 3 2 10" xfId="21267" xr:uid="{00000000-0005-0000-0000-0000A8030000}"/>
    <cellStyle name="Calculation 3 2 10 2" xfId="39807" xr:uid="{00000000-0005-0000-0000-0000F9070000}"/>
    <cellStyle name="Calculation 3 2 10 3" xfId="53155" xr:uid="{00000000-0005-0000-0000-0000F9070000}"/>
    <cellStyle name="Calculation 3 2 11" xfId="18981" xr:uid="{00000000-0005-0000-0000-0000A8030000}"/>
    <cellStyle name="Calculation 3 2 11 2" xfId="37537" xr:uid="{00000000-0005-0000-0000-0000FA070000}"/>
    <cellStyle name="Calculation 3 2 11 3" xfId="51029" xr:uid="{00000000-0005-0000-0000-0000FA070000}"/>
    <cellStyle name="Calculation 3 2 12" xfId="23349" xr:uid="{00000000-0005-0000-0000-0000F8070000}"/>
    <cellStyle name="Calculation 3 2 13" xfId="29754" xr:uid="{00000000-0005-0000-0000-0000F8070000}"/>
    <cellStyle name="Calculation 3 2 14" xfId="54715" xr:uid="{00000000-0005-0000-0000-0000A8030000}"/>
    <cellStyle name="Calculation 3 2 2" xfId="1913" xr:uid="{00000000-0005-0000-0000-0000A8030000}"/>
    <cellStyle name="Calculation 3 2 2 10" xfId="18362" xr:uid="{00000000-0005-0000-0000-0000A8030000}"/>
    <cellStyle name="Calculation 3 2 2 10 2" xfId="36918" xr:uid="{00000000-0005-0000-0000-0000FC070000}"/>
    <cellStyle name="Calculation 3 2 2 10 3" xfId="50441" xr:uid="{00000000-0005-0000-0000-0000FC070000}"/>
    <cellStyle name="Calculation 3 2 2 11" xfId="14656" xr:uid="{00000000-0005-0000-0000-0000B5030000}"/>
    <cellStyle name="Calculation 3 2 2 11 2" xfId="33212" xr:uid="{00000000-0005-0000-0000-0000FD070000}"/>
    <cellStyle name="Calculation 3 2 2 11 3" xfId="47181" xr:uid="{00000000-0005-0000-0000-0000FD070000}"/>
    <cellStyle name="Calculation 3 2 2 12" xfId="23468" xr:uid="{00000000-0005-0000-0000-0000FB070000}"/>
    <cellStyle name="Calculation 3 2 2 13" xfId="54833" xr:uid="{00000000-0005-0000-0000-0000A8030000}"/>
    <cellStyle name="Calculation 3 2 2 2" xfId="5120" xr:uid="{00000000-0005-0000-0000-0000B5030000}"/>
    <cellStyle name="Calculation 3 2 2 2 2" xfId="20147" xr:uid="{00000000-0005-0000-0000-0000C2030000}"/>
    <cellStyle name="Calculation 3 2 2 2 2 2" xfId="38699" xr:uid="{00000000-0005-0000-0000-0000FF070000}"/>
    <cellStyle name="Calculation 3 2 2 2 2 3" xfId="52185" xr:uid="{00000000-0005-0000-0000-0000FF070000}"/>
    <cellStyle name="Calculation 3 2 2 2 3" xfId="25537" xr:uid="{00000000-0005-0000-0000-0000FE070000}"/>
    <cellStyle name="Calculation 3 2 2 2 4" xfId="41094" xr:uid="{00000000-0005-0000-0000-0000FE070000}"/>
    <cellStyle name="Calculation 3 2 2 3" xfId="7086" xr:uid="{00000000-0005-0000-0000-0000B5030000}"/>
    <cellStyle name="Calculation 3 2 2 3 2" xfId="27274" xr:uid="{00000000-0005-0000-0000-000000080000}"/>
    <cellStyle name="Calculation 3 2 2 3 3" xfId="42371" xr:uid="{00000000-0005-0000-0000-000000080000}"/>
    <cellStyle name="Calculation 3 2 2 4" xfId="4023" xr:uid="{00000000-0005-0000-0000-0000B5030000}"/>
    <cellStyle name="Calculation 3 2 2 4 2" xfId="24577" xr:uid="{00000000-0005-0000-0000-000001080000}"/>
    <cellStyle name="Calculation 3 2 2 4 3" xfId="22758" xr:uid="{00000000-0005-0000-0000-000001080000}"/>
    <cellStyle name="Calculation 3 2 2 5" xfId="6635" xr:uid="{00000000-0005-0000-0000-0000B5030000}"/>
    <cellStyle name="Calculation 3 2 2 5 2" xfId="26896" xr:uid="{00000000-0005-0000-0000-000002080000}"/>
    <cellStyle name="Calculation 3 2 2 5 3" xfId="42072" xr:uid="{00000000-0005-0000-0000-000002080000}"/>
    <cellStyle name="Calculation 3 2 2 6" xfId="6937" xr:uid="{00000000-0005-0000-0000-000024240000}"/>
    <cellStyle name="Calculation 3 2 2 7" xfId="12712" xr:uid="{00000000-0005-0000-0000-0000A8030000}"/>
    <cellStyle name="Calculation 3 2 2 7 2" xfId="31268" xr:uid="{00000000-0005-0000-0000-000004080000}"/>
    <cellStyle name="Calculation 3 2 2 7 3" xfId="45362" xr:uid="{00000000-0005-0000-0000-000004080000}"/>
    <cellStyle name="Calculation 3 2 2 8" xfId="14620" xr:uid="{00000000-0005-0000-0000-0000B5030000}"/>
    <cellStyle name="Calculation 3 2 2 8 2" xfId="33176" xr:uid="{00000000-0005-0000-0000-000005080000}"/>
    <cellStyle name="Calculation 3 2 2 8 3" xfId="47147" xr:uid="{00000000-0005-0000-0000-000005080000}"/>
    <cellStyle name="Calculation 3 2 2 9" xfId="13605" xr:uid="{00000000-0005-0000-0000-0000B5030000}"/>
    <cellStyle name="Calculation 3 2 2 9 2" xfId="32161" xr:uid="{00000000-0005-0000-0000-000006080000}"/>
    <cellStyle name="Calculation 3 2 2 9 3" xfId="46211" xr:uid="{00000000-0005-0000-0000-000006080000}"/>
    <cellStyle name="Calculation 3 2 3" xfId="2912" xr:uid="{00000000-0005-0000-0000-0000A8030000}"/>
    <cellStyle name="Calculation 3 2 3 10" xfId="19653" xr:uid="{00000000-0005-0000-0000-0000B6030000}"/>
    <cellStyle name="Calculation 3 2 3 10 2" xfId="38209" xr:uid="{00000000-0005-0000-0000-000008080000}"/>
    <cellStyle name="Calculation 3 2 3 10 3" xfId="51701" xr:uid="{00000000-0005-0000-0000-000008080000}"/>
    <cellStyle name="Calculation 3 2 3 11" xfId="55733" xr:uid="{00000000-0005-0000-0000-0000A8030000}"/>
    <cellStyle name="Calculation 3 2 3 2" xfId="6119" xr:uid="{00000000-0005-0000-0000-0000B6030000}"/>
    <cellStyle name="Calculation 3 2 3 2 2" xfId="26527" xr:uid="{00000000-0005-0000-0000-000009080000}"/>
    <cellStyle name="Calculation 3 2 3 2 3" xfId="41827" xr:uid="{00000000-0005-0000-0000-000009080000}"/>
    <cellStyle name="Calculation 3 2 3 3" xfId="8085" xr:uid="{00000000-0005-0000-0000-0000B6030000}"/>
    <cellStyle name="Calculation 3 2 3 3 2" xfId="28102" xr:uid="{00000000-0005-0000-0000-00000A080000}"/>
    <cellStyle name="Calculation 3 2 3 3 3" xfId="43006" xr:uid="{00000000-0005-0000-0000-00000A080000}"/>
    <cellStyle name="Calculation 3 2 3 4" xfId="8945" xr:uid="{00000000-0005-0000-0000-0000B6030000}"/>
    <cellStyle name="Calculation 3 2 3 4 2" xfId="28779" xr:uid="{00000000-0005-0000-0000-00000B080000}"/>
    <cellStyle name="Calculation 3 2 3 4 3" xfId="43483" xr:uid="{00000000-0005-0000-0000-00000B080000}"/>
    <cellStyle name="Calculation 3 2 3 5" xfId="9802" xr:uid="{00000000-0005-0000-0000-0000B6030000}"/>
    <cellStyle name="Calculation 3 2 3 5 2" xfId="29403" xr:uid="{00000000-0005-0000-0000-00000C080000}"/>
    <cellStyle name="Calculation 3 2 3 5 3" xfId="43987" xr:uid="{00000000-0005-0000-0000-00000C080000}"/>
    <cellStyle name="Calculation 3 2 3 6" xfId="3427" xr:uid="{00000000-0005-0000-0000-000025240000}"/>
    <cellStyle name="Calculation 3 2 3 7" xfId="11868" xr:uid="{00000000-0005-0000-0000-0000B6030000}"/>
    <cellStyle name="Calculation 3 2 3 7 2" xfId="30432" xr:uid="{00000000-0005-0000-0000-00000E080000}"/>
    <cellStyle name="Calculation 3 2 3 7 3" xfId="44577" xr:uid="{00000000-0005-0000-0000-00000E080000}"/>
    <cellStyle name="Calculation 3 2 3 8" xfId="16818" xr:uid="{00000000-0005-0000-0000-0000B6030000}"/>
    <cellStyle name="Calculation 3 2 3 8 2" xfId="35374" xr:uid="{00000000-0005-0000-0000-00000F080000}"/>
    <cellStyle name="Calculation 3 2 3 8 3" xfId="49073" xr:uid="{00000000-0005-0000-0000-00000F080000}"/>
    <cellStyle name="Calculation 3 2 3 9" xfId="18094" xr:uid="{00000000-0005-0000-0000-0000A8030000}"/>
    <cellStyle name="Calculation 3 2 3 9 2" xfId="36650" xr:uid="{00000000-0005-0000-0000-000010080000}"/>
    <cellStyle name="Calculation 3 2 3 9 3" xfId="50210" xr:uid="{00000000-0005-0000-0000-000010080000}"/>
    <cellStyle name="Calculation 3 2 4" xfId="3070" xr:uid="{00000000-0005-0000-0000-0000A8030000}"/>
    <cellStyle name="Calculation 3 2 4 10" xfId="24272" xr:uid="{00000000-0005-0000-0000-000011080000}"/>
    <cellStyle name="Calculation 3 2 4 11" xfId="55891" xr:uid="{00000000-0005-0000-0000-0000A8030000}"/>
    <cellStyle name="Calculation 3 2 4 2" xfId="6277" xr:uid="{00000000-0005-0000-0000-0000B7030000}"/>
    <cellStyle name="Calculation 3 2 4 2 2" xfId="20946" xr:uid="{00000000-0005-0000-0000-0000C5030000}"/>
    <cellStyle name="Calculation 3 2 4 2 2 2" xfId="39489" xr:uid="{00000000-0005-0000-0000-000013080000}"/>
    <cellStyle name="Calculation 3 2 4 2 2 3" xfId="52844" xr:uid="{00000000-0005-0000-0000-000013080000}"/>
    <cellStyle name="Calculation 3 2 4 2 3" xfId="26685" xr:uid="{00000000-0005-0000-0000-000012080000}"/>
    <cellStyle name="Calculation 3 2 4 2 4" xfId="41919" xr:uid="{00000000-0005-0000-0000-000012080000}"/>
    <cellStyle name="Calculation 3 2 4 3" xfId="9960" xr:uid="{00000000-0005-0000-0000-0000B7030000}"/>
    <cellStyle name="Calculation 3 2 4 3 2" xfId="29561" xr:uid="{00000000-0005-0000-0000-000014080000}"/>
    <cellStyle name="Calculation 3 2 4 3 3" xfId="44133" xr:uid="{00000000-0005-0000-0000-000014080000}"/>
    <cellStyle name="Calculation 3 2 4 4" xfId="9241" xr:uid="{00000000-0005-0000-0000-000026240000}"/>
    <cellStyle name="Calculation 3 2 4 5" xfId="11985" xr:uid="{00000000-0005-0000-0000-0000B7030000}"/>
    <cellStyle name="Calculation 3 2 4 5 2" xfId="30549" xr:uid="{00000000-0005-0000-0000-000016080000}"/>
    <cellStyle name="Calculation 3 2 4 5 3" xfId="44693" xr:uid="{00000000-0005-0000-0000-000016080000}"/>
    <cellStyle name="Calculation 3 2 4 6" xfId="16976" xr:uid="{00000000-0005-0000-0000-0000B7030000}"/>
    <cellStyle name="Calculation 3 2 4 6 2" xfId="35532" xr:uid="{00000000-0005-0000-0000-000017080000}"/>
    <cellStyle name="Calculation 3 2 4 6 3" xfId="49219" xr:uid="{00000000-0005-0000-0000-000017080000}"/>
    <cellStyle name="Calculation 3 2 4 7" xfId="12307" xr:uid="{00000000-0005-0000-0000-0000A8030000}"/>
    <cellStyle name="Calculation 3 2 4 7 2" xfId="30868" xr:uid="{00000000-0005-0000-0000-000018080000}"/>
    <cellStyle name="Calculation 3 2 4 7 3" xfId="44981" xr:uid="{00000000-0005-0000-0000-000018080000}"/>
    <cellStyle name="Calculation 3 2 4 8" xfId="17368" xr:uid="{00000000-0005-0000-0000-0000B7030000}"/>
    <cellStyle name="Calculation 3 2 4 8 2" xfId="35924" xr:uid="{00000000-0005-0000-0000-000019080000}"/>
    <cellStyle name="Calculation 3 2 4 8 3" xfId="49580" xr:uid="{00000000-0005-0000-0000-000019080000}"/>
    <cellStyle name="Calculation 3 2 4 9" xfId="21834" xr:uid="{00000000-0005-0000-0000-0000A8030000}"/>
    <cellStyle name="Calculation 3 2 4 9 2" xfId="40374" xr:uid="{00000000-0005-0000-0000-00001A080000}"/>
    <cellStyle name="Calculation 3 2 4 9 3" xfId="53722" xr:uid="{00000000-0005-0000-0000-00001A080000}"/>
    <cellStyle name="Calculation 3 2 5" xfId="5001" xr:uid="{00000000-0005-0000-0000-0000B4030000}"/>
    <cellStyle name="Calculation 3 2 5 2" xfId="20041" xr:uid="{00000000-0005-0000-0000-0000C6030000}"/>
    <cellStyle name="Calculation 3 2 5 2 2" xfId="38594" xr:uid="{00000000-0005-0000-0000-00001C080000}"/>
    <cellStyle name="Calculation 3 2 5 2 3" xfId="52086" xr:uid="{00000000-0005-0000-0000-00001C080000}"/>
    <cellStyle name="Calculation 3 2 5 3" xfId="25419" xr:uid="{00000000-0005-0000-0000-00001B080000}"/>
    <cellStyle name="Calculation 3 2 5 4" xfId="40994" xr:uid="{00000000-0005-0000-0000-00001B080000}"/>
    <cellStyle name="Calculation 3 2 6" xfId="7754" xr:uid="{00000000-0005-0000-0000-000023240000}"/>
    <cellStyle name="Calculation 3 2 7" xfId="13864" xr:uid="{00000000-0005-0000-0000-0000A8030000}"/>
    <cellStyle name="Calculation 3 2 7 2" xfId="32420" xr:uid="{00000000-0005-0000-0000-00001E080000}"/>
    <cellStyle name="Calculation 3 2 7 3" xfId="46437" xr:uid="{00000000-0005-0000-0000-00001E080000}"/>
    <cellStyle name="Calculation 3 2 8" xfId="17919" xr:uid="{00000000-0005-0000-0000-0000B4030000}"/>
    <cellStyle name="Calculation 3 2 8 2" xfId="36475" xr:uid="{00000000-0005-0000-0000-00001F080000}"/>
    <cellStyle name="Calculation 3 2 8 3" xfId="50058" xr:uid="{00000000-0005-0000-0000-00001F080000}"/>
    <cellStyle name="Calculation 3 2 9" xfId="14906" xr:uid="{00000000-0005-0000-0000-0000B4030000}"/>
    <cellStyle name="Calculation 3 2 9 2" xfId="33462" xr:uid="{00000000-0005-0000-0000-000020080000}"/>
    <cellStyle name="Calculation 3 2 9 3" xfId="47422" xr:uid="{00000000-0005-0000-0000-000020080000}"/>
    <cellStyle name="Calculation 3 3" xfId="2485" xr:uid="{00000000-0005-0000-0000-0000A7030000}"/>
    <cellStyle name="Calculation 3 3 10" xfId="18102" xr:uid="{00000000-0005-0000-0000-0000A7030000}"/>
    <cellStyle name="Calculation 3 3 10 2" xfId="36658" xr:uid="{00000000-0005-0000-0000-000022080000}"/>
    <cellStyle name="Calculation 3 3 10 3" xfId="50218" xr:uid="{00000000-0005-0000-0000-000022080000}"/>
    <cellStyle name="Calculation 3 3 11" xfId="18731" xr:uid="{00000000-0005-0000-0000-0000B8030000}"/>
    <cellStyle name="Calculation 3 3 11 2" xfId="37287" xr:uid="{00000000-0005-0000-0000-000023080000}"/>
    <cellStyle name="Calculation 3 3 11 3" xfId="50784" xr:uid="{00000000-0005-0000-0000-000023080000}"/>
    <cellStyle name="Calculation 3 3 12" xfId="23996" xr:uid="{00000000-0005-0000-0000-000021080000}"/>
    <cellStyle name="Calculation 3 3 13" xfId="55313" xr:uid="{00000000-0005-0000-0000-0000A7030000}"/>
    <cellStyle name="Calculation 3 3 2" xfId="5692" xr:uid="{00000000-0005-0000-0000-0000B8030000}"/>
    <cellStyle name="Calculation 3 3 2 2" xfId="20676" xr:uid="{00000000-0005-0000-0000-0000C8030000}"/>
    <cellStyle name="Calculation 3 3 2 2 2" xfId="39226" xr:uid="{00000000-0005-0000-0000-000025080000}"/>
    <cellStyle name="Calculation 3 3 2 2 3" xfId="52603" xr:uid="{00000000-0005-0000-0000-000025080000}"/>
    <cellStyle name="Calculation 3 3 2 3" xfId="26107" xr:uid="{00000000-0005-0000-0000-000024080000}"/>
    <cellStyle name="Calculation 3 3 2 4" xfId="41495" xr:uid="{00000000-0005-0000-0000-000024080000}"/>
    <cellStyle name="Calculation 3 3 3" xfId="7658" xr:uid="{00000000-0005-0000-0000-0000B8030000}"/>
    <cellStyle name="Calculation 3 3 3 2" xfId="27787" xr:uid="{00000000-0005-0000-0000-000026080000}"/>
    <cellStyle name="Calculation 3 3 3 3" xfId="42786" xr:uid="{00000000-0005-0000-0000-000026080000}"/>
    <cellStyle name="Calculation 3 3 4" xfId="8519" xr:uid="{00000000-0005-0000-0000-0000B8030000}"/>
    <cellStyle name="Calculation 3 3 4 2" xfId="28438" xr:uid="{00000000-0005-0000-0000-000027080000}"/>
    <cellStyle name="Calculation 3 3 4 3" xfId="43263" xr:uid="{00000000-0005-0000-0000-000027080000}"/>
    <cellStyle name="Calculation 3 3 5" xfId="9375" xr:uid="{00000000-0005-0000-0000-0000B8030000}"/>
    <cellStyle name="Calculation 3 3 5 2" xfId="28977" xr:uid="{00000000-0005-0000-0000-000028080000}"/>
    <cellStyle name="Calculation 3 3 5 3" xfId="43649" xr:uid="{00000000-0005-0000-0000-000028080000}"/>
    <cellStyle name="Calculation 3 3 6" xfId="9253" xr:uid="{00000000-0005-0000-0000-000027240000}"/>
    <cellStyle name="Calculation 3 3 7" xfId="12339" xr:uid="{00000000-0005-0000-0000-0000A7030000}"/>
    <cellStyle name="Calculation 3 3 7 2" xfId="30900" xr:uid="{00000000-0005-0000-0000-00002A080000}"/>
    <cellStyle name="Calculation 3 3 7 3" xfId="45011" xr:uid="{00000000-0005-0000-0000-00002A080000}"/>
    <cellStyle name="Calculation 3 3 8" xfId="15156" xr:uid="{00000000-0005-0000-0000-0000B8030000}"/>
    <cellStyle name="Calculation 3 3 8 2" xfId="33712" xr:uid="{00000000-0005-0000-0000-00002B080000}"/>
    <cellStyle name="Calculation 3 3 8 3" xfId="47662" xr:uid="{00000000-0005-0000-0000-00002B080000}"/>
    <cellStyle name="Calculation 3 3 9" xfId="16393" xr:uid="{00000000-0005-0000-0000-0000B8030000}"/>
    <cellStyle name="Calculation 3 3 9 2" xfId="34949" xr:uid="{00000000-0005-0000-0000-00002C080000}"/>
    <cellStyle name="Calculation 3 3 9 3" xfId="48730" xr:uid="{00000000-0005-0000-0000-00002C080000}"/>
    <cellStyle name="Calculation 3 4" xfId="2606" xr:uid="{00000000-0005-0000-0000-0000A7030000}"/>
    <cellStyle name="Calculation 3 4 10" xfId="24097" xr:uid="{00000000-0005-0000-0000-00002D080000}"/>
    <cellStyle name="Calculation 3 4 11" xfId="55434" xr:uid="{00000000-0005-0000-0000-0000A7030000}"/>
    <cellStyle name="Calculation 3 4 2" xfId="5813" xr:uid="{00000000-0005-0000-0000-0000B9030000}"/>
    <cellStyle name="Calculation 3 4 2 2" xfId="20709" xr:uid="{00000000-0005-0000-0000-0000CA030000}"/>
    <cellStyle name="Calculation 3 4 2 2 2" xfId="39255" xr:uid="{00000000-0005-0000-0000-00002F080000}"/>
    <cellStyle name="Calculation 3 4 2 2 3" xfId="52632" xr:uid="{00000000-0005-0000-0000-00002F080000}"/>
    <cellStyle name="Calculation 3 4 2 3" xfId="26224" xr:uid="{00000000-0005-0000-0000-00002E080000}"/>
    <cellStyle name="Calculation 3 4 2 4" xfId="41609" xr:uid="{00000000-0005-0000-0000-00002E080000}"/>
    <cellStyle name="Calculation 3 4 3" xfId="9496" xr:uid="{00000000-0005-0000-0000-0000B9030000}"/>
    <cellStyle name="Calculation 3 4 3 2" xfId="29098" xr:uid="{00000000-0005-0000-0000-000030080000}"/>
    <cellStyle name="Calculation 3 4 3 3" xfId="43766" xr:uid="{00000000-0005-0000-0000-000030080000}"/>
    <cellStyle name="Calculation 3 4 4" xfId="6950" xr:uid="{00000000-0005-0000-0000-000028240000}"/>
    <cellStyle name="Calculation 3 4 5" xfId="12521" xr:uid="{00000000-0005-0000-0000-0000B9030000}"/>
    <cellStyle name="Calculation 3 4 5 2" xfId="31079" xr:uid="{00000000-0005-0000-0000-000032080000}"/>
    <cellStyle name="Calculation 3 4 5 3" xfId="45179" xr:uid="{00000000-0005-0000-0000-000032080000}"/>
    <cellStyle name="Calculation 3 4 6" xfId="16514" xr:uid="{00000000-0005-0000-0000-0000B9030000}"/>
    <cellStyle name="Calculation 3 4 6 2" xfId="35070" xr:uid="{00000000-0005-0000-0000-000033080000}"/>
    <cellStyle name="Calculation 3 4 6 3" xfId="48851" xr:uid="{00000000-0005-0000-0000-000033080000}"/>
    <cellStyle name="Calculation 3 4 7" xfId="17622" xr:uid="{00000000-0005-0000-0000-0000A7030000}"/>
    <cellStyle name="Calculation 3 4 7 2" xfId="36178" xr:uid="{00000000-0005-0000-0000-000034080000}"/>
    <cellStyle name="Calculation 3 4 7 3" xfId="49806" xr:uid="{00000000-0005-0000-0000-000034080000}"/>
    <cellStyle name="Calculation 3 4 8" xfId="18138" xr:uid="{00000000-0005-0000-0000-0000B9030000}"/>
    <cellStyle name="Calculation 3 4 8 2" xfId="36694" xr:uid="{00000000-0005-0000-0000-000035080000}"/>
    <cellStyle name="Calculation 3 4 8 3" xfId="50249" xr:uid="{00000000-0005-0000-0000-000035080000}"/>
    <cellStyle name="Calculation 3 4 9" xfId="21625" xr:uid="{00000000-0005-0000-0000-0000A7030000}"/>
    <cellStyle name="Calculation 3 4 9 2" xfId="40165" xr:uid="{00000000-0005-0000-0000-000036080000}"/>
    <cellStyle name="Calculation 3 4 9 3" xfId="53513" xr:uid="{00000000-0005-0000-0000-000036080000}"/>
    <cellStyle name="Calculation 3 5" xfId="2715" xr:uid="{00000000-0005-0000-0000-0000A7030000}"/>
    <cellStyle name="Calculation 3 5 10" xfId="55541" xr:uid="{00000000-0005-0000-0000-0000A7030000}"/>
    <cellStyle name="Calculation 3 5 2" xfId="5922" xr:uid="{00000000-0005-0000-0000-0000BA030000}"/>
    <cellStyle name="Calculation 3 5 2 2" xfId="20806" xr:uid="{00000000-0005-0000-0000-0000CC030000}"/>
    <cellStyle name="Calculation 3 5 2 2 2" xfId="39351" xr:uid="{00000000-0005-0000-0000-000039080000}"/>
    <cellStyle name="Calculation 3 5 2 2 3" xfId="52728" xr:uid="{00000000-0005-0000-0000-000039080000}"/>
    <cellStyle name="Calculation 3 5 2 3" xfId="26332" xr:uid="{00000000-0005-0000-0000-000038080000}"/>
    <cellStyle name="Calculation 3 5 2 4" xfId="41711" xr:uid="{00000000-0005-0000-0000-000038080000}"/>
    <cellStyle name="Calculation 3 5 3" xfId="9605" xr:uid="{00000000-0005-0000-0000-0000BA030000}"/>
    <cellStyle name="Calculation 3 5 3 2" xfId="29207" xr:uid="{00000000-0005-0000-0000-00003A080000}"/>
    <cellStyle name="Calculation 3 5 3 3" xfId="43868" xr:uid="{00000000-0005-0000-0000-00003A080000}"/>
    <cellStyle name="Calculation 3 5 4" xfId="3428" xr:uid="{00000000-0005-0000-0000-000029240000}"/>
    <cellStyle name="Calculation 3 5 5" xfId="11687" xr:uid="{00000000-0005-0000-0000-0000BA030000}"/>
    <cellStyle name="Calculation 3 5 5 2" xfId="30251" xr:uid="{00000000-0005-0000-0000-00003C080000}"/>
    <cellStyle name="Calculation 3 5 5 3" xfId="44402" xr:uid="{00000000-0005-0000-0000-00003C080000}"/>
    <cellStyle name="Calculation 3 5 6" xfId="16623" xr:uid="{00000000-0005-0000-0000-0000BA030000}"/>
    <cellStyle name="Calculation 3 5 6 2" xfId="35179" xr:uid="{00000000-0005-0000-0000-00003D080000}"/>
    <cellStyle name="Calculation 3 5 6 3" xfId="48954" xr:uid="{00000000-0005-0000-0000-00003D080000}"/>
    <cellStyle name="Calculation 3 5 7" xfId="12309" xr:uid="{00000000-0005-0000-0000-0000A7030000}"/>
    <cellStyle name="Calculation 3 5 7 2" xfId="30870" xr:uid="{00000000-0005-0000-0000-00003E080000}"/>
    <cellStyle name="Calculation 3 5 7 3" xfId="44983" xr:uid="{00000000-0005-0000-0000-00003E080000}"/>
    <cellStyle name="Calculation 3 5 8" xfId="14211" xr:uid="{00000000-0005-0000-0000-0000BA030000}"/>
    <cellStyle name="Calculation 3 5 8 2" xfId="32767" xr:uid="{00000000-0005-0000-0000-00003F080000}"/>
    <cellStyle name="Calculation 3 5 8 3" xfId="46764" xr:uid="{00000000-0005-0000-0000-00003F080000}"/>
    <cellStyle name="Calculation 3 5 9" xfId="21696" xr:uid="{00000000-0005-0000-0000-0000A7030000}"/>
    <cellStyle name="Calculation 3 5 9 2" xfId="40236" xr:uid="{00000000-0005-0000-0000-000040080000}"/>
    <cellStyle name="Calculation 3 5 9 3" xfId="53584" xr:uid="{00000000-0005-0000-0000-000040080000}"/>
    <cellStyle name="Calculation 3 6" xfId="4180" xr:uid="{00000000-0005-0000-0000-0000B3030000}"/>
    <cellStyle name="Calculation 3 6 2" xfId="24733" xr:uid="{00000000-0005-0000-0000-000041080000}"/>
    <cellStyle name="Calculation 3 6 3" xfId="28484" xr:uid="{00000000-0005-0000-0000-000041080000}"/>
    <cellStyle name="Calculation 3 7" xfId="7749" xr:uid="{00000000-0005-0000-0000-000022240000}"/>
    <cellStyle name="Calculation 3 8" xfId="15426" xr:uid="{00000000-0005-0000-0000-0000A7030000}"/>
    <cellStyle name="Calculation 3 8 2" xfId="33982" xr:uid="{00000000-0005-0000-0000-000043080000}"/>
    <cellStyle name="Calculation 3 8 3" xfId="47907" xr:uid="{00000000-0005-0000-0000-000043080000}"/>
    <cellStyle name="Calculation 3 9" xfId="11561" xr:uid="{00000000-0005-0000-0000-0000B3030000}"/>
    <cellStyle name="Calculation 3 9 2" xfId="30125" xr:uid="{00000000-0005-0000-0000-000044080000}"/>
    <cellStyle name="Calculation 3 9 3" xfId="44334" xr:uid="{00000000-0005-0000-0000-000044080000}"/>
    <cellStyle name="Calculation 4" xfId="1791" xr:uid="{00000000-0005-0000-0000-0000A9030000}"/>
    <cellStyle name="Calculation 4 10" xfId="21264" xr:uid="{00000000-0005-0000-0000-0000A9030000}"/>
    <cellStyle name="Calculation 4 10 2" xfId="39804" xr:uid="{00000000-0005-0000-0000-000046080000}"/>
    <cellStyle name="Calculation 4 10 3" xfId="53152" xr:uid="{00000000-0005-0000-0000-000046080000}"/>
    <cellStyle name="Calculation 4 11" xfId="21072" xr:uid="{00000000-0005-0000-0000-0000A9030000}"/>
    <cellStyle name="Calculation 4 11 2" xfId="39612" xr:uid="{00000000-0005-0000-0000-000047080000}"/>
    <cellStyle name="Calculation 4 11 3" xfId="52960" xr:uid="{00000000-0005-0000-0000-000047080000}"/>
    <cellStyle name="Calculation 4 12" xfId="23346" xr:uid="{00000000-0005-0000-0000-000045080000}"/>
    <cellStyle name="Calculation 4 13" xfId="29759" xr:uid="{00000000-0005-0000-0000-000045080000}"/>
    <cellStyle name="Calculation 4 14" xfId="54712" xr:uid="{00000000-0005-0000-0000-0000A9030000}"/>
    <cellStyle name="Calculation 4 2" xfId="1916" xr:uid="{00000000-0005-0000-0000-0000A9030000}"/>
    <cellStyle name="Calculation 4 2 10" xfId="18120" xr:uid="{00000000-0005-0000-0000-0000A9030000}"/>
    <cellStyle name="Calculation 4 2 10 2" xfId="36676" xr:uid="{00000000-0005-0000-0000-000049080000}"/>
    <cellStyle name="Calculation 4 2 10 3" xfId="50232" xr:uid="{00000000-0005-0000-0000-000049080000}"/>
    <cellStyle name="Calculation 4 2 11" xfId="19080" xr:uid="{00000000-0005-0000-0000-0000BC030000}"/>
    <cellStyle name="Calculation 4 2 11 2" xfId="37636" xr:uid="{00000000-0005-0000-0000-00004A080000}"/>
    <cellStyle name="Calculation 4 2 11 3" xfId="51128" xr:uid="{00000000-0005-0000-0000-00004A080000}"/>
    <cellStyle name="Calculation 4 2 12" xfId="23471" xr:uid="{00000000-0005-0000-0000-000048080000}"/>
    <cellStyle name="Calculation 4 2 13" xfId="54836" xr:uid="{00000000-0005-0000-0000-0000A9030000}"/>
    <cellStyle name="Calculation 4 2 2" xfId="5123" xr:uid="{00000000-0005-0000-0000-0000BC030000}"/>
    <cellStyle name="Calculation 4 2 2 2" xfId="20150" xr:uid="{00000000-0005-0000-0000-0000CF030000}"/>
    <cellStyle name="Calculation 4 2 2 2 2" xfId="38702" xr:uid="{00000000-0005-0000-0000-00004C080000}"/>
    <cellStyle name="Calculation 4 2 2 2 3" xfId="52188" xr:uid="{00000000-0005-0000-0000-00004C080000}"/>
    <cellStyle name="Calculation 4 2 2 3" xfId="25540" xr:uid="{00000000-0005-0000-0000-00004B080000}"/>
    <cellStyle name="Calculation 4 2 2 4" xfId="41097" xr:uid="{00000000-0005-0000-0000-00004B080000}"/>
    <cellStyle name="Calculation 4 2 3" xfId="7089" xr:uid="{00000000-0005-0000-0000-0000BC030000}"/>
    <cellStyle name="Calculation 4 2 3 2" xfId="27277" xr:uid="{00000000-0005-0000-0000-00004D080000}"/>
    <cellStyle name="Calculation 4 2 3 3" xfId="42374" xr:uid="{00000000-0005-0000-0000-00004D080000}"/>
    <cellStyle name="Calculation 4 2 4" xfId="4026" xr:uid="{00000000-0005-0000-0000-0000BC030000}"/>
    <cellStyle name="Calculation 4 2 4 2" xfId="24580" xr:uid="{00000000-0005-0000-0000-00004E080000}"/>
    <cellStyle name="Calculation 4 2 4 3" xfId="22756" xr:uid="{00000000-0005-0000-0000-00004E080000}"/>
    <cellStyle name="Calculation 4 2 5" xfId="6638" xr:uid="{00000000-0005-0000-0000-0000BC030000}"/>
    <cellStyle name="Calculation 4 2 5 2" xfId="26899" xr:uid="{00000000-0005-0000-0000-00004F080000}"/>
    <cellStyle name="Calculation 4 2 5 3" xfId="42075" xr:uid="{00000000-0005-0000-0000-00004F080000}"/>
    <cellStyle name="Calculation 4 2 6" xfId="6940" xr:uid="{00000000-0005-0000-0000-00002B240000}"/>
    <cellStyle name="Calculation 4 2 7" xfId="12709" xr:uid="{00000000-0005-0000-0000-0000A9030000}"/>
    <cellStyle name="Calculation 4 2 7 2" xfId="31265" xr:uid="{00000000-0005-0000-0000-000051080000}"/>
    <cellStyle name="Calculation 4 2 7 3" xfId="45359" xr:uid="{00000000-0005-0000-0000-000051080000}"/>
    <cellStyle name="Calculation 4 2 8" xfId="14618" xr:uid="{00000000-0005-0000-0000-0000BC030000}"/>
    <cellStyle name="Calculation 4 2 8 2" xfId="33174" xr:uid="{00000000-0005-0000-0000-000052080000}"/>
    <cellStyle name="Calculation 4 2 8 3" xfId="47145" xr:uid="{00000000-0005-0000-0000-000052080000}"/>
    <cellStyle name="Calculation 4 2 9" xfId="12256" xr:uid="{00000000-0005-0000-0000-0000BC030000}"/>
    <cellStyle name="Calculation 4 2 9 2" xfId="30817" xr:uid="{00000000-0005-0000-0000-000053080000}"/>
    <cellStyle name="Calculation 4 2 9 3" xfId="44937" xr:uid="{00000000-0005-0000-0000-000053080000}"/>
    <cellStyle name="Calculation 4 3" xfId="2909" xr:uid="{00000000-0005-0000-0000-0000A9030000}"/>
    <cellStyle name="Calculation 4 3 10" xfId="15890" xr:uid="{00000000-0005-0000-0000-0000BD030000}"/>
    <cellStyle name="Calculation 4 3 10 2" xfId="34446" xr:uid="{00000000-0005-0000-0000-000055080000}"/>
    <cellStyle name="Calculation 4 3 10 3" xfId="48294" xr:uid="{00000000-0005-0000-0000-000055080000}"/>
    <cellStyle name="Calculation 4 3 11" xfId="55730" xr:uid="{00000000-0005-0000-0000-0000A9030000}"/>
    <cellStyle name="Calculation 4 3 2" xfId="6116" xr:uid="{00000000-0005-0000-0000-0000BD030000}"/>
    <cellStyle name="Calculation 4 3 2 2" xfId="26524" xr:uid="{00000000-0005-0000-0000-000056080000}"/>
    <cellStyle name="Calculation 4 3 2 3" xfId="41824" xr:uid="{00000000-0005-0000-0000-000056080000}"/>
    <cellStyle name="Calculation 4 3 3" xfId="8082" xr:uid="{00000000-0005-0000-0000-0000BD030000}"/>
    <cellStyle name="Calculation 4 3 3 2" xfId="28099" xr:uid="{00000000-0005-0000-0000-000057080000}"/>
    <cellStyle name="Calculation 4 3 3 3" xfId="43003" xr:uid="{00000000-0005-0000-0000-000057080000}"/>
    <cellStyle name="Calculation 4 3 4" xfId="8942" xr:uid="{00000000-0005-0000-0000-0000BD030000}"/>
    <cellStyle name="Calculation 4 3 4 2" xfId="28776" xr:uid="{00000000-0005-0000-0000-000058080000}"/>
    <cellStyle name="Calculation 4 3 4 3" xfId="43480" xr:uid="{00000000-0005-0000-0000-000058080000}"/>
    <cellStyle name="Calculation 4 3 5" xfId="9799" xr:uid="{00000000-0005-0000-0000-0000BD030000}"/>
    <cellStyle name="Calculation 4 3 5 2" xfId="29400" xr:uid="{00000000-0005-0000-0000-000059080000}"/>
    <cellStyle name="Calculation 4 3 5 3" xfId="43984" xr:uid="{00000000-0005-0000-0000-000059080000}"/>
    <cellStyle name="Calculation 4 3 6" xfId="7753" xr:uid="{00000000-0005-0000-0000-00002C240000}"/>
    <cellStyle name="Calculation 4 3 7" xfId="12038" xr:uid="{00000000-0005-0000-0000-0000BD030000}"/>
    <cellStyle name="Calculation 4 3 7 2" xfId="30602" xr:uid="{00000000-0005-0000-0000-00005B080000}"/>
    <cellStyle name="Calculation 4 3 7 3" xfId="44746" xr:uid="{00000000-0005-0000-0000-00005B080000}"/>
    <cellStyle name="Calculation 4 3 8" xfId="16815" xr:uid="{00000000-0005-0000-0000-0000BD030000}"/>
    <cellStyle name="Calculation 4 3 8 2" xfId="35371" xr:uid="{00000000-0005-0000-0000-00005C080000}"/>
    <cellStyle name="Calculation 4 3 8 3" xfId="49070" xr:uid="{00000000-0005-0000-0000-00005C080000}"/>
    <cellStyle name="Calculation 4 3 9" xfId="15146" xr:uid="{00000000-0005-0000-0000-0000A9030000}"/>
    <cellStyle name="Calculation 4 3 9 2" xfId="33702" xr:uid="{00000000-0005-0000-0000-00005D080000}"/>
    <cellStyle name="Calculation 4 3 9 3" xfId="47653" xr:uid="{00000000-0005-0000-0000-00005D080000}"/>
    <cellStyle name="Calculation 4 4" xfId="3067" xr:uid="{00000000-0005-0000-0000-0000A9030000}"/>
    <cellStyle name="Calculation 4 4 10" xfId="24269" xr:uid="{00000000-0005-0000-0000-00005E080000}"/>
    <cellStyle name="Calculation 4 4 11" xfId="55888" xr:uid="{00000000-0005-0000-0000-0000A9030000}"/>
    <cellStyle name="Calculation 4 4 2" xfId="6274" xr:uid="{00000000-0005-0000-0000-0000BE030000}"/>
    <cellStyle name="Calculation 4 4 2 2" xfId="20943" xr:uid="{00000000-0005-0000-0000-0000D2030000}"/>
    <cellStyle name="Calculation 4 4 2 2 2" xfId="39486" xr:uid="{00000000-0005-0000-0000-000060080000}"/>
    <cellStyle name="Calculation 4 4 2 2 3" xfId="52841" xr:uid="{00000000-0005-0000-0000-000060080000}"/>
    <cellStyle name="Calculation 4 4 2 3" xfId="26682" xr:uid="{00000000-0005-0000-0000-00005F080000}"/>
    <cellStyle name="Calculation 4 4 2 4" xfId="41916" xr:uid="{00000000-0005-0000-0000-00005F080000}"/>
    <cellStyle name="Calculation 4 4 3" xfId="9957" xr:uid="{00000000-0005-0000-0000-0000BE030000}"/>
    <cellStyle name="Calculation 4 4 3 2" xfId="29558" xr:uid="{00000000-0005-0000-0000-000061080000}"/>
    <cellStyle name="Calculation 4 4 3 3" xfId="44130" xr:uid="{00000000-0005-0000-0000-000061080000}"/>
    <cellStyle name="Calculation 4 4 4" xfId="3900" xr:uid="{00000000-0005-0000-0000-00002D240000}"/>
    <cellStyle name="Calculation 4 4 5" xfId="11986" xr:uid="{00000000-0005-0000-0000-0000BE030000}"/>
    <cellStyle name="Calculation 4 4 5 2" xfId="30550" xr:uid="{00000000-0005-0000-0000-000063080000}"/>
    <cellStyle name="Calculation 4 4 5 3" xfId="44694" xr:uid="{00000000-0005-0000-0000-000063080000}"/>
    <cellStyle name="Calculation 4 4 6" xfId="16973" xr:uid="{00000000-0005-0000-0000-0000BE030000}"/>
    <cellStyle name="Calculation 4 4 6 2" xfId="35529" xr:uid="{00000000-0005-0000-0000-000064080000}"/>
    <cellStyle name="Calculation 4 4 6 3" xfId="49216" xr:uid="{00000000-0005-0000-0000-000064080000}"/>
    <cellStyle name="Calculation 4 4 7" xfId="18086" xr:uid="{00000000-0005-0000-0000-0000A9030000}"/>
    <cellStyle name="Calculation 4 4 7 2" xfId="36642" xr:uid="{00000000-0005-0000-0000-000065080000}"/>
    <cellStyle name="Calculation 4 4 7 3" xfId="50202" xr:uid="{00000000-0005-0000-0000-000065080000}"/>
    <cellStyle name="Calculation 4 4 8" xfId="17490" xr:uid="{00000000-0005-0000-0000-0000BE030000}"/>
    <cellStyle name="Calculation 4 4 8 2" xfId="36046" xr:uid="{00000000-0005-0000-0000-000066080000}"/>
    <cellStyle name="Calculation 4 4 8 3" xfId="49684" xr:uid="{00000000-0005-0000-0000-000066080000}"/>
    <cellStyle name="Calculation 4 4 9" xfId="21831" xr:uid="{00000000-0005-0000-0000-0000A9030000}"/>
    <cellStyle name="Calculation 4 4 9 2" xfId="40371" xr:uid="{00000000-0005-0000-0000-000067080000}"/>
    <cellStyle name="Calculation 4 4 9 3" xfId="53719" xr:uid="{00000000-0005-0000-0000-000067080000}"/>
    <cellStyle name="Calculation 4 5" xfId="4998" xr:uid="{00000000-0005-0000-0000-0000BB030000}"/>
    <cellStyle name="Calculation 4 5 2" xfId="20038" xr:uid="{00000000-0005-0000-0000-0000D3030000}"/>
    <cellStyle name="Calculation 4 5 2 2" xfId="38591" xr:uid="{00000000-0005-0000-0000-000069080000}"/>
    <cellStyle name="Calculation 4 5 2 3" xfId="52083" xr:uid="{00000000-0005-0000-0000-000069080000}"/>
    <cellStyle name="Calculation 4 5 3" xfId="25416" xr:uid="{00000000-0005-0000-0000-000068080000}"/>
    <cellStyle name="Calculation 4 5 4" xfId="40991" xr:uid="{00000000-0005-0000-0000-000068080000}"/>
    <cellStyle name="Calculation 4 6" xfId="7750" xr:uid="{00000000-0005-0000-0000-00002A240000}"/>
    <cellStyle name="Calculation 4 7" xfId="12825" xr:uid="{00000000-0005-0000-0000-0000A9030000}"/>
    <cellStyle name="Calculation 4 7 2" xfId="31381" xr:uid="{00000000-0005-0000-0000-00006B080000}"/>
    <cellStyle name="Calculation 4 7 3" xfId="45468" xr:uid="{00000000-0005-0000-0000-00006B080000}"/>
    <cellStyle name="Calculation 4 8" xfId="15582" xr:uid="{00000000-0005-0000-0000-0000BB030000}"/>
    <cellStyle name="Calculation 4 8 2" xfId="34138" xr:uid="{00000000-0005-0000-0000-00006C080000}"/>
    <cellStyle name="Calculation 4 8 3" xfId="48031" xr:uid="{00000000-0005-0000-0000-00006C080000}"/>
    <cellStyle name="Calculation 4 9" xfId="12054" xr:uid="{00000000-0005-0000-0000-0000BB030000}"/>
    <cellStyle name="Calculation 4 9 2" xfId="30617" xr:uid="{00000000-0005-0000-0000-00006D080000}"/>
    <cellStyle name="Calculation 4 9 3" xfId="44761" xr:uid="{00000000-0005-0000-0000-00006D080000}"/>
    <cellStyle name="Calculation 5" xfId="2488" xr:uid="{00000000-0005-0000-0000-0000A2030000}"/>
    <cellStyle name="Calculation 5 10" xfId="14491" xr:uid="{00000000-0005-0000-0000-0000A2030000}"/>
    <cellStyle name="Calculation 5 10 2" xfId="33047" xr:uid="{00000000-0005-0000-0000-00006F080000}"/>
    <cellStyle name="Calculation 5 10 3" xfId="47026" xr:uid="{00000000-0005-0000-0000-00006F080000}"/>
    <cellStyle name="Calculation 5 11" xfId="17276" xr:uid="{00000000-0005-0000-0000-0000BF030000}"/>
    <cellStyle name="Calculation 5 11 2" xfId="35832" xr:uid="{00000000-0005-0000-0000-000070080000}"/>
    <cellStyle name="Calculation 5 11 3" xfId="49500" xr:uid="{00000000-0005-0000-0000-000070080000}"/>
    <cellStyle name="Calculation 5 12" xfId="23999" xr:uid="{00000000-0005-0000-0000-00006E080000}"/>
    <cellStyle name="Calculation 5 13" xfId="55316" xr:uid="{00000000-0005-0000-0000-0000A2030000}"/>
    <cellStyle name="Calculation 5 2" xfId="5695" xr:uid="{00000000-0005-0000-0000-0000BF030000}"/>
    <cellStyle name="Calculation 5 2 2" xfId="20679" xr:uid="{00000000-0005-0000-0000-0000D5030000}"/>
    <cellStyle name="Calculation 5 2 2 2" xfId="39229" xr:uid="{00000000-0005-0000-0000-000072080000}"/>
    <cellStyle name="Calculation 5 2 2 3" xfId="52606" xr:uid="{00000000-0005-0000-0000-000072080000}"/>
    <cellStyle name="Calculation 5 2 3" xfId="26110" xr:uid="{00000000-0005-0000-0000-000071080000}"/>
    <cellStyle name="Calculation 5 2 4" xfId="41498" xr:uid="{00000000-0005-0000-0000-000071080000}"/>
    <cellStyle name="Calculation 5 3" xfId="7661" xr:uid="{00000000-0005-0000-0000-0000BF030000}"/>
    <cellStyle name="Calculation 5 3 2" xfId="27790" xr:uid="{00000000-0005-0000-0000-000073080000}"/>
    <cellStyle name="Calculation 5 3 3" xfId="42789" xr:uid="{00000000-0005-0000-0000-000073080000}"/>
    <cellStyle name="Calculation 5 4" xfId="8522" xr:uid="{00000000-0005-0000-0000-0000BF030000}"/>
    <cellStyle name="Calculation 5 4 2" xfId="28441" xr:uid="{00000000-0005-0000-0000-000074080000}"/>
    <cellStyle name="Calculation 5 4 3" xfId="43266" xr:uid="{00000000-0005-0000-0000-000074080000}"/>
    <cellStyle name="Calculation 5 5" xfId="9378" xr:uid="{00000000-0005-0000-0000-0000BF030000}"/>
    <cellStyle name="Calculation 5 5 2" xfId="28980" xr:uid="{00000000-0005-0000-0000-000075080000}"/>
    <cellStyle name="Calculation 5 5 3" xfId="43652" xr:uid="{00000000-0005-0000-0000-000075080000}"/>
    <cellStyle name="Calculation 5 6" xfId="9238" xr:uid="{00000000-0005-0000-0000-00002E240000}"/>
    <cellStyle name="Calculation 5 7" xfId="12336" xr:uid="{00000000-0005-0000-0000-0000A2030000}"/>
    <cellStyle name="Calculation 5 7 2" xfId="30897" xr:uid="{00000000-0005-0000-0000-000077080000}"/>
    <cellStyle name="Calculation 5 7 3" xfId="45008" xr:uid="{00000000-0005-0000-0000-000077080000}"/>
    <cellStyle name="Calculation 5 8" xfId="15159" xr:uid="{00000000-0005-0000-0000-0000BF030000}"/>
    <cellStyle name="Calculation 5 8 2" xfId="33715" xr:uid="{00000000-0005-0000-0000-000078080000}"/>
    <cellStyle name="Calculation 5 8 3" xfId="47665" xr:uid="{00000000-0005-0000-0000-000078080000}"/>
    <cellStyle name="Calculation 5 9" xfId="16396" xr:uid="{00000000-0005-0000-0000-0000BF030000}"/>
    <cellStyle name="Calculation 5 9 2" xfId="34952" xr:uid="{00000000-0005-0000-0000-000079080000}"/>
    <cellStyle name="Calculation 5 9 3" xfId="48733" xr:uid="{00000000-0005-0000-0000-000079080000}"/>
    <cellStyle name="Calculation 6" xfId="2609" xr:uid="{00000000-0005-0000-0000-0000A2030000}"/>
    <cellStyle name="Calculation 6 10" xfId="24100" xr:uid="{00000000-0005-0000-0000-00007A080000}"/>
    <cellStyle name="Calculation 6 11" xfId="55437" xr:uid="{00000000-0005-0000-0000-0000A2030000}"/>
    <cellStyle name="Calculation 6 2" xfId="5816" xr:uid="{00000000-0005-0000-0000-0000C0030000}"/>
    <cellStyle name="Calculation 6 2 2" xfId="20712" xr:uid="{00000000-0005-0000-0000-0000D7030000}"/>
    <cellStyle name="Calculation 6 2 2 2" xfId="39258" xr:uid="{00000000-0005-0000-0000-00007C080000}"/>
    <cellStyle name="Calculation 6 2 2 3" xfId="52635" xr:uid="{00000000-0005-0000-0000-00007C080000}"/>
    <cellStyle name="Calculation 6 2 3" xfId="26227" xr:uid="{00000000-0005-0000-0000-00007B080000}"/>
    <cellStyle name="Calculation 6 2 4" xfId="41612" xr:uid="{00000000-0005-0000-0000-00007B080000}"/>
    <cellStyle name="Calculation 6 3" xfId="9499" xr:uid="{00000000-0005-0000-0000-0000C0030000}"/>
    <cellStyle name="Calculation 6 3 2" xfId="29101" xr:uid="{00000000-0005-0000-0000-00007D080000}"/>
    <cellStyle name="Calculation 6 3 3" xfId="43769" xr:uid="{00000000-0005-0000-0000-00007D080000}"/>
    <cellStyle name="Calculation 6 4" xfId="9252" xr:uid="{00000000-0005-0000-0000-00002F240000}"/>
    <cellStyle name="Calculation 6 5" xfId="12516" xr:uid="{00000000-0005-0000-0000-0000C0030000}"/>
    <cellStyle name="Calculation 6 5 2" xfId="31074" xr:uid="{00000000-0005-0000-0000-00007F080000}"/>
    <cellStyle name="Calculation 6 5 3" xfId="45174" xr:uid="{00000000-0005-0000-0000-00007F080000}"/>
    <cellStyle name="Calculation 6 6" xfId="16517" xr:uid="{00000000-0005-0000-0000-0000C0030000}"/>
    <cellStyle name="Calculation 6 6 2" xfId="35073" xr:uid="{00000000-0005-0000-0000-000080080000}"/>
    <cellStyle name="Calculation 6 6 3" xfId="48854" xr:uid="{00000000-0005-0000-0000-000080080000}"/>
    <cellStyle name="Calculation 6 7" xfId="15562" xr:uid="{00000000-0005-0000-0000-0000A2030000}"/>
    <cellStyle name="Calculation 6 7 2" xfId="34118" xr:uid="{00000000-0005-0000-0000-000081080000}"/>
    <cellStyle name="Calculation 6 7 3" xfId="48013" xr:uid="{00000000-0005-0000-0000-000081080000}"/>
    <cellStyle name="Calculation 6 8" xfId="19958" xr:uid="{00000000-0005-0000-0000-0000C0030000}"/>
    <cellStyle name="Calculation 6 8 2" xfId="38514" xr:uid="{00000000-0005-0000-0000-000082080000}"/>
    <cellStyle name="Calculation 6 8 3" xfId="52006" xr:uid="{00000000-0005-0000-0000-000082080000}"/>
    <cellStyle name="Calculation 6 9" xfId="21628" xr:uid="{00000000-0005-0000-0000-0000A2030000}"/>
    <cellStyle name="Calculation 6 9 2" xfId="40168" xr:uid="{00000000-0005-0000-0000-000083080000}"/>
    <cellStyle name="Calculation 6 9 3" xfId="53516" xr:uid="{00000000-0005-0000-0000-000083080000}"/>
    <cellStyle name="Calculation 7" xfId="1918" xr:uid="{00000000-0005-0000-0000-0000A2030000}"/>
    <cellStyle name="Calculation 7 10" xfId="54838" xr:uid="{00000000-0005-0000-0000-0000A2030000}"/>
    <cellStyle name="Calculation 7 2" xfId="5125" xr:uid="{00000000-0005-0000-0000-0000C1030000}"/>
    <cellStyle name="Calculation 7 2 2" xfId="20152" xr:uid="{00000000-0005-0000-0000-0000D9030000}"/>
    <cellStyle name="Calculation 7 2 2 2" xfId="38704" xr:uid="{00000000-0005-0000-0000-000086080000}"/>
    <cellStyle name="Calculation 7 2 2 3" xfId="52189" xr:uid="{00000000-0005-0000-0000-000086080000}"/>
    <cellStyle name="Calculation 7 2 3" xfId="25542" xr:uid="{00000000-0005-0000-0000-000085080000}"/>
    <cellStyle name="Calculation 7 2 4" xfId="41098" xr:uid="{00000000-0005-0000-0000-000085080000}"/>
    <cellStyle name="Calculation 7 3" xfId="6639" xr:uid="{00000000-0005-0000-0000-0000C1030000}"/>
    <cellStyle name="Calculation 7 3 2" xfId="26900" xr:uid="{00000000-0005-0000-0000-000087080000}"/>
    <cellStyle name="Calculation 7 3 3" xfId="42076" xr:uid="{00000000-0005-0000-0000-000087080000}"/>
    <cellStyle name="Calculation 7 4" xfId="7751" xr:uid="{00000000-0005-0000-0000-000030240000}"/>
    <cellStyle name="Calculation 7 5" xfId="13304" xr:uid="{00000000-0005-0000-0000-0000C1030000}"/>
    <cellStyle name="Calculation 7 5 2" xfId="31860" xr:uid="{00000000-0005-0000-0000-000089080000}"/>
    <cellStyle name="Calculation 7 5 3" xfId="45941" xr:uid="{00000000-0005-0000-0000-000089080000}"/>
    <cellStyle name="Calculation 7 6" xfId="12265" xr:uid="{00000000-0005-0000-0000-0000C1030000}"/>
    <cellStyle name="Calculation 7 6 2" xfId="30826" xr:uid="{00000000-0005-0000-0000-00008A080000}"/>
    <cellStyle name="Calculation 7 6 3" xfId="44946" xr:uid="{00000000-0005-0000-0000-00008A080000}"/>
    <cellStyle name="Calculation 7 7" xfId="17247" xr:uid="{00000000-0005-0000-0000-0000A2030000}"/>
    <cellStyle name="Calculation 7 7 2" xfId="35803" xr:uid="{00000000-0005-0000-0000-00008B080000}"/>
    <cellStyle name="Calculation 7 7 3" xfId="49474" xr:uid="{00000000-0005-0000-0000-00008B080000}"/>
    <cellStyle name="Calculation 7 8" xfId="15927" xr:uid="{00000000-0005-0000-0000-0000C1030000}"/>
    <cellStyle name="Calculation 7 8 2" xfId="34483" xr:uid="{00000000-0005-0000-0000-00008C080000}"/>
    <cellStyle name="Calculation 7 8 3" xfId="48328" xr:uid="{00000000-0005-0000-0000-00008C080000}"/>
    <cellStyle name="Calculation 7 9" xfId="21329" xr:uid="{00000000-0005-0000-0000-0000A2030000}"/>
    <cellStyle name="Calculation 7 9 2" xfId="39869" xr:uid="{00000000-0005-0000-0000-00008D080000}"/>
    <cellStyle name="Calculation 7 9 3" xfId="53217" xr:uid="{00000000-0005-0000-0000-00008D080000}"/>
    <cellStyle name="Calculation 8" xfId="4177" xr:uid="{00000000-0005-0000-0000-0000A2030000}"/>
    <cellStyle name="Calculation 8 2" xfId="24730" xr:uid="{00000000-0005-0000-0000-00008E080000}"/>
    <cellStyle name="Calculation 8 3" xfId="29694" xr:uid="{00000000-0005-0000-0000-00008E080000}"/>
    <cellStyle name="Calculation 9" xfId="7744" xr:uid="{00000000-0005-0000-0000-000011240000}"/>
    <cellStyle name="Check Cell" xfId="963" xr:uid="{00000000-0005-0000-0000-0000AA030000}"/>
    <cellStyle name="Check Cell 2" xfId="3429" xr:uid="{00000000-0005-0000-0000-000031240000}"/>
    <cellStyle name="Comma 2" xfId="964" xr:uid="{00000000-0005-0000-0000-0000AB030000}"/>
    <cellStyle name="Comma 2 10" xfId="54206" xr:uid="{00000000-0005-0000-0000-0000AB030000}"/>
    <cellStyle name="Comma 2 2" xfId="965" xr:uid="{00000000-0005-0000-0000-0000AC030000}"/>
    <cellStyle name="Comma 2 2 2" xfId="966" xr:uid="{00000000-0005-0000-0000-0000AD030000}"/>
    <cellStyle name="Comma 2 2 2 2" xfId="967" xr:uid="{00000000-0005-0000-0000-0000AE030000}"/>
    <cellStyle name="Comma 2 2 2 2 2" xfId="968" xr:uid="{00000000-0005-0000-0000-0000AF030000}"/>
    <cellStyle name="Comma 2 2 2 2 2 2" xfId="4186" xr:uid="{00000000-0005-0000-0000-0000C7030000}"/>
    <cellStyle name="Comma 2 2 2 2 2 2 2" xfId="24739" xr:uid="{00000000-0005-0000-0000-000097080000}"/>
    <cellStyle name="Comma 2 2 2 2 2 3" xfId="3433" xr:uid="{00000000-0005-0000-0000-000036240000}"/>
    <cellStyle name="Comma 2 2 2 2 2 4" xfId="21998" xr:uid="{00000000-0005-0000-0000-0000C7030000}"/>
    <cellStyle name="Comma 2 2 2 2 2 4 2" xfId="40538" xr:uid="{00000000-0005-0000-0000-000099080000}"/>
    <cellStyle name="Comma 2 2 2 2 2 5" xfId="22795" xr:uid="{00000000-0005-0000-0000-000096080000}"/>
    <cellStyle name="Comma 2 2 2 2 2 6" xfId="54210" xr:uid="{00000000-0005-0000-0000-0000AF030000}"/>
    <cellStyle name="Comma 2 2 2 2 3" xfId="4185" xr:uid="{00000000-0005-0000-0000-0000C6030000}"/>
    <cellStyle name="Comma 2 2 2 2 3 2" xfId="24738" xr:uid="{00000000-0005-0000-0000-00009A080000}"/>
    <cellStyle name="Comma 2 2 2 2 4" xfId="3432" xr:uid="{00000000-0005-0000-0000-000035240000}"/>
    <cellStyle name="Comma 2 2 2 2 5" xfId="21997" xr:uid="{00000000-0005-0000-0000-0000C6030000}"/>
    <cellStyle name="Comma 2 2 2 2 5 2" xfId="40537" xr:uid="{00000000-0005-0000-0000-00009C080000}"/>
    <cellStyle name="Comma 2 2 2 2 6" xfId="22794" xr:uid="{00000000-0005-0000-0000-000095080000}"/>
    <cellStyle name="Comma 2 2 2 2 7" xfId="54209" xr:uid="{00000000-0005-0000-0000-0000AE030000}"/>
    <cellStyle name="Comma 2 2 2 3" xfId="969" xr:uid="{00000000-0005-0000-0000-0000B0030000}"/>
    <cellStyle name="Comma 2 2 2 3 2" xfId="4187" xr:uid="{00000000-0005-0000-0000-0000C8030000}"/>
    <cellStyle name="Comma 2 2 2 3 2 2" xfId="24740" xr:uid="{00000000-0005-0000-0000-00009E080000}"/>
    <cellStyle name="Comma 2 2 2 3 3" xfId="3434" xr:uid="{00000000-0005-0000-0000-000037240000}"/>
    <cellStyle name="Comma 2 2 2 3 4" xfId="21999" xr:uid="{00000000-0005-0000-0000-0000C8030000}"/>
    <cellStyle name="Comma 2 2 2 3 4 2" xfId="40539" xr:uid="{00000000-0005-0000-0000-0000A0080000}"/>
    <cellStyle name="Comma 2 2 2 3 5" xfId="22796" xr:uid="{00000000-0005-0000-0000-00009D080000}"/>
    <cellStyle name="Comma 2 2 2 3 6" xfId="54211" xr:uid="{00000000-0005-0000-0000-0000B0030000}"/>
    <cellStyle name="Comma 2 2 2 4" xfId="4184" xr:uid="{00000000-0005-0000-0000-0000C5030000}"/>
    <cellStyle name="Comma 2 2 2 4 2" xfId="24737" xr:uid="{00000000-0005-0000-0000-0000A1080000}"/>
    <cellStyle name="Comma 2 2 2 5" xfId="3431" xr:uid="{00000000-0005-0000-0000-000034240000}"/>
    <cellStyle name="Comma 2 2 2 6" xfId="21996" xr:uid="{00000000-0005-0000-0000-0000C5030000}"/>
    <cellStyle name="Comma 2 2 2 6 2" xfId="40536" xr:uid="{00000000-0005-0000-0000-0000A3080000}"/>
    <cellStyle name="Comma 2 2 2 7" xfId="22793" xr:uid="{00000000-0005-0000-0000-000094080000}"/>
    <cellStyle name="Comma 2 2 2 8" xfId="54208" xr:uid="{00000000-0005-0000-0000-0000AD030000}"/>
    <cellStyle name="Comma 2 2 3" xfId="970" xr:uid="{00000000-0005-0000-0000-0000B1030000}"/>
    <cellStyle name="Comma 2 2 3 2" xfId="971" xr:uid="{00000000-0005-0000-0000-0000B2030000}"/>
    <cellStyle name="Comma 2 2 3 2 2" xfId="4189" xr:uid="{00000000-0005-0000-0000-0000CA030000}"/>
    <cellStyle name="Comma 2 2 3 2 2 2" xfId="24742" xr:uid="{00000000-0005-0000-0000-0000A6080000}"/>
    <cellStyle name="Comma 2 2 3 2 3" xfId="7757" xr:uid="{00000000-0005-0000-0000-000039240000}"/>
    <cellStyle name="Comma 2 2 3 2 4" xfId="22001" xr:uid="{00000000-0005-0000-0000-0000CA030000}"/>
    <cellStyle name="Comma 2 2 3 2 4 2" xfId="40541" xr:uid="{00000000-0005-0000-0000-0000A8080000}"/>
    <cellStyle name="Comma 2 2 3 2 5" xfId="22798" xr:uid="{00000000-0005-0000-0000-0000A5080000}"/>
    <cellStyle name="Comma 2 2 3 2 6" xfId="54213" xr:uid="{00000000-0005-0000-0000-0000B2030000}"/>
    <cellStyle name="Comma 2 2 3 3" xfId="4188" xr:uid="{00000000-0005-0000-0000-0000C9030000}"/>
    <cellStyle name="Comma 2 2 3 3 2" xfId="24741" xr:uid="{00000000-0005-0000-0000-0000A9080000}"/>
    <cellStyle name="Comma 2 2 3 4" xfId="3435" xr:uid="{00000000-0005-0000-0000-000038240000}"/>
    <cellStyle name="Comma 2 2 3 5" xfId="22000" xr:uid="{00000000-0005-0000-0000-0000C9030000}"/>
    <cellStyle name="Comma 2 2 3 5 2" xfId="40540" xr:uid="{00000000-0005-0000-0000-0000AB080000}"/>
    <cellStyle name="Comma 2 2 3 6" xfId="22797" xr:uid="{00000000-0005-0000-0000-0000A4080000}"/>
    <cellStyle name="Comma 2 2 3 7" xfId="54212" xr:uid="{00000000-0005-0000-0000-0000B1030000}"/>
    <cellStyle name="Comma 2 2 4" xfId="972" xr:uid="{00000000-0005-0000-0000-0000B3030000}"/>
    <cellStyle name="Comma 2 2 4 2" xfId="4190" xr:uid="{00000000-0005-0000-0000-0000CB030000}"/>
    <cellStyle name="Comma 2 2 4 2 2" xfId="24743" xr:uid="{00000000-0005-0000-0000-0000AD080000}"/>
    <cellStyle name="Comma 2 2 4 3" xfId="8249" xr:uid="{00000000-0005-0000-0000-00003A240000}"/>
    <cellStyle name="Comma 2 2 4 4" xfId="22002" xr:uid="{00000000-0005-0000-0000-0000CB030000}"/>
    <cellStyle name="Comma 2 2 4 4 2" xfId="40542" xr:uid="{00000000-0005-0000-0000-0000AF080000}"/>
    <cellStyle name="Comma 2 2 4 5" xfId="22799" xr:uid="{00000000-0005-0000-0000-0000AC080000}"/>
    <cellStyle name="Comma 2 2 4 6" xfId="54214" xr:uid="{00000000-0005-0000-0000-0000B3030000}"/>
    <cellStyle name="Comma 2 2 5" xfId="4183" xr:uid="{00000000-0005-0000-0000-0000C4030000}"/>
    <cellStyle name="Comma 2 2 5 2" xfId="24736" xr:uid="{00000000-0005-0000-0000-0000B0080000}"/>
    <cellStyle name="Comma 2 2 6" xfId="3430" xr:uid="{00000000-0005-0000-0000-000033240000}"/>
    <cellStyle name="Comma 2 2 7" xfId="21995" xr:uid="{00000000-0005-0000-0000-0000C4030000}"/>
    <cellStyle name="Comma 2 2 7 2" xfId="40535" xr:uid="{00000000-0005-0000-0000-0000B2080000}"/>
    <cellStyle name="Comma 2 2 8" xfId="22792" xr:uid="{00000000-0005-0000-0000-000093080000}"/>
    <cellStyle name="Comma 2 2 9" xfId="54207" xr:uid="{00000000-0005-0000-0000-0000AC030000}"/>
    <cellStyle name="Comma 2 3" xfId="973" xr:uid="{00000000-0005-0000-0000-0000B4030000}"/>
    <cellStyle name="Comma 2 3 2" xfId="974" xr:uid="{00000000-0005-0000-0000-0000B5030000}"/>
    <cellStyle name="Comma 2 3 2 2" xfId="975" xr:uid="{00000000-0005-0000-0000-0000B6030000}"/>
    <cellStyle name="Comma 2 3 2 2 2" xfId="4193" xr:uid="{00000000-0005-0000-0000-0000CE030000}"/>
    <cellStyle name="Comma 2 3 2 2 2 2" xfId="24746" xr:uid="{00000000-0005-0000-0000-0000B6080000}"/>
    <cellStyle name="Comma 2 3 2 2 3" xfId="8254" xr:uid="{00000000-0005-0000-0000-00003D240000}"/>
    <cellStyle name="Comma 2 3 2 2 4" xfId="22005" xr:uid="{00000000-0005-0000-0000-0000CE030000}"/>
    <cellStyle name="Comma 2 3 2 2 4 2" xfId="40545" xr:uid="{00000000-0005-0000-0000-0000B8080000}"/>
    <cellStyle name="Comma 2 3 2 2 5" xfId="22802" xr:uid="{00000000-0005-0000-0000-0000B5080000}"/>
    <cellStyle name="Comma 2 3 2 2 6" xfId="54217" xr:uid="{00000000-0005-0000-0000-0000B6030000}"/>
    <cellStyle name="Comma 2 3 2 3" xfId="4192" xr:uid="{00000000-0005-0000-0000-0000CD030000}"/>
    <cellStyle name="Comma 2 3 2 3 2" xfId="24745" xr:uid="{00000000-0005-0000-0000-0000B9080000}"/>
    <cellStyle name="Comma 2 3 2 4" xfId="7962" xr:uid="{00000000-0005-0000-0000-00003C240000}"/>
    <cellStyle name="Comma 2 3 2 5" xfId="22004" xr:uid="{00000000-0005-0000-0000-0000CD030000}"/>
    <cellStyle name="Comma 2 3 2 5 2" xfId="40544" xr:uid="{00000000-0005-0000-0000-0000BB080000}"/>
    <cellStyle name="Comma 2 3 2 6" xfId="22801" xr:uid="{00000000-0005-0000-0000-0000B4080000}"/>
    <cellStyle name="Comma 2 3 2 7" xfId="54216" xr:uid="{00000000-0005-0000-0000-0000B5030000}"/>
    <cellStyle name="Comma 2 3 3" xfId="976" xr:uid="{00000000-0005-0000-0000-0000B7030000}"/>
    <cellStyle name="Comma 2 3 3 2" xfId="4194" xr:uid="{00000000-0005-0000-0000-0000CF030000}"/>
    <cellStyle name="Comma 2 3 3 2 2" xfId="24747" xr:uid="{00000000-0005-0000-0000-0000BD080000}"/>
    <cellStyle name="Comma 2 3 3 3" xfId="6979" xr:uid="{00000000-0005-0000-0000-00003E240000}"/>
    <cellStyle name="Comma 2 3 3 4" xfId="22006" xr:uid="{00000000-0005-0000-0000-0000CF030000}"/>
    <cellStyle name="Comma 2 3 3 4 2" xfId="40546" xr:uid="{00000000-0005-0000-0000-0000BF080000}"/>
    <cellStyle name="Comma 2 3 3 5" xfId="22803" xr:uid="{00000000-0005-0000-0000-0000BC080000}"/>
    <cellStyle name="Comma 2 3 3 6" xfId="54218" xr:uid="{00000000-0005-0000-0000-0000B7030000}"/>
    <cellStyle name="Comma 2 3 4" xfId="4191" xr:uid="{00000000-0005-0000-0000-0000CC030000}"/>
    <cellStyle name="Comma 2 3 4 2" xfId="24744" xr:uid="{00000000-0005-0000-0000-0000C0080000}"/>
    <cellStyle name="Comma 2 3 5" xfId="6975" xr:uid="{00000000-0005-0000-0000-00003B240000}"/>
    <cellStyle name="Comma 2 3 6" xfId="22003" xr:uid="{00000000-0005-0000-0000-0000CC030000}"/>
    <cellStyle name="Comma 2 3 6 2" xfId="40543" xr:uid="{00000000-0005-0000-0000-0000C2080000}"/>
    <cellStyle name="Comma 2 3 7" xfId="22800" xr:uid="{00000000-0005-0000-0000-0000B3080000}"/>
    <cellStyle name="Comma 2 3 8" xfId="54215" xr:uid="{00000000-0005-0000-0000-0000B4030000}"/>
    <cellStyle name="Comma 2 4" xfId="977" xr:uid="{00000000-0005-0000-0000-0000B8030000}"/>
    <cellStyle name="Comma 2 4 2" xfId="978" xr:uid="{00000000-0005-0000-0000-0000B9030000}"/>
    <cellStyle name="Comma 2 4 2 2" xfId="4196" xr:uid="{00000000-0005-0000-0000-0000D1030000}"/>
    <cellStyle name="Comma 2 4 2 2 2" xfId="24749" xr:uid="{00000000-0005-0000-0000-0000C5080000}"/>
    <cellStyle name="Comma 2 4 2 3" xfId="7755" xr:uid="{00000000-0005-0000-0000-000040240000}"/>
    <cellStyle name="Comma 2 4 2 4" xfId="22008" xr:uid="{00000000-0005-0000-0000-0000D1030000}"/>
    <cellStyle name="Comma 2 4 2 4 2" xfId="40548" xr:uid="{00000000-0005-0000-0000-0000C7080000}"/>
    <cellStyle name="Comma 2 4 2 5" xfId="22805" xr:uid="{00000000-0005-0000-0000-0000C4080000}"/>
    <cellStyle name="Comma 2 4 2 6" xfId="54220" xr:uid="{00000000-0005-0000-0000-0000B9030000}"/>
    <cellStyle name="Comma 2 4 3" xfId="4195" xr:uid="{00000000-0005-0000-0000-0000D0030000}"/>
    <cellStyle name="Comma 2 4 3 2" xfId="24748" xr:uid="{00000000-0005-0000-0000-0000C8080000}"/>
    <cellStyle name="Comma 2 4 4" xfId="3436" xr:uid="{00000000-0005-0000-0000-00003F240000}"/>
    <cellStyle name="Comma 2 4 5" xfId="22007" xr:uid="{00000000-0005-0000-0000-0000D0030000}"/>
    <cellStyle name="Comma 2 4 5 2" xfId="40547" xr:uid="{00000000-0005-0000-0000-0000CA080000}"/>
    <cellStyle name="Comma 2 4 6" xfId="22804" xr:uid="{00000000-0005-0000-0000-0000C3080000}"/>
    <cellStyle name="Comma 2 4 7" xfId="54219" xr:uid="{00000000-0005-0000-0000-0000B8030000}"/>
    <cellStyle name="Comma 2 5" xfId="979" xr:uid="{00000000-0005-0000-0000-0000BA030000}"/>
    <cellStyle name="Comma 2 5 2" xfId="4197" xr:uid="{00000000-0005-0000-0000-0000D2030000}"/>
    <cellStyle name="Comma 2 5 2 2" xfId="24750" xr:uid="{00000000-0005-0000-0000-0000CC080000}"/>
    <cellStyle name="Comma 2 5 3" xfId="8253" xr:uid="{00000000-0005-0000-0000-000041240000}"/>
    <cellStyle name="Comma 2 5 4" xfId="22009" xr:uid="{00000000-0005-0000-0000-0000D2030000}"/>
    <cellStyle name="Comma 2 5 4 2" xfId="40549" xr:uid="{00000000-0005-0000-0000-0000CE080000}"/>
    <cellStyle name="Comma 2 5 5" xfId="22806" xr:uid="{00000000-0005-0000-0000-0000CB080000}"/>
    <cellStyle name="Comma 2 5 6" xfId="54221" xr:uid="{00000000-0005-0000-0000-0000BA030000}"/>
    <cellStyle name="Comma 2 6" xfId="4182" xr:uid="{00000000-0005-0000-0000-0000C3030000}"/>
    <cellStyle name="Comma 2 6 2" xfId="24735" xr:uid="{00000000-0005-0000-0000-0000CF080000}"/>
    <cellStyle name="Comma 2 7" xfId="7752" xr:uid="{00000000-0005-0000-0000-000032240000}"/>
    <cellStyle name="Comma 2 8" xfId="21994" xr:uid="{00000000-0005-0000-0000-0000C3030000}"/>
    <cellStyle name="Comma 2 8 2" xfId="40534" xr:uid="{00000000-0005-0000-0000-0000D1080000}"/>
    <cellStyle name="Comma 2 9" xfId="22791" xr:uid="{00000000-0005-0000-0000-000092080000}"/>
    <cellStyle name="Comma 2_人事費" xfId="980" xr:uid="{00000000-0005-0000-0000-0000BB030000}"/>
    <cellStyle name="Comma 3" xfId="981" xr:uid="{00000000-0005-0000-0000-0000BC030000}"/>
    <cellStyle name="Comma 3 2" xfId="982" xr:uid="{00000000-0005-0000-0000-0000BD030000}"/>
    <cellStyle name="Comma 3 2 2" xfId="983" xr:uid="{00000000-0005-0000-0000-0000BE030000}"/>
    <cellStyle name="Comma 3 2 2 2" xfId="984" xr:uid="{00000000-0005-0000-0000-0000BF030000}"/>
    <cellStyle name="Comma 3 2 2 2 2" xfId="4202" xr:uid="{00000000-0005-0000-0000-0000D7030000}"/>
    <cellStyle name="Comma 3 2 2 2 2 2" xfId="24755" xr:uid="{00000000-0005-0000-0000-0000D7080000}"/>
    <cellStyle name="Comma 3 2 2 2 3" xfId="6976" xr:uid="{00000000-0005-0000-0000-000046240000}"/>
    <cellStyle name="Comma 3 2 2 2 4" xfId="22013" xr:uid="{00000000-0005-0000-0000-0000D7030000}"/>
    <cellStyle name="Comma 3 2 2 2 4 2" xfId="40553" xr:uid="{00000000-0005-0000-0000-0000D9080000}"/>
    <cellStyle name="Comma 3 2 2 2 5" xfId="22810" xr:uid="{00000000-0005-0000-0000-0000D6080000}"/>
    <cellStyle name="Comma 3 2 2 2 6" xfId="54225" xr:uid="{00000000-0005-0000-0000-0000BF030000}"/>
    <cellStyle name="Comma 3 2 2 3" xfId="4201" xr:uid="{00000000-0005-0000-0000-0000D6030000}"/>
    <cellStyle name="Comma 3 2 2 3 2" xfId="24754" xr:uid="{00000000-0005-0000-0000-0000DA080000}"/>
    <cellStyle name="Comma 3 2 2 4" xfId="8250" xr:uid="{00000000-0005-0000-0000-000045240000}"/>
    <cellStyle name="Comma 3 2 2 5" xfId="22012" xr:uid="{00000000-0005-0000-0000-0000D6030000}"/>
    <cellStyle name="Comma 3 2 2 5 2" xfId="40552" xr:uid="{00000000-0005-0000-0000-0000DC080000}"/>
    <cellStyle name="Comma 3 2 2 6" xfId="22809" xr:uid="{00000000-0005-0000-0000-0000D5080000}"/>
    <cellStyle name="Comma 3 2 2 7" xfId="54224" xr:uid="{00000000-0005-0000-0000-0000BE030000}"/>
    <cellStyle name="Comma 3 2 3" xfId="985" xr:uid="{00000000-0005-0000-0000-0000C0030000}"/>
    <cellStyle name="Comma 3 2 3 2" xfId="4203" xr:uid="{00000000-0005-0000-0000-0000D8030000}"/>
    <cellStyle name="Comma 3 2 3 2 2" xfId="24756" xr:uid="{00000000-0005-0000-0000-0000DE080000}"/>
    <cellStyle name="Comma 3 2 3 3" xfId="7963" xr:uid="{00000000-0005-0000-0000-000047240000}"/>
    <cellStyle name="Comma 3 2 3 4" xfId="22014" xr:uid="{00000000-0005-0000-0000-0000D8030000}"/>
    <cellStyle name="Comma 3 2 3 4 2" xfId="40554" xr:uid="{00000000-0005-0000-0000-0000E0080000}"/>
    <cellStyle name="Comma 3 2 3 5" xfId="22811" xr:uid="{00000000-0005-0000-0000-0000DD080000}"/>
    <cellStyle name="Comma 3 2 3 6" xfId="54226" xr:uid="{00000000-0005-0000-0000-0000C0030000}"/>
    <cellStyle name="Comma 3 2 4" xfId="4200" xr:uid="{00000000-0005-0000-0000-0000D5030000}"/>
    <cellStyle name="Comma 3 2 4 2" xfId="24753" xr:uid="{00000000-0005-0000-0000-0000E1080000}"/>
    <cellStyle name="Comma 3 2 5" xfId="7964" xr:uid="{00000000-0005-0000-0000-000044240000}"/>
    <cellStyle name="Comma 3 2 6" xfId="22011" xr:uid="{00000000-0005-0000-0000-0000D5030000}"/>
    <cellStyle name="Comma 3 2 6 2" xfId="40551" xr:uid="{00000000-0005-0000-0000-0000E3080000}"/>
    <cellStyle name="Comma 3 2 7" xfId="22808" xr:uid="{00000000-0005-0000-0000-0000D4080000}"/>
    <cellStyle name="Comma 3 2 8" xfId="54223" xr:uid="{00000000-0005-0000-0000-0000BD030000}"/>
    <cellStyle name="Comma 3 3" xfId="986" xr:uid="{00000000-0005-0000-0000-0000C1030000}"/>
    <cellStyle name="Comma 3 3 2" xfId="987" xr:uid="{00000000-0005-0000-0000-0000C2030000}"/>
    <cellStyle name="Comma 3 3 2 2" xfId="4205" xr:uid="{00000000-0005-0000-0000-0000DA030000}"/>
    <cellStyle name="Comma 3 3 2 2 2" xfId="24758" xr:uid="{00000000-0005-0000-0000-0000E6080000}"/>
    <cellStyle name="Comma 3 3 2 3" xfId="6978" xr:uid="{00000000-0005-0000-0000-000049240000}"/>
    <cellStyle name="Comma 3 3 2 4" xfId="22016" xr:uid="{00000000-0005-0000-0000-0000DA030000}"/>
    <cellStyle name="Comma 3 3 2 4 2" xfId="40556" xr:uid="{00000000-0005-0000-0000-0000E8080000}"/>
    <cellStyle name="Comma 3 3 2 5" xfId="22813" xr:uid="{00000000-0005-0000-0000-0000E5080000}"/>
    <cellStyle name="Comma 3 3 2 6" xfId="54228" xr:uid="{00000000-0005-0000-0000-0000C2030000}"/>
    <cellStyle name="Comma 3 3 3" xfId="4204" xr:uid="{00000000-0005-0000-0000-0000D9030000}"/>
    <cellStyle name="Comma 3 3 3 2" xfId="24757" xr:uid="{00000000-0005-0000-0000-0000E9080000}"/>
    <cellStyle name="Comma 3 3 4" xfId="8252" xr:uid="{00000000-0005-0000-0000-000048240000}"/>
    <cellStyle name="Comma 3 3 5" xfId="22015" xr:uid="{00000000-0005-0000-0000-0000D9030000}"/>
    <cellStyle name="Comma 3 3 5 2" xfId="40555" xr:uid="{00000000-0005-0000-0000-0000EB080000}"/>
    <cellStyle name="Comma 3 3 6" xfId="22812" xr:uid="{00000000-0005-0000-0000-0000E4080000}"/>
    <cellStyle name="Comma 3 3 7" xfId="54227" xr:uid="{00000000-0005-0000-0000-0000C1030000}"/>
    <cellStyle name="Comma 3 4" xfId="988" xr:uid="{00000000-0005-0000-0000-0000C3030000}"/>
    <cellStyle name="Comma 3 4 2" xfId="4206" xr:uid="{00000000-0005-0000-0000-0000DB030000}"/>
    <cellStyle name="Comma 3 4 2 2" xfId="24759" xr:uid="{00000000-0005-0000-0000-0000ED080000}"/>
    <cellStyle name="Comma 3 4 3" xfId="3438" xr:uid="{00000000-0005-0000-0000-00004A240000}"/>
    <cellStyle name="Comma 3 4 4" xfId="22017" xr:uid="{00000000-0005-0000-0000-0000DB030000}"/>
    <cellStyle name="Comma 3 4 4 2" xfId="40557" xr:uid="{00000000-0005-0000-0000-0000EF080000}"/>
    <cellStyle name="Comma 3 4 5" xfId="22814" xr:uid="{00000000-0005-0000-0000-0000EC080000}"/>
    <cellStyle name="Comma 3 4 6" xfId="54229" xr:uid="{00000000-0005-0000-0000-0000C3030000}"/>
    <cellStyle name="Comma 3 5" xfId="4199" xr:uid="{00000000-0005-0000-0000-0000D4030000}"/>
    <cellStyle name="Comma 3 5 2" xfId="24752" xr:uid="{00000000-0005-0000-0000-0000F0080000}"/>
    <cellStyle name="Comma 3 6" xfId="3437" xr:uid="{00000000-0005-0000-0000-000043240000}"/>
    <cellStyle name="Comma 3 7" xfId="22010" xr:uid="{00000000-0005-0000-0000-0000D4030000}"/>
    <cellStyle name="Comma 3 7 2" xfId="40550" xr:uid="{00000000-0005-0000-0000-0000F2080000}"/>
    <cellStyle name="Comma 3 8" xfId="22807" xr:uid="{00000000-0005-0000-0000-0000D3080000}"/>
    <cellStyle name="Comma 3 9" xfId="54222" xr:uid="{00000000-0005-0000-0000-0000BC030000}"/>
    <cellStyle name="Comma 4" xfId="989" xr:uid="{00000000-0005-0000-0000-0000C4030000}"/>
    <cellStyle name="Comma 4 2" xfId="990" xr:uid="{00000000-0005-0000-0000-0000C5030000}"/>
    <cellStyle name="Comma 4 2 2" xfId="991" xr:uid="{00000000-0005-0000-0000-0000C6030000}"/>
    <cellStyle name="Comma 4 2 2 2" xfId="992" xr:uid="{00000000-0005-0000-0000-0000C7030000}"/>
    <cellStyle name="Comma 4 2 2 2 2" xfId="4210" xr:uid="{00000000-0005-0000-0000-0000DF030000}"/>
    <cellStyle name="Comma 4 2 2 2 2 2" xfId="24763" xr:uid="{00000000-0005-0000-0000-0000F7080000}"/>
    <cellStyle name="Comma 4 2 2 2 3" xfId="3439" xr:uid="{00000000-0005-0000-0000-00004E240000}"/>
    <cellStyle name="Comma 4 2 2 2 4" xfId="22021" xr:uid="{00000000-0005-0000-0000-0000DF030000}"/>
    <cellStyle name="Comma 4 2 2 2 4 2" xfId="40561" xr:uid="{00000000-0005-0000-0000-0000F9080000}"/>
    <cellStyle name="Comma 4 2 2 2 5" xfId="22818" xr:uid="{00000000-0005-0000-0000-0000F6080000}"/>
    <cellStyle name="Comma 4 2 2 2 6" xfId="54233" xr:uid="{00000000-0005-0000-0000-0000C7030000}"/>
    <cellStyle name="Comma 4 2 2 3" xfId="4209" xr:uid="{00000000-0005-0000-0000-0000DE030000}"/>
    <cellStyle name="Comma 4 2 2 3 2" xfId="24762" xr:uid="{00000000-0005-0000-0000-0000FA080000}"/>
    <cellStyle name="Comma 4 2 2 4" xfId="6977" xr:uid="{00000000-0005-0000-0000-00004D240000}"/>
    <cellStyle name="Comma 4 2 2 5" xfId="22020" xr:uid="{00000000-0005-0000-0000-0000DE030000}"/>
    <cellStyle name="Comma 4 2 2 5 2" xfId="40560" xr:uid="{00000000-0005-0000-0000-0000FC080000}"/>
    <cellStyle name="Comma 4 2 2 6" xfId="22817" xr:uid="{00000000-0005-0000-0000-0000F5080000}"/>
    <cellStyle name="Comma 4 2 2 7" xfId="54232" xr:uid="{00000000-0005-0000-0000-0000C6030000}"/>
    <cellStyle name="Comma 4 2 3" xfId="993" xr:uid="{00000000-0005-0000-0000-0000C8030000}"/>
    <cellStyle name="Comma 4 2 3 2" xfId="4211" xr:uid="{00000000-0005-0000-0000-0000E0030000}"/>
    <cellStyle name="Comma 4 2 3 2 2" xfId="24764" xr:uid="{00000000-0005-0000-0000-0000FE080000}"/>
    <cellStyle name="Comma 4 2 3 3" xfId="3440" xr:uid="{00000000-0005-0000-0000-00004F240000}"/>
    <cellStyle name="Comma 4 2 3 4" xfId="22022" xr:uid="{00000000-0005-0000-0000-0000E0030000}"/>
    <cellStyle name="Comma 4 2 3 4 2" xfId="40562" xr:uid="{00000000-0005-0000-0000-000000090000}"/>
    <cellStyle name="Comma 4 2 3 5" xfId="22819" xr:uid="{00000000-0005-0000-0000-0000FD080000}"/>
    <cellStyle name="Comma 4 2 3 6" xfId="54234" xr:uid="{00000000-0005-0000-0000-0000C8030000}"/>
    <cellStyle name="Comma 4 2 4" xfId="4208" xr:uid="{00000000-0005-0000-0000-0000DD030000}"/>
    <cellStyle name="Comma 4 2 4 2" xfId="24761" xr:uid="{00000000-0005-0000-0000-000001090000}"/>
    <cellStyle name="Comma 4 2 5" xfId="8251" xr:uid="{00000000-0005-0000-0000-00004C240000}"/>
    <cellStyle name="Comma 4 2 6" xfId="22019" xr:uid="{00000000-0005-0000-0000-0000DD030000}"/>
    <cellStyle name="Comma 4 2 6 2" xfId="40559" xr:uid="{00000000-0005-0000-0000-000003090000}"/>
    <cellStyle name="Comma 4 2 7" xfId="22816" xr:uid="{00000000-0005-0000-0000-0000F4080000}"/>
    <cellStyle name="Comma 4 2 8" xfId="54231" xr:uid="{00000000-0005-0000-0000-0000C5030000}"/>
    <cellStyle name="Comma 4 3" xfId="994" xr:uid="{00000000-0005-0000-0000-0000C9030000}"/>
    <cellStyle name="Comma 4 3 2" xfId="995" xr:uid="{00000000-0005-0000-0000-0000CA030000}"/>
    <cellStyle name="Comma 4 3 2 2" xfId="4213" xr:uid="{00000000-0005-0000-0000-0000E2030000}"/>
    <cellStyle name="Comma 4 3 2 2 2" xfId="24766" xr:uid="{00000000-0005-0000-0000-000006090000}"/>
    <cellStyle name="Comma 4 3 2 3" xfId="8304" xr:uid="{00000000-0005-0000-0000-000051240000}"/>
    <cellStyle name="Comma 4 3 2 4" xfId="22024" xr:uid="{00000000-0005-0000-0000-0000E2030000}"/>
    <cellStyle name="Comma 4 3 2 4 2" xfId="40564" xr:uid="{00000000-0005-0000-0000-000008090000}"/>
    <cellStyle name="Comma 4 3 2 5" xfId="22821" xr:uid="{00000000-0005-0000-0000-000005090000}"/>
    <cellStyle name="Comma 4 3 2 6" xfId="54236" xr:uid="{00000000-0005-0000-0000-0000CA030000}"/>
    <cellStyle name="Comma 4 3 3" xfId="4212" xr:uid="{00000000-0005-0000-0000-0000E1030000}"/>
    <cellStyle name="Comma 4 3 3 2" xfId="24765" xr:uid="{00000000-0005-0000-0000-000009090000}"/>
    <cellStyle name="Comma 4 3 4" xfId="3441" xr:uid="{00000000-0005-0000-0000-000050240000}"/>
    <cellStyle name="Comma 4 3 5" xfId="22023" xr:uid="{00000000-0005-0000-0000-0000E1030000}"/>
    <cellStyle name="Comma 4 3 5 2" xfId="40563" xr:uid="{00000000-0005-0000-0000-00000B090000}"/>
    <cellStyle name="Comma 4 3 6" xfId="22820" xr:uid="{00000000-0005-0000-0000-000004090000}"/>
    <cellStyle name="Comma 4 3 7" xfId="54235" xr:uid="{00000000-0005-0000-0000-0000C9030000}"/>
    <cellStyle name="Comma 4 4" xfId="996" xr:uid="{00000000-0005-0000-0000-0000CB030000}"/>
    <cellStyle name="Comma 4 4 2" xfId="4214" xr:uid="{00000000-0005-0000-0000-0000E3030000}"/>
    <cellStyle name="Comma 4 4 2 2" xfId="24767" xr:uid="{00000000-0005-0000-0000-00000D090000}"/>
    <cellStyle name="Comma 4 4 3" xfId="7965" xr:uid="{00000000-0005-0000-0000-000052240000}"/>
    <cellStyle name="Comma 4 4 4" xfId="22025" xr:uid="{00000000-0005-0000-0000-0000E3030000}"/>
    <cellStyle name="Comma 4 4 4 2" xfId="40565" xr:uid="{00000000-0005-0000-0000-00000F090000}"/>
    <cellStyle name="Comma 4 4 5" xfId="22822" xr:uid="{00000000-0005-0000-0000-00000C090000}"/>
    <cellStyle name="Comma 4 4 6" xfId="54237" xr:uid="{00000000-0005-0000-0000-0000CB030000}"/>
    <cellStyle name="Comma 4 5" xfId="4207" xr:uid="{00000000-0005-0000-0000-0000DC030000}"/>
    <cellStyle name="Comma 4 5 2" xfId="24760" xr:uid="{00000000-0005-0000-0000-000010090000}"/>
    <cellStyle name="Comma 4 6" xfId="7756" xr:uid="{00000000-0005-0000-0000-00004B240000}"/>
    <cellStyle name="Comma 4 7" xfId="22018" xr:uid="{00000000-0005-0000-0000-0000DC030000}"/>
    <cellStyle name="Comma 4 7 2" xfId="40558" xr:uid="{00000000-0005-0000-0000-000012090000}"/>
    <cellStyle name="Comma 4 8" xfId="22815" xr:uid="{00000000-0005-0000-0000-0000F3080000}"/>
    <cellStyle name="Comma 4 9" xfId="54230" xr:uid="{00000000-0005-0000-0000-0000C4030000}"/>
    <cellStyle name="Comma0" xfId="997" xr:uid="{00000000-0005-0000-0000-0000CC030000}"/>
    <cellStyle name="Comma0 2" xfId="3442" xr:uid="{00000000-0005-0000-0000-000053240000}"/>
    <cellStyle name="Currency0" xfId="998" xr:uid="{00000000-0005-0000-0000-0000CD030000}"/>
    <cellStyle name="Currency0 2" xfId="7961" xr:uid="{00000000-0005-0000-0000-000054240000}"/>
    <cellStyle name="Date" xfId="999" xr:uid="{00000000-0005-0000-0000-0000CE030000}"/>
    <cellStyle name="Date 2" xfId="3443" xr:uid="{00000000-0005-0000-0000-000055240000}"/>
    <cellStyle name="eng" xfId="1000" xr:uid="{00000000-0005-0000-0000-0000CF030000}"/>
    <cellStyle name="eng 2" xfId="7760" xr:uid="{00000000-0005-0000-0000-000056240000}"/>
    <cellStyle name="Error" xfId="7758" xr:uid="{00000000-0005-0000-0000-000057240000}"/>
    <cellStyle name="Excel Built-in Comma" xfId="3444" xr:uid="{00000000-0005-0000-0000-000058240000}"/>
    <cellStyle name="Explanatory Text" xfId="1001" xr:uid="{00000000-0005-0000-0000-0000D0030000}"/>
    <cellStyle name="Explanatory Text 2" xfId="7759" xr:uid="{00000000-0005-0000-0000-000059240000}"/>
    <cellStyle name="Fixed" xfId="1002" xr:uid="{00000000-0005-0000-0000-0000D1030000}"/>
    <cellStyle name="Fixed 2" xfId="3445" xr:uid="{00000000-0005-0000-0000-00005A240000}"/>
    <cellStyle name="Footnote" xfId="3446" xr:uid="{00000000-0005-0000-0000-00005B240000}"/>
    <cellStyle name="Good" xfId="1003" xr:uid="{00000000-0005-0000-0000-0000D2030000}"/>
    <cellStyle name="Good 1" xfId="1004" xr:uid="{00000000-0005-0000-0000-0000D3030000}"/>
    <cellStyle name="Good 1 2" xfId="8303" xr:uid="{00000000-0005-0000-0000-00005D240000}"/>
    <cellStyle name="Good 2" xfId="4953" xr:uid="{00000000-0005-0000-0000-00005C240000}"/>
    <cellStyle name="Good 3" xfId="8816" xr:uid="{00000000-0005-0000-0000-00005E240000}"/>
    <cellStyle name="Grey" xfId="1005" xr:uid="{00000000-0005-0000-0000-0000D4030000}"/>
    <cellStyle name="Grey 2" xfId="4954" xr:uid="{00000000-0005-0000-0000-00005F240000}"/>
    <cellStyle name="header" xfId="1006" xr:uid="{00000000-0005-0000-0000-0000D5030000}"/>
    <cellStyle name="header 2" xfId="7761" xr:uid="{00000000-0005-0000-0000-000060240000}"/>
    <cellStyle name="Header1" xfId="1007" xr:uid="{00000000-0005-0000-0000-0000D6030000}"/>
    <cellStyle name="Header1 2" xfId="3447" xr:uid="{00000000-0005-0000-0000-000061240000}"/>
    <cellStyle name="Header2" xfId="1008" xr:uid="{00000000-0005-0000-0000-0000D7030000}"/>
    <cellStyle name="Header2 10" xfId="22026" xr:uid="{00000000-0005-0000-0000-0000EF030000}"/>
    <cellStyle name="Header2 10 2" xfId="40566" xr:uid="{00000000-0005-0000-0000-00002E090000}"/>
    <cellStyle name="Header2 10 3" xfId="53855" xr:uid="{00000000-0005-0000-0000-00002E090000}"/>
    <cellStyle name="Header2 11" xfId="22823" xr:uid="{00000000-0005-0000-0000-00002D090000}"/>
    <cellStyle name="Header2 12" xfId="30033" xr:uid="{00000000-0005-0000-0000-00002D090000}"/>
    <cellStyle name="Header2 13" xfId="54238" xr:uid="{00000000-0005-0000-0000-0000D7030000}"/>
    <cellStyle name="Header2 2" xfId="1009" xr:uid="{00000000-0005-0000-0000-0000D8030000}"/>
    <cellStyle name="Header2 2 10" xfId="22824" xr:uid="{00000000-0005-0000-0000-00002F090000}"/>
    <cellStyle name="Header2 2 11" xfId="30032" xr:uid="{00000000-0005-0000-0000-00002F090000}"/>
    <cellStyle name="Header2 2 12" xfId="54239" xr:uid="{00000000-0005-0000-0000-0000D8030000}"/>
    <cellStyle name="Header2 2 2" xfId="2475" xr:uid="{00000000-0005-0000-0000-0000D8030000}"/>
    <cellStyle name="Header2 2 2 10" xfId="55303" xr:uid="{00000000-0005-0000-0000-0000D8030000}"/>
    <cellStyle name="Header2 2 2 2" xfId="5682" xr:uid="{00000000-0005-0000-0000-0000F1030000}"/>
    <cellStyle name="Header2 2 2 2 2" xfId="20668" xr:uid="{00000000-0005-0000-0000-00000A040000}"/>
    <cellStyle name="Header2 2 2 2 2 2" xfId="39218" xr:uid="{00000000-0005-0000-0000-000032090000}"/>
    <cellStyle name="Header2 2 2 2 2 3" xfId="52601" xr:uid="{00000000-0005-0000-0000-000032090000}"/>
    <cellStyle name="Header2 2 2 2 3" xfId="26097" xr:uid="{00000000-0005-0000-0000-000031090000}"/>
    <cellStyle name="Header2 2 2 2 4" xfId="41491" xr:uid="{00000000-0005-0000-0000-000031090000}"/>
    <cellStyle name="Header2 2 2 3" xfId="7648" xr:uid="{00000000-0005-0000-0000-0000F1030000}"/>
    <cellStyle name="Header2 2 2 3 2" xfId="27778" xr:uid="{00000000-0005-0000-0000-000033090000}"/>
    <cellStyle name="Header2 2 2 3 3" xfId="42784" xr:uid="{00000000-0005-0000-0000-000033090000}"/>
    <cellStyle name="Header2 2 2 4" xfId="8509" xr:uid="{00000000-0005-0000-0000-0000F1030000}"/>
    <cellStyle name="Header2 2 2 4 2" xfId="28436" xr:uid="{00000000-0005-0000-0000-000034090000}"/>
    <cellStyle name="Header2 2 2 4 3" xfId="43261" xr:uid="{00000000-0005-0000-0000-000034090000}"/>
    <cellStyle name="Header2 2 2 5" xfId="9365" xr:uid="{00000000-0005-0000-0000-0000F1030000}"/>
    <cellStyle name="Header2 2 2 5 2" xfId="28967" xr:uid="{00000000-0005-0000-0000-000035090000}"/>
    <cellStyle name="Header2 2 2 5 3" xfId="43645" xr:uid="{00000000-0005-0000-0000-000035090000}"/>
    <cellStyle name="Header2 2 2 6" xfId="4952" xr:uid="{00000000-0005-0000-0000-000064240000}"/>
    <cellStyle name="Header2 2 2 7" xfId="12348" xr:uid="{00000000-0005-0000-0000-0000D8030000}"/>
    <cellStyle name="Header2 2 2 7 2" xfId="30909" xr:uid="{00000000-0005-0000-0000-000037090000}"/>
    <cellStyle name="Header2 2 2 7 3" xfId="45018" xr:uid="{00000000-0005-0000-0000-000037090000}"/>
    <cellStyle name="Header2 2 2 8" xfId="22434" xr:uid="{00000000-0005-0000-0000-0000F1030000}"/>
    <cellStyle name="Header2 2 2 8 2" xfId="40974" xr:uid="{00000000-0005-0000-0000-000038090000}"/>
    <cellStyle name="Header2 2 2 8 3" xfId="54167" xr:uid="{00000000-0005-0000-0000-000038090000}"/>
    <cellStyle name="Header2 2 2 9" xfId="23986" xr:uid="{00000000-0005-0000-0000-000030090000}"/>
    <cellStyle name="Header2 2 3" xfId="2794" xr:uid="{00000000-0005-0000-0000-0000D8030000}"/>
    <cellStyle name="Header2 2 3 10" xfId="24144" xr:uid="{00000000-0005-0000-0000-000039090000}"/>
    <cellStyle name="Header2 2 3 2" xfId="6001" xr:uid="{00000000-0005-0000-0000-0000F2030000}"/>
    <cellStyle name="Header2 2 3 2 2" xfId="20828" xr:uid="{00000000-0005-0000-0000-00000C040000}"/>
    <cellStyle name="Header2 2 3 2 2 2" xfId="39372" xr:uid="{00000000-0005-0000-0000-00003B090000}"/>
    <cellStyle name="Header2 2 3 2 2 3" xfId="52741" xr:uid="{00000000-0005-0000-0000-00003B090000}"/>
    <cellStyle name="Header2 2 3 2 3" xfId="26410" xr:uid="{00000000-0005-0000-0000-00003A090000}"/>
    <cellStyle name="Header2 2 3 2 4" xfId="41724" xr:uid="{00000000-0005-0000-0000-00003A090000}"/>
    <cellStyle name="Header2 2 3 3" xfId="7967" xr:uid="{00000000-0005-0000-0000-0000F2030000}"/>
    <cellStyle name="Header2 2 3 3 2" xfId="27995" xr:uid="{00000000-0005-0000-0000-00003C090000}"/>
    <cellStyle name="Header2 2 3 3 3" xfId="42910" xr:uid="{00000000-0005-0000-0000-00003C090000}"/>
    <cellStyle name="Header2 2 3 4" xfId="8827" xr:uid="{00000000-0005-0000-0000-0000F2030000}"/>
    <cellStyle name="Header2 2 3 4 2" xfId="28676" xr:uid="{00000000-0005-0000-0000-00003D090000}"/>
    <cellStyle name="Header2 2 3 4 3" xfId="43387" xr:uid="{00000000-0005-0000-0000-00003D090000}"/>
    <cellStyle name="Header2 2 3 5" xfId="9684" xr:uid="{00000000-0005-0000-0000-0000F2030000}"/>
    <cellStyle name="Header2 2 3 5 2" xfId="29285" xr:uid="{00000000-0005-0000-0000-00003E090000}"/>
    <cellStyle name="Header2 2 3 5 3" xfId="43884" xr:uid="{00000000-0005-0000-0000-00003E090000}"/>
    <cellStyle name="Header2 2 3 6" xfId="8810" xr:uid="{00000000-0005-0000-0000-000065240000}"/>
    <cellStyle name="Header2 2 3 7" xfId="12048" xr:uid="{00000000-0005-0000-0000-0000D8030000}"/>
    <cellStyle name="Header2 2 3 7 2" xfId="30611" xr:uid="{00000000-0005-0000-0000-000040090000}"/>
    <cellStyle name="Header2 2 3 7 3" xfId="44755" xr:uid="{00000000-0005-0000-0000-000040090000}"/>
    <cellStyle name="Header2 2 3 8" xfId="21718" xr:uid="{00000000-0005-0000-0000-0000D8030000}"/>
    <cellStyle name="Header2 2 3 8 2" xfId="40258" xr:uid="{00000000-0005-0000-0000-000041090000}"/>
    <cellStyle name="Header2 2 3 8 3" xfId="53606" xr:uid="{00000000-0005-0000-0000-000041090000}"/>
    <cellStyle name="Header2 2 3 9" xfId="22441" xr:uid="{00000000-0005-0000-0000-0000F2030000}"/>
    <cellStyle name="Header2 2 3 9 2" xfId="40981" xr:uid="{00000000-0005-0000-0000-000042090000}"/>
    <cellStyle name="Header2 2 3 9 3" xfId="54174" xr:uid="{00000000-0005-0000-0000-000042090000}"/>
    <cellStyle name="Header2 2 4" xfId="2605" xr:uid="{00000000-0005-0000-0000-0000D8030000}"/>
    <cellStyle name="Header2 2 4 10" xfId="55433" xr:uid="{00000000-0005-0000-0000-0000D8030000}"/>
    <cellStyle name="Header2 2 4 2" xfId="5812" xr:uid="{00000000-0005-0000-0000-0000F3030000}"/>
    <cellStyle name="Header2 2 4 2 2" xfId="20708" xr:uid="{00000000-0005-0000-0000-00000E040000}"/>
    <cellStyle name="Header2 2 4 2 2 2" xfId="39254" xr:uid="{00000000-0005-0000-0000-000045090000}"/>
    <cellStyle name="Header2 2 4 2 2 3" xfId="52631" xr:uid="{00000000-0005-0000-0000-000045090000}"/>
    <cellStyle name="Header2 2 4 2 3" xfId="26223" xr:uid="{00000000-0005-0000-0000-000044090000}"/>
    <cellStyle name="Header2 2 4 2 4" xfId="41608" xr:uid="{00000000-0005-0000-0000-000044090000}"/>
    <cellStyle name="Header2 2 4 3" xfId="7778" xr:uid="{00000000-0005-0000-0000-0000F3030000}"/>
    <cellStyle name="Header2 2 4 3 2" xfId="27826" xr:uid="{00000000-0005-0000-0000-000046090000}"/>
    <cellStyle name="Header2 2 4 3 3" xfId="42806" xr:uid="{00000000-0005-0000-0000-000046090000}"/>
    <cellStyle name="Header2 2 4 4" xfId="8639" xr:uid="{00000000-0005-0000-0000-0000F3030000}"/>
    <cellStyle name="Header2 2 4 4 2" xfId="28502" xr:uid="{00000000-0005-0000-0000-000047090000}"/>
    <cellStyle name="Header2 2 4 4 3" xfId="43283" xr:uid="{00000000-0005-0000-0000-000047090000}"/>
    <cellStyle name="Header2 2 4 5" xfId="9495" xr:uid="{00000000-0005-0000-0000-0000F3030000}"/>
    <cellStyle name="Header2 2 4 5 2" xfId="29097" xr:uid="{00000000-0005-0000-0000-000048090000}"/>
    <cellStyle name="Header2 2 4 5 3" xfId="43765" xr:uid="{00000000-0005-0000-0000-000048090000}"/>
    <cellStyle name="Header2 2 4 6" xfId="3448" xr:uid="{00000000-0005-0000-0000-000066240000}"/>
    <cellStyle name="Header2 2 4 7" xfId="21624" xr:uid="{00000000-0005-0000-0000-0000D8030000}"/>
    <cellStyle name="Header2 2 4 7 2" xfId="40164" xr:uid="{00000000-0005-0000-0000-00004A090000}"/>
    <cellStyle name="Header2 2 4 7 3" xfId="53512" xr:uid="{00000000-0005-0000-0000-00004A090000}"/>
    <cellStyle name="Header2 2 4 8" xfId="22436" xr:uid="{00000000-0005-0000-0000-0000F3030000}"/>
    <cellStyle name="Header2 2 4 8 2" xfId="40976" xr:uid="{00000000-0005-0000-0000-00004B090000}"/>
    <cellStyle name="Header2 2 4 8 3" xfId="54169" xr:uid="{00000000-0005-0000-0000-00004B090000}"/>
    <cellStyle name="Header2 2 4 9" xfId="24096" xr:uid="{00000000-0005-0000-0000-000043090000}"/>
    <cellStyle name="Header2 2 5" xfId="2717" xr:uid="{00000000-0005-0000-0000-0000D8030000}"/>
    <cellStyle name="Header2 2 5 2" xfId="5924" xr:uid="{00000000-0005-0000-0000-0000F4030000}"/>
    <cellStyle name="Header2 2 5 2 2" xfId="20808" xr:uid="{00000000-0005-0000-0000-000010040000}"/>
    <cellStyle name="Header2 2 5 2 2 2" xfId="39353" xr:uid="{00000000-0005-0000-0000-00004E090000}"/>
    <cellStyle name="Header2 2 5 2 2 3" xfId="52730" xr:uid="{00000000-0005-0000-0000-00004E090000}"/>
    <cellStyle name="Header2 2 5 2 3" xfId="26334" xr:uid="{00000000-0005-0000-0000-00004D090000}"/>
    <cellStyle name="Header2 2 5 2 4" xfId="41713" xr:uid="{00000000-0005-0000-0000-00004D090000}"/>
    <cellStyle name="Header2 2 5 3" xfId="7890" xr:uid="{00000000-0005-0000-0000-0000F4030000}"/>
    <cellStyle name="Header2 2 5 3 2" xfId="27932" xr:uid="{00000000-0005-0000-0000-00004F090000}"/>
    <cellStyle name="Header2 2 5 3 3" xfId="42905" xr:uid="{00000000-0005-0000-0000-00004F090000}"/>
    <cellStyle name="Header2 2 5 4" xfId="8751" xr:uid="{00000000-0005-0000-0000-0000F4030000}"/>
    <cellStyle name="Header2 2 5 4 2" xfId="28614" xr:uid="{00000000-0005-0000-0000-000050090000}"/>
    <cellStyle name="Header2 2 5 4 3" xfId="43382" xr:uid="{00000000-0005-0000-0000-000050090000}"/>
    <cellStyle name="Header2 2 5 5" xfId="9607" xr:uid="{00000000-0005-0000-0000-0000F4030000}"/>
    <cellStyle name="Header2 2 5 5 2" xfId="29209" xr:uid="{00000000-0005-0000-0000-000051090000}"/>
    <cellStyle name="Header2 2 5 5 3" xfId="43870" xr:uid="{00000000-0005-0000-0000-000051090000}"/>
    <cellStyle name="Header2 2 5 6" xfId="7765" xr:uid="{00000000-0005-0000-0000-000067240000}"/>
    <cellStyle name="Header2 2 5 7" xfId="21698" xr:uid="{00000000-0005-0000-0000-0000D8030000}"/>
    <cellStyle name="Header2 2 5 7 2" xfId="40238" xr:uid="{00000000-0005-0000-0000-000053090000}"/>
    <cellStyle name="Header2 2 5 7 3" xfId="53586" xr:uid="{00000000-0005-0000-0000-000053090000}"/>
    <cellStyle name="Header2 2 5 8" xfId="22439" xr:uid="{00000000-0005-0000-0000-0000F4030000}"/>
    <cellStyle name="Header2 2 5 8 2" xfId="40979" xr:uid="{00000000-0005-0000-0000-000054090000}"/>
    <cellStyle name="Header2 2 5 8 3" xfId="54172" xr:uid="{00000000-0005-0000-0000-000054090000}"/>
    <cellStyle name="Header2 2 5 9" xfId="24108" xr:uid="{00000000-0005-0000-0000-00004C090000}"/>
    <cellStyle name="Header2 2 6" xfId="7762" xr:uid="{00000000-0005-0000-0000-000063240000}"/>
    <cellStyle name="Header2 2 6 2" xfId="19997" xr:uid="{00000000-0005-0000-0000-000011040000}"/>
    <cellStyle name="Header2 2 6 2 2" xfId="38553" xr:uid="{00000000-0005-0000-0000-000056090000}"/>
    <cellStyle name="Header2 2 6 2 3" xfId="52045" xr:uid="{00000000-0005-0000-0000-000056090000}"/>
    <cellStyle name="Header2 2 7" xfId="17562" xr:uid="{00000000-0005-0000-0000-0000F0030000}"/>
    <cellStyle name="Header2 2 7 2" xfId="36118" xr:uid="{00000000-0005-0000-0000-000057090000}"/>
    <cellStyle name="Header2 2 7 3" xfId="49748" xr:uid="{00000000-0005-0000-0000-000057090000}"/>
    <cellStyle name="Header2 2 8" xfId="18608" xr:uid="{00000000-0005-0000-0000-0000D8030000}"/>
    <cellStyle name="Header2 2 8 2" xfId="37164" xr:uid="{00000000-0005-0000-0000-000058090000}"/>
    <cellStyle name="Header2 2 8 3" xfId="50666" xr:uid="{00000000-0005-0000-0000-000058090000}"/>
    <cellStyle name="Header2 2 9" xfId="22027" xr:uid="{00000000-0005-0000-0000-0000F0030000}"/>
    <cellStyle name="Header2 2 9 2" xfId="40567" xr:uid="{00000000-0005-0000-0000-000059090000}"/>
    <cellStyle name="Header2 2 9 3" xfId="53856" xr:uid="{00000000-0005-0000-0000-000059090000}"/>
    <cellStyle name="Header2 3" xfId="2476" xr:uid="{00000000-0005-0000-0000-0000D7030000}"/>
    <cellStyle name="Header2 3 10" xfId="55304" xr:uid="{00000000-0005-0000-0000-0000D7030000}"/>
    <cellStyle name="Header2 3 2" xfId="5683" xr:uid="{00000000-0005-0000-0000-0000F5030000}"/>
    <cellStyle name="Header2 3 2 2" xfId="20669" xr:uid="{00000000-0005-0000-0000-000013040000}"/>
    <cellStyle name="Header2 3 2 2 2" xfId="39219" xr:uid="{00000000-0005-0000-0000-00005C090000}"/>
    <cellStyle name="Header2 3 2 2 3" xfId="52602" xr:uid="{00000000-0005-0000-0000-00005C090000}"/>
    <cellStyle name="Header2 3 2 3" xfId="26098" xr:uid="{00000000-0005-0000-0000-00005B090000}"/>
    <cellStyle name="Header2 3 2 4" xfId="41492" xr:uid="{00000000-0005-0000-0000-00005B090000}"/>
    <cellStyle name="Header2 3 3" xfId="7649" xr:uid="{00000000-0005-0000-0000-0000F5030000}"/>
    <cellStyle name="Header2 3 3 2" xfId="27779" xr:uid="{00000000-0005-0000-0000-00005D090000}"/>
    <cellStyle name="Header2 3 3 3" xfId="42785" xr:uid="{00000000-0005-0000-0000-00005D090000}"/>
    <cellStyle name="Header2 3 4" xfId="8510" xr:uid="{00000000-0005-0000-0000-0000F5030000}"/>
    <cellStyle name="Header2 3 4 2" xfId="28437" xr:uid="{00000000-0005-0000-0000-00005E090000}"/>
    <cellStyle name="Header2 3 4 3" xfId="43262" xr:uid="{00000000-0005-0000-0000-00005E090000}"/>
    <cellStyle name="Header2 3 5" xfId="9366" xr:uid="{00000000-0005-0000-0000-0000F5030000}"/>
    <cellStyle name="Header2 3 5 2" xfId="28968" xr:uid="{00000000-0005-0000-0000-00005F090000}"/>
    <cellStyle name="Header2 3 5 3" xfId="43646" xr:uid="{00000000-0005-0000-0000-00005F090000}"/>
    <cellStyle name="Header2 3 6" xfId="7763" xr:uid="{00000000-0005-0000-0000-000068240000}"/>
    <cellStyle name="Header2 3 7" xfId="12347" xr:uid="{00000000-0005-0000-0000-0000D7030000}"/>
    <cellStyle name="Header2 3 7 2" xfId="30908" xr:uid="{00000000-0005-0000-0000-000061090000}"/>
    <cellStyle name="Header2 3 7 3" xfId="45017" xr:uid="{00000000-0005-0000-0000-000061090000}"/>
    <cellStyle name="Header2 3 8" xfId="22435" xr:uid="{00000000-0005-0000-0000-0000F5030000}"/>
    <cellStyle name="Header2 3 8 2" xfId="40975" xr:uid="{00000000-0005-0000-0000-000062090000}"/>
    <cellStyle name="Header2 3 8 3" xfId="54168" xr:uid="{00000000-0005-0000-0000-000062090000}"/>
    <cellStyle name="Header2 3 9" xfId="23987" xr:uid="{00000000-0005-0000-0000-00005A090000}"/>
    <cellStyle name="Header2 4" xfId="2611" xr:uid="{00000000-0005-0000-0000-0000D7030000}"/>
    <cellStyle name="Header2 4 10" xfId="24102" xr:uid="{00000000-0005-0000-0000-000063090000}"/>
    <cellStyle name="Header2 4 2" xfId="5818" xr:uid="{00000000-0005-0000-0000-0000F6030000}"/>
    <cellStyle name="Header2 4 2 2" xfId="20714" xr:uid="{00000000-0005-0000-0000-000015040000}"/>
    <cellStyle name="Header2 4 2 2 2" xfId="39260" xr:uid="{00000000-0005-0000-0000-000065090000}"/>
    <cellStyle name="Header2 4 2 2 3" xfId="52637" xr:uid="{00000000-0005-0000-0000-000065090000}"/>
    <cellStyle name="Header2 4 2 3" xfId="26229" xr:uid="{00000000-0005-0000-0000-000064090000}"/>
    <cellStyle name="Header2 4 2 4" xfId="41614" xr:uid="{00000000-0005-0000-0000-000064090000}"/>
    <cellStyle name="Header2 4 3" xfId="7784" xr:uid="{00000000-0005-0000-0000-0000F6030000}"/>
    <cellStyle name="Header2 4 3 2" xfId="27828" xr:uid="{00000000-0005-0000-0000-000066090000}"/>
    <cellStyle name="Header2 4 3 3" xfId="42808" xr:uid="{00000000-0005-0000-0000-000066090000}"/>
    <cellStyle name="Header2 4 4" xfId="8645" xr:uid="{00000000-0005-0000-0000-0000F6030000}"/>
    <cellStyle name="Header2 4 4 2" xfId="28508" xr:uid="{00000000-0005-0000-0000-000067090000}"/>
    <cellStyle name="Header2 4 4 3" xfId="43285" xr:uid="{00000000-0005-0000-0000-000067090000}"/>
    <cellStyle name="Header2 4 5" xfId="9501" xr:uid="{00000000-0005-0000-0000-0000F6030000}"/>
    <cellStyle name="Header2 4 5 2" xfId="29103" xr:uid="{00000000-0005-0000-0000-000068090000}"/>
    <cellStyle name="Header2 4 5 3" xfId="43771" xr:uid="{00000000-0005-0000-0000-000068090000}"/>
    <cellStyle name="Header2 4 6" xfId="3919" xr:uid="{00000000-0005-0000-0000-000069240000}"/>
    <cellStyle name="Header2 4 7" xfId="12221" xr:uid="{00000000-0005-0000-0000-0000D7030000}"/>
    <cellStyle name="Header2 4 7 2" xfId="30782" xr:uid="{00000000-0005-0000-0000-00006A090000}"/>
    <cellStyle name="Header2 4 7 3" xfId="44906" xr:uid="{00000000-0005-0000-0000-00006A090000}"/>
    <cellStyle name="Header2 4 8" xfId="21630" xr:uid="{00000000-0005-0000-0000-0000D7030000}"/>
    <cellStyle name="Header2 4 8 2" xfId="40170" xr:uid="{00000000-0005-0000-0000-00006B090000}"/>
    <cellStyle name="Header2 4 8 3" xfId="53518" xr:uid="{00000000-0005-0000-0000-00006B090000}"/>
    <cellStyle name="Header2 4 9" xfId="22437" xr:uid="{00000000-0005-0000-0000-0000F6030000}"/>
    <cellStyle name="Header2 4 9 2" xfId="40977" xr:uid="{00000000-0005-0000-0000-00006C090000}"/>
    <cellStyle name="Header2 4 9 3" xfId="54170" xr:uid="{00000000-0005-0000-0000-00006C090000}"/>
    <cellStyle name="Header2 5" xfId="2793" xr:uid="{00000000-0005-0000-0000-0000D7030000}"/>
    <cellStyle name="Header2 5 10" xfId="55616" xr:uid="{00000000-0005-0000-0000-0000D7030000}"/>
    <cellStyle name="Header2 5 2" xfId="6000" xr:uid="{00000000-0005-0000-0000-0000F7030000}"/>
    <cellStyle name="Header2 5 2 2" xfId="20827" xr:uid="{00000000-0005-0000-0000-000017040000}"/>
    <cellStyle name="Header2 5 2 2 2" xfId="39371" xr:uid="{00000000-0005-0000-0000-00006F090000}"/>
    <cellStyle name="Header2 5 2 2 3" xfId="52740" xr:uid="{00000000-0005-0000-0000-00006F090000}"/>
    <cellStyle name="Header2 5 2 3" xfId="26409" xr:uid="{00000000-0005-0000-0000-00006E090000}"/>
    <cellStyle name="Header2 5 2 4" xfId="41723" xr:uid="{00000000-0005-0000-0000-00006E090000}"/>
    <cellStyle name="Header2 5 3" xfId="7966" xr:uid="{00000000-0005-0000-0000-0000F7030000}"/>
    <cellStyle name="Header2 5 3 2" xfId="27994" xr:uid="{00000000-0005-0000-0000-000070090000}"/>
    <cellStyle name="Header2 5 3 3" xfId="42909" xr:uid="{00000000-0005-0000-0000-000070090000}"/>
    <cellStyle name="Header2 5 4" xfId="8826" xr:uid="{00000000-0005-0000-0000-0000F7030000}"/>
    <cellStyle name="Header2 5 4 2" xfId="28675" xr:uid="{00000000-0005-0000-0000-000071090000}"/>
    <cellStyle name="Header2 5 4 3" xfId="43386" xr:uid="{00000000-0005-0000-0000-000071090000}"/>
    <cellStyle name="Header2 5 5" xfId="9683" xr:uid="{00000000-0005-0000-0000-0000F7030000}"/>
    <cellStyle name="Header2 5 5 2" xfId="29284" xr:uid="{00000000-0005-0000-0000-000072090000}"/>
    <cellStyle name="Header2 5 5 3" xfId="43883" xr:uid="{00000000-0005-0000-0000-000072090000}"/>
    <cellStyle name="Header2 5 6" xfId="9117" xr:uid="{00000000-0005-0000-0000-00006A240000}"/>
    <cellStyle name="Header2 5 7" xfId="21717" xr:uid="{00000000-0005-0000-0000-0000D7030000}"/>
    <cellStyle name="Header2 5 7 2" xfId="40257" xr:uid="{00000000-0005-0000-0000-000074090000}"/>
    <cellStyle name="Header2 5 7 3" xfId="53605" xr:uid="{00000000-0005-0000-0000-000074090000}"/>
    <cellStyle name="Header2 5 8" xfId="22440" xr:uid="{00000000-0005-0000-0000-0000F7030000}"/>
    <cellStyle name="Header2 5 8 2" xfId="40980" xr:uid="{00000000-0005-0000-0000-000075090000}"/>
    <cellStyle name="Header2 5 8 3" xfId="54173" xr:uid="{00000000-0005-0000-0000-000075090000}"/>
    <cellStyle name="Header2 5 9" xfId="24143" xr:uid="{00000000-0005-0000-0000-00006D090000}"/>
    <cellStyle name="Header2 6" xfId="2716" xr:uid="{00000000-0005-0000-0000-0000D7030000}"/>
    <cellStyle name="Header2 6 2" xfId="5923" xr:uid="{00000000-0005-0000-0000-0000F8030000}"/>
    <cellStyle name="Header2 6 2 2" xfId="20807" xr:uid="{00000000-0005-0000-0000-000019040000}"/>
    <cellStyle name="Header2 6 2 2 2" xfId="39352" xr:uid="{00000000-0005-0000-0000-000078090000}"/>
    <cellStyle name="Header2 6 2 2 3" xfId="52729" xr:uid="{00000000-0005-0000-0000-000078090000}"/>
    <cellStyle name="Header2 6 2 3" xfId="26333" xr:uid="{00000000-0005-0000-0000-000077090000}"/>
    <cellStyle name="Header2 6 2 4" xfId="41712" xr:uid="{00000000-0005-0000-0000-000077090000}"/>
    <cellStyle name="Header2 6 3" xfId="7889" xr:uid="{00000000-0005-0000-0000-0000F8030000}"/>
    <cellStyle name="Header2 6 3 2" xfId="27931" xr:uid="{00000000-0005-0000-0000-000079090000}"/>
    <cellStyle name="Header2 6 3 3" xfId="42904" xr:uid="{00000000-0005-0000-0000-000079090000}"/>
    <cellStyle name="Header2 6 4" xfId="8750" xr:uid="{00000000-0005-0000-0000-0000F8030000}"/>
    <cellStyle name="Header2 6 4 2" xfId="28613" xr:uid="{00000000-0005-0000-0000-00007A090000}"/>
    <cellStyle name="Header2 6 4 3" xfId="43381" xr:uid="{00000000-0005-0000-0000-00007A090000}"/>
    <cellStyle name="Header2 6 5" xfId="9606" xr:uid="{00000000-0005-0000-0000-0000F8030000}"/>
    <cellStyle name="Header2 6 5 2" xfId="29208" xr:uid="{00000000-0005-0000-0000-00007B090000}"/>
    <cellStyle name="Header2 6 5 3" xfId="43869" xr:uid="{00000000-0005-0000-0000-00007B090000}"/>
    <cellStyle name="Header2 6 6" xfId="8934" xr:uid="{00000000-0005-0000-0000-00006B240000}"/>
    <cellStyle name="Header2 6 7" xfId="21697" xr:uid="{00000000-0005-0000-0000-0000D7030000}"/>
    <cellStyle name="Header2 6 7 2" xfId="40237" xr:uid="{00000000-0005-0000-0000-00007D090000}"/>
    <cellStyle name="Header2 6 7 3" xfId="53585" xr:uid="{00000000-0005-0000-0000-00007D090000}"/>
    <cellStyle name="Header2 6 8" xfId="22438" xr:uid="{00000000-0005-0000-0000-0000F8030000}"/>
    <cellStyle name="Header2 6 8 2" xfId="40978" xr:uid="{00000000-0005-0000-0000-00007E090000}"/>
    <cellStyle name="Header2 6 8 3" xfId="54171" xr:uid="{00000000-0005-0000-0000-00007E090000}"/>
    <cellStyle name="Header2 6 9" xfId="24107" xr:uid="{00000000-0005-0000-0000-000076090000}"/>
    <cellStyle name="Header2 7" xfId="8815" xr:uid="{00000000-0005-0000-0000-000062240000}"/>
    <cellStyle name="Header2 7 2" xfId="19996" xr:uid="{00000000-0005-0000-0000-00001A040000}"/>
    <cellStyle name="Header2 7 2 2" xfId="38552" xr:uid="{00000000-0005-0000-0000-000080090000}"/>
    <cellStyle name="Header2 7 2 3" xfId="52044" xr:uid="{00000000-0005-0000-0000-000080090000}"/>
    <cellStyle name="Header2 8" xfId="17694" xr:uid="{00000000-0005-0000-0000-0000EF030000}"/>
    <cellStyle name="Header2 8 2" xfId="36250" xr:uid="{00000000-0005-0000-0000-000081090000}"/>
    <cellStyle name="Header2 8 3" xfId="49865" xr:uid="{00000000-0005-0000-0000-000081090000}"/>
    <cellStyle name="Header2 9" xfId="17619" xr:uid="{00000000-0005-0000-0000-0000D7030000}"/>
    <cellStyle name="Header2 9 2" xfId="36175" xr:uid="{00000000-0005-0000-0000-000082090000}"/>
    <cellStyle name="Header2 9 3" xfId="49803" xr:uid="{00000000-0005-0000-0000-000082090000}"/>
    <cellStyle name="Heading (user)" xfId="3449" xr:uid="{00000000-0005-0000-0000-00006C240000}"/>
    <cellStyle name="Heading 1" xfId="1010" xr:uid="{00000000-0005-0000-0000-0000D9030000}"/>
    <cellStyle name="Heading 1 1" xfId="1011" xr:uid="{00000000-0005-0000-0000-0000DA030000}"/>
    <cellStyle name="Heading 1 1 2" xfId="9118" xr:uid="{00000000-0005-0000-0000-00006E240000}"/>
    <cellStyle name="Heading 1 2" xfId="3920" xr:uid="{00000000-0005-0000-0000-00006D240000}"/>
    <cellStyle name="Heading 1 4" xfId="8940" xr:uid="{00000000-0005-0000-0000-00006F240000}"/>
    <cellStyle name="Heading 2" xfId="1012" xr:uid="{00000000-0005-0000-0000-0000DB030000}"/>
    <cellStyle name="Heading 2 1" xfId="1013" xr:uid="{00000000-0005-0000-0000-0000DC030000}"/>
    <cellStyle name="Heading 2 1 2" xfId="9116" xr:uid="{00000000-0005-0000-0000-000071240000}"/>
    <cellStyle name="Heading 2 2" xfId="3918" xr:uid="{00000000-0005-0000-0000-000070240000}"/>
    <cellStyle name="Heading 2 5" xfId="8941" xr:uid="{00000000-0005-0000-0000-000072240000}"/>
    <cellStyle name="Heading 3" xfId="1014" xr:uid="{00000000-0005-0000-0000-0000DD030000}"/>
    <cellStyle name="Heading 3 2" xfId="7764" xr:uid="{00000000-0005-0000-0000-000073240000}"/>
    <cellStyle name="Heading 4" xfId="1015" xr:uid="{00000000-0005-0000-0000-0000DE030000}"/>
    <cellStyle name="Heading 4 2" xfId="3921" xr:uid="{00000000-0005-0000-0000-00007424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xfId="1016" xr:uid="{00000000-0005-0000-0000-0000DF030000}"/>
    <cellStyle name="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ͼͼͼͼͼͼΚΚδδϒϒϨϨϨϨϨϨϨϨϾϾϾϾϾϾϾϾЊЊККККјќѬѬѬѬҀҀҀҀҀҀҀҀҀҀҀ 2" xfId="9119" xr:uid="{00000000-0005-0000-0000-000075240000}"/>
    <cellStyle name="Hyperlink" xfId="4951" xr:uid="{00000000-0005-0000-0000-000076240000}"/>
    <cellStyle name="Input" xfId="1017" xr:uid="{00000000-0005-0000-0000-0000E0030000}"/>
    <cellStyle name="Input [yellow]" xfId="1018" xr:uid="{00000000-0005-0000-0000-0000E1030000}"/>
    <cellStyle name="Input [yellow] 10" xfId="21451" xr:uid="{00000000-0005-0000-0000-0000E1030000}"/>
    <cellStyle name="Input [yellow] 10 2" xfId="39991" xr:uid="{00000000-0005-0000-0000-000097090000}"/>
    <cellStyle name="Input [yellow] 10 3" xfId="53339" xr:uid="{00000000-0005-0000-0000-000097090000}"/>
    <cellStyle name="Input [yellow] 2" xfId="1019" xr:uid="{00000000-0005-0000-0000-0000E2030000}"/>
    <cellStyle name="Input [yellow] 2 2" xfId="2472" xr:uid="{00000000-0005-0000-0000-0000E2030000}"/>
    <cellStyle name="Input [yellow] 2 2 10" xfId="22432" xr:uid="{00000000-0005-0000-0000-000003040000}"/>
    <cellStyle name="Input [yellow] 2 2 10 2" xfId="40972" xr:uid="{00000000-0005-0000-0000-00009A090000}"/>
    <cellStyle name="Input [yellow] 2 2 10 3" xfId="54165" xr:uid="{00000000-0005-0000-0000-00009A090000}"/>
    <cellStyle name="Input [yellow] 2 2 11" xfId="23983" xr:uid="{00000000-0005-0000-0000-000099090000}"/>
    <cellStyle name="Input [yellow] 2 2 12" xfId="24106" xr:uid="{00000000-0005-0000-0000-000099090000}"/>
    <cellStyle name="Input [yellow] 2 2 2" xfId="5679" xr:uid="{00000000-0005-0000-0000-000003040000}"/>
    <cellStyle name="Input [yellow] 2 2 2 2" xfId="20665" xr:uid="{00000000-0005-0000-0000-000026040000}"/>
    <cellStyle name="Input [yellow] 2 2 3" xfId="7645" xr:uid="{00000000-0005-0000-0000-000003040000}"/>
    <cellStyle name="Input [yellow] 2 2 3 2" xfId="27775" xr:uid="{00000000-0005-0000-0000-00009D090000}"/>
    <cellStyle name="Input [yellow] 2 2 4" xfId="8506" xr:uid="{00000000-0005-0000-0000-000003040000}"/>
    <cellStyle name="Input [yellow] 2 2 4 2" xfId="28433" xr:uid="{00000000-0005-0000-0000-00009E090000}"/>
    <cellStyle name="Input [yellow] 2 2 5" xfId="9362" xr:uid="{00000000-0005-0000-0000-000003040000}"/>
    <cellStyle name="Input [yellow] 2 2 5 2" xfId="28964" xr:uid="{00000000-0005-0000-0000-00009F090000}"/>
    <cellStyle name="Input [yellow] 2 2 6" xfId="8937" xr:uid="{00000000-0005-0000-0000-00007A240000}"/>
    <cellStyle name="Input [yellow] 2 2 7" xfId="12351" xr:uid="{00000000-0005-0000-0000-0000E2030000}"/>
    <cellStyle name="Input [yellow] 2 2 8" xfId="14680" xr:uid="{00000000-0005-0000-0000-000003040000}"/>
    <cellStyle name="Input [yellow] 2 2 8 2" xfId="33236" xr:uid="{00000000-0005-0000-0000-0000A2090000}"/>
    <cellStyle name="Input [yellow] 2 2 8 3" xfId="47205" xr:uid="{00000000-0005-0000-0000-0000A2090000}"/>
    <cellStyle name="Input [yellow] 2 2 9" xfId="21512" xr:uid="{00000000-0005-0000-0000-0000E2030000}"/>
    <cellStyle name="Input [yellow] 2 2 9 2" xfId="40052" xr:uid="{00000000-0005-0000-0000-0000A3090000}"/>
    <cellStyle name="Input [yellow] 2 2 9 3" xfId="53400" xr:uid="{00000000-0005-0000-0000-0000A3090000}"/>
    <cellStyle name="Input [yellow] 2 3" xfId="2612" xr:uid="{00000000-0005-0000-0000-0000E2030000}"/>
    <cellStyle name="Input [yellow] 2 3 2" xfId="5819" xr:uid="{00000000-0005-0000-0000-000004040000}"/>
    <cellStyle name="Input [yellow] 2 3 2 2" xfId="20715" xr:uid="{00000000-0005-0000-0000-000028040000}"/>
    <cellStyle name="Input [yellow] 2 3 3" xfId="7785" xr:uid="{00000000-0005-0000-0000-000004040000}"/>
    <cellStyle name="Input [yellow] 2 3 3 2" xfId="27829" xr:uid="{00000000-0005-0000-0000-0000A7090000}"/>
    <cellStyle name="Input [yellow] 2 3 4" xfId="8646" xr:uid="{00000000-0005-0000-0000-000004040000}"/>
    <cellStyle name="Input [yellow] 2 3 4 2" xfId="28509" xr:uid="{00000000-0005-0000-0000-0000A8090000}"/>
    <cellStyle name="Input [yellow] 2 3 5" xfId="9502" xr:uid="{00000000-0005-0000-0000-000004040000}"/>
    <cellStyle name="Input [yellow] 2 3 5 2" xfId="29104" xr:uid="{00000000-0005-0000-0000-0000A9090000}"/>
    <cellStyle name="Input [yellow] 2 3 6" xfId="3917" xr:uid="{00000000-0005-0000-0000-00007B240000}"/>
    <cellStyle name="Input [yellow] 2 3 7" xfId="12220" xr:uid="{00000000-0005-0000-0000-0000E2030000}"/>
    <cellStyle name="Input [yellow] 2 3 8" xfId="21631" xr:uid="{00000000-0005-0000-0000-0000E2030000}"/>
    <cellStyle name="Input [yellow] 2 3 8 2" xfId="40171" xr:uid="{00000000-0005-0000-0000-0000AC090000}"/>
    <cellStyle name="Input [yellow] 2 3 8 3" xfId="53519" xr:uid="{00000000-0005-0000-0000-0000AC090000}"/>
    <cellStyle name="Input [yellow] 2 3 9" xfId="24103" xr:uid="{00000000-0005-0000-0000-0000A4090000}"/>
    <cellStyle name="Input [yellow] 2 4" xfId="2547" xr:uid="{00000000-0005-0000-0000-0000E2030000}"/>
    <cellStyle name="Input [yellow] 2 4 10" xfId="16455" xr:uid="{00000000-0005-0000-0000-000005040000}"/>
    <cellStyle name="Input [yellow] 2 4 10 2" xfId="35011" xr:uid="{00000000-0005-0000-0000-0000AE090000}"/>
    <cellStyle name="Input [yellow] 2 4 10 3" xfId="48792" xr:uid="{00000000-0005-0000-0000-0000AE090000}"/>
    <cellStyle name="Input [yellow] 2 4 11" xfId="15608" xr:uid="{00000000-0005-0000-0000-0000E2030000}"/>
    <cellStyle name="Input [yellow] 2 4 11 2" xfId="34164" xr:uid="{00000000-0005-0000-0000-0000AF090000}"/>
    <cellStyle name="Input [yellow] 2 4 11 3" xfId="48054" xr:uid="{00000000-0005-0000-0000-0000AF090000}"/>
    <cellStyle name="Input [yellow] 2 4 12" xfId="18723" xr:uid="{00000000-0005-0000-0000-000005040000}"/>
    <cellStyle name="Input [yellow] 2 4 12 2" xfId="37279" xr:uid="{00000000-0005-0000-0000-0000B0090000}"/>
    <cellStyle name="Input [yellow] 2 4 12 3" xfId="50776" xr:uid="{00000000-0005-0000-0000-0000B0090000}"/>
    <cellStyle name="Input [yellow] 2 4 13" xfId="24105" xr:uid="{00000000-0005-0000-0000-0000AD090000}"/>
    <cellStyle name="Input [yellow] 2 4 14" xfId="55375" xr:uid="{00000000-0005-0000-0000-0000E2030000}"/>
    <cellStyle name="Input [yellow] 2 4 2" xfId="5754" xr:uid="{00000000-0005-0000-0000-000005040000}"/>
    <cellStyle name="Input [yellow] 2 4 2 2" xfId="20695" xr:uid="{00000000-0005-0000-0000-00002A040000}"/>
    <cellStyle name="Input [yellow] 2 4 3" xfId="7720" xr:uid="{00000000-0005-0000-0000-000005040000}"/>
    <cellStyle name="Input [yellow] 2 4 3 2" xfId="27821" xr:uid="{00000000-0005-0000-0000-0000B3090000}"/>
    <cellStyle name="Input [yellow] 2 4 4" xfId="8581" xr:uid="{00000000-0005-0000-0000-000005040000}"/>
    <cellStyle name="Input [yellow] 2 4 4 2" xfId="28459" xr:uid="{00000000-0005-0000-0000-0000B4090000}"/>
    <cellStyle name="Input [yellow] 2 4 5" xfId="9437" xr:uid="{00000000-0005-0000-0000-000005040000}"/>
    <cellStyle name="Input [yellow] 2 4 5 2" xfId="29039" xr:uid="{00000000-0005-0000-0000-0000B5090000}"/>
    <cellStyle name="Input [yellow] 2 4 6" xfId="9115" xr:uid="{00000000-0005-0000-0000-00007C240000}"/>
    <cellStyle name="Input [yellow] 2 4 7" xfId="12281" xr:uid="{00000000-0005-0000-0000-0000E2030000}"/>
    <cellStyle name="Input [yellow] 2 4 7 2" xfId="30842" xr:uid="{00000000-0005-0000-0000-0000B7090000}"/>
    <cellStyle name="Input [yellow] 2 4 8" xfId="13177" xr:uid="{00000000-0005-0000-0000-000005040000}"/>
    <cellStyle name="Input [yellow] 2 4 8 2" xfId="31733" xr:uid="{00000000-0005-0000-0000-0000B8090000}"/>
    <cellStyle name="Input [yellow] 2 4 8 3" xfId="45815" xr:uid="{00000000-0005-0000-0000-0000B8090000}"/>
    <cellStyle name="Input [yellow] 2 4 9" xfId="14071" xr:uid="{00000000-0005-0000-0000-0000E2030000}"/>
    <cellStyle name="Input [yellow] 2 4 9 2" xfId="32627" xr:uid="{00000000-0005-0000-0000-0000B9090000}"/>
    <cellStyle name="Input [yellow] 2 4 9 3" xfId="46630" xr:uid="{00000000-0005-0000-0000-0000B9090000}"/>
    <cellStyle name="Input [yellow] 2 5" xfId="2602" xr:uid="{00000000-0005-0000-0000-0000E2030000}"/>
    <cellStyle name="Input [yellow] 2 5 10" xfId="16510" xr:uid="{00000000-0005-0000-0000-000006040000}"/>
    <cellStyle name="Input [yellow] 2 5 10 2" xfId="35066" xr:uid="{00000000-0005-0000-0000-0000BB090000}"/>
    <cellStyle name="Input [yellow] 2 5 10 3" xfId="48847" xr:uid="{00000000-0005-0000-0000-0000BB090000}"/>
    <cellStyle name="Input [yellow] 2 5 11" xfId="17310" xr:uid="{00000000-0005-0000-0000-0000E2030000}"/>
    <cellStyle name="Input [yellow] 2 5 11 2" xfId="35866" xr:uid="{00000000-0005-0000-0000-0000BC090000}"/>
    <cellStyle name="Input [yellow] 2 5 11 3" xfId="49531" xr:uid="{00000000-0005-0000-0000-0000BC090000}"/>
    <cellStyle name="Input [yellow] 2 5 12" xfId="18581" xr:uid="{00000000-0005-0000-0000-000006040000}"/>
    <cellStyle name="Input [yellow] 2 5 12 2" xfId="37137" xr:uid="{00000000-0005-0000-0000-0000BD090000}"/>
    <cellStyle name="Input [yellow] 2 5 12 3" xfId="50639" xr:uid="{00000000-0005-0000-0000-0000BD090000}"/>
    <cellStyle name="Input [yellow] 2 5 13" xfId="28845" xr:uid="{00000000-0005-0000-0000-0000BA090000}"/>
    <cellStyle name="Input [yellow] 2 5 14" xfId="55430" xr:uid="{00000000-0005-0000-0000-0000E2030000}"/>
    <cellStyle name="Input [yellow] 2 5 2" xfId="5809" xr:uid="{00000000-0005-0000-0000-000006040000}"/>
    <cellStyle name="Input [yellow] 2 5 2 2" xfId="20705" xr:uid="{00000000-0005-0000-0000-00002C040000}"/>
    <cellStyle name="Input [yellow] 2 5 3" xfId="7775" xr:uid="{00000000-0005-0000-0000-000006040000}"/>
    <cellStyle name="Input [yellow] 2 5 3 2" xfId="27824" xr:uid="{00000000-0005-0000-0000-0000C0090000}"/>
    <cellStyle name="Input [yellow] 2 5 4" xfId="8636" xr:uid="{00000000-0005-0000-0000-000006040000}"/>
    <cellStyle name="Input [yellow] 2 5 4 2" xfId="28500" xr:uid="{00000000-0005-0000-0000-0000C1090000}"/>
    <cellStyle name="Input [yellow] 2 5 5" xfId="9492" xr:uid="{00000000-0005-0000-0000-000006040000}"/>
    <cellStyle name="Input [yellow] 2 5 5 2" xfId="29094" xr:uid="{00000000-0005-0000-0000-0000C2090000}"/>
    <cellStyle name="Input [yellow] 2 5 6" xfId="8813" xr:uid="{00000000-0005-0000-0000-00007D240000}"/>
    <cellStyle name="Input [yellow] 2 5 7" xfId="12230" xr:uid="{00000000-0005-0000-0000-0000E2030000}"/>
    <cellStyle name="Input [yellow] 2 5 7 2" xfId="30791" xr:uid="{00000000-0005-0000-0000-0000C4090000}"/>
    <cellStyle name="Input [yellow] 2 5 8" xfId="12520" xr:uid="{00000000-0005-0000-0000-000006040000}"/>
    <cellStyle name="Input [yellow] 2 5 8 2" xfId="31078" xr:uid="{00000000-0005-0000-0000-0000C5090000}"/>
    <cellStyle name="Input [yellow] 2 5 8 3" xfId="45178" xr:uid="{00000000-0005-0000-0000-0000C5090000}"/>
    <cellStyle name="Input [yellow] 2 5 9" xfId="12817" xr:uid="{00000000-0005-0000-0000-0000E2030000}"/>
    <cellStyle name="Input [yellow] 2 5 9 2" xfId="31373" xr:uid="{00000000-0005-0000-0000-0000C6090000}"/>
    <cellStyle name="Input [yellow] 2 5 9 3" xfId="45460" xr:uid="{00000000-0005-0000-0000-0000C6090000}"/>
    <cellStyle name="Input [yellow] 2 6" xfId="3173" xr:uid="{00000000-0005-0000-0000-0000E2030000}"/>
    <cellStyle name="Input [yellow] 2 6 2" xfId="6380" xr:uid="{00000000-0005-0000-0000-000007040000}"/>
    <cellStyle name="Input [yellow] 2 6 2 2" xfId="21015" xr:uid="{00000000-0005-0000-0000-00002E040000}"/>
    <cellStyle name="Input [yellow] 2 6 3" xfId="8345" xr:uid="{00000000-0005-0000-0000-000007040000}"/>
    <cellStyle name="Input [yellow] 2 6 3 2" xfId="28296" xr:uid="{00000000-0005-0000-0000-0000CA090000}"/>
    <cellStyle name="Input [yellow] 2 6 4" xfId="9205" xr:uid="{00000000-0005-0000-0000-000007040000}"/>
    <cellStyle name="Input [yellow] 2 6 4 2" xfId="28853" xr:uid="{00000000-0005-0000-0000-0000CB090000}"/>
    <cellStyle name="Input [yellow] 2 6 5" xfId="10063" xr:uid="{00000000-0005-0000-0000-000007040000}"/>
    <cellStyle name="Input [yellow] 2 6 6" xfId="3451" xr:uid="{00000000-0005-0000-0000-00007E240000}"/>
    <cellStyle name="Input [yellow] 2 6 7" xfId="21936" xr:uid="{00000000-0005-0000-0000-0000E2030000}"/>
    <cellStyle name="Input [yellow] 2 6 7 2" xfId="40476" xr:uid="{00000000-0005-0000-0000-0000CE090000}"/>
    <cellStyle name="Input [yellow] 2 6 7 3" xfId="53824" xr:uid="{00000000-0005-0000-0000-0000CE090000}"/>
    <cellStyle name="Input [yellow] 2 6 8" xfId="24370" xr:uid="{00000000-0005-0000-0000-0000C7090000}"/>
    <cellStyle name="Input [yellow] 2 7" xfId="4237" xr:uid="{00000000-0005-0000-0000-000002040000}"/>
    <cellStyle name="Input [yellow] 2 7 2" xfId="20000" xr:uid="{00000000-0005-0000-0000-00002F040000}"/>
    <cellStyle name="Input [yellow] 2 8" xfId="9120" xr:uid="{00000000-0005-0000-0000-000079240000}"/>
    <cellStyle name="Input [yellow] 2 9" xfId="21694" xr:uid="{00000000-0005-0000-0000-0000E2030000}"/>
    <cellStyle name="Input [yellow] 2 9 2" xfId="40234" xr:uid="{00000000-0005-0000-0000-0000D2090000}"/>
    <cellStyle name="Input [yellow] 2 9 3" xfId="53582" xr:uid="{00000000-0005-0000-0000-0000D2090000}"/>
    <cellStyle name="Input [yellow] 3" xfId="2473" xr:uid="{00000000-0005-0000-0000-0000E1030000}"/>
    <cellStyle name="Input [yellow] 3 10" xfId="22433" xr:uid="{00000000-0005-0000-0000-000008040000}"/>
    <cellStyle name="Input [yellow] 3 10 2" xfId="40973" xr:uid="{00000000-0005-0000-0000-0000D4090000}"/>
    <cellStyle name="Input [yellow] 3 10 3" xfId="54166" xr:uid="{00000000-0005-0000-0000-0000D4090000}"/>
    <cellStyle name="Input [yellow] 3 11" xfId="23984" xr:uid="{00000000-0005-0000-0000-0000D3090000}"/>
    <cellStyle name="Input [yellow] 3 12" xfId="24487" xr:uid="{00000000-0005-0000-0000-0000D3090000}"/>
    <cellStyle name="Input [yellow] 3 2" xfId="5680" xr:uid="{00000000-0005-0000-0000-000008040000}"/>
    <cellStyle name="Input [yellow] 3 2 2" xfId="20666" xr:uid="{00000000-0005-0000-0000-000031040000}"/>
    <cellStyle name="Input [yellow] 3 3" xfId="7646" xr:uid="{00000000-0005-0000-0000-000008040000}"/>
    <cellStyle name="Input [yellow] 3 3 2" xfId="27776" xr:uid="{00000000-0005-0000-0000-0000D7090000}"/>
    <cellStyle name="Input [yellow] 3 4" xfId="8507" xr:uid="{00000000-0005-0000-0000-000008040000}"/>
    <cellStyle name="Input [yellow] 3 4 2" xfId="28434" xr:uid="{00000000-0005-0000-0000-0000D8090000}"/>
    <cellStyle name="Input [yellow] 3 5" xfId="9363" xr:uid="{00000000-0005-0000-0000-000008040000}"/>
    <cellStyle name="Input [yellow] 3 5 2" xfId="28965" xr:uid="{00000000-0005-0000-0000-0000D9090000}"/>
    <cellStyle name="Input [yellow] 3 6" xfId="7769" xr:uid="{00000000-0005-0000-0000-00007F240000}"/>
    <cellStyle name="Input [yellow] 3 7" xfId="12350" xr:uid="{00000000-0005-0000-0000-0000E1030000}"/>
    <cellStyle name="Input [yellow] 3 8" xfId="17618" xr:uid="{00000000-0005-0000-0000-000008040000}"/>
    <cellStyle name="Input [yellow] 3 8 2" xfId="36174" xr:uid="{00000000-0005-0000-0000-0000DC090000}"/>
    <cellStyle name="Input [yellow] 3 8 3" xfId="49802" xr:uid="{00000000-0005-0000-0000-0000DC090000}"/>
    <cellStyle name="Input [yellow] 3 9" xfId="21513" xr:uid="{00000000-0005-0000-0000-0000E1030000}"/>
    <cellStyle name="Input [yellow] 3 9 2" xfId="40053" xr:uid="{00000000-0005-0000-0000-0000DD090000}"/>
    <cellStyle name="Input [yellow] 3 9 3" xfId="53401" xr:uid="{00000000-0005-0000-0000-0000DD090000}"/>
    <cellStyle name="Input [yellow] 4" xfId="2795" xr:uid="{00000000-0005-0000-0000-0000E1030000}"/>
    <cellStyle name="Input [yellow] 4 2" xfId="6002" xr:uid="{00000000-0005-0000-0000-000009040000}"/>
    <cellStyle name="Input [yellow] 4 2 2" xfId="20829" xr:uid="{00000000-0005-0000-0000-000033040000}"/>
    <cellStyle name="Input [yellow] 4 3" xfId="7968" xr:uid="{00000000-0005-0000-0000-000009040000}"/>
    <cellStyle name="Input [yellow] 4 3 2" xfId="27996" xr:uid="{00000000-0005-0000-0000-0000E1090000}"/>
    <cellStyle name="Input [yellow] 4 4" xfId="8828" xr:uid="{00000000-0005-0000-0000-000009040000}"/>
    <cellStyle name="Input [yellow] 4 4 2" xfId="28677" xr:uid="{00000000-0005-0000-0000-0000E2090000}"/>
    <cellStyle name="Input [yellow] 4 5" xfId="9685" xr:uid="{00000000-0005-0000-0000-000009040000}"/>
    <cellStyle name="Input [yellow] 4 5 2" xfId="29286" xr:uid="{00000000-0005-0000-0000-0000E3090000}"/>
    <cellStyle name="Input [yellow] 4 6" xfId="7766" xr:uid="{00000000-0005-0000-0000-000080240000}"/>
    <cellStyle name="Input [yellow] 4 7" xfId="12047" xr:uid="{00000000-0005-0000-0000-0000E1030000}"/>
    <cellStyle name="Input [yellow] 4 8" xfId="21719" xr:uid="{00000000-0005-0000-0000-0000E1030000}"/>
    <cellStyle name="Input [yellow] 4 8 2" xfId="40259" xr:uid="{00000000-0005-0000-0000-0000E6090000}"/>
    <cellStyle name="Input [yellow] 4 8 3" xfId="53607" xr:uid="{00000000-0005-0000-0000-0000E6090000}"/>
    <cellStyle name="Input [yellow] 4 9" xfId="24145" xr:uid="{00000000-0005-0000-0000-0000DE090000}"/>
    <cellStyle name="Input [yellow] 5" xfId="2548" xr:uid="{00000000-0005-0000-0000-0000E1030000}"/>
    <cellStyle name="Input [yellow] 5 10" xfId="16456" xr:uid="{00000000-0005-0000-0000-00000A040000}"/>
    <cellStyle name="Input [yellow] 5 10 2" xfId="35012" xr:uid="{00000000-0005-0000-0000-0000E8090000}"/>
    <cellStyle name="Input [yellow] 5 10 3" xfId="48793" xr:uid="{00000000-0005-0000-0000-0000E8090000}"/>
    <cellStyle name="Input [yellow] 5 11" xfId="18459" xr:uid="{00000000-0005-0000-0000-0000E1030000}"/>
    <cellStyle name="Input [yellow] 5 11 2" xfId="37015" xr:uid="{00000000-0005-0000-0000-0000E9090000}"/>
    <cellStyle name="Input [yellow] 5 11 3" xfId="50530" xr:uid="{00000000-0005-0000-0000-0000E9090000}"/>
    <cellStyle name="Input [yellow] 5 12" xfId="19959" xr:uid="{00000000-0005-0000-0000-00000A040000}"/>
    <cellStyle name="Input [yellow] 5 12 2" xfId="38515" xr:uid="{00000000-0005-0000-0000-0000EA090000}"/>
    <cellStyle name="Input [yellow] 5 12 3" xfId="52007" xr:uid="{00000000-0005-0000-0000-0000EA090000}"/>
    <cellStyle name="Input [yellow] 5 13" xfId="28846" xr:uid="{00000000-0005-0000-0000-0000E7090000}"/>
    <cellStyle name="Input [yellow] 5 14" xfId="55376" xr:uid="{00000000-0005-0000-0000-0000E1030000}"/>
    <cellStyle name="Input [yellow] 5 2" xfId="5755" xr:uid="{00000000-0005-0000-0000-00000A040000}"/>
    <cellStyle name="Input [yellow] 5 2 2" xfId="20696" xr:uid="{00000000-0005-0000-0000-000035040000}"/>
    <cellStyle name="Input [yellow] 5 3" xfId="7721" xr:uid="{00000000-0005-0000-0000-00000A040000}"/>
    <cellStyle name="Input [yellow] 5 3 2" xfId="27822" xr:uid="{00000000-0005-0000-0000-0000ED090000}"/>
    <cellStyle name="Input [yellow] 5 4" xfId="8582" xr:uid="{00000000-0005-0000-0000-00000A040000}"/>
    <cellStyle name="Input [yellow] 5 4 2" xfId="28460" xr:uid="{00000000-0005-0000-0000-0000EE090000}"/>
    <cellStyle name="Input [yellow] 5 5" xfId="9438" xr:uid="{00000000-0005-0000-0000-00000A040000}"/>
    <cellStyle name="Input [yellow] 5 5 2" xfId="29040" xr:uid="{00000000-0005-0000-0000-0000EF090000}"/>
    <cellStyle name="Input [yellow] 5 6" xfId="4948" xr:uid="{00000000-0005-0000-0000-000081240000}"/>
    <cellStyle name="Input [yellow] 5 7" xfId="12280" xr:uid="{00000000-0005-0000-0000-0000E1030000}"/>
    <cellStyle name="Input [yellow] 5 7 2" xfId="30841" xr:uid="{00000000-0005-0000-0000-0000F1090000}"/>
    <cellStyle name="Input [yellow] 5 8" xfId="13176" xr:uid="{00000000-0005-0000-0000-00000A040000}"/>
    <cellStyle name="Input [yellow] 5 8 2" xfId="31732" xr:uid="{00000000-0005-0000-0000-0000F2090000}"/>
    <cellStyle name="Input [yellow] 5 8 3" xfId="45814" xr:uid="{00000000-0005-0000-0000-0000F2090000}"/>
    <cellStyle name="Input [yellow] 5 9" xfId="14281" xr:uid="{00000000-0005-0000-0000-0000E1030000}"/>
    <cellStyle name="Input [yellow] 5 9 2" xfId="32837" xr:uid="{00000000-0005-0000-0000-0000F3090000}"/>
    <cellStyle name="Input [yellow] 5 9 3" xfId="46829" xr:uid="{00000000-0005-0000-0000-0000F3090000}"/>
    <cellStyle name="Input [yellow] 6" xfId="2603" xr:uid="{00000000-0005-0000-0000-0000E1030000}"/>
    <cellStyle name="Input [yellow] 6 10" xfId="16511" xr:uid="{00000000-0005-0000-0000-00000B040000}"/>
    <cellStyle name="Input [yellow] 6 10 2" xfId="35067" xr:uid="{00000000-0005-0000-0000-0000F5090000}"/>
    <cellStyle name="Input [yellow] 6 10 3" xfId="48848" xr:uid="{00000000-0005-0000-0000-0000F5090000}"/>
    <cellStyle name="Input [yellow] 6 11" xfId="17568" xr:uid="{00000000-0005-0000-0000-0000E1030000}"/>
    <cellStyle name="Input [yellow] 6 11 2" xfId="36124" xr:uid="{00000000-0005-0000-0000-0000F6090000}"/>
    <cellStyle name="Input [yellow] 6 11 3" xfId="49754" xr:uid="{00000000-0005-0000-0000-0000F6090000}"/>
    <cellStyle name="Input [yellow] 6 12" xfId="17876" xr:uid="{00000000-0005-0000-0000-00000B040000}"/>
    <cellStyle name="Input [yellow] 6 12 2" xfId="36432" xr:uid="{00000000-0005-0000-0000-0000F7090000}"/>
    <cellStyle name="Input [yellow] 6 12 3" xfId="50018" xr:uid="{00000000-0005-0000-0000-0000F7090000}"/>
    <cellStyle name="Input [yellow] 6 13" xfId="24104" xr:uid="{00000000-0005-0000-0000-0000F4090000}"/>
    <cellStyle name="Input [yellow] 6 14" xfId="55431" xr:uid="{00000000-0005-0000-0000-0000E1030000}"/>
    <cellStyle name="Input [yellow] 6 2" xfId="5810" xr:uid="{00000000-0005-0000-0000-00000B040000}"/>
    <cellStyle name="Input [yellow] 6 2 2" xfId="20706" xr:uid="{00000000-0005-0000-0000-000037040000}"/>
    <cellStyle name="Input [yellow] 6 3" xfId="7776" xr:uid="{00000000-0005-0000-0000-00000B040000}"/>
    <cellStyle name="Input [yellow] 6 3 2" xfId="27825" xr:uid="{00000000-0005-0000-0000-0000FA090000}"/>
    <cellStyle name="Input [yellow] 6 4" xfId="8637" xr:uid="{00000000-0005-0000-0000-00000B040000}"/>
    <cellStyle name="Input [yellow] 6 4 2" xfId="28501" xr:uid="{00000000-0005-0000-0000-0000FB090000}"/>
    <cellStyle name="Input [yellow] 6 5" xfId="9493" xr:uid="{00000000-0005-0000-0000-00000B040000}"/>
    <cellStyle name="Input [yellow] 6 5 2" xfId="29095" xr:uid="{00000000-0005-0000-0000-0000FC090000}"/>
    <cellStyle name="Input [yellow] 6 6" xfId="3452" xr:uid="{00000000-0005-0000-0000-000082240000}"/>
    <cellStyle name="Input [yellow] 6 7" xfId="12229" xr:uid="{00000000-0005-0000-0000-0000E1030000}"/>
    <cellStyle name="Input [yellow] 6 7 2" xfId="30790" xr:uid="{00000000-0005-0000-0000-0000FE090000}"/>
    <cellStyle name="Input [yellow] 6 8" xfId="13151" xr:uid="{00000000-0005-0000-0000-00000B040000}"/>
    <cellStyle name="Input [yellow] 6 8 2" xfId="31707" xr:uid="{00000000-0005-0000-0000-0000FF090000}"/>
    <cellStyle name="Input [yellow] 6 8 3" xfId="45789" xr:uid="{00000000-0005-0000-0000-0000FF090000}"/>
    <cellStyle name="Input [yellow] 6 9" xfId="14083" xr:uid="{00000000-0005-0000-0000-0000E1030000}"/>
    <cellStyle name="Input [yellow] 6 9 2" xfId="32639" xr:uid="{00000000-0005-0000-0000-0000000A0000}"/>
    <cellStyle name="Input [yellow] 6 9 3" xfId="46642" xr:uid="{00000000-0005-0000-0000-0000000A0000}"/>
    <cellStyle name="Input [yellow] 7" xfId="2719" xr:uid="{00000000-0005-0000-0000-0000E1030000}"/>
    <cellStyle name="Input [yellow] 7 2" xfId="5926" xr:uid="{00000000-0005-0000-0000-00000C040000}"/>
    <cellStyle name="Input [yellow] 7 2 2" xfId="20810" xr:uid="{00000000-0005-0000-0000-000039040000}"/>
    <cellStyle name="Input [yellow] 7 3" xfId="7892" xr:uid="{00000000-0005-0000-0000-00000C040000}"/>
    <cellStyle name="Input [yellow] 7 3 2" xfId="27933" xr:uid="{00000000-0005-0000-0000-0000040A0000}"/>
    <cellStyle name="Input [yellow] 7 4" xfId="8753" xr:uid="{00000000-0005-0000-0000-00000C040000}"/>
    <cellStyle name="Input [yellow] 7 4 2" xfId="28615" xr:uid="{00000000-0005-0000-0000-0000050A0000}"/>
    <cellStyle name="Input [yellow] 7 5" xfId="9609" xr:uid="{00000000-0005-0000-0000-00000C040000}"/>
    <cellStyle name="Input [yellow] 7 6" xfId="4941" xr:uid="{00000000-0005-0000-0000-000083240000}"/>
    <cellStyle name="Input [yellow] 7 7" xfId="21700" xr:uid="{00000000-0005-0000-0000-0000E1030000}"/>
    <cellStyle name="Input [yellow] 7 7 2" xfId="40240" xr:uid="{00000000-0005-0000-0000-0000080A0000}"/>
    <cellStyle name="Input [yellow] 7 7 3" xfId="53588" xr:uid="{00000000-0005-0000-0000-0000080A0000}"/>
    <cellStyle name="Input [yellow] 7 8" xfId="24109" xr:uid="{00000000-0005-0000-0000-0000010A0000}"/>
    <cellStyle name="Input [yellow] 8" xfId="4236" xr:uid="{00000000-0005-0000-0000-000001040000}"/>
    <cellStyle name="Input [yellow] 8 2" xfId="19999" xr:uid="{00000000-0005-0000-0000-00003A040000}"/>
    <cellStyle name="Input [yellow] 9" xfId="3922" xr:uid="{00000000-0005-0000-0000-000078240000}"/>
    <cellStyle name="Input 10" xfId="2610" xr:uid="{00000000-0005-0000-0000-0000E0030000}"/>
    <cellStyle name="Input 10 10" xfId="15872" xr:uid="{00000000-0005-0000-0000-0000E0030000}"/>
    <cellStyle name="Input 10 10 2" xfId="34428" xr:uid="{00000000-0005-0000-0000-00000D0A0000}"/>
    <cellStyle name="Input 10 10 3" xfId="48277" xr:uid="{00000000-0005-0000-0000-00000D0A0000}"/>
    <cellStyle name="Input 10 11" xfId="19442" xr:uid="{00000000-0005-0000-0000-00000D040000}"/>
    <cellStyle name="Input 10 11 2" xfId="37998" xr:uid="{00000000-0005-0000-0000-00000E0A0000}"/>
    <cellStyle name="Input 10 11 3" xfId="51490" xr:uid="{00000000-0005-0000-0000-00000E0A0000}"/>
    <cellStyle name="Input 10 12" xfId="24101" xr:uid="{00000000-0005-0000-0000-00000C0A0000}"/>
    <cellStyle name="Input 10 13" xfId="55438" xr:uid="{00000000-0005-0000-0000-0000E0030000}"/>
    <cellStyle name="Input 10 2" xfId="5817" xr:uid="{00000000-0005-0000-0000-00000D040000}"/>
    <cellStyle name="Input 10 2 2" xfId="20713" xr:uid="{00000000-0005-0000-0000-00003C040000}"/>
    <cellStyle name="Input 10 2 2 2" xfId="39259" xr:uid="{00000000-0005-0000-0000-0000100A0000}"/>
    <cellStyle name="Input 10 2 2 3" xfId="52636" xr:uid="{00000000-0005-0000-0000-0000100A0000}"/>
    <cellStyle name="Input 10 2 3" xfId="26228" xr:uid="{00000000-0005-0000-0000-00000F0A0000}"/>
    <cellStyle name="Input 10 2 4" xfId="41613" xr:uid="{00000000-0005-0000-0000-00000F0A0000}"/>
    <cellStyle name="Input 10 3" xfId="7783" xr:uid="{00000000-0005-0000-0000-00000D040000}"/>
    <cellStyle name="Input 10 3 2" xfId="27827" xr:uid="{00000000-0005-0000-0000-0000110A0000}"/>
    <cellStyle name="Input 10 3 3" xfId="42807" xr:uid="{00000000-0005-0000-0000-0000110A0000}"/>
    <cellStyle name="Input 10 4" xfId="8644" xr:uid="{00000000-0005-0000-0000-00000D040000}"/>
    <cellStyle name="Input 10 4 2" xfId="28507" xr:uid="{00000000-0005-0000-0000-0000120A0000}"/>
    <cellStyle name="Input 10 4 3" xfId="43284" xr:uid="{00000000-0005-0000-0000-0000120A0000}"/>
    <cellStyle name="Input 10 5" xfId="9500" xr:uid="{00000000-0005-0000-0000-00000D040000}"/>
    <cellStyle name="Input 10 5 2" xfId="29102" xr:uid="{00000000-0005-0000-0000-0000130A0000}"/>
    <cellStyle name="Input 10 5 3" xfId="43770" xr:uid="{00000000-0005-0000-0000-0000130A0000}"/>
    <cellStyle name="Input 10 6" xfId="4949" xr:uid="{00000000-0005-0000-0000-000084240000}"/>
    <cellStyle name="Input 10 7" xfId="12222" xr:uid="{00000000-0005-0000-0000-0000E0030000}"/>
    <cellStyle name="Input 10 7 2" xfId="30783" xr:uid="{00000000-0005-0000-0000-0000150A0000}"/>
    <cellStyle name="Input 10 7 3" xfId="44907" xr:uid="{00000000-0005-0000-0000-0000150A0000}"/>
    <cellStyle name="Input 10 8" xfId="15273" xr:uid="{00000000-0005-0000-0000-00000D040000}"/>
    <cellStyle name="Input 10 8 2" xfId="33829" xr:uid="{00000000-0005-0000-0000-0000160A0000}"/>
    <cellStyle name="Input 10 8 3" xfId="47769" xr:uid="{00000000-0005-0000-0000-0000160A0000}"/>
    <cellStyle name="Input 10 9" xfId="16518" xr:uid="{00000000-0005-0000-0000-00000D040000}"/>
    <cellStyle name="Input 10 9 2" xfId="35074" xr:uid="{00000000-0005-0000-0000-0000170A0000}"/>
    <cellStyle name="Input 10 9 3" xfId="48855" xr:uid="{00000000-0005-0000-0000-0000170A0000}"/>
    <cellStyle name="Input 11" xfId="2604" xr:uid="{00000000-0005-0000-0000-0000E0030000}"/>
    <cellStyle name="Input 11 10" xfId="24095" xr:uid="{00000000-0005-0000-0000-0000180A0000}"/>
    <cellStyle name="Input 11 11" xfId="55432" xr:uid="{00000000-0005-0000-0000-0000E0030000}"/>
    <cellStyle name="Input 11 2" xfId="5811" xr:uid="{00000000-0005-0000-0000-00000E040000}"/>
    <cellStyle name="Input 11 2 2" xfId="20707" xr:uid="{00000000-0005-0000-0000-00003E040000}"/>
    <cellStyle name="Input 11 2 2 2" xfId="39253" xr:uid="{00000000-0005-0000-0000-00001A0A0000}"/>
    <cellStyle name="Input 11 2 2 3" xfId="52630" xr:uid="{00000000-0005-0000-0000-00001A0A0000}"/>
    <cellStyle name="Input 11 2 3" xfId="26222" xr:uid="{00000000-0005-0000-0000-0000190A0000}"/>
    <cellStyle name="Input 11 2 4" xfId="41607" xr:uid="{00000000-0005-0000-0000-0000190A0000}"/>
    <cellStyle name="Input 11 3" xfId="9494" xr:uid="{00000000-0005-0000-0000-00000E040000}"/>
    <cellStyle name="Input 11 3 2" xfId="29096" xr:uid="{00000000-0005-0000-0000-00001B0A0000}"/>
    <cellStyle name="Input 11 3 3" xfId="43764" xr:uid="{00000000-0005-0000-0000-00001B0A0000}"/>
    <cellStyle name="Input 11 4" xfId="7767" xr:uid="{00000000-0005-0000-0000-000085240000}"/>
    <cellStyle name="Input 11 5" xfId="12467" xr:uid="{00000000-0005-0000-0000-00000E040000}"/>
    <cellStyle name="Input 11 5 2" xfId="31026" xr:uid="{00000000-0005-0000-0000-00001D0A0000}"/>
    <cellStyle name="Input 11 5 3" xfId="45126" xr:uid="{00000000-0005-0000-0000-00001D0A0000}"/>
    <cellStyle name="Input 11 6" xfId="16512" xr:uid="{00000000-0005-0000-0000-00000E040000}"/>
    <cellStyle name="Input 11 6 2" xfId="35068" xr:uid="{00000000-0005-0000-0000-00001E0A0000}"/>
    <cellStyle name="Input 11 6 3" xfId="48849" xr:uid="{00000000-0005-0000-0000-00001E0A0000}"/>
    <cellStyle name="Input 11 7" xfId="11760" xr:uid="{00000000-0005-0000-0000-0000E0030000}"/>
    <cellStyle name="Input 11 7 2" xfId="30324" xr:uid="{00000000-0005-0000-0000-00001F0A0000}"/>
    <cellStyle name="Input 11 7 3" xfId="44471" xr:uid="{00000000-0005-0000-0000-00001F0A0000}"/>
    <cellStyle name="Input 11 8" xfId="19995" xr:uid="{00000000-0005-0000-0000-00000E040000}"/>
    <cellStyle name="Input 11 8 2" xfId="38551" xr:uid="{00000000-0005-0000-0000-0000200A0000}"/>
    <cellStyle name="Input 11 8 3" xfId="52043" xr:uid="{00000000-0005-0000-0000-0000200A0000}"/>
    <cellStyle name="Input 11 9" xfId="21623" xr:uid="{00000000-0005-0000-0000-0000E0030000}"/>
    <cellStyle name="Input 11 9 2" xfId="40163" xr:uid="{00000000-0005-0000-0000-0000210A0000}"/>
    <cellStyle name="Input 11 9 3" xfId="53511" xr:uid="{00000000-0005-0000-0000-0000210A0000}"/>
    <cellStyle name="Input 12" xfId="2718" xr:uid="{00000000-0005-0000-0000-0000E0030000}"/>
    <cellStyle name="Input 12 10" xfId="55542" xr:uid="{00000000-0005-0000-0000-0000E0030000}"/>
    <cellStyle name="Input 12 2" xfId="5925" xr:uid="{00000000-0005-0000-0000-00000F040000}"/>
    <cellStyle name="Input 12 2 2" xfId="20809" xr:uid="{00000000-0005-0000-0000-000040040000}"/>
    <cellStyle name="Input 12 2 2 2" xfId="39354" xr:uid="{00000000-0005-0000-0000-0000240A0000}"/>
    <cellStyle name="Input 12 2 2 3" xfId="52731" xr:uid="{00000000-0005-0000-0000-0000240A0000}"/>
    <cellStyle name="Input 12 2 3" xfId="26335" xr:uid="{00000000-0005-0000-0000-0000230A0000}"/>
    <cellStyle name="Input 12 2 4" xfId="41714" xr:uid="{00000000-0005-0000-0000-0000230A0000}"/>
    <cellStyle name="Input 12 3" xfId="9608" xr:uid="{00000000-0005-0000-0000-00000F040000}"/>
    <cellStyle name="Input 12 3 2" xfId="29210" xr:uid="{00000000-0005-0000-0000-0000250A0000}"/>
    <cellStyle name="Input 12 3 3" xfId="43871" xr:uid="{00000000-0005-0000-0000-0000250A0000}"/>
    <cellStyle name="Input 12 4" xfId="4940" xr:uid="{00000000-0005-0000-0000-000086240000}"/>
    <cellStyle name="Input 12 5" xfId="12545" xr:uid="{00000000-0005-0000-0000-00000F040000}"/>
    <cellStyle name="Input 12 5 2" xfId="31103" xr:uid="{00000000-0005-0000-0000-0000270A0000}"/>
    <cellStyle name="Input 12 5 3" xfId="45203" xr:uid="{00000000-0005-0000-0000-0000270A0000}"/>
    <cellStyle name="Input 12 6" xfId="16625" xr:uid="{00000000-0005-0000-0000-00000F040000}"/>
    <cellStyle name="Input 12 6 2" xfId="35181" xr:uid="{00000000-0005-0000-0000-0000280A0000}"/>
    <cellStyle name="Input 12 6 3" xfId="48956" xr:uid="{00000000-0005-0000-0000-0000280A0000}"/>
    <cellStyle name="Input 12 7" xfId="13200" xr:uid="{00000000-0005-0000-0000-0000E0030000}"/>
    <cellStyle name="Input 12 7 2" xfId="31756" xr:uid="{00000000-0005-0000-0000-0000290A0000}"/>
    <cellStyle name="Input 12 7 3" xfId="45838" xr:uid="{00000000-0005-0000-0000-0000290A0000}"/>
    <cellStyle name="Input 12 8" xfId="19523" xr:uid="{00000000-0005-0000-0000-00000F040000}"/>
    <cellStyle name="Input 12 8 2" xfId="38079" xr:uid="{00000000-0005-0000-0000-00002A0A0000}"/>
    <cellStyle name="Input 12 8 3" xfId="51571" xr:uid="{00000000-0005-0000-0000-00002A0A0000}"/>
    <cellStyle name="Input 12 9" xfId="21699" xr:uid="{00000000-0005-0000-0000-0000E0030000}"/>
    <cellStyle name="Input 12 9 2" xfId="40239" xr:uid="{00000000-0005-0000-0000-00002B0A0000}"/>
    <cellStyle name="Input 12 9 3" xfId="53587" xr:uid="{00000000-0005-0000-0000-00002B0A0000}"/>
    <cellStyle name="Input 13" xfId="4235" xr:uid="{00000000-0005-0000-0000-000000040000}"/>
    <cellStyle name="Input 13 2" xfId="19998" xr:uid="{00000000-0005-0000-0000-000041040000}"/>
    <cellStyle name="Input 13 2 2" xfId="38554" xr:uid="{00000000-0005-0000-0000-00002D0A0000}"/>
    <cellStyle name="Input 13 2 3" xfId="52046" xr:uid="{00000000-0005-0000-0000-00002D0A0000}"/>
    <cellStyle name="Input 13 3" xfId="24769" xr:uid="{00000000-0005-0000-0000-00002C0A0000}"/>
    <cellStyle name="Input 13 4" xfId="24518" xr:uid="{00000000-0005-0000-0000-00002C0A0000}"/>
    <cellStyle name="Input 14" xfId="3483" xr:uid="{00000000-0005-0000-0000-000000040000}"/>
    <cellStyle name="Input 14 2" xfId="24486" xr:uid="{00000000-0005-0000-0000-00002E0A0000}"/>
    <cellStyle name="Input 14 3" xfId="26854" xr:uid="{00000000-0005-0000-0000-00002E0A0000}"/>
    <cellStyle name="Input 15" xfId="3305" xr:uid="{00000000-0005-0000-0000-000000040000}"/>
    <cellStyle name="Input 15 2" xfId="24444" xr:uid="{00000000-0005-0000-0000-00002F0A0000}"/>
    <cellStyle name="Input 15 3" xfId="26853" xr:uid="{00000000-0005-0000-0000-00002F0A0000}"/>
    <cellStyle name="Input 16" xfId="3409" xr:uid="{00000000-0005-0000-0000-000000040000}"/>
    <cellStyle name="Input 16 2" xfId="24485" xr:uid="{00000000-0005-0000-0000-0000300A0000}"/>
    <cellStyle name="Input 16 3" xfId="27202" xr:uid="{00000000-0005-0000-0000-0000300A0000}"/>
    <cellStyle name="Input 17" xfId="3450" xr:uid="{00000000-0005-0000-0000-000077240000}"/>
    <cellStyle name="Input 18" xfId="12473" xr:uid="{00000000-0005-0000-0000-0000142D0000}"/>
    <cellStyle name="Input 19" xfId="13586" xr:uid="{00000000-0005-0000-0000-0000E0030000}"/>
    <cellStyle name="Input 19 2" xfId="32142" xr:uid="{00000000-0005-0000-0000-0000330A0000}"/>
    <cellStyle name="Input 19 3" xfId="46193" xr:uid="{00000000-0005-0000-0000-0000330A0000}"/>
    <cellStyle name="Input 2" xfId="1020" xr:uid="{00000000-0005-0000-0000-0000E3030000}"/>
    <cellStyle name="Input 2 10" xfId="16230" xr:uid="{00000000-0005-0000-0000-000010040000}"/>
    <cellStyle name="Input 2 10 2" xfId="34786" xr:uid="{00000000-0005-0000-0000-0000350A0000}"/>
    <cellStyle name="Input 2 10 3" xfId="48578" xr:uid="{00000000-0005-0000-0000-0000350A0000}"/>
    <cellStyle name="Input 2 11" xfId="17225" xr:uid="{00000000-0005-0000-0000-000010040000}"/>
    <cellStyle name="Input 2 11 2" xfId="35781" xr:uid="{00000000-0005-0000-0000-0000360A0000}"/>
    <cellStyle name="Input 2 11 3" xfId="49452" xr:uid="{00000000-0005-0000-0000-0000360A0000}"/>
    <cellStyle name="Input 2 12" xfId="15809" xr:uid="{00000000-0005-0000-0000-0000E3030000}"/>
    <cellStyle name="Input 2 12 2" xfId="34365" xr:uid="{00000000-0005-0000-0000-0000370A0000}"/>
    <cellStyle name="Input 2 12 3" xfId="48220" xr:uid="{00000000-0005-0000-0000-0000370A0000}"/>
    <cellStyle name="Input 2 13" xfId="21449" xr:uid="{00000000-0005-0000-0000-0000E3030000}"/>
    <cellStyle name="Input 2 13 2" xfId="39989" xr:uid="{00000000-0005-0000-0000-0000380A0000}"/>
    <cellStyle name="Input 2 13 3" xfId="53337" xr:uid="{00000000-0005-0000-0000-0000380A0000}"/>
    <cellStyle name="Input 2 14" xfId="22826" xr:uid="{00000000-0005-0000-0000-0000340A0000}"/>
    <cellStyle name="Input 2 15" xfId="23480" xr:uid="{00000000-0005-0000-0000-0000340A0000}"/>
    <cellStyle name="Input 2 16" xfId="54241" xr:uid="{00000000-0005-0000-0000-0000E3030000}"/>
    <cellStyle name="Input 2 2" xfId="1021" xr:uid="{00000000-0005-0000-0000-0000E4030000}"/>
    <cellStyle name="Input 2 2 10" xfId="13907" xr:uid="{00000000-0005-0000-0000-000011040000}"/>
    <cellStyle name="Input 2 2 10 2" xfId="32463" xr:uid="{00000000-0005-0000-0000-00003A0A0000}"/>
    <cellStyle name="Input 2 2 10 3" xfId="46475" xr:uid="{00000000-0005-0000-0000-00003A0A0000}"/>
    <cellStyle name="Input 2 2 11" xfId="14359" xr:uid="{00000000-0005-0000-0000-0000E4030000}"/>
    <cellStyle name="Input 2 2 11 2" xfId="32915" xr:uid="{00000000-0005-0000-0000-00003B0A0000}"/>
    <cellStyle name="Input 2 2 11 3" xfId="46904" xr:uid="{00000000-0005-0000-0000-00003B0A0000}"/>
    <cellStyle name="Input 2 2 12" xfId="21693" xr:uid="{00000000-0005-0000-0000-0000E4030000}"/>
    <cellStyle name="Input 2 2 12 2" xfId="40233" xr:uid="{00000000-0005-0000-0000-00003C0A0000}"/>
    <cellStyle name="Input 2 2 12 3" xfId="53581" xr:uid="{00000000-0005-0000-0000-00003C0A0000}"/>
    <cellStyle name="Input 2 2 13" xfId="22827" xr:uid="{00000000-0005-0000-0000-0000390A0000}"/>
    <cellStyle name="Input 2 2 14" xfId="30031" xr:uid="{00000000-0005-0000-0000-0000390A0000}"/>
    <cellStyle name="Input 2 2 15" xfId="54242" xr:uid="{00000000-0005-0000-0000-0000E4030000}"/>
    <cellStyle name="Input 2 2 2" xfId="1797" xr:uid="{00000000-0005-0000-0000-0000E5030000}"/>
    <cellStyle name="Input 2 2 2 10" xfId="21270" xr:uid="{00000000-0005-0000-0000-0000E5030000}"/>
    <cellStyle name="Input 2 2 2 10 2" xfId="39810" xr:uid="{00000000-0005-0000-0000-00003E0A0000}"/>
    <cellStyle name="Input 2 2 2 10 3" xfId="53158" xr:uid="{00000000-0005-0000-0000-00003E0A0000}"/>
    <cellStyle name="Input 2 2 2 11" xfId="18107" xr:uid="{00000000-0005-0000-0000-0000E5030000}"/>
    <cellStyle name="Input 2 2 2 11 2" xfId="36663" xr:uid="{00000000-0005-0000-0000-00003F0A0000}"/>
    <cellStyle name="Input 2 2 2 11 3" xfId="50222" xr:uid="{00000000-0005-0000-0000-00003F0A0000}"/>
    <cellStyle name="Input 2 2 2 12" xfId="23352" xr:uid="{00000000-0005-0000-0000-00003D0A0000}"/>
    <cellStyle name="Input 2 2 2 13" xfId="24121" xr:uid="{00000000-0005-0000-0000-00003D0A0000}"/>
    <cellStyle name="Input 2 2 2 14" xfId="54718" xr:uid="{00000000-0005-0000-0000-0000E5030000}"/>
    <cellStyle name="Input 2 2 2 2" xfId="1910" xr:uid="{00000000-0005-0000-0000-0000E5030000}"/>
    <cellStyle name="Input 2 2 2 2 10" xfId="17122" xr:uid="{00000000-0005-0000-0000-0000E5030000}"/>
    <cellStyle name="Input 2 2 2 2 10 2" xfId="35678" xr:uid="{00000000-0005-0000-0000-0000410A0000}"/>
    <cellStyle name="Input 2 2 2 2 10 3" xfId="49357" xr:uid="{00000000-0005-0000-0000-0000410A0000}"/>
    <cellStyle name="Input 2 2 2 2 11" xfId="19207" xr:uid="{00000000-0005-0000-0000-000013040000}"/>
    <cellStyle name="Input 2 2 2 2 11 2" xfId="37763" xr:uid="{00000000-0005-0000-0000-0000420A0000}"/>
    <cellStyle name="Input 2 2 2 2 11 3" xfId="51255" xr:uid="{00000000-0005-0000-0000-0000420A0000}"/>
    <cellStyle name="Input 2 2 2 2 12" xfId="23465" xr:uid="{00000000-0005-0000-0000-0000400A0000}"/>
    <cellStyle name="Input 2 2 2 2 13" xfId="54830" xr:uid="{00000000-0005-0000-0000-0000E5030000}"/>
    <cellStyle name="Input 2 2 2 2 2" xfId="5117" xr:uid="{00000000-0005-0000-0000-000013040000}"/>
    <cellStyle name="Input 2 2 2 2 2 2" xfId="20144" xr:uid="{00000000-0005-0000-0000-000046040000}"/>
    <cellStyle name="Input 2 2 2 2 2 2 2" xfId="38696" xr:uid="{00000000-0005-0000-0000-0000440A0000}"/>
    <cellStyle name="Input 2 2 2 2 2 2 3" xfId="52182" xr:uid="{00000000-0005-0000-0000-0000440A0000}"/>
    <cellStyle name="Input 2 2 2 2 2 3" xfId="25534" xr:uid="{00000000-0005-0000-0000-0000430A0000}"/>
    <cellStyle name="Input 2 2 2 2 2 4" xfId="41091" xr:uid="{00000000-0005-0000-0000-0000430A0000}"/>
    <cellStyle name="Input 2 2 2 2 3" xfId="7083" xr:uid="{00000000-0005-0000-0000-000013040000}"/>
    <cellStyle name="Input 2 2 2 2 3 2" xfId="27271" xr:uid="{00000000-0005-0000-0000-0000450A0000}"/>
    <cellStyle name="Input 2 2 2 2 3 3" xfId="42368" xr:uid="{00000000-0005-0000-0000-0000450A0000}"/>
    <cellStyle name="Input 2 2 2 2 4" xfId="4020" xr:uid="{00000000-0005-0000-0000-000013040000}"/>
    <cellStyle name="Input 2 2 2 2 4 2" xfId="24574" xr:uid="{00000000-0005-0000-0000-0000460A0000}"/>
    <cellStyle name="Input 2 2 2 2 4 3" xfId="22759" xr:uid="{00000000-0005-0000-0000-0000460A0000}"/>
    <cellStyle name="Input 2 2 2 2 5" xfId="6632" xr:uid="{00000000-0005-0000-0000-000013040000}"/>
    <cellStyle name="Input 2 2 2 2 5 2" xfId="26893" xr:uid="{00000000-0005-0000-0000-0000470A0000}"/>
    <cellStyle name="Input 2 2 2 2 5 3" xfId="42069" xr:uid="{00000000-0005-0000-0000-0000470A0000}"/>
    <cellStyle name="Input 2 2 2 2 6" xfId="8305" xr:uid="{00000000-0005-0000-0000-00008A240000}"/>
    <cellStyle name="Input 2 2 2 2 7" xfId="12715" xr:uid="{00000000-0005-0000-0000-0000E5030000}"/>
    <cellStyle name="Input 2 2 2 2 7 2" xfId="31271" xr:uid="{00000000-0005-0000-0000-0000490A0000}"/>
    <cellStyle name="Input 2 2 2 2 7 3" xfId="45365" xr:uid="{00000000-0005-0000-0000-0000490A0000}"/>
    <cellStyle name="Input 2 2 2 2 8" xfId="12260" xr:uid="{00000000-0005-0000-0000-000013040000}"/>
    <cellStyle name="Input 2 2 2 2 8 2" xfId="30821" xr:uid="{00000000-0005-0000-0000-00004A0A0000}"/>
    <cellStyle name="Input 2 2 2 2 8 3" xfId="44941" xr:uid="{00000000-0005-0000-0000-00004A0A0000}"/>
    <cellStyle name="Input 2 2 2 2 9" xfId="14626" xr:uid="{00000000-0005-0000-0000-000013040000}"/>
    <cellStyle name="Input 2 2 2 2 9 2" xfId="33182" xr:uid="{00000000-0005-0000-0000-00004B0A0000}"/>
    <cellStyle name="Input 2 2 2 2 9 3" xfId="47152" xr:uid="{00000000-0005-0000-0000-00004B0A0000}"/>
    <cellStyle name="Input 2 2 2 3" xfId="2915" xr:uid="{00000000-0005-0000-0000-0000E5030000}"/>
    <cellStyle name="Input 2 2 2 3 10" xfId="17364" xr:uid="{00000000-0005-0000-0000-000014040000}"/>
    <cellStyle name="Input 2 2 2 3 10 2" xfId="35920" xr:uid="{00000000-0005-0000-0000-00004D0A0000}"/>
    <cellStyle name="Input 2 2 2 3 10 3" xfId="49577" xr:uid="{00000000-0005-0000-0000-00004D0A0000}"/>
    <cellStyle name="Input 2 2 2 3 11" xfId="55736" xr:uid="{00000000-0005-0000-0000-0000E5030000}"/>
    <cellStyle name="Input 2 2 2 3 2" xfId="6122" xr:uid="{00000000-0005-0000-0000-000014040000}"/>
    <cellStyle name="Input 2 2 2 3 2 2" xfId="26530" xr:uid="{00000000-0005-0000-0000-00004E0A0000}"/>
    <cellStyle name="Input 2 2 2 3 2 3" xfId="41830" xr:uid="{00000000-0005-0000-0000-00004E0A0000}"/>
    <cellStyle name="Input 2 2 2 3 3" xfId="8088" xr:uid="{00000000-0005-0000-0000-000014040000}"/>
    <cellStyle name="Input 2 2 2 3 3 2" xfId="28105" xr:uid="{00000000-0005-0000-0000-00004F0A0000}"/>
    <cellStyle name="Input 2 2 2 3 3 3" xfId="43009" xr:uid="{00000000-0005-0000-0000-00004F0A0000}"/>
    <cellStyle name="Input 2 2 2 3 4" xfId="8948" xr:uid="{00000000-0005-0000-0000-000014040000}"/>
    <cellStyle name="Input 2 2 2 3 4 2" xfId="28782" xr:uid="{00000000-0005-0000-0000-0000500A0000}"/>
    <cellStyle name="Input 2 2 2 3 4 3" xfId="43486" xr:uid="{00000000-0005-0000-0000-0000500A0000}"/>
    <cellStyle name="Input 2 2 2 3 5" xfId="9805" xr:uid="{00000000-0005-0000-0000-000014040000}"/>
    <cellStyle name="Input 2 2 2 3 5 2" xfId="29406" xr:uid="{00000000-0005-0000-0000-0000510A0000}"/>
    <cellStyle name="Input 2 2 2 3 5 3" xfId="43990" xr:uid="{00000000-0005-0000-0000-0000510A0000}"/>
    <cellStyle name="Input 2 2 2 3 6" xfId="7768" xr:uid="{00000000-0005-0000-0000-00008B240000}"/>
    <cellStyle name="Input 2 2 2 3 7" xfId="11866" xr:uid="{00000000-0005-0000-0000-000014040000}"/>
    <cellStyle name="Input 2 2 2 3 7 2" xfId="30430" xr:uid="{00000000-0005-0000-0000-0000530A0000}"/>
    <cellStyle name="Input 2 2 2 3 7 3" xfId="44575" xr:uid="{00000000-0005-0000-0000-0000530A0000}"/>
    <cellStyle name="Input 2 2 2 3 8" xfId="16821" xr:uid="{00000000-0005-0000-0000-000014040000}"/>
    <cellStyle name="Input 2 2 2 3 8 2" xfId="35377" xr:uid="{00000000-0005-0000-0000-0000540A0000}"/>
    <cellStyle name="Input 2 2 2 3 8 3" xfId="49076" xr:uid="{00000000-0005-0000-0000-0000540A0000}"/>
    <cellStyle name="Input 2 2 2 3 9" xfId="17594" xr:uid="{00000000-0005-0000-0000-0000E5030000}"/>
    <cellStyle name="Input 2 2 2 3 9 2" xfId="36150" xr:uid="{00000000-0005-0000-0000-0000550A0000}"/>
    <cellStyle name="Input 2 2 2 3 9 3" xfId="49779" xr:uid="{00000000-0005-0000-0000-0000550A0000}"/>
    <cellStyle name="Input 2 2 2 4" xfId="3073" xr:uid="{00000000-0005-0000-0000-0000E5030000}"/>
    <cellStyle name="Input 2 2 2 4 10" xfId="24275" xr:uid="{00000000-0005-0000-0000-0000560A0000}"/>
    <cellStyle name="Input 2 2 2 4 11" xfId="55894" xr:uid="{00000000-0005-0000-0000-0000E5030000}"/>
    <cellStyle name="Input 2 2 2 4 2" xfId="6280" xr:uid="{00000000-0005-0000-0000-000015040000}"/>
    <cellStyle name="Input 2 2 2 4 2 2" xfId="20949" xr:uid="{00000000-0005-0000-0000-000049040000}"/>
    <cellStyle name="Input 2 2 2 4 2 2 2" xfId="39492" xr:uid="{00000000-0005-0000-0000-0000580A0000}"/>
    <cellStyle name="Input 2 2 2 4 2 2 3" xfId="52847" xr:uid="{00000000-0005-0000-0000-0000580A0000}"/>
    <cellStyle name="Input 2 2 2 4 2 3" xfId="26688" xr:uid="{00000000-0005-0000-0000-0000570A0000}"/>
    <cellStyle name="Input 2 2 2 4 2 4" xfId="41922" xr:uid="{00000000-0005-0000-0000-0000570A0000}"/>
    <cellStyle name="Input 2 2 2 4 3" xfId="9963" xr:uid="{00000000-0005-0000-0000-000015040000}"/>
    <cellStyle name="Input 2 2 2 4 3 2" xfId="29564" xr:uid="{00000000-0005-0000-0000-0000590A0000}"/>
    <cellStyle name="Input 2 2 2 4 3 3" xfId="44136" xr:uid="{00000000-0005-0000-0000-0000590A0000}"/>
    <cellStyle name="Input 2 2 2 4 4" xfId="3454" xr:uid="{00000000-0005-0000-0000-00008C240000}"/>
    <cellStyle name="Input 2 2 2 4 5" xfId="11818" xr:uid="{00000000-0005-0000-0000-000015040000}"/>
    <cellStyle name="Input 2 2 2 4 5 2" xfId="30382" xr:uid="{00000000-0005-0000-0000-00005B0A0000}"/>
    <cellStyle name="Input 2 2 2 4 5 3" xfId="44528" xr:uid="{00000000-0005-0000-0000-00005B0A0000}"/>
    <cellStyle name="Input 2 2 2 4 6" xfId="16979" xr:uid="{00000000-0005-0000-0000-000015040000}"/>
    <cellStyle name="Input 2 2 2 4 6 2" xfId="35535" xr:uid="{00000000-0005-0000-0000-00005C0A0000}"/>
    <cellStyle name="Input 2 2 2 4 6 3" xfId="49222" xr:uid="{00000000-0005-0000-0000-00005C0A0000}"/>
    <cellStyle name="Input 2 2 2 4 7" xfId="12875" xr:uid="{00000000-0005-0000-0000-0000E5030000}"/>
    <cellStyle name="Input 2 2 2 4 7 2" xfId="31431" xr:uid="{00000000-0005-0000-0000-00005D0A0000}"/>
    <cellStyle name="Input 2 2 2 4 7 3" xfId="45515" xr:uid="{00000000-0005-0000-0000-00005D0A0000}"/>
    <cellStyle name="Input 2 2 2 4 8" xfId="19803" xr:uid="{00000000-0005-0000-0000-000015040000}"/>
    <cellStyle name="Input 2 2 2 4 8 2" xfId="38359" xr:uid="{00000000-0005-0000-0000-00005E0A0000}"/>
    <cellStyle name="Input 2 2 2 4 8 3" xfId="51851" xr:uid="{00000000-0005-0000-0000-00005E0A0000}"/>
    <cellStyle name="Input 2 2 2 4 9" xfId="21837" xr:uid="{00000000-0005-0000-0000-0000E5030000}"/>
    <cellStyle name="Input 2 2 2 4 9 2" xfId="40377" xr:uid="{00000000-0005-0000-0000-00005F0A0000}"/>
    <cellStyle name="Input 2 2 2 4 9 3" xfId="53725" xr:uid="{00000000-0005-0000-0000-00005F0A0000}"/>
    <cellStyle name="Input 2 2 2 5" xfId="5004" xr:uid="{00000000-0005-0000-0000-000012040000}"/>
    <cellStyle name="Input 2 2 2 5 2" xfId="20044" xr:uid="{00000000-0005-0000-0000-00004A040000}"/>
    <cellStyle name="Input 2 2 2 5 2 2" xfId="38597" xr:uid="{00000000-0005-0000-0000-0000610A0000}"/>
    <cellStyle name="Input 2 2 2 5 2 3" xfId="52089" xr:uid="{00000000-0005-0000-0000-0000610A0000}"/>
    <cellStyle name="Input 2 2 2 5 3" xfId="25422" xr:uid="{00000000-0005-0000-0000-0000600A0000}"/>
    <cellStyle name="Input 2 2 2 5 4" xfId="40997" xr:uid="{00000000-0005-0000-0000-0000600A0000}"/>
    <cellStyle name="Input 2 2 2 6" xfId="4950" xr:uid="{00000000-0005-0000-0000-000089240000}"/>
    <cellStyle name="Input 2 2 2 7" xfId="14545" xr:uid="{00000000-0005-0000-0000-0000E5030000}"/>
    <cellStyle name="Input 2 2 2 7 2" xfId="33101" xr:uid="{00000000-0005-0000-0000-0000630A0000}"/>
    <cellStyle name="Input 2 2 2 7 3" xfId="47079" xr:uid="{00000000-0005-0000-0000-0000630A0000}"/>
    <cellStyle name="Input 2 2 2 8" xfId="18307" xr:uid="{00000000-0005-0000-0000-000012040000}"/>
    <cellStyle name="Input 2 2 2 8 2" xfId="36863" xr:uid="{00000000-0005-0000-0000-0000640A0000}"/>
    <cellStyle name="Input 2 2 2 8 3" xfId="50394" xr:uid="{00000000-0005-0000-0000-0000640A0000}"/>
    <cellStyle name="Input 2 2 2 9" xfId="19212" xr:uid="{00000000-0005-0000-0000-000012040000}"/>
    <cellStyle name="Input 2 2 2 9 2" xfId="37768" xr:uid="{00000000-0005-0000-0000-0000650A0000}"/>
    <cellStyle name="Input 2 2 2 9 3" xfId="51260" xr:uid="{00000000-0005-0000-0000-0000650A0000}"/>
    <cellStyle name="Input 2 2 3" xfId="2470" xr:uid="{00000000-0005-0000-0000-0000E4030000}"/>
    <cellStyle name="Input 2 2 3 10" xfId="12090" xr:uid="{00000000-0005-0000-0000-0000E4030000}"/>
    <cellStyle name="Input 2 2 3 10 2" xfId="30653" xr:uid="{00000000-0005-0000-0000-0000670A0000}"/>
    <cellStyle name="Input 2 2 3 10 3" xfId="44796" xr:uid="{00000000-0005-0000-0000-0000670A0000}"/>
    <cellStyle name="Input 2 2 3 11" xfId="17581" xr:uid="{00000000-0005-0000-0000-000016040000}"/>
    <cellStyle name="Input 2 2 3 11 2" xfId="36137" xr:uid="{00000000-0005-0000-0000-0000680A0000}"/>
    <cellStyle name="Input 2 2 3 11 3" xfId="49766" xr:uid="{00000000-0005-0000-0000-0000680A0000}"/>
    <cellStyle name="Input 2 2 3 12" xfId="23981" xr:uid="{00000000-0005-0000-0000-0000660A0000}"/>
    <cellStyle name="Input 2 2 3 13" xfId="55300" xr:uid="{00000000-0005-0000-0000-0000E4030000}"/>
    <cellStyle name="Input 2 2 3 2" xfId="5677" xr:uid="{00000000-0005-0000-0000-000016040000}"/>
    <cellStyle name="Input 2 2 3 2 2" xfId="20663" xr:uid="{00000000-0005-0000-0000-00004C040000}"/>
    <cellStyle name="Input 2 2 3 2 2 2" xfId="39215" xr:uid="{00000000-0005-0000-0000-00006A0A0000}"/>
    <cellStyle name="Input 2 2 3 2 2 3" xfId="52598" xr:uid="{00000000-0005-0000-0000-00006A0A0000}"/>
    <cellStyle name="Input 2 2 3 2 3" xfId="26094" xr:uid="{00000000-0005-0000-0000-0000690A0000}"/>
    <cellStyle name="Input 2 2 3 2 4" xfId="41488" xr:uid="{00000000-0005-0000-0000-0000690A0000}"/>
    <cellStyle name="Input 2 2 3 3" xfId="7643" xr:uid="{00000000-0005-0000-0000-000016040000}"/>
    <cellStyle name="Input 2 2 3 3 2" xfId="27773" xr:uid="{00000000-0005-0000-0000-00006B0A0000}"/>
    <cellStyle name="Input 2 2 3 3 3" xfId="42781" xr:uid="{00000000-0005-0000-0000-00006B0A0000}"/>
    <cellStyle name="Input 2 2 3 4" xfId="8504" xr:uid="{00000000-0005-0000-0000-000016040000}"/>
    <cellStyle name="Input 2 2 3 4 2" xfId="28431" xr:uid="{00000000-0005-0000-0000-00006C0A0000}"/>
    <cellStyle name="Input 2 2 3 4 3" xfId="43258" xr:uid="{00000000-0005-0000-0000-00006C0A0000}"/>
    <cellStyle name="Input 2 2 3 5" xfId="9360" xr:uid="{00000000-0005-0000-0000-000016040000}"/>
    <cellStyle name="Input 2 2 3 5 2" xfId="28962" xr:uid="{00000000-0005-0000-0000-00006D0A0000}"/>
    <cellStyle name="Input 2 2 3 5 3" xfId="43642" xr:uid="{00000000-0005-0000-0000-00006D0A0000}"/>
    <cellStyle name="Input 2 2 3 6" xfId="4938" xr:uid="{00000000-0005-0000-0000-00008D240000}"/>
    <cellStyle name="Input 2 2 3 7" xfId="12353" xr:uid="{00000000-0005-0000-0000-0000E4030000}"/>
    <cellStyle name="Input 2 2 3 7 2" xfId="30912" xr:uid="{00000000-0005-0000-0000-00006F0A0000}"/>
    <cellStyle name="Input 2 2 3 7 3" xfId="45021" xr:uid="{00000000-0005-0000-0000-00006F0A0000}"/>
    <cellStyle name="Input 2 2 3 8" xfId="15144" xr:uid="{00000000-0005-0000-0000-000016040000}"/>
    <cellStyle name="Input 2 2 3 8 2" xfId="33700" xr:uid="{00000000-0005-0000-0000-0000700A0000}"/>
    <cellStyle name="Input 2 2 3 8 3" xfId="47651" xr:uid="{00000000-0005-0000-0000-0000700A0000}"/>
    <cellStyle name="Input 2 2 3 9" xfId="16378" xr:uid="{00000000-0005-0000-0000-000016040000}"/>
    <cellStyle name="Input 2 2 3 9 2" xfId="34934" xr:uid="{00000000-0005-0000-0000-0000710A0000}"/>
    <cellStyle name="Input 2 2 3 9 3" xfId="48721" xr:uid="{00000000-0005-0000-0000-0000710A0000}"/>
    <cellStyle name="Input 2 2 4" xfId="2600" xr:uid="{00000000-0005-0000-0000-0000E4030000}"/>
    <cellStyle name="Input 2 2 4 10" xfId="24093" xr:uid="{00000000-0005-0000-0000-0000720A0000}"/>
    <cellStyle name="Input 2 2 4 11" xfId="55428" xr:uid="{00000000-0005-0000-0000-0000E4030000}"/>
    <cellStyle name="Input 2 2 4 2" xfId="5807" xr:uid="{00000000-0005-0000-0000-000017040000}"/>
    <cellStyle name="Input 2 2 4 2 2" xfId="20703" xr:uid="{00000000-0005-0000-0000-00004E040000}"/>
    <cellStyle name="Input 2 2 4 2 2 2" xfId="39251" xr:uid="{00000000-0005-0000-0000-0000740A0000}"/>
    <cellStyle name="Input 2 2 4 2 2 3" xfId="52628" xr:uid="{00000000-0005-0000-0000-0000740A0000}"/>
    <cellStyle name="Input 2 2 4 2 3" xfId="26220" xr:uid="{00000000-0005-0000-0000-0000730A0000}"/>
    <cellStyle name="Input 2 2 4 2 4" xfId="41605" xr:uid="{00000000-0005-0000-0000-0000730A0000}"/>
    <cellStyle name="Input 2 2 4 3" xfId="9490" xr:uid="{00000000-0005-0000-0000-000017040000}"/>
    <cellStyle name="Input 2 2 4 3 2" xfId="29092" xr:uid="{00000000-0005-0000-0000-0000750A0000}"/>
    <cellStyle name="Input 2 2 4 3 3" xfId="43762" xr:uid="{00000000-0005-0000-0000-0000750A0000}"/>
    <cellStyle name="Input 2 2 4 4" xfId="8302" xr:uid="{00000000-0005-0000-0000-00008E240000}"/>
    <cellStyle name="Input 2 2 4 5" xfId="12466" xr:uid="{00000000-0005-0000-0000-000017040000}"/>
    <cellStyle name="Input 2 2 4 5 2" xfId="31025" xr:uid="{00000000-0005-0000-0000-0000770A0000}"/>
    <cellStyle name="Input 2 2 4 5 3" xfId="45125" xr:uid="{00000000-0005-0000-0000-0000770A0000}"/>
    <cellStyle name="Input 2 2 4 6" xfId="16508" xr:uid="{00000000-0005-0000-0000-000017040000}"/>
    <cellStyle name="Input 2 2 4 6 2" xfId="35064" xr:uid="{00000000-0005-0000-0000-0000780A0000}"/>
    <cellStyle name="Input 2 2 4 6 3" xfId="48845" xr:uid="{00000000-0005-0000-0000-0000780A0000}"/>
    <cellStyle name="Input 2 2 4 7" xfId="17219" xr:uid="{00000000-0005-0000-0000-0000E4030000}"/>
    <cellStyle name="Input 2 2 4 7 2" xfId="35775" xr:uid="{00000000-0005-0000-0000-0000790A0000}"/>
    <cellStyle name="Input 2 2 4 7 3" xfId="49446" xr:uid="{00000000-0005-0000-0000-0000790A0000}"/>
    <cellStyle name="Input 2 2 4 8" xfId="19458" xr:uid="{00000000-0005-0000-0000-000017040000}"/>
    <cellStyle name="Input 2 2 4 8 2" xfId="38014" xr:uid="{00000000-0005-0000-0000-00007A0A0000}"/>
    <cellStyle name="Input 2 2 4 8 3" xfId="51506" xr:uid="{00000000-0005-0000-0000-00007A0A0000}"/>
    <cellStyle name="Input 2 2 4 9" xfId="21619" xr:uid="{00000000-0005-0000-0000-0000E4030000}"/>
    <cellStyle name="Input 2 2 4 9 2" xfId="40159" xr:uid="{00000000-0005-0000-0000-00007B0A0000}"/>
    <cellStyle name="Input 2 2 4 9 3" xfId="53507" xr:uid="{00000000-0005-0000-0000-00007B0A0000}"/>
    <cellStyle name="Input 2 2 5" xfId="2720" xr:uid="{00000000-0005-0000-0000-0000E4030000}"/>
    <cellStyle name="Input 2 2 5 10" xfId="55543" xr:uid="{00000000-0005-0000-0000-0000E4030000}"/>
    <cellStyle name="Input 2 2 5 2" xfId="5927" xr:uid="{00000000-0005-0000-0000-000018040000}"/>
    <cellStyle name="Input 2 2 5 2 2" xfId="20811" xr:uid="{00000000-0005-0000-0000-000050040000}"/>
    <cellStyle name="Input 2 2 5 2 2 2" xfId="39355" xr:uid="{00000000-0005-0000-0000-00007E0A0000}"/>
    <cellStyle name="Input 2 2 5 2 2 3" xfId="52732" xr:uid="{00000000-0005-0000-0000-00007E0A0000}"/>
    <cellStyle name="Input 2 2 5 2 3" xfId="26336" xr:uid="{00000000-0005-0000-0000-00007D0A0000}"/>
    <cellStyle name="Input 2 2 5 2 4" xfId="41715" xr:uid="{00000000-0005-0000-0000-00007D0A0000}"/>
    <cellStyle name="Input 2 2 5 3" xfId="9610" xr:uid="{00000000-0005-0000-0000-000018040000}"/>
    <cellStyle name="Input 2 2 5 3 2" xfId="29211" xr:uid="{00000000-0005-0000-0000-00007F0A0000}"/>
    <cellStyle name="Input 2 2 5 3 3" xfId="43872" xr:uid="{00000000-0005-0000-0000-00007F0A0000}"/>
    <cellStyle name="Input 2 2 5 4" xfId="8938" xr:uid="{00000000-0005-0000-0000-00008F240000}"/>
    <cellStyle name="Input 2 2 5 5" xfId="12497" xr:uid="{00000000-0005-0000-0000-000018040000}"/>
    <cellStyle name="Input 2 2 5 5 2" xfId="31055" xr:uid="{00000000-0005-0000-0000-0000810A0000}"/>
    <cellStyle name="Input 2 2 5 5 3" xfId="45155" xr:uid="{00000000-0005-0000-0000-0000810A0000}"/>
    <cellStyle name="Input 2 2 5 6" xfId="16627" xr:uid="{00000000-0005-0000-0000-000018040000}"/>
    <cellStyle name="Input 2 2 5 6 2" xfId="35183" xr:uid="{00000000-0005-0000-0000-0000820A0000}"/>
    <cellStyle name="Input 2 2 5 6 3" xfId="48958" xr:uid="{00000000-0005-0000-0000-0000820A0000}"/>
    <cellStyle name="Input 2 2 5 7" xfId="18185" xr:uid="{00000000-0005-0000-0000-0000E4030000}"/>
    <cellStyle name="Input 2 2 5 7 2" xfId="36741" xr:uid="{00000000-0005-0000-0000-0000830A0000}"/>
    <cellStyle name="Input 2 2 5 7 3" xfId="50292" xr:uid="{00000000-0005-0000-0000-0000830A0000}"/>
    <cellStyle name="Input 2 2 5 8" xfId="19439" xr:uid="{00000000-0005-0000-0000-000018040000}"/>
    <cellStyle name="Input 2 2 5 8 2" xfId="37995" xr:uid="{00000000-0005-0000-0000-0000840A0000}"/>
    <cellStyle name="Input 2 2 5 8 3" xfId="51487" xr:uid="{00000000-0005-0000-0000-0000840A0000}"/>
    <cellStyle name="Input 2 2 5 9" xfId="21701" xr:uid="{00000000-0005-0000-0000-0000E4030000}"/>
    <cellStyle name="Input 2 2 5 9 2" xfId="40241" xr:uid="{00000000-0005-0000-0000-0000850A0000}"/>
    <cellStyle name="Input 2 2 5 9 3" xfId="53589" xr:uid="{00000000-0005-0000-0000-0000850A0000}"/>
    <cellStyle name="Input 2 2 6" xfId="4239" xr:uid="{00000000-0005-0000-0000-000011040000}"/>
    <cellStyle name="Input 2 2 6 2" xfId="24771" xr:uid="{00000000-0005-0000-0000-0000860A0000}"/>
    <cellStyle name="Input 2 2 6 3" xfId="28486" xr:uid="{00000000-0005-0000-0000-0000860A0000}"/>
    <cellStyle name="Input 2 2 7" xfId="4939" xr:uid="{00000000-0005-0000-0000-000088240000}"/>
    <cellStyle name="Input 2 2 8" xfId="15409" xr:uid="{00000000-0005-0000-0000-0000E4030000}"/>
    <cellStyle name="Input 2 2 8 2" xfId="33965" xr:uid="{00000000-0005-0000-0000-0000880A0000}"/>
    <cellStyle name="Input 2 2 8 3" xfId="47890" xr:uid="{00000000-0005-0000-0000-0000880A0000}"/>
    <cellStyle name="Input 2 2 9" xfId="15290" xr:uid="{00000000-0005-0000-0000-000011040000}"/>
    <cellStyle name="Input 2 2 9 2" xfId="33846" xr:uid="{00000000-0005-0000-0000-0000890A0000}"/>
    <cellStyle name="Input 2 2 9 3" xfId="47783" xr:uid="{00000000-0005-0000-0000-0000890A0000}"/>
    <cellStyle name="Input 2 3" xfId="1796" xr:uid="{00000000-0005-0000-0000-0000E6030000}"/>
    <cellStyle name="Input 2 3 10" xfId="21269" xr:uid="{00000000-0005-0000-0000-0000E6030000}"/>
    <cellStyle name="Input 2 3 10 2" xfId="39809" xr:uid="{00000000-0005-0000-0000-00008B0A0000}"/>
    <cellStyle name="Input 2 3 10 3" xfId="53157" xr:uid="{00000000-0005-0000-0000-00008B0A0000}"/>
    <cellStyle name="Input 2 3 11" xfId="19786" xr:uid="{00000000-0005-0000-0000-0000E6030000}"/>
    <cellStyle name="Input 2 3 11 2" xfId="38342" xr:uid="{00000000-0005-0000-0000-00008C0A0000}"/>
    <cellStyle name="Input 2 3 11 3" xfId="51834" xr:uid="{00000000-0005-0000-0000-00008C0A0000}"/>
    <cellStyle name="Input 2 3 12" xfId="23351" xr:uid="{00000000-0005-0000-0000-00008A0A0000}"/>
    <cellStyle name="Input 2 3 13" xfId="29756" xr:uid="{00000000-0005-0000-0000-00008A0A0000}"/>
    <cellStyle name="Input 2 3 14" xfId="54717" xr:uid="{00000000-0005-0000-0000-0000E6030000}"/>
    <cellStyle name="Input 2 3 2" xfId="1911" xr:uid="{00000000-0005-0000-0000-0000E6030000}"/>
    <cellStyle name="Input 2 3 2 10" xfId="17889" xr:uid="{00000000-0005-0000-0000-0000E6030000}"/>
    <cellStyle name="Input 2 3 2 10 2" xfId="36445" xr:uid="{00000000-0005-0000-0000-00008E0A0000}"/>
    <cellStyle name="Input 2 3 2 10 3" xfId="50030" xr:uid="{00000000-0005-0000-0000-00008E0A0000}"/>
    <cellStyle name="Input 2 3 2 11" xfId="17833" xr:uid="{00000000-0005-0000-0000-00001A040000}"/>
    <cellStyle name="Input 2 3 2 11 2" xfId="36389" xr:uid="{00000000-0005-0000-0000-00008F0A0000}"/>
    <cellStyle name="Input 2 3 2 11 3" xfId="49983" xr:uid="{00000000-0005-0000-0000-00008F0A0000}"/>
    <cellStyle name="Input 2 3 2 12" xfId="23466" xr:uid="{00000000-0005-0000-0000-00008D0A0000}"/>
    <cellStyle name="Input 2 3 2 13" xfId="54831" xr:uid="{00000000-0005-0000-0000-0000E6030000}"/>
    <cellStyle name="Input 2 3 2 2" xfId="5118" xr:uid="{00000000-0005-0000-0000-00001A040000}"/>
    <cellStyle name="Input 2 3 2 2 2" xfId="20145" xr:uid="{00000000-0005-0000-0000-000053040000}"/>
    <cellStyle name="Input 2 3 2 2 2 2" xfId="38697" xr:uid="{00000000-0005-0000-0000-0000910A0000}"/>
    <cellStyle name="Input 2 3 2 2 2 3" xfId="52183" xr:uid="{00000000-0005-0000-0000-0000910A0000}"/>
    <cellStyle name="Input 2 3 2 2 3" xfId="25535" xr:uid="{00000000-0005-0000-0000-0000900A0000}"/>
    <cellStyle name="Input 2 3 2 2 4" xfId="41092" xr:uid="{00000000-0005-0000-0000-0000900A0000}"/>
    <cellStyle name="Input 2 3 2 3" xfId="7084" xr:uid="{00000000-0005-0000-0000-00001A040000}"/>
    <cellStyle name="Input 2 3 2 3 2" xfId="27272" xr:uid="{00000000-0005-0000-0000-0000920A0000}"/>
    <cellStyle name="Input 2 3 2 3 3" xfId="42369" xr:uid="{00000000-0005-0000-0000-0000920A0000}"/>
    <cellStyle name="Input 2 3 2 4" xfId="4021" xr:uid="{00000000-0005-0000-0000-00001A040000}"/>
    <cellStyle name="Input 2 3 2 4 2" xfId="24575" xr:uid="{00000000-0005-0000-0000-0000930A0000}"/>
    <cellStyle name="Input 2 3 2 4 3" xfId="27800" xr:uid="{00000000-0005-0000-0000-0000930A0000}"/>
    <cellStyle name="Input 2 3 2 5" xfId="6633" xr:uid="{00000000-0005-0000-0000-00001A040000}"/>
    <cellStyle name="Input 2 3 2 5 2" xfId="26894" xr:uid="{00000000-0005-0000-0000-0000940A0000}"/>
    <cellStyle name="Input 2 3 2 5 3" xfId="42070" xr:uid="{00000000-0005-0000-0000-0000940A0000}"/>
    <cellStyle name="Input 2 3 2 6" xfId="3455" xr:uid="{00000000-0005-0000-0000-000091240000}"/>
    <cellStyle name="Input 2 3 2 7" xfId="12714" xr:uid="{00000000-0005-0000-0000-0000E6030000}"/>
    <cellStyle name="Input 2 3 2 7 2" xfId="31270" xr:uid="{00000000-0005-0000-0000-0000960A0000}"/>
    <cellStyle name="Input 2 3 2 7 3" xfId="45364" xr:uid="{00000000-0005-0000-0000-0000960A0000}"/>
    <cellStyle name="Input 2 3 2 8" xfId="13639" xr:uid="{00000000-0005-0000-0000-00001A040000}"/>
    <cellStyle name="Input 2 3 2 8 2" xfId="32195" xr:uid="{00000000-0005-0000-0000-0000970A0000}"/>
    <cellStyle name="Input 2 3 2 8 3" xfId="46241" xr:uid="{00000000-0005-0000-0000-0000970A0000}"/>
    <cellStyle name="Input 2 3 2 9" xfId="13529" xr:uid="{00000000-0005-0000-0000-00001A040000}"/>
    <cellStyle name="Input 2 3 2 9 2" xfId="32085" xr:uid="{00000000-0005-0000-0000-0000980A0000}"/>
    <cellStyle name="Input 2 3 2 9 3" xfId="46142" xr:uid="{00000000-0005-0000-0000-0000980A0000}"/>
    <cellStyle name="Input 2 3 3" xfId="2914" xr:uid="{00000000-0005-0000-0000-0000E6030000}"/>
    <cellStyle name="Input 2 3 3 10" xfId="15350" xr:uid="{00000000-0005-0000-0000-00001B040000}"/>
    <cellStyle name="Input 2 3 3 10 2" xfId="33906" xr:uid="{00000000-0005-0000-0000-00009A0A0000}"/>
    <cellStyle name="Input 2 3 3 10 3" xfId="47837" xr:uid="{00000000-0005-0000-0000-00009A0A0000}"/>
    <cellStyle name="Input 2 3 3 11" xfId="55735" xr:uid="{00000000-0005-0000-0000-0000E6030000}"/>
    <cellStyle name="Input 2 3 3 2" xfId="6121" xr:uid="{00000000-0005-0000-0000-00001B040000}"/>
    <cellStyle name="Input 2 3 3 2 2" xfId="26529" xr:uid="{00000000-0005-0000-0000-00009B0A0000}"/>
    <cellStyle name="Input 2 3 3 2 3" xfId="41829" xr:uid="{00000000-0005-0000-0000-00009B0A0000}"/>
    <cellStyle name="Input 2 3 3 3" xfId="8087" xr:uid="{00000000-0005-0000-0000-00001B040000}"/>
    <cellStyle name="Input 2 3 3 3 2" xfId="28104" xr:uid="{00000000-0005-0000-0000-00009C0A0000}"/>
    <cellStyle name="Input 2 3 3 3 3" xfId="43008" xr:uid="{00000000-0005-0000-0000-00009C0A0000}"/>
    <cellStyle name="Input 2 3 3 4" xfId="8947" xr:uid="{00000000-0005-0000-0000-00001B040000}"/>
    <cellStyle name="Input 2 3 3 4 2" xfId="28781" xr:uid="{00000000-0005-0000-0000-00009D0A0000}"/>
    <cellStyle name="Input 2 3 3 4 3" xfId="43485" xr:uid="{00000000-0005-0000-0000-00009D0A0000}"/>
    <cellStyle name="Input 2 3 3 5" xfId="9804" xr:uid="{00000000-0005-0000-0000-00001B040000}"/>
    <cellStyle name="Input 2 3 3 5 2" xfId="29405" xr:uid="{00000000-0005-0000-0000-00009E0A0000}"/>
    <cellStyle name="Input 2 3 3 5 3" xfId="43989" xr:uid="{00000000-0005-0000-0000-00009E0A0000}"/>
    <cellStyle name="Input 2 3 3 6" xfId="8814" xr:uid="{00000000-0005-0000-0000-000092240000}"/>
    <cellStyle name="Input 2 3 3 7" xfId="12037" xr:uid="{00000000-0005-0000-0000-00001B040000}"/>
    <cellStyle name="Input 2 3 3 7 2" xfId="30601" xr:uid="{00000000-0005-0000-0000-0000A00A0000}"/>
    <cellStyle name="Input 2 3 3 7 3" xfId="44745" xr:uid="{00000000-0005-0000-0000-0000A00A0000}"/>
    <cellStyle name="Input 2 3 3 8" xfId="16820" xr:uid="{00000000-0005-0000-0000-00001B040000}"/>
    <cellStyle name="Input 2 3 3 8 2" xfId="35376" xr:uid="{00000000-0005-0000-0000-0000A10A0000}"/>
    <cellStyle name="Input 2 3 3 8 3" xfId="49075" xr:uid="{00000000-0005-0000-0000-0000A10A0000}"/>
    <cellStyle name="Input 2 3 3 9" xfId="17596" xr:uid="{00000000-0005-0000-0000-0000E6030000}"/>
    <cellStyle name="Input 2 3 3 9 2" xfId="36152" xr:uid="{00000000-0005-0000-0000-0000A20A0000}"/>
    <cellStyle name="Input 2 3 3 9 3" xfId="49781" xr:uid="{00000000-0005-0000-0000-0000A20A0000}"/>
    <cellStyle name="Input 2 3 4" xfId="3072" xr:uid="{00000000-0005-0000-0000-0000E6030000}"/>
    <cellStyle name="Input 2 3 4 10" xfId="24274" xr:uid="{00000000-0005-0000-0000-0000A30A0000}"/>
    <cellStyle name="Input 2 3 4 11" xfId="55893" xr:uid="{00000000-0005-0000-0000-0000E6030000}"/>
    <cellStyle name="Input 2 3 4 2" xfId="6279" xr:uid="{00000000-0005-0000-0000-00001C040000}"/>
    <cellStyle name="Input 2 3 4 2 2" xfId="20948" xr:uid="{00000000-0005-0000-0000-000056040000}"/>
    <cellStyle name="Input 2 3 4 2 2 2" xfId="39491" xr:uid="{00000000-0005-0000-0000-0000A50A0000}"/>
    <cellStyle name="Input 2 3 4 2 2 3" xfId="52846" xr:uid="{00000000-0005-0000-0000-0000A50A0000}"/>
    <cellStyle name="Input 2 3 4 2 3" xfId="26687" xr:uid="{00000000-0005-0000-0000-0000A40A0000}"/>
    <cellStyle name="Input 2 3 4 2 4" xfId="41921" xr:uid="{00000000-0005-0000-0000-0000A40A0000}"/>
    <cellStyle name="Input 2 3 4 3" xfId="9962" xr:uid="{00000000-0005-0000-0000-00001C040000}"/>
    <cellStyle name="Input 2 3 4 3 2" xfId="29563" xr:uid="{00000000-0005-0000-0000-0000A60A0000}"/>
    <cellStyle name="Input 2 3 4 3 3" xfId="44135" xr:uid="{00000000-0005-0000-0000-0000A60A0000}"/>
    <cellStyle name="Input 2 3 4 4" xfId="3456" xr:uid="{00000000-0005-0000-0000-000093240000}"/>
    <cellStyle name="Input 2 3 4 5" xfId="11990" xr:uid="{00000000-0005-0000-0000-00001C040000}"/>
    <cellStyle name="Input 2 3 4 5 2" xfId="30554" xr:uid="{00000000-0005-0000-0000-0000A80A0000}"/>
    <cellStyle name="Input 2 3 4 5 3" xfId="44698" xr:uid="{00000000-0005-0000-0000-0000A80A0000}"/>
    <cellStyle name="Input 2 3 4 6" xfId="16978" xr:uid="{00000000-0005-0000-0000-00001C040000}"/>
    <cellStyle name="Input 2 3 4 6 2" xfId="35534" xr:uid="{00000000-0005-0000-0000-0000A90A0000}"/>
    <cellStyle name="Input 2 3 4 6 3" xfId="49221" xr:uid="{00000000-0005-0000-0000-0000A90A0000}"/>
    <cellStyle name="Input 2 3 4 7" xfId="18428" xr:uid="{00000000-0005-0000-0000-0000E6030000}"/>
    <cellStyle name="Input 2 3 4 7 2" xfId="36984" xr:uid="{00000000-0005-0000-0000-0000AA0A0000}"/>
    <cellStyle name="Input 2 3 4 7 3" xfId="50503" xr:uid="{00000000-0005-0000-0000-0000AA0A0000}"/>
    <cellStyle name="Input 2 3 4 8" xfId="15933" xr:uid="{00000000-0005-0000-0000-00001C040000}"/>
    <cellStyle name="Input 2 3 4 8 2" xfId="34489" xr:uid="{00000000-0005-0000-0000-0000AB0A0000}"/>
    <cellStyle name="Input 2 3 4 8 3" xfId="48334" xr:uid="{00000000-0005-0000-0000-0000AB0A0000}"/>
    <cellStyle name="Input 2 3 4 9" xfId="21836" xr:uid="{00000000-0005-0000-0000-0000E6030000}"/>
    <cellStyle name="Input 2 3 4 9 2" xfId="40376" xr:uid="{00000000-0005-0000-0000-0000AC0A0000}"/>
    <cellStyle name="Input 2 3 4 9 3" xfId="53724" xr:uid="{00000000-0005-0000-0000-0000AC0A0000}"/>
    <cellStyle name="Input 2 3 5" xfId="5003" xr:uid="{00000000-0005-0000-0000-000019040000}"/>
    <cellStyle name="Input 2 3 5 2" xfId="20043" xr:uid="{00000000-0005-0000-0000-000057040000}"/>
    <cellStyle name="Input 2 3 5 2 2" xfId="38596" xr:uid="{00000000-0005-0000-0000-0000AE0A0000}"/>
    <cellStyle name="Input 2 3 5 2 3" xfId="52088" xr:uid="{00000000-0005-0000-0000-0000AE0A0000}"/>
    <cellStyle name="Input 2 3 5 3" xfId="25421" xr:uid="{00000000-0005-0000-0000-0000AD0A0000}"/>
    <cellStyle name="Input 2 3 5 4" xfId="40996" xr:uid="{00000000-0005-0000-0000-0000AD0A0000}"/>
    <cellStyle name="Input 2 3 6" xfId="8935" xr:uid="{00000000-0005-0000-0000-000090240000}"/>
    <cellStyle name="Input 2 3 7" xfId="14684" xr:uid="{00000000-0005-0000-0000-0000E6030000}"/>
    <cellStyle name="Input 2 3 7 2" xfId="33240" xr:uid="{00000000-0005-0000-0000-0000B00A0000}"/>
    <cellStyle name="Input 2 3 7 3" xfId="47209" xr:uid="{00000000-0005-0000-0000-0000B00A0000}"/>
    <cellStyle name="Input 2 3 8" xfId="16176" xr:uid="{00000000-0005-0000-0000-000019040000}"/>
    <cellStyle name="Input 2 3 8 2" xfId="34732" xr:uid="{00000000-0005-0000-0000-0000B10A0000}"/>
    <cellStyle name="Input 2 3 8 3" xfId="48527" xr:uid="{00000000-0005-0000-0000-0000B10A0000}"/>
    <cellStyle name="Input 2 3 9" xfId="19372" xr:uid="{00000000-0005-0000-0000-000019040000}"/>
    <cellStyle name="Input 2 3 9 2" xfId="37928" xr:uid="{00000000-0005-0000-0000-0000B20A0000}"/>
    <cellStyle name="Input 2 3 9 3" xfId="51420" xr:uid="{00000000-0005-0000-0000-0000B20A0000}"/>
    <cellStyle name="Input 2 4" xfId="2471" xr:uid="{00000000-0005-0000-0000-0000E3030000}"/>
    <cellStyle name="Input 2 4 10" xfId="18384" xr:uid="{00000000-0005-0000-0000-0000E3030000}"/>
    <cellStyle name="Input 2 4 10 2" xfId="36940" xr:uid="{00000000-0005-0000-0000-0000B40A0000}"/>
    <cellStyle name="Input 2 4 10 3" xfId="50462" xr:uid="{00000000-0005-0000-0000-0000B40A0000}"/>
    <cellStyle name="Input 2 4 11" xfId="19629" xr:uid="{00000000-0005-0000-0000-00001D040000}"/>
    <cellStyle name="Input 2 4 11 2" xfId="38185" xr:uid="{00000000-0005-0000-0000-0000B50A0000}"/>
    <cellStyle name="Input 2 4 11 3" xfId="51677" xr:uid="{00000000-0005-0000-0000-0000B50A0000}"/>
    <cellStyle name="Input 2 4 12" xfId="23982" xr:uid="{00000000-0005-0000-0000-0000B30A0000}"/>
    <cellStyle name="Input 2 4 13" xfId="55301" xr:uid="{00000000-0005-0000-0000-0000E3030000}"/>
    <cellStyle name="Input 2 4 2" xfId="5678" xr:uid="{00000000-0005-0000-0000-00001D040000}"/>
    <cellStyle name="Input 2 4 2 2" xfId="20664" xr:uid="{00000000-0005-0000-0000-000059040000}"/>
    <cellStyle name="Input 2 4 2 2 2" xfId="39216" xr:uid="{00000000-0005-0000-0000-0000B70A0000}"/>
    <cellStyle name="Input 2 4 2 2 3" xfId="52599" xr:uid="{00000000-0005-0000-0000-0000B70A0000}"/>
    <cellStyle name="Input 2 4 2 3" xfId="26095" xr:uid="{00000000-0005-0000-0000-0000B60A0000}"/>
    <cellStyle name="Input 2 4 2 4" xfId="41489" xr:uid="{00000000-0005-0000-0000-0000B60A0000}"/>
    <cellStyle name="Input 2 4 3" xfId="7644" xr:uid="{00000000-0005-0000-0000-00001D040000}"/>
    <cellStyle name="Input 2 4 3 2" xfId="27774" xr:uid="{00000000-0005-0000-0000-0000B80A0000}"/>
    <cellStyle name="Input 2 4 3 3" xfId="42782" xr:uid="{00000000-0005-0000-0000-0000B80A0000}"/>
    <cellStyle name="Input 2 4 4" xfId="8505" xr:uid="{00000000-0005-0000-0000-00001D040000}"/>
    <cellStyle name="Input 2 4 4 2" xfId="28432" xr:uid="{00000000-0005-0000-0000-0000B90A0000}"/>
    <cellStyle name="Input 2 4 4 3" xfId="43259" xr:uid="{00000000-0005-0000-0000-0000B90A0000}"/>
    <cellStyle name="Input 2 4 5" xfId="9361" xr:uid="{00000000-0005-0000-0000-00001D040000}"/>
    <cellStyle name="Input 2 4 5 2" xfId="28963" xr:uid="{00000000-0005-0000-0000-0000BA0A0000}"/>
    <cellStyle name="Input 2 4 5 3" xfId="43643" xr:uid="{00000000-0005-0000-0000-0000BA0A0000}"/>
    <cellStyle name="Input 2 4 6" xfId="4937" xr:uid="{00000000-0005-0000-0000-000094240000}"/>
    <cellStyle name="Input 2 4 7" xfId="12352" xr:uid="{00000000-0005-0000-0000-0000E3030000}"/>
    <cellStyle name="Input 2 4 7 2" xfId="30911" xr:uid="{00000000-0005-0000-0000-0000BC0A0000}"/>
    <cellStyle name="Input 2 4 7 3" xfId="45020" xr:uid="{00000000-0005-0000-0000-0000BC0A0000}"/>
    <cellStyle name="Input 2 4 8" xfId="15145" xr:uid="{00000000-0005-0000-0000-00001D040000}"/>
    <cellStyle name="Input 2 4 8 2" xfId="33701" xr:uid="{00000000-0005-0000-0000-0000BD0A0000}"/>
    <cellStyle name="Input 2 4 8 3" xfId="47652" xr:uid="{00000000-0005-0000-0000-0000BD0A0000}"/>
    <cellStyle name="Input 2 4 9" xfId="16379" xr:uid="{00000000-0005-0000-0000-00001D040000}"/>
    <cellStyle name="Input 2 4 9 2" xfId="34935" xr:uid="{00000000-0005-0000-0000-0000BE0A0000}"/>
    <cellStyle name="Input 2 4 9 3" xfId="48722" xr:uid="{00000000-0005-0000-0000-0000BE0A0000}"/>
    <cellStyle name="Input 2 5" xfId="2601" xr:uid="{00000000-0005-0000-0000-0000E3030000}"/>
    <cellStyle name="Input 2 5 10" xfId="24094" xr:uid="{00000000-0005-0000-0000-0000BF0A0000}"/>
    <cellStyle name="Input 2 5 11" xfId="55429" xr:uid="{00000000-0005-0000-0000-0000E3030000}"/>
    <cellStyle name="Input 2 5 2" xfId="5808" xr:uid="{00000000-0005-0000-0000-00001E040000}"/>
    <cellStyle name="Input 2 5 2 2" xfId="20704" xr:uid="{00000000-0005-0000-0000-00005B040000}"/>
    <cellStyle name="Input 2 5 2 2 2" xfId="39252" xr:uid="{00000000-0005-0000-0000-0000C10A0000}"/>
    <cellStyle name="Input 2 5 2 2 3" xfId="52629" xr:uid="{00000000-0005-0000-0000-0000C10A0000}"/>
    <cellStyle name="Input 2 5 2 3" xfId="26221" xr:uid="{00000000-0005-0000-0000-0000C00A0000}"/>
    <cellStyle name="Input 2 5 2 4" xfId="41606" xr:uid="{00000000-0005-0000-0000-0000C00A0000}"/>
    <cellStyle name="Input 2 5 3" xfId="9491" xr:uid="{00000000-0005-0000-0000-00001E040000}"/>
    <cellStyle name="Input 2 5 3 2" xfId="29093" xr:uid="{00000000-0005-0000-0000-0000C20A0000}"/>
    <cellStyle name="Input 2 5 3 3" xfId="43763" xr:uid="{00000000-0005-0000-0000-0000C20A0000}"/>
    <cellStyle name="Input 2 5 4" xfId="8811" xr:uid="{00000000-0005-0000-0000-000095240000}"/>
    <cellStyle name="Input 2 5 5" xfId="12566" xr:uid="{00000000-0005-0000-0000-00001E040000}"/>
    <cellStyle name="Input 2 5 5 2" xfId="31122" xr:uid="{00000000-0005-0000-0000-0000C40A0000}"/>
    <cellStyle name="Input 2 5 5 3" xfId="45222" xr:uid="{00000000-0005-0000-0000-0000C40A0000}"/>
    <cellStyle name="Input 2 5 6" xfId="16509" xr:uid="{00000000-0005-0000-0000-00001E040000}"/>
    <cellStyle name="Input 2 5 6 2" xfId="35065" xr:uid="{00000000-0005-0000-0000-0000C50A0000}"/>
    <cellStyle name="Input 2 5 6 3" xfId="48846" xr:uid="{00000000-0005-0000-0000-0000C50A0000}"/>
    <cellStyle name="Input 2 5 7" xfId="17926" xr:uid="{00000000-0005-0000-0000-0000E3030000}"/>
    <cellStyle name="Input 2 5 7 2" xfId="36482" xr:uid="{00000000-0005-0000-0000-0000C60A0000}"/>
    <cellStyle name="Input 2 5 7 3" xfId="50065" xr:uid="{00000000-0005-0000-0000-0000C60A0000}"/>
    <cellStyle name="Input 2 5 8" xfId="19525" xr:uid="{00000000-0005-0000-0000-00001E040000}"/>
    <cellStyle name="Input 2 5 8 2" xfId="38081" xr:uid="{00000000-0005-0000-0000-0000C70A0000}"/>
    <cellStyle name="Input 2 5 8 3" xfId="51573" xr:uid="{00000000-0005-0000-0000-0000C70A0000}"/>
    <cellStyle name="Input 2 5 9" xfId="21620" xr:uid="{00000000-0005-0000-0000-0000E3030000}"/>
    <cellStyle name="Input 2 5 9 2" xfId="40160" xr:uid="{00000000-0005-0000-0000-0000C80A0000}"/>
    <cellStyle name="Input 2 5 9 3" xfId="53508" xr:uid="{00000000-0005-0000-0000-0000C80A0000}"/>
    <cellStyle name="Input 2 6" xfId="3172" xr:uid="{00000000-0005-0000-0000-0000E3030000}"/>
    <cellStyle name="Input 2 6 10" xfId="55993" xr:uid="{00000000-0005-0000-0000-0000E3030000}"/>
    <cellStyle name="Input 2 6 2" xfId="6379" xr:uid="{00000000-0005-0000-0000-00001F040000}"/>
    <cellStyle name="Input 2 6 2 2" xfId="21014" xr:uid="{00000000-0005-0000-0000-00005D040000}"/>
    <cellStyle name="Input 2 6 2 2 2" xfId="39556" xr:uid="{00000000-0005-0000-0000-0000CB0A0000}"/>
    <cellStyle name="Input 2 6 2 2 3" xfId="52904" xr:uid="{00000000-0005-0000-0000-0000CB0A0000}"/>
    <cellStyle name="Input 2 6 2 3" xfId="26786" xr:uid="{00000000-0005-0000-0000-0000CA0A0000}"/>
    <cellStyle name="Input 2 6 2 4" xfId="42007" xr:uid="{00000000-0005-0000-0000-0000CA0A0000}"/>
    <cellStyle name="Input 2 6 3" xfId="10062" xr:uid="{00000000-0005-0000-0000-00001F040000}"/>
    <cellStyle name="Input 2 6 3 2" xfId="29663" xr:uid="{00000000-0005-0000-0000-0000CC0A0000}"/>
    <cellStyle name="Input 2 6 3 3" xfId="44227" xr:uid="{00000000-0005-0000-0000-0000CC0A0000}"/>
    <cellStyle name="Input 2 6 4" xfId="3457" xr:uid="{00000000-0005-0000-0000-000096240000}"/>
    <cellStyle name="Input 2 6 5" xfId="12897" xr:uid="{00000000-0005-0000-0000-00001F040000}"/>
    <cellStyle name="Input 2 6 5 2" xfId="31453" xr:uid="{00000000-0005-0000-0000-0000CE0A0000}"/>
    <cellStyle name="Input 2 6 5 3" xfId="45536" xr:uid="{00000000-0005-0000-0000-0000CE0A0000}"/>
    <cellStyle name="Input 2 6 6" xfId="17078" xr:uid="{00000000-0005-0000-0000-00001F040000}"/>
    <cellStyle name="Input 2 6 6 2" xfId="35634" xr:uid="{00000000-0005-0000-0000-0000CF0A0000}"/>
    <cellStyle name="Input 2 6 6 3" xfId="49314" xr:uid="{00000000-0005-0000-0000-0000CF0A0000}"/>
    <cellStyle name="Input 2 6 7" xfId="17897" xr:uid="{00000000-0005-0000-0000-0000E3030000}"/>
    <cellStyle name="Input 2 6 7 2" xfId="36453" xr:uid="{00000000-0005-0000-0000-0000D00A0000}"/>
    <cellStyle name="Input 2 6 7 3" xfId="50038" xr:uid="{00000000-0005-0000-0000-0000D00A0000}"/>
    <cellStyle name="Input 2 6 8" xfId="19603" xr:uid="{00000000-0005-0000-0000-00001F040000}"/>
    <cellStyle name="Input 2 6 8 2" xfId="38159" xr:uid="{00000000-0005-0000-0000-0000D10A0000}"/>
    <cellStyle name="Input 2 6 8 3" xfId="51651" xr:uid="{00000000-0005-0000-0000-0000D10A0000}"/>
    <cellStyle name="Input 2 6 9" xfId="21935" xr:uid="{00000000-0005-0000-0000-0000E3030000}"/>
    <cellStyle name="Input 2 6 9 2" xfId="40475" xr:uid="{00000000-0005-0000-0000-0000D20A0000}"/>
    <cellStyle name="Input 2 6 9 3" xfId="53823" xr:uid="{00000000-0005-0000-0000-0000D20A0000}"/>
    <cellStyle name="Input 2 7" xfId="4238" xr:uid="{00000000-0005-0000-0000-000010040000}"/>
    <cellStyle name="Input 2 7 2" xfId="24770" xr:uid="{00000000-0005-0000-0000-0000D30A0000}"/>
    <cellStyle name="Input 2 7 3" xfId="22681" xr:uid="{00000000-0005-0000-0000-0000D30A0000}"/>
    <cellStyle name="Input 2 8" xfId="3453" xr:uid="{00000000-0005-0000-0000-000087240000}"/>
    <cellStyle name="Input 2 9" xfId="14999" xr:uid="{00000000-0005-0000-0000-0000E3030000}"/>
    <cellStyle name="Input 2 9 2" xfId="33555" xr:uid="{00000000-0005-0000-0000-0000D50A0000}"/>
    <cellStyle name="Input 2 9 3" xfId="47513" xr:uid="{00000000-0005-0000-0000-0000D50A0000}"/>
    <cellStyle name="Input 20" xfId="13276" xr:uid="{00000000-0005-0000-0000-000000040000}"/>
    <cellStyle name="Input 20 2" xfId="31832" xr:uid="{00000000-0005-0000-0000-0000D60A0000}"/>
    <cellStyle name="Input 20 3" xfId="45914" xr:uid="{00000000-0005-0000-0000-0000D60A0000}"/>
    <cellStyle name="Input 21" xfId="12310" xr:uid="{00000000-0005-0000-0000-000000040000}"/>
    <cellStyle name="Input 21 2" xfId="30871" xr:uid="{00000000-0005-0000-0000-0000D70A0000}"/>
    <cellStyle name="Input 21 3" xfId="44984" xr:uid="{00000000-0005-0000-0000-0000D70A0000}"/>
    <cellStyle name="Input 22" xfId="12241" xr:uid="{00000000-0005-0000-0000-000000040000}"/>
    <cellStyle name="Input 22 2" xfId="30802" xr:uid="{00000000-0005-0000-0000-0000D80A0000}"/>
    <cellStyle name="Input 22 3" xfId="44923" xr:uid="{00000000-0005-0000-0000-0000D80A0000}"/>
    <cellStyle name="Input 23" xfId="13799" xr:uid="{00000000-0005-0000-0000-0000E0030000}"/>
    <cellStyle name="Input 23 2" xfId="32355" xr:uid="{00000000-0005-0000-0000-0000D90A0000}"/>
    <cellStyle name="Input 23 3" xfId="46381" xr:uid="{00000000-0005-0000-0000-0000D90A0000}"/>
    <cellStyle name="Input 24" xfId="11928" xr:uid="{00000000-0005-0000-0000-000000040000}"/>
    <cellStyle name="Input 24 2" xfId="30492" xr:uid="{00000000-0005-0000-0000-0000DA0A0000}"/>
    <cellStyle name="Input 24 3" xfId="44636" xr:uid="{00000000-0005-0000-0000-0000DA0A0000}"/>
    <cellStyle name="Input 25" xfId="13581" xr:uid="{00000000-0005-0000-0000-000000040000}"/>
    <cellStyle name="Input 25 2" xfId="32137" xr:uid="{00000000-0005-0000-0000-0000DB0A0000}"/>
    <cellStyle name="Input 25 3" xfId="46188" xr:uid="{00000000-0005-0000-0000-0000DB0A0000}"/>
    <cellStyle name="Input 26" xfId="17579" xr:uid="{00000000-0005-0000-0000-000000040000}"/>
    <cellStyle name="Input 26 2" xfId="36135" xr:uid="{00000000-0005-0000-0000-0000DC0A0000}"/>
    <cellStyle name="Input 26 3" xfId="49764" xr:uid="{00000000-0005-0000-0000-0000DC0A0000}"/>
    <cellStyle name="Input 27" xfId="17922" xr:uid="{00000000-0005-0000-0000-000000040000}"/>
    <cellStyle name="Input 27 2" xfId="36478" xr:uid="{00000000-0005-0000-0000-0000DD0A0000}"/>
    <cellStyle name="Input 27 3" xfId="50061" xr:uid="{00000000-0005-0000-0000-0000DD0A0000}"/>
    <cellStyle name="Input 28" xfId="13911" xr:uid="{00000000-0005-0000-0000-000000040000}"/>
    <cellStyle name="Input 28 2" xfId="32467" xr:uid="{00000000-0005-0000-0000-0000DE0A0000}"/>
    <cellStyle name="Input 28 3" xfId="46479" xr:uid="{00000000-0005-0000-0000-0000DE0A0000}"/>
    <cellStyle name="Input 29" xfId="17158" xr:uid="{00000000-0005-0000-0000-000000040000}"/>
    <cellStyle name="Input 29 2" xfId="35714" xr:uid="{00000000-0005-0000-0000-0000DF0A0000}"/>
    <cellStyle name="Input 29 3" xfId="49389" xr:uid="{00000000-0005-0000-0000-0000DF0A0000}"/>
    <cellStyle name="Input 3" xfId="1022" xr:uid="{00000000-0005-0000-0000-0000E7030000}"/>
    <cellStyle name="Input 3 10" xfId="21062" xr:uid="{00000000-0005-0000-0000-000020040000}"/>
    <cellStyle name="Input 3 10 2" xfId="39602" xr:uid="{00000000-0005-0000-0000-0000E10A0000}"/>
    <cellStyle name="Input 3 10 3" xfId="52950" xr:uid="{00000000-0005-0000-0000-0000E10A0000}"/>
    <cellStyle name="Input 3 11" xfId="18742" xr:uid="{00000000-0005-0000-0000-0000E7030000}"/>
    <cellStyle name="Input 3 11 2" xfId="37298" xr:uid="{00000000-0005-0000-0000-0000E20A0000}"/>
    <cellStyle name="Input 3 11 3" xfId="50795" xr:uid="{00000000-0005-0000-0000-0000E20A0000}"/>
    <cellStyle name="Input 3 12" xfId="21450" xr:uid="{00000000-0005-0000-0000-0000E7030000}"/>
    <cellStyle name="Input 3 12 2" xfId="39990" xr:uid="{00000000-0005-0000-0000-0000E30A0000}"/>
    <cellStyle name="Input 3 12 3" xfId="53338" xr:uid="{00000000-0005-0000-0000-0000E30A0000}"/>
    <cellStyle name="Input 3 13" xfId="22828" xr:uid="{00000000-0005-0000-0000-0000E00A0000}"/>
    <cellStyle name="Input 3 14" xfId="30028" xr:uid="{00000000-0005-0000-0000-0000E00A0000}"/>
    <cellStyle name="Input 3 15" xfId="54243" xr:uid="{00000000-0005-0000-0000-0000E7030000}"/>
    <cellStyle name="Input 3 2" xfId="1798" xr:uid="{00000000-0005-0000-0000-0000E8030000}"/>
    <cellStyle name="Input 3 2 10" xfId="21271" xr:uid="{00000000-0005-0000-0000-0000E8030000}"/>
    <cellStyle name="Input 3 2 10 2" xfId="39811" xr:uid="{00000000-0005-0000-0000-0000E50A0000}"/>
    <cellStyle name="Input 3 2 10 3" xfId="53159" xr:uid="{00000000-0005-0000-0000-0000E50A0000}"/>
    <cellStyle name="Input 3 2 11" xfId="21073" xr:uid="{00000000-0005-0000-0000-0000E8030000}"/>
    <cellStyle name="Input 3 2 11 2" xfId="39613" xr:uid="{00000000-0005-0000-0000-0000E60A0000}"/>
    <cellStyle name="Input 3 2 11 3" xfId="52961" xr:uid="{00000000-0005-0000-0000-0000E60A0000}"/>
    <cellStyle name="Input 3 2 12" xfId="23353" xr:uid="{00000000-0005-0000-0000-0000E40A0000}"/>
    <cellStyle name="Input 3 2 13" xfId="29755" xr:uid="{00000000-0005-0000-0000-0000E40A0000}"/>
    <cellStyle name="Input 3 2 14" xfId="54719" xr:uid="{00000000-0005-0000-0000-0000E8030000}"/>
    <cellStyle name="Input 3 2 2" xfId="1909" xr:uid="{00000000-0005-0000-0000-0000E8030000}"/>
    <cellStyle name="Input 3 2 2 10" xfId="15364" xr:uid="{00000000-0005-0000-0000-0000E8030000}"/>
    <cellStyle name="Input 3 2 2 10 2" xfId="33920" xr:uid="{00000000-0005-0000-0000-0000E80A0000}"/>
    <cellStyle name="Input 3 2 2 10 3" xfId="47851" xr:uid="{00000000-0005-0000-0000-0000E80A0000}"/>
    <cellStyle name="Input 3 2 2 11" xfId="19813" xr:uid="{00000000-0005-0000-0000-000022040000}"/>
    <cellStyle name="Input 3 2 2 11 2" xfId="38369" xr:uid="{00000000-0005-0000-0000-0000E90A0000}"/>
    <cellStyle name="Input 3 2 2 11 3" xfId="51861" xr:uid="{00000000-0005-0000-0000-0000E90A0000}"/>
    <cellStyle name="Input 3 2 2 12" xfId="23464" xr:uid="{00000000-0005-0000-0000-0000E70A0000}"/>
    <cellStyle name="Input 3 2 2 13" xfId="54829" xr:uid="{00000000-0005-0000-0000-0000E8030000}"/>
    <cellStyle name="Input 3 2 2 2" xfId="5116" xr:uid="{00000000-0005-0000-0000-000022040000}"/>
    <cellStyle name="Input 3 2 2 2 2" xfId="20143" xr:uid="{00000000-0005-0000-0000-000061040000}"/>
    <cellStyle name="Input 3 2 2 2 2 2" xfId="38695" xr:uid="{00000000-0005-0000-0000-0000EB0A0000}"/>
    <cellStyle name="Input 3 2 2 2 2 3" xfId="52181" xr:uid="{00000000-0005-0000-0000-0000EB0A0000}"/>
    <cellStyle name="Input 3 2 2 2 3" xfId="25533" xr:uid="{00000000-0005-0000-0000-0000EA0A0000}"/>
    <cellStyle name="Input 3 2 2 2 4" xfId="41090" xr:uid="{00000000-0005-0000-0000-0000EA0A0000}"/>
    <cellStyle name="Input 3 2 2 3" xfId="7082" xr:uid="{00000000-0005-0000-0000-000022040000}"/>
    <cellStyle name="Input 3 2 2 3 2" xfId="27270" xr:uid="{00000000-0005-0000-0000-0000EC0A0000}"/>
    <cellStyle name="Input 3 2 2 3 3" xfId="42367" xr:uid="{00000000-0005-0000-0000-0000EC0A0000}"/>
    <cellStyle name="Input 3 2 2 4" xfId="4019" xr:uid="{00000000-0005-0000-0000-000022040000}"/>
    <cellStyle name="Input 3 2 2 4 2" xfId="24573" xr:uid="{00000000-0005-0000-0000-0000ED0A0000}"/>
    <cellStyle name="Input 3 2 2 4 3" xfId="22760" xr:uid="{00000000-0005-0000-0000-0000ED0A0000}"/>
    <cellStyle name="Input 3 2 2 5" xfId="6631" xr:uid="{00000000-0005-0000-0000-000022040000}"/>
    <cellStyle name="Input 3 2 2 5 2" xfId="26892" xr:uid="{00000000-0005-0000-0000-0000EE0A0000}"/>
    <cellStyle name="Input 3 2 2 5 3" xfId="42068" xr:uid="{00000000-0005-0000-0000-0000EE0A0000}"/>
    <cellStyle name="Input 3 2 2 6" xfId="4934" xr:uid="{00000000-0005-0000-0000-000099240000}"/>
    <cellStyle name="Input 3 2 2 7" xfId="12716" xr:uid="{00000000-0005-0000-0000-0000E8030000}"/>
    <cellStyle name="Input 3 2 2 7 2" xfId="31272" xr:uid="{00000000-0005-0000-0000-0000F00A0000}"/>
    <cellStyle name="Input 3 2 2 7 3" xfId="45366" xr:uid="{00000000-0005-0000-0000-0000F00A0000}"/>
    <cellStyle name="Input 3 2 2 8" xfId="14619" xr:uid="{00000000-0005-0000-0000-000022040000}"/>
    <cellStyle name="Input 3 2 2 8 2" xfId="33175" xr:uid="{00000000-0005-0000-0000-0000F10A0000}"/>
    <cellStyle name="Input 3 2 2 8 3" xfId="47146" xr:uid="{00000000-0005-0000-0000-0000F10A0000}"/>
    <cellStyle name="Input 3 2 2 9" xfId="15798" xr:uid="{00000000-0005-0000-0000-000022040000}"/>
    <cellStyle name="Input 3 2 2 9 2" xfId="34354" xr:uid="{00000000-0005-0000-0000-0000F20A0000}"/>
    <cellStyle name="Input 3 2 2 9 3" xfId="48209" xr:uid="{00000000-0005-0000-0000-0000F20A0000}"/>
    <cellStyle name="Input 3 2 3" xfId="2916" xr:uid="{00000000-0005-0000-0000-0000E8030000}"/>
    <cellStyle name="Input 3 2 3 10" xfId="13555" xr:uid="{00000000-0005-0000-0000-000023040000}"/>
    <cellStyle name="Input 3 2 3 10 2" xfId="32111" xr:uid="{00000000-0005-0000-0000-0000F40A0000}"/>
    <cellStyle name="Input 3 2 3 10 3" xfId="46165" xr:uid="{00000000-0005-0000-0000-0000F40A0000}"/>
    <cellStyle name="Input 3 2 3 11" xfId="55737" xr:uid="{00000000-0005-0000-0000-0000E8030000}"/>
    <cellStyle name="Input 3 2 3 2" xfId="6123" xr:uid="{00000000-0005-0000-0000-000023040000}"/>
    <cellStyle name="Input 3 2 3 2 2" xfId="26531" xr:uid="{00000000-0005-0000-0000-0000F50A0000}"/>
    <cellStyle name="Input 3 2 3 2 3" xfId="41831" xr:uid="{00000000-0005-0000-0000-0000F50A0000}"/>
    <cellStyle name="Input 3 2 3 3" xfId="8089" xr:uid="{00000000-0005-0000-0000-000023040000}"/>
    <cellStyle name="Input 3 2 3 3 2" xfId="28106" xr:uid="{00000000-0005-0000-0000-0000F60A0000}"/>
    <cellStyle name="Input 3 2 3 3 3" xfId="43010" xr:uid="{00000000-0005-0000-0000-0000F60A0000}"/>
    <cellStyle name="Input 3 2 3 4" xfId="8949" xr:uid="{00000000-0005-0000-0000-000023040000}"/>
    <cellStyle name="Input 3 2 3 4 2" xfId="28783" xr:uid="{00000000-0005-0000-0000-0000F70A0000}"/>
    <cellStyle name="Input 3 2 3 4 3" xfId="43487" xr:uid="{00000000-0005-0000-0000-0000F70A0000}"/>
    <cellStyle name="Input 3 2 3 5" xfId="9806" xr:uid="{00000000-0005-0000-0000-000023040000}"/>
    <cellStyle name="Input 3 2 3 5 2" xfId="29407" xr:uid="{00000000-0005-0000-0000-0000F80A0000}"/>
    <cellStyle name="Input 3 2 3 5 3" xfId="43991" xr:uid="{00000000-0005-0000-0000-0000F80A0000}"/>
    <cellStyle name="Input 3 2 3 6" xfId="3460" xr:uid="{00000000-0005-0000-0000-00009A240000}"/>
    <cellStyle name="Input 3 2 3 7" xfId="12040" xr:uid="{00000000-0005-0000-0000-000023040000}"/>
    <cellStyle name="Input 3 2 3 7 2" xfId="30604" xr:uid="{00000000-0005-0000-0000-0000FA0A0000}"/>
    <cellStyle name="Input 3 2 3 7 3" xfId="44748" xr:uid="{00000000-0005-0000-0000-0000FA0A0000}"/>
    <cellStyle name="Input 3 2 3 8" xfId="16822" xr:uid="{00000000-0005-0000-0000-000023040000}"/>
    <cellStyle name="Input 3 2 3 8 2" xfId="35378" xr:uid="{00000000-0005-0000-0000-0000FB0A0000}"/>
    <cellStyle name="Input 3 2 3 8 3" xfId="49077" xr:uid="{00000000-0005-0000-0000-0000FB0A0000}"/>
    <cellStyle name="Input 3 2 3 9" xfId="17500" xr:uid="{00000000-0005-0000-0000-0000E8030000}"/>
    <cellStyle name="Input 3 2 3 9 2" xfId="36056" xr:uid="{00000000-0005-0000-0000-0000FC0A0000}"/>
    <cellStyle name="Input 3 2 3 9 3" xfId="49694" xr:uid="{00000000-0005-0000-0000-0000FC0A0000}"/>
    <cellStyle name="Input 3 2 4" xfId="3074" xr:uid="{00000000-0005-0000-0000-0000E8030000}"/>
    <cellStyle name="Input 3 2 4 10" xfId="24276" xr:uid="{00000000-0005-0000-0000-0000FD0A0000}"/>
    <cellStyle name="Input 3 2 4 11" xfId="55895" xr:uid="{00000000-0005-0000-0000-0000E8030000}"/>
    <cellStyle name="Input 3 2 4 2" xfId="6281" xr:uid="{00000000-0005-0000-0000-000024040000}"/>
    <cellStyle name="Input 3 2 4 2 2" xfId="20950" xr:uid="{00000000-0005-0000-0000-000064040000}"/>
    <cellStyle name="Input 3 2 4 2 2 2" xfId="39493" xr:uid="{00000000-0005-0000-0000-0000FF0A0000}"/>
    <cellStyle name="Input 3 2 4 2 2 3" xfId="52848" xr:uid="{00000000-0005-0000-0000-0000FF0A0000}"/>
    <cellStyle name="Input 3 2 4 2 3" xfId="26689" xr:uid="{00000000-0005-0000-0000-0000FE0A0000}"/>
    <cellStyle name="Input 3 2 4 2 4" xfId="41923" xr:uid="{00000000-0005-0000-0000-0000FE0A0000}"/>
    <cellStyle name="Input 3 2 4 3" xfId="9964" xr:uid="{00000000-0005-0000-0000-000024040000}"/>
    <cellStyle name="Input 3 2 4 3 2" xfId="29565" xr:uid="{00000000-0005-0000-0000-0000000B0000}"/>
    <cellStyle name="Input 3 2 4 3 3" xfId="44137" xr:uid="{00000000-0005-0000-0000-0000000B0000}"/>
    <cellStyle name="Input 3 2 4 4" xfId="4933" xr:uid="{00000000-0005-0000-0000-00009B240000}"/>
    <cellStyle name="Input 3 2 4 5" xfId="12935" xr:uid="{00000000-0005-0000-0000-000024040000}"/>
    <cellStyle name="Input 3 2 4 5 2" xfId="31491" xr:uid="{00000000-0005-0000-0000-0000020B0000}"/>
    <cellStyle name="Input 3 2 4 5 3" xfId="45574" xr:uid="{00000000-0005-0000-0000-0000020B0000}"/>
    <cellStyle name="Input 3 2 4 6" xfId="16980" xr:uid="{00000000-0005-0000-0000-000024040000}"/>
    <cellStyle name="Input 3 2 4 6 2" xfId="35536" xr:uid="{00000000-0005-0000-0000-0000030B0000}"/>
    <cellStyle name="Input 3 2 4 6 3" xfId="49223" xr:uid="{00000000-0005-0000-0000-0000030B0000}"/>
    <cellStyle name="Input 3 2 4 7" xfId="18101" xr:uid="{00000000-0005-0000-0000-0000E8030000}"/>
    <cellStyle name="Input 3 2 4 7 2" xfId="36657" xr:uid="{00000000-0005-0000-0000-0000040B0000}"/>
    <cellStyle name="Input 3 2 4 7 3" xfId="50217" xr:uid="{00000000-0005-0000-0000-0000040B0000}"/>
    <cellStyle name="Input 3 2 4 8" xfId="17646" xr:uid="{00000000-0005-0000-0000-000024040000}"/>
    <cellStyle name="Input 3 2 4 8 2" xfId="36202" xr:uid="{00000000-0005-0000-0000-0000050B0000}"/>
    <cellStyle name="Input 3 2 4 8 3" xfId="49827" xr:uid="{00000000-0005-0000-0000-0000050B0000}"/>
    <cellStyle name="Input 3 2 4 9" xfId="21838" xr:uid="{00000000-0005-0000-0000-0000E8030000}"/>
    <cellStyle name="Input 3 2 4 9 2" xfId="40378" xr:uid="{00000000-0005-0000-0000-0000060B0000}"/>
    <cellStyle name="Input 3 2 4 9 3" xfId="53726" xr:uid="{00000000-0005-0000-0000-0000060B0000}"/>
    <cellStyle name="Input 3 2 5" xfId="5005" xr:uid="{00000000-0005-0000-0000-000021040000}"/>
    <cellStyle name="Input 3 2 5 2" xfId="20045" xr:uid="{00000000-0005-0000-0000-000065040000}"/>
    <cellStyle name="Input 3 2 5 2 2" xfId="38598" xr:uid="{00000000-0005-0000-0000-0000080B0000}"/>
    <cellStyle name="Input 3 2 5 2 3" xfId="52090" xr:uid="{00000000-0005-0000-0000-0000080B0000}"/>
    <cellStyle name="Input 3 2 5 3" xfId="25423" xr:uid="{00000000-0005-0000-0000-0000070B0000}"/>
    <cellStyle name="Input 3 2 5 4" xfId="40998" xr:uid="{00000000-0005-0000-0000-0000070B0000}"/>
    <cellStyle name="Input 3 2 6" xfId="3459" xr:uid="{00000000-0005-0000-0000-000098240000}"/>
    <cellStyle name="Input 3 2 7" xfId="11927" xr:uid="{00000000-0005-0000-0000-0000E8030000}"/>
    <cellStyle name="Input 3 2 7 2" xfId="30491" xr:uid="{00000000-0005-0000-0000-00000A0B0000}"/>
    <cellStyle name="Input 3 2 7 3" xfId="44635" xr:uid="{00000000-0005-0000-0000-00000A0B0000}"/>
    <cellStyle name="Input 3 2 8" xfId="17917" xr:uid="{00000000-0005-0000-0000-000021040000}"/>
    <cellStyle name="Input 3 2 8 2" xfId="36473" xr:uid="{00000000-0005-0000-0000-00000B0B0000}"/>
    <cellStyle name="Input 3 2 8 3" xfId="50056" xr:uid="{00000000-0005-0000-0000-00000B0B0000}"/>
    <cellStyle name="Input 3 2 9" xfId="17583" xr:uid="{00000000-0005-0000-0000-000021040000}"/>
    <cellStyle name="Input 3 2 9 2" xfId="36139" xr:uid="{00000000-0005-0000-0000-00000C0B0000}"/>
    <cellStyle name="Input 3 2 9 3" xfId="49768" xr:uid="{00000000-0005-0000-0000-00000C0B0000}"/>
    <cellStyle name="Input 3 3" xfId="2469" xr:uid="{00000000-0005-0000-0000-0000E7030000}"/>
    <cellStyle name="Input 3 3 10" xfId="15842" xr:uid="{00000000-0005-0000-0000-0000E7030000}"/>
    <cellStyle name="Input 3 3 10 2" xfId="34398" xr:uid="{00000000-0005-0000-0000-00000E0B0000}"/>
    <cellStyle name="Input 3 3 10 3" xfId="48249" xr:uid="{00000000-0005-0000-0000-00000E0B0000}"/>
    <cellStyle name="Input 3 3 11" xfId="16180" xr:uid="{00000000-0005-0000-0000-000025040000}"/>
    <cellStyle name="Input 3 3 11 2" xfId="34736" xr:uid="{00000000-0005-0000-0000-00000F0B0000}"/>
    <cellStyle name="Input 3 3 11 3" xfId="48531" xr:uid="{00000000-0005-0000-0000-00000F0B0000}"/>
    <cellStyle name="Input 3 3 12" xfId="23980" xr:uid="{00000000-0005-0000-0000-00000D0B0000}"/>
    <cellStyle name="Input 3 3 13" xfId="55299" xr:uid="{00000000-0005-0000-0000-0000E7030000}"/>
    <cellStyle name="Input 3 3 2" xfId="5676" xr:uid="{00000000-0005-0000-0000-000025040000}"/>
    <cellStyle name="Input 3 3 2 2" xfId="20662" xr:uid="{00000000-0005-0000-0000-000067040000}"/>
    <cellStyle name="Input 3 3 2 2 2" xfId="39214" xr:uid="{00000000-0005-0000-0000-0000110B0000}"/>
    <cellStyle name="Input 3 3 2 2 3" xfId="52597" xr:uid="{00000000-0005-0000-0000-0000110B0000}"/>
    <cellStyle name="Input 3 3 2 3" xfId="26093" xr:uid="{00000000-0005-0000-0000-0000100B0000}"/>
    <cellStyle name="Input 3 3 2 4" xfId="41487" xr:uid="{00000000-0005-0000-0000-0000100B0000}"/>
    <cellStyle name="Input 3 3 3" xfId="7642" xr:uid="{00000000-0005-0000-0000-000025040000}"/>
    <cellStyle name="Input 3 3 3 2" xfId="27772" xr:uid="{00000000-0005-0000-0000-0000120B0000}"/>
    <cellStyle name="Input 3 3 3 3" xfId="42780" xr:uid="{00000000-0005-0000-0000-0000120B0000}"/>
    <cellStyle name="Input 3 3 4" xfId="8503" xr:uid="{00000000-0005-0000-0000-000025040000}"/>
    <cellStyle name="Input 3 3 4 2" xfId="28430" xr:uid="{00000000-0005-0000-0000-0000130B0000}"/>
    <cellStyle name="Input 3 3 4 3" xfId="43257" xr:uid="{00000000-0005-0000-0000-0000130B0000}"/>
    <cellStyle name="Input 3 3 5" xfId="9359" xr:uid="{00000000-0005-0000-0000-000025040000}"/>
    <cellStyle name="Input 3 3 5 2" xfId="28961" xr:uid="{00000000-0005-0000-0000-0000140B0000}"/>
    <cellStyle name="Input 3 3 5 3" xfId="43641" xr:uid="{00000000-0005-0000-0000-0000140B0000}"/>
    <cellStyle name="Input 3 3 6" xfId="4935" xr:uid="{00000000-0005-0000-0000-00009C240000}"/>
    <cellStyle name="Input 3 3 7" xfId="12354" xr:uid="{00000000-0005-0000-0000-0000E7030000}"/>
    <cellStyle name="Input 3 3 7 2" xfId="30913" xr:uid="{00000000-0005-0000-0000-0000160B0000}"/>
    <cellStyle name="Input 3 3 7 3" xfId="45022" xr:uid="{00000000-0005-0000-0000-0000160B0000}"/>
    <cellStyle name="Input 3 3 8" xfId="15143" xr:uid="{00000000-0005-0000-0000-000025040000}"/>
    <cellStyle name="Input 3 3 8 2" xfId="33699" xr:uid="{00000000-0005-0000-0000-0000170B0000}"/>
    <cellStyle name="Input 3 3 8 3" xfId="47650" xr:uid="{00000000-0005-0000-0000-0000170B0000}"/>
    <cellStyle name="Input 3 3 9" xfId="16377" xr:uid="{00000000-0005-0000-0000-000025040000}"/>
    <cellStyle name="Input 3 3 9 2" xfId="34933" xr:uid="{00000000-0005-0000-0000-0000180B0000}"/>
    <cellStyle name="Input 3 3 9 3" xfId="48720" xr:uid="{00000000-0005-0000-0000-0000180B0000}"/>
    <cellStyle name="Input 3 4" xfId="2599" xr:uid="{00000000-0005-0000-0000-0000E7030000}"/>
    <cellStyle name="Input 3 4 10" xfId="24092" xr:uid="{00000000-0005-0000-0000-0000190B0000}"/>
    <cellStyle name="Input 3 4 11" xfId="55427" xr:uid="{00000000-0005-0000-0000-0000E7030000}"/>
    <cellStyle name="Input 3 4 2" xfId="5806" xr:uid="{00000000-0005-0000-0000-000026040000}"/>
    <cellStyle name="Input 3 4 2 2" xfId="20702" xr:uid="{00000000-0005-0000-0000-000069040000}"/>
    <cellStyle name="Input 3 4 2 2 2" xfId="39250" xr:uid="{00000000-0005-0000-0000-00001B0B0000}"/>
    <cellStyle name="Input 3 4 2 2 3" xfId="52627" xr:uid="{00000000-0005-0000-0000-00001B0B0000}"/>
    <cellStyle name="Input 3 4 2 3" xfId="26219" xr:uid="{00000000-0005-0000-0000-00001A0B0000}"/>
    <cellStyle name="Input 3 4 2 4" xfId="41604" xr:uid="{00000000-0005-0000-0000-00001A0B0000}"/>
    <cellStyle name="Input 3 4 3" xfId="9489" xr:uid="{00000000-0005-0000-0000-000026040000}"/>
    <cellStyle name="Input 3 4 3 2" xfId="29091" xr:uid="{00000000-0005-0000-0000-00001C0B0000}"/>
    <cellStyle name="Input 3 4 3 3" xfId="43761" xr:uid="{00000000-0005-0000-0000-00001C0B0000}"/>
    <cellStyle name="Input 3 4 4" xfId="3461" xr:uid="{00000000-0005-0000-0000-00009D240000}"/>
    <cellStyle name="Input 3 4 5" xfId="13152" xr:uid="{00000000-0005-0000-0000-000026040000}"/>
    <cellStyle name="Input 3 4 5 2" xfId="31708" xr:uid="{00000000-0005-0000-0000-00001E0B0000}"/>
    <cellStyle name="Input 3 4 5 3" xfId="45790" xr:uid="{00000000-0005-0000-0000-00001E0B0000}"/>
    <cellStyle name="Input 3 4 6" xfId="16507" xr:uid="{00000000-0005-0000-0000-000026040000}"/>
    <cellStyle name="Input 3 4 6 2" xfId="35063" xr:uid="{00000000-0005-0000-0000-00001F0B0000}"/>
    <cellStyle name="Input 3 4 6 3" xfId="48844" xr:uid="{00000000-0005-0000-0000-00001F0B0000}"/>
    <cellStyle name="Input 3 4 7" xfId="18381" xr:uid="{00000000-0005-0000-0000-0000E7030000}"/>
    <cellStyle name="Input 3 4 7 2" xfId="36937" xr:uid="{00000000-0005-0000-0000-0000200B0000}"/>
    <cellStyle name="Input 3 4 7 3" xfId="50459" xr:uid="{00000000-0005-0000-0000-0000200B0000}"/>
    <cellStyle name="Input 3 4 8" xfId="19584" xr:uid="{00000000-0005-0000-0000-000026040000}"/>
    <cellStyle name="Input 3 4 8 2" xfId="38140" xr:uid="{00000000-0005-0000-0000-0000210B0000}"/>
    <cellStyle name="Input 3 4 8 3" xfId="51632" xr:uid="{00000000-0005-0000-0000-0000210B0000}"/>
    <cellStyle name="Input 3 4 9" xfId="21618" xr:uid="{00000000-0005-0000-0000-0000E7030000}"/>
    <cellStyle name="Input 3 4 9 2" xfId="40158" xr:uid="{00000000-0005-0000-0000-0000220B0000}"/>
    <cellStyle name="Input 3 4 9 3" xfId="53506" xr:uid="{00000000-0005-0000-0000-0000220B0000}"/>
    <cellStyle name="Input 3 5" xfId="3174" xr:uid="{00000000-0005-0000-0000-0000E7030000}"/>
    <cellStyle name="Input 3 5 10" xfId="55994" xr:uid="{00000000-0005-0000-0000-0000E7030000}"/>
    <cellStyle name="Input 3 5 2" xfId="6381" xr:uid="{00000000-0005-0000-0000-000027040000}"/>
    <cellStyle name="Input 3 5 2 2" xfId="21016" xr:uid="{00000000-0005-0000-0000-00006B040000}"/>
    <cellStyle name="Input 3 5 2 2 2" xfId="39557" xr:uid="{00000000-0005-0000-0000-0000250B0000}"/>
    <cellStyle name="Input 3 5 2 2 3" xfId="52905" xr:uid="{00000000-0005-0000-0000-0000250B0000}"/>
    <cellStyle name="Input 3 5 2 3" xfId="26787" xr:uid="{00000000-0005-0000-0000-0000240B0000}"/>
    <cellStyle name="Input 3 5 2 4" xfId="42008" xr:uid="{00000000-0005-0000-0000-0000240B0000}"/>
    <cellStyle name="Input 3 5 3" xfId="10064" xr:uid="{00000000-0005-0000-0000-000027040000}"/>
    <cellStyle name="Input 3 5 3 2" xfId="29664" xr:uid="{00000000-0005-0000-0000-0000260B0000}"/>
    <cellStyle name="Input 3 5 3 3" xfId="44228" xr:uid="{00000000-0005-0000-0000-0000260B0000}"/>
    <cellStyle name="Input 3 5 4" xfId="4932" xr:uid="{00000000-0005-0000-0000-00009E240000}"/>
    <cellStyle name="Input 3 5 5" xfId="12895" xr:uid="{00000000-0005-0000-0000-000027040000}"/>
    <cellStyle name="Input 3 5 5 2" xfId="31451" xr:uid="{00000000-0005-0000-0000-0000280B0000}"/>
    <cellStyle name="Input 3 5 5 3" xfId="45534" xr:uid="{00000000-0005-0000-0000-0000280B0000}"/>
    <cellStyle name="Input 3 5 6" xfId="17080" xr:uid="{00000000-0005-0000-0000-000027040000}"/>
    <cellStyle name="Input 3 5 6 2" xfId="35636" xr:uid="{00000000-0005-0000-0000-0000290B0000}"/>
    <cellStyle name="Input 3 5 6 3" xfId="49316" xr:uid="{00000000-0005-0000-0000-0000290B0000}"/>
    <cellStyle name="Input 3 5 7" xfId="15388" xr:uid="{00000000-0005-0000-0000-0000E7030000}"/>
    <cellStyle name="Input 3 5 7 2" xfId="33944" xr:uid="{00000000-0005-0000-0000-00002A0B0000}"/>
    <cellStyle name="Input 3 5 7 3" xfId="47875" xr:uid="{00000000-0005-0000-0000-00002A0B0000}"/>
    <cellStyle name="Input 3 5 8" xfId="17771" xr:uid="{00000000-0005-0000-0000-000027040000}"/>
    <cellStyle name="Input 3 5 8 2" xfId="36327" xr:uid="{00000000-0005-0000-0000-00002B0B0000}"/>
    <cellStyle name="Input 3 5 8 3" xfId="49932" xr:uid="{00000000-0005-0000-0000-00002B0B0000}"/>
    <cellStyle name="Input 3 5 9" xfId="21937" xr:uid="{00000000-0005-0000-0000-0000E7030000}"/>
    <cellStyle name="Input 3 5 9 2" xfId="40477" xr:uid="{00000000-0005-0000-0000-00002C0B0000}"/>
    <cellStyle name="Input 3 5 9 3" xfId="53825" xr:uid="{00000000-0005-0000-0000-00002C0B0000}"/>
    <cellStyle name="Input 3 6" xfId="4240" xr:uid="{00000000-0005-0000-0000-000020040000}"/>
    <cellStyle name="Input 3 6 2" xfId="24772" xr:uid="{00000000-0005-0000-0000-00002D0B0000}"/>
    <cellStyle name="Input 3 6 3" xfId="27786" xr:uid="{00000000-0005-0000-0000-00002D0B0000}"/>
    <cellStyle name="Input 3 7" xfId="3458" xr:uid="{00000000-0005-0000-0000-000097240000}"/>
    <cellStyle name="Input 3 8" xfId="14709" xr:uid="{00000000-0005-0000-0000-0000E7030000}"/>
    <cellStyle name="Input 3 8 2" xfId="33265" xr:uid="{00000000-0005-0000-0000-00002F0B0000}"/>
    <cellStyle name="Input 3 8 3" xfId="47233" xr:uid="{00000000-0005-0000-0000-00002F0B0000}"/>
    <cellStyle name="Input 3 9" xfId="13792" xr:uid="{00000000-0005-0000-0000-000020040000}"/>
    <cellStyle name="Input 3 9 2" xfId="32348" xr:uid="{00000000-0005-0000-0000-0000300B0000}"/>
    <cellStyle name="Input 3 9 3" xfId="46376" xr:uid="{00000000-0005-0000-0000-0000300B0000}"/>
    <cellStyle name="Input 30" xfId="15443" xr:uid="{00000000-0005-0000-0000-000000040000}"/>
    <cellStyle name="Input 30 2" xfId="33999" xr:uid="{00000000-0005-0000-0000-0000310B0000}"/>
    <cellStyle name="Input 30 3" xfId="47923" xr:uid="{00000000-0005-0000-0000-0000310B0000}"/>
    <cellStyle name="Input 31" xfId="15174" xr:uid="{00000000-0005-0000-0000-0000E0030000}"/>
    <cellStyle name="Input 31 2" xfId="33730" xr:uid="{00000000-0005-0000-0000-0000320B0000}"/>
    <cellStyle name="Input 31 3" xfId="47677" xr:uid="{00000000-0005-0000-0000-0000320B0000}"/>
    <cellStyle name="Input 32" xfId="15173" xr:uid="{00000000-0005-0000-0000-000022040000}"/>
    <cellStyle name="Input 32 2" xfId="33729" xr:uid="{00000000-0005-0000-0000-0000330B0000}"/>
    <cellStyle name="Input 32 3" xfId="47676" xr:uid="{00000000-0005-0000-0000-0000330B0000}"/>
    <cellStyle name="Input 33" xfId="19318" xr:uid="{00000000-0005-0000-0000-000000040000}"/>
    <cellStyle name="Input 33 2" xfId="37874" xr:uid="{00000000-0005-0000-0000-0000340B0000}"/>
    <cellStyle name="Input 33 3" xfId="51366" xr:uid="{00000000-0005-0000-0000-0000340B0000}"/>
    <cellStyle name="Input 34" xfId="15595" xr:uid="{00000000-0005-0000-0000-000000040000}"/>
    <cellStyle name="Input 34 2" xfId="34151" xr:uid="{00000000-0005-0000-0000-0000350B0000}"/>
    <cellStyle name="Input 34 3" xfId="48043" xr:uid="{00000000-0005-0000-0000-0000350B0000}"/>
    <cellStyle name="Input 35" xfId="19552" xr:uid="{00000000-0005-0000-0000-000000040000}"/>
    <cellStyle name="Input 35 2" xfId="38108" xr:uid="{00000000-0005-0000-0000-0000360B0000}"/>
    <cellStyle name="Input 35 3" xfId="51600" xr:uid="{00000000-0005-0000-0000-0000360B0000}"/>
    <cellStyle name="Input 36" xfId="15859" xr:uid="{00000000-0005-0000-0000-0000E0030000}"/>
    <cellStyle name="Input 36 2" xfId="34415" xr:uid="{00000000-0005-0000-0000-0000370B0000}"/>
    <cellStyle name="Input 36 3" xfId="48265" xr:uid="{00000000-0005-0000-0000-0000370B0000}"/>
    <cellStyle name="Input 37" xfId="21692" xr:uid="{00000000-0005-0000-0000-0000E0030000}"/>
    <cellStyle name="Input 37 2" xfId="40232" xr:uid="{00000000-0005-0000-0000-0000380B0000}"/>
    <cellStyle name="Input 37 3" xfId="53580" xr:uid="{00000000-0005-0000-0000-0000380B0000}"/>
    <cellStyle name="Input 38" xfId="21368" xr:uid="{00000000-0005-0000-0000-0000E0030000}"/>
    <cellStyle name="Input 38 2" xfId="39908" xr:uid="{00000000-0005-0000-0000-0000390B0000}"/>
    <cellStyle name="Input 38 3" xfId="53256" xr:uid="{00000000-0005-0000-0000-0000390B0000}"/>
    <cellStyle name="Input 39" xfId="22028" xr:uid="{00000000-0005-0000-0000-000000040000}"/>
    <cellStyle name="Input 39 2" xfId="40568" xr:uid="{00000000-0005-0000-0000-00003A0B0000}"/>
    <cellStyle name="Input 39 3" xfId="53857" xr:uid="{00000000-0005-0000-0000-00003A0B0000}"/>
    <cellStyle name="Input 4" xfId="1023" xr:uid="{00000000-0005-0000-0000-0000E9030000}"/>
    <cellStyle name="Input 4 10" xfId="19295" xr:uid="{00000000-0005-0000-0000-000028040000}"/>
    <cellStyle name="Input 4 10 2" xfId="37851" xr:uid="{00000000-0005-0000-0000-00003C0B0000}"/>
    <cellStyle name="Input 4 10 3" xfId="51343" xr:uid="{00000000-0005-0000-0000-00003C0B0000}"/>
    <cellStyle name="Input 4 11" xfId="17499" xr:uid="{00000000-0005-0000-0000-0000E9030000}"/>
    <cellStyle name="Input 4 11 2" xfId="36055" xr:uid="{00000000-0005-0000-0000-00003D0B0000}"/>
    <cellStyle name="Input 4 11 3" xfId="49693" xr:uid="{00000000-0005-0000-0000-00003D0B0000}"/>
    <cellStyle name="Input 4 12" xfId="21691" xr:uid="{00000000-0005-0000-0000-0000E9030000}"/>
    <cellStyle name="Input 4 12 2" xfId="40231" xr:uid="{00000000-0005-0000-0000-00003E0B0000}"/>
    <cellStyle name="Input 4 12 3" xfId="53579" xr:uid="{00000000-0005-0000-0000-00003E0B0000}"/>
    <cellStyle name="Input 4 13" xfId="22829" xr:uid="{00000000-0005-0000-0000-00003B0B0000}"/>
    <cellStyle name="Input 4 14" xfId="30030" xr:uid="{00000000-0005-0000-0000-00003B0B0000}"/>
    <cellStyle name="Input 4 15" xfId="54244" xr:uid="{00000000-0005-0000-0000-0000E9030000}"/>
    <cellStyle name="Input 4 2" xfId="1799" xr:uid="{00000000-0005-0000-0000-0000EA030000}"/>
    <cellStyle name="Input 4 2 10" xfId="21272" xr:uid="{00000000-0005-0000-0000-0000EA030000}"/>
    <cellStyle name="Input 4 2 10 2" xfId="39812" xr:uid="{00000000-0005-0000-0000-0000400B0000}"/>
    <cellStyle name="Input 4 2 10 3" xfId="53160" xr:uid="{00000000-0005-0000-0000-0000400B0000}"/>
    <cellStyle name="Input 4 2 11" xfId="18057" xr:uid="{00000000-0005-0000-0000-0000EA030000}"/>
    <cellStyle name="Input 4 2 11 2" xfId="36613" xr:uid="{00000000-0005-0000-0000-0000410B0000}"/>
    <cellStyle name="Input 4 2 11 3" xfId="50176" xr:uid="{00000000-0005-0000-0000-0000410B0000}"/>
    <cellStyle name="Input 4 2 12" xfId="23354" xr:uid="{00000000-0005-0000-0000-00003F0B0000}"/>
    <cellStyle name="Input 4 2 13" xfId="29742" xr:uid="{00000000-0005-0000-0000-00003F0B0000}"/>
    <cellStyle name="Input 4 2 14" xfId="54720" xr:uid="{00000000-0005-0000-0000-0000EA030000}"/>
    <cellStyle name="Input 4 2 2" xfId="1908" xr:uid="{00000000-0005-0000-0000-0000EA030000}"/>
    <cellStyle name="Input 4 2 2 10" xfId="14011" xr:uid="{00000000-0005-0000-0000-0000EA030000}"/>
    <cellStyle name="Input 4 2 2 10 2" xfId="32567" xr:uid="{00000000-0005-0000-0000-0000430B0000}"/>
    <cellStyle name="Input 4 2 2 10 3" xfId="46573" xr:uid="{00000000-0005-0000-0000-0000430B0000}"/>
    <cellStyle name="Input 4 2 2 11" xfId="19908" xr:uid="{00000000-0005-0000-0000-00002A040000}"/>
    <cellStyle name="Input 4 2 2 11 2" xfId="38464" xr:uid="{00000000-0005-0000-0000-0000440B0000}"/>
    <cellStyle name="Input 4 2 2 11 3" xfId="51956" xr:uid="{00000000-0005-0000-0000-0000440B0000}"/>
    <cellStyle name="Input 4 2 2 12" xfId="23463" xr:uid="{00000000-0005-0000-0000-0000420B0000}"/>
    <cellStyle name="Input 4 2 2 13" xfId="54828" xr:uid="{00000000-0005-0000-0000-0000EA030000}"/>
    <cellStyle name="Input 4 2 2 2" xfId="5115" xr:uid="{00000000-0005-0000-0000-00002A040000}"/>
    <cellStyle name="Input 4 2 2 2 2" xfId="20142" xr:uid="{00000000-0005-0000-0000-00006F040000}"/>
    <cellStyle name="Input 4 2 2 2 2 2" xfId="38694" xr:uid="{00000000-0005-0000-0000-0000460B0000}"/>
    <cellStyle name="Input 4 2 2 2 2 3" xfId="52180" xr:uid="{00000000-0005-0000-0000-0000460B0000}"/>
    <cellStyle name="Input 4 2 2 2 3" xfId="25532" xr:uid="{00000000-0005-0000-0000-0000450B0000}"/>
    <cellStyle name="Input 4 2 2 2 4" xfId="41089" xr:uid="{00000000-0005-0000-0000-0000450B0000}"/>
    <cellStyle name="Input 4 2 2 3" xfId="7081" xr:uid="{00000000-0005-0000-0000-00002A040000}"/>
    <cellStyle name="Input 4 2 2 3 2" xfId="27269" xr:uid="{00000000-0005-0000-0000-0000470B0000}"/>
    <cellStyle name="Input 4 2 2 3 3" xfId="42366" xr:uid="{00000000-0005-0000-0000-0000470B0000}"/>
    <cellStyle name="Input 4 2 2 4" xfId="4018" xr:uid="{00000000-0005-0000-0000-00002A040000}"/>
    <cellStyle name="Input 4 2 2 4 2" xfId="24572" xr:uid="{00000000-0005-0000-0000-0000480B0000}"/>
    <cellStyle name="Input 4 2 2 4 3" xfId="29692" xr:uid="{00000000-0005-0000-0000-0000480B0000}"/>
    <cellStyle name="Input 4 2 2 5" xfId="6630" xr:uid="{00000000-0005-0000-0000-00002A040000}"/>
    <cellStyle name="Input 4 2 2 5 2" xfId="26891" xr:uid="{00000000-0005-0000-0000-0000490B0000}"/>
    <cellStyle name="Input 4 2 2 5 3" xfId="42067" xr:uid="{00000000-0005-0000-0000-0000490B0000}"/>
    <cellStyle name="Input 4 2 2 6" xfId="4936" xr:uid="{00000000-0005-0000-0000-0000A1240000}"/>
    <cellStyle name="Input 4 2 2 7" xfId="12717" xr:uid="{00000000-0005-0000-0000-0000EA030000}"/>
    <cellStyle name="Input 4 2 2 7 2" xfId="31273" xr:uid="{00000000-0005-0000-0000-00004B0B0000}"/>
    <cellStyle name="Input 4 2 2 7 3" xfId="45367" xr:uid="{00000000-0005-0000-0000-00004B0B0000}"/>
    <cellStyle name="Input 4 2 2 8" xfId="14408" xr:uid="{00000000-0005-0000-0000-00002A040000}"/>
    <cellStyle name="Input 4 2 2 8 2" xfId="32964" xr:uid="{00000000-0005-0000-0000-00004C0B0000}"/>
    <cellStyle name="Input 4 2 2 8 3" xfId="46948" xr:uid="{00000000-0005-0000-0000-00004C0B0000}"/>
    <cellStyle name="Input 4 2 2 9" xfId="14414" xr:uid="{00000000-0005-0000-0000-00002A040000}"/>
    <cellStyle name="Input 4 2 2 9 2" xfId="32970" xr:uid="{00000000-0005-0000-0000-00004D0B0000}"/>
    <cellStyle name="Input 4 2 2 9 3" xfId="46954" xr:uid="{00000000-0005-0000-0000-00004D0B0000}"/>
    <cellStyle name="Input 4 2 3" xfId="2917" xr:uid="{00000000-0005-0000-0000-0000EA030000}"/>
    <cellStyle name="Input 4 2 3 10" xfId="14443" xr:uid="{00000000-0005-0000-0000-00002B040000}"/>
    <cellStyle name="Input 4 2 3 10 2" xfId="32999" xr:uid="{00000000-0005-0000-0000-00004F0B0000}"/>
    <cellStyle name="Input 4 2 3 10 3" xfId="46982" xr:uid="{00000000-0005-0000-0000-00004F0B0000}"/>
    <cellStyle name="Input 4 2 3 11" xfId="55738" xr:uid="{00000000-0005-0000-0000-0000EA030000}"/>
    <cellStyle name="Input 4 2 3 2" xfId="6124" xr:uid="{00000000-0005-0000-0000-00002B040000}"/>
    <cellStyle name="Input 4 2 3 2 2" xfId="26532" xr:uid="{00000000-0005-0000-0000-0000500B0000}"/>
    <cellStyle name="Input 4 2 3 2 3" xfId="41832" xr:uid="{00000000-0005-0000-0000-0000500B0000}"/>
    <cellStyle name="Input 4 2 3 3" xfId="8090" xr:uid="{00000000-0005-0000-0000-00002B040000}"/>
    <cellStyle name="Input 4 2 3 3 2" xfId="28107" xr:uid="{00000000-0005-0000-0000-0000510B0000}"/>
    <cellStyle name="Input 4 2 3 3 3" xfId="43011" xr:uid="{00000000-0005-0000-0000-0000510B0000}"/>
    <cellStyle name="Input 4 2 3 4" xfId="8950" xr:uid="{00000000-0005-0000-0000-00002B040000}"/>
    <cellStyle name="Input 4 2 3 4 2" xfId="28784" xr:uid="{00000000-0005-0000-0000-0000520B0000}"/>
    <cellStyle name="Input 4 2 3 4 3" xfId="43488" xr:uid="{00000000-0005-0000-0000-0000520B0000}"/>
    <cellStyle name="Input 4 2 3 5" xfId="9807" xr:uid="{00000000-0005-0000-0000-00002B040000}"/>
    <cellStyle name="Input 4 2 3 5 2" xfId="29408" xr:uid="{00000000-0005-0000-0000-0000530B0000}"/>
    <cellStyle name="Input 4 2 3 5 3" xfId="43992" xr:uid="{00000000-0005-0000-0000-0000530B0000}"/>
    <cellStyle name="Input 4 2 3 6" xfId="3463" xr:uid="{00000000-0005-0000-0000-0000A2240000}"/>
    <cellStyle name="Input 4 2 3 7" xfId="11869" xr:uid="{00000000-0005-0000-0000-00002B040000}"/>
    <cellStyle name="Input 4 2 3 7 2" xfId="30433" xr:uid="{00000000-0005-0000-0000-0000550B0000}"/>
    <cellStyle name="Input 4 2 3 7 3" xfId="44578" xr:uid="{00000000-0005-0000-0000-0000550B0000}"/>
    <cellStyle name="Input 4 2 3 8" xfId="16823" xr:uid="{00000000-0005-0000-0000-00002B040000}"/>
    <cellStyle name="Input 4 2 3 8 2" xfId="35379" xr:uid="{00000000-0005-0000-0000-0000560B0000}"/>
    <cellStyle name="Input 4 2 3 8 3" xfId="49078" xr:uid="{00000000-0005-0000-0000-0000560B0000}"/>
    <cellStyle name="Input 4 2 3 9" xfId="15373" xr:uid="{00000000-0005-0000-0000-0000EA030000}"/>
    <cellStyle name="Input 4 2 3 9 2" xfId="33929" xr:uid="{00000000-0005-0000-0000-0000570B0000}"/>
    <cellStyle name="Input 4 2 3 9 3" xfId="47860" xr:uid="{00000000-0005-0000-0000-0000570B0000}"/>
    <cellStyle name="Input 4 2 4" xfId="3075" xr:uid="{00000000-0005-0000-0000-0000EA030000}"/>
    <cellStyle name="Input 4 2 4 10" xfId="24277" xr:uid="{00000000-0005-0000-0000-0000580B0000}"/>
    <cellStyle name="Input 4 2 4 11" xfId="55896" xr:uid="{00000000-0005-0000-0000-0000EA030000}"/>
    <cellStyle name="Input 4 2 4 2" xfId="6282" xr:uid="{00000000-0005-0000-0000-00002C040000}"/>
    <cellStyle name="Input 4 2 4 2 2" xfId="20951" xr:uid="{00000000-0005-0000-0000-000072040000}"/>
    <cellStyle name="Input 4 2 4 2 2 2" xfId="39494" xr:uid="{00000000-0005-0000-0000-00005A0B0000}"/>
    <cellStyle name="Input 4 2 4 2 2 3" xfId="52849" xr:uid="{00000000-0005-0000-0000-00005A0B0000}"/>
    <cellStyle name="Input 4 2 4 2 3" xfId="26690" xr:uid="{00000000-0005-0000-0000-0000590B0000}"/>
    <cellStyle name="Input 4 2 4 2 4" xfId="41924" xr:uid="{00000000-0005-0000-0000-0000590B0000}"/>
    <cellStyle name="Input 4 2 4 3" xfId="9965" xr:uid="{00000000-0005-0000-0000-00002C040000}"/>
    <cellStyle name="Input 4 2 4 3 2" xfId="29566" xr:uid="{00000000-0005-0000-0000-00005B0B0000}"/>
    <cellStyle name="Input 4 2 4 3 3" xfId="44138" xr:uid="{00000000-0005-0000-0000-00005B0B0000}"/>
    <cellStyle name="Input 4 2 4 4" xfId="3464" xr:uid="{00000000-0005-0000-0000-0000A3240000}"/>
    <cellStyle name="Input 4 2 4 5" xfId="12934" xr:uid="{00000000-0005-0000-0000-00002C040000}"/>
    <cellStyle name="Input 4 2 4 5 2" xfId="31490" xr:uid="{00000000-0005-0000-0000-00005D0B0000}"/>
    <cellStyle name="Input 4 2 4 5 3" xfId="45573" xr:uid="{00000000-0005-0000-0000-00005D0B0000}"/>
    <cellStyle name="Input 4 2 4 6" xfId="16981" xr:uid="{00000000-0005-0000-0000-00002C040000}"/>
    <cellStyle name="Input 4 2 4 6 2" xfId="35537" xr:uid="{00000000-0005-0000-0000-00005E0B0000}"/>
    <cellStyle name="Input 4 2 4 6 3" xfId="49224" xr:uid="{00000000-0005-0000-0000-00005E0B0000}"/>
    <cellStyle name="Input 4 2 4 7" xfId="18049" xr:uid="{00000000-0005-0000-0000-0000EA030000}"/>
    <cellStyle name="Input 4 2 4 7 2" xfId="36605" xr:uid="{00000000-0005-0000-0000-00005F0B0000}"/>
    <cellStyle name="Input 4 2 4 7 3" xfId="50169" xr:uid="{00000000-0005-0000-0000-00005F0B0000}"/>
    <cellStyle name="Input 4 2 4 8" xfId="17279" xr:uid="{00000000-0005-0000-0000-00002C040000}"/>
    <cellStyle name="Input 4 2 4 8 2" xfId="35835" xr:uid="{00000000-0005-0000-0000-0000600B0000}"/>
    <cellStyle name="Input 4 2 4 8 3" xfId="49503" xr:uid="{00000000-0005-0000-0000-0000600B0000}"/>
    <cellStyle name="Input 4 2 4 9" xfId="21839" xr:uid="{00000000-0005-0000-0000-0000EA030000}"/>
    <cellStyle name="Input 4 2 4 9 2" xfId="40379" xr:uid="{00000000-0005-0000-0000-0000610B0000}"/>
    <cellStyle name="Input 4 2 4 9 3" xfId="53727" xr:uid="{00000000-0005-0000-0000-0000610B0000}"/>
    <cellStyle name="Input 4 2 5" xfId="5006" xr:uid="{00000000-0005-0000-0000-000029040000}"/>
    <cellStyle name="Input 4 2 5 2" xfId="20046" xr:uid="{00000000-0005-0000-0000-000073040000}"/>
    <cellStyle name="Input 4 2 5 2 2" xfId="38599" xr:uid="{00000000-0005-0000-0000-0000630B0000}"/>
    <cellStyle name="Input 4 2 5 2 3" xfId="52091" xr:uid="{00000000-0005-0000-0000-0000630B0000}"/>
    <cellStyle name="Input 4 2 5 3" xfId="25424" xr:uid="{00000000-0005-0000-0000-0000620B0000}"/>
    <cellStyle name="Input 4 2 5 4" xfId="40999" xr:uid="{00000000-0005-0000-0000-0000620B0000}"/>
    <cellStyle name="Input 4 2 6" xfId="4931" xr:uid="{00000000-0005-0000-0000-0000A0240000}"/>
    <cellStyle name="Input 4 2 7" xfId="12358" xr:uid="{00000000-0005-0000-0000-0000EA030000}"/>
    <cellStyle name="Input 4 2 7 2" xfId="30917" xr:uid="{00000000-0005-0000-0000-0000650B0000}"/>
    <cellStyle name="Input 4 2 7 3" xfId="45026" xr:uid="{00000000-0005-0000-0000-0000650B0000}"/>
    <cellStyle name="Input 4 2 8" xfId="14702" xr:uid="{00000000-0005-0000-0000-000029040000}"/>
    <cellStyle name="Input 4 2 8 2" xfId="33258" xr:uid="{00000000-0005-0000-0000-0000660B0000}"/>
    <cellStyle name="Input 4 2 8 3" xfId="47226" xr:uid="{00000000-0005-0000-0000-0000660B0000}"/>
    <cellStyle name="Input 4 2 9" xfId="18619" xr:uid="{00000000-0005-0000-0000-000029040000}"/>
    <cellStyle name="Input 4 2 9 2" xfId="37175" xr:uid="{00000000-0005-0000-0000-0000670B0000}"/>
    <cellStyle name="Input 4 2 9 3" xfId="50677" xr:uid="{00000000-0005-0000-0000-0000670B0000}"/>
    <cellStyle name="Input 4 3" xfId="2468" xr:uid="{00000000-0005-0000-0000-0000E9030000}"/>
    <cellStyle name="Input 4 3 10" xfId="15322" xr:uid="{00000000-0005-0000-0000-0000E9030000}"/>
    <cellStyle name="Input 4 3 10 2" xfId="33878" xr:uid="{00000000-0005-0000-0000-0000690B0000}"/>
    <cellStyle name="Input 4 3 10 3" xfId="47814" xr:uid="{00000000-0005-0000-0000-0000690B0000}"/>
    <cellStyle name="Input 4 3 11" xfId="19094" xr:uid="{00000000-0005-0000-0000-00002D040000}"/>
    <cellStyle name="Input 4 3 11 2" xfId="37650" xr:uid="{00000000-0005-0000-0000-00006A0B0000}"/>
    <cellStyle name="Input 4 3 11 3" xfId="51142" xr:uid="{00000000-0005-0000-0000-00006A0B0000}"/>
    <cellStyle name="Input 4 3 12" xfId="23979" xr:uid="{00000000-0005-0000-0000-0000680B0000}"/>
    <cellStyle name="Input 4 3 13" xfId="55298" xr:uid="{00000000-0005-0000-0000-0000E9030000}"/>
    <cellStyle name="Input 4 3 2" xfId="5675" xr:uid="{00000000-0005-0000-0000-00002D040000}"/>
    <cellStyle name="Input 4 3 2 2" xfId="20661" xr:uid="{00000000-0005-0000-0000-000075040000}"/>
    <cellStyle name="Input 4 3 2 2 2" xfId="39213" xr:uid="{00000000-0005-0000-0000-00006C0B0000}"/>
    <cellStyle name="Input 4 3 2 2 3" xfId="52596" xr:uid="{00000000-0005-0000-0000-00006C0B0000}"/>
    <cellStyle name="Input 4 3 2 3" xfId="26092" xr:uid="{00000000-0005-0000-0000-00006B0B0000}"/>
    <cellStyle name="Input 4 3 2 4" xfId="41486" xr:uid="{00000000-0005-0000-0000-00006B0B0000}"/>
    <cellStyle name="Input 4 3 3" xfId="7641" xr:uid="{00000000-0005-0000-0000-00002D040000}"/>
    <cellStyle name="Input 4 3 3 2" xfId="27771" xr:uid="{00000000-0005-0000-0000-00006D0B0000}"/>
    <cellStyle name="Input 4 3 3 3" xfId="42779" xr:uid="{00000000-0005-0000-0000-00006D0B0000}"/>
    <cellStyle name="Input 4 3 4" xfId="8502" xr:uid="{00000000-0005-0000-0000-00002D040000}"/>
    <cellStyle name="Input 4 3 4 2" xfId="28429" xr:uid="{00000000-0005-0000-0000-00006E0B0000}"/>
    <cellStyle name="Input 4 3 4 3" xfId="43256" xr:uid="{00000000-0005-0000-0000-00006E0B0000}"/>
    <cellStyle name="Input 4 3 5" xfId="9358" xr:uid="{00000000-0005-0000-0000-00002D040000}"/>
    <cellStyle name="Input 4 3 5 2" xfId="28960" xr:uid="{00000000-0005-0000-0000-00006F0B0000}"/>
    <cellStyle name="Input 4 3 5 3" xfId="43640" xr:uid="{00000000-0005-0000-0000-00006F0B0000}"/>
    <cellStyle name="Input 4 3 6" xfId="3465" xr:uid="{00000000-0005-0000-0000-0000A4240000}"/>
    <cellStyle name="Input 4 3 7" xfId="12355" xr:uid="{00000000-0005-0000-0000-0000E9030000}"/>
    <cellStyle name="Input 4 3 7 2" xfId="30914" xr:uid="{00000000-0005-0000-0000-0000710B0000}"/>
    <cellStyle name="Input 4 3 7 3" xfId="45023" xr:uid="{00000000-0005-0000-0000-0000710B0000}"/>
    <cellStyle name="Input 4 3 8" xfId="15142" xr:uid="{00000000-0005-0000-0000-00002D040000}"/>
    <cellStyle name="Input 4 3 8 2" xfId="33698" xr:uid="{00000000-0005-0000-0000-0000720B0000}"/>
    <cellStyle name="Input 4 3 8 3" xfId="47649" xr:uid="{00000000-0005-0000-0000-0000720B0000}"/>
    <cellStyle name="Input 4 3 9" xfId="16376" xr:uid="{00000000-0005-0000-0000-00002D040000}"/>
    <cellStyle name="Input 4 3 9 2" xfId="34932" xr:uid="{00000000-0005-0000-0000-0000730B0000}"/>
    <cellStyle name="Input 4 3 9 3" xfId="48719" xr:uid="{00000000-0005-0000-0000-0000730B0000}"/>
    <cellStyle name="Input 4 4" xfId="2598" xr:uid="{00000000-0005-0000-0000-0000E9030000}"/>
    <cellStyle name="Input 4 4 10" xfId="24091" xr:uid="{00000000-0005-0000-0000-0000740B0000}"/>
    <cellStyle name="Input 4 4 11" xfId="55426" xr:uid="{00000000-0005-0000-0000-0000E9030000}"/>
    <cellStyle name="Input 4 4 2" xfId="5805" xr:uid="{00000000-0005-0000-0000-00002E040000}"/>
    <cellStyle name="Input 4 4 2 2" xfId="20701" xr:uid="{00000000-0005-0000-0000-000077040000}"/>
    <cellStyle name="Input 4 4 2 2 2" xfId="39249" xr:uid="{00000000-0005-0000-0000-0000760B0000}"/>
    <cellStyle name="Input 4 4 2 2 3" xfId="52626" xr:uid="{00000000-0005-0000-0000-0000760B0000}"/>
    <cellStyle name="Input 4 4 2 3" xfId="26218" xr:uid="{00000000-0005-0000-0000-0000750B0000}"/>
    <cellStyle name="Input 4 4 2 4" xfId="41603" xr:uid="{00000000-0005-0000-0000-0000750B0000}"/>
    <cellStyle name="Input 4 4 3" xfId="9488" xr:uid="{00000000-0005-0000-0000-00002E040000}"/>
    <cellStyle name="Input 4 4 3 2" xfId="29090" xr:uid="{00000000-0005-0000-0000-0000770B0000}"/>
    <cellStyle name="Input 4 4 3 3" xfId="43760" xr:uid="{00000000-0005-0000-0000-0000770B0000}"/>
    <cellStyle name="Input 4 4 4" xfId="4838" xr:uid="{00000000-0005-0000-0000-0000A5240000}"/>
    <cellStyle name="Input 4 4 5" xfId="12517" xr:uid="{00000000-0005-0000-0000-00002E040000}"/>
    <cellStyle name="Input 4 4 5 2" xfId="31075" xr:uid="{00000000-0005-0000-0000-0000790B0000}"/>
    <cellStyle name="Input 4 4 5 3" xfId="45175" xr:uid="{00000000-0005-0000-0000-0000790B0000}"/>
    <cellStyle name="Input 4 4 6" xfId="16506" xr:uid="{00000000-0005-0000-0000-00002E040000}"/>
    <cellStyle name="Input 4 4 6 2" xfId="35062" xr:uid="{00000000-0005-0000-0000-00007A0B0000}"/>
    <cellStyle name="Input 4 4 6 3" xfId="48843" xr:uid="{00000000-0005-0000-0000-00007A0B0000}"/>
    <cellStyle name="Input 4 4 7" xfId="15216" xr:uid="{00000000-0005-0000-0000-0000E9030000}"/>
    <cellStyle name="Input 4 4 7 2" xfId="33772" xr:uid="{00000000-0005-0000-0000-00007B0B0000}"/>
    <cellStyle name="Input 4 4 7 3" xfId="47717" xr:uid="{00000000-0005-0000-0000-00007B0B0000}"/>
    <cellStyle name="Input 4 4 8" xfId="16043" xr:uid="{00000000-0005-0000-0000-00002E040000}"/>
    <cellStyle name="Input 4 4 8 2" xfId="34599" xr:uid="{00000000-0005-0000-0000-00007C0B0000}"/>
    <cellStyle name="Input 4 4 8 3" xfId="48417" xr:uid="{00000000-0005-0000-0000-00007C0B0000}"/>
    <cellStyle name="Input 4 4 9" xfId="21617" xr:uid="{00000000-0005-0000-0000-0000E9030000}"/>
    <cellStyle name="Input 4 4 9 2" xfId="40157" xr:uid="{00000000-0005-0000-0000-00007D0B0000}"/>
    <cellStyle name="Input 4 4 9 3" xfId="53505" xr:uid="{00000000-0005-0000-0000-00007D0B0000}"/>
    <cellStyle name="Input 4 5" xfId="3171" xr:uid="{00000000-0005-0000-0000-0000E9030000}"/>
    <cellStyle name="Input 4 5 10" xfId="55992" xr:uid="{00000000-0005-0000-0000-0000E9030000}"/>
    <cellStyle name="Input 4 5 2" xfId="6378" xr:uid="{00000000-0005-0000-0000-00002F040000}"/>
    <cellStyle name="Input 4 5 2 2" xfId="21013" xr:uid="{00000000-0005-0000-0000-000079040000}"/>
    <cellStyle name="Input 4 5 2 2 2" xfId="39555" xr:uid="{00000000-0005-0000-0000-0000800B0000}"/>
    <cellStyle name="Input 4 5 2 2 3" xfId="52903" xr:uid="{00000000-0005-0000-0000-0000800B0000}"/>
    <cellStyle name="Input 4 5 2 3" xfId="26785" xr:uid="{00000000-0005-0000-0000-00007F0B0000}"/>
    <cellStyle name="Input 4 5 2 4" xfId="42006" xr:uid="{00000000-0005-0000-0000-00007F0B0000}"/>
    <cellStyle name="Input 4 5 3" xfId="10061" xr:uid="{00000000-0005-0000-0000-00002F040000}"/>
    <cellStyle name="Input 4 5 3 2" xfId="29662" xr:uid="{00000000-0005-0000-0000-0000810B0000}"/>
    <cellStyle name="Input 4 5 3 3" xfId="44226" xr:uid="{00000000-0005-0000-0000-0000810B0000}"/>
    <cellStyle name="Input 4 5 4" xfId="3466" xr:uid="{00000000-0005-0000-0000-0000A6240000}"/>
    <cellStyle name="Input 4 5 5" xfId="12898" xr:uid="{00000000-0005-0000-0000-00002F040000}"/>
    <cellStyle name="Input 4 5 5 2" xfId="31454" xr:uid="{00000000-0005-0000-0000-0000830B0000}"/>
    <cellStyle name="Input 4 5 5 3" xfId="45537" xr:uid="{00000000-0005-0000-0000-0000830B0000}"/>
    <cellStyle name="Input 4 5 6" xfId="17077" xr:uid="{00000000-0005-0000-0000-00002F040000}"/>
    <cellStyle name="Input 4 5 6 2" xfId="35633" xr:uid="{00000000-0005-0000-0000-0000840B0000}"/>
    <cellStyle name="Input 4 5 6 3" xfId="49313" xr:uid="{00000000-0005-0000-0000-0000840B0000}"/>
    <cellStyle name="Input 4 5 7" xfId="11593" xr:uid="{00000000-0005-0000-0000-0000E9030000}"/>
    <cellStyle name="Input 4 5 7 2" xfId="30157" xr:uid="{00000000-0005-0000-0000-0000850B0000}"/>
    <cellStyle name="Input 4 5 7 3" xfId="44357" xr:uid="{00000000-0005-0000-0000-0000850B0000}"/>
    <cellStyle name="Input 4 5 8" xfId="17458" xr:uid="{00000000-0005-0000-0000-00002F040000}"/>
    <cellStyle name="Input 4 5 8 2" xfId="36014" xr:uid="{00000000-0005-0000-0000-0000860B0000}"/>
    <cellStyle name="Input 4 5 8 3" xfId="49657" xr:uid="{00000000-0005-0000-0000-0000860B0000}"/>
    <cellStyle name="Input 4 5 9" xfId="21934" xr:uid="{00000000-0005-0000-0000-0000E9030000}"/>
    <cellStyle name="Input 4 5 9 2" xfId="40474" xr:uid="{00000000-0005-0000-0000-0000870B0000}"/>
    <cellStyle name="Input 4 5 9 3" xfId="53822" xr:uid="{00000000-0005-0000-0000-0000870B0000}"/>
    <cellStyle name="Input 4 6" xfId="4241" xr:uid="{00000000-0005-0000-0000-000028040000}"/>
    <cellStyle name="Input 4 6 2" xfId="24773" xr:uid="{00000000-0005-0000-0000-0000880B0000}"/>
    <cellStyle name="Input 4 6 3" xfId="22680" xr:uid="{00000000-0005-0000-0000-0000880B0000}"/>
    <cellStyle name="Input 4 7" xfId="3462" xr:uid="{00000000-0005-0000-0000-00009F240000}"/>
    <cellStyle name="Input 4 8" xfId="15000" xr:uid="{00000000-0005-0000-0000-0000E9030000}"/>
    <cellStyle name="Input 4 8 2" xfId="33556" xr:uid="{00000000-0005-0000-0000-00008A0B0000}"/>
    <cellStyle name="Input 4 8 3" xfId="47514" xr:uid="{00000000-0005-0000-0000-00008A0B0000}"/>
    <cellStyle name="Input 4 9" xfId="16259" xr:uid="{00000000-0005-0000-0000-000028040000}"/>
    <cellStyle name="Input 4 9 2" xfId="34815" xr:uid="{00000000-0005-0000-0000-00008B0B0000}"/>
    <cellStyle name="Input 4 9 3" xfId="48605" xr:uid="{00000000-0005-0000-0000-00008B0B0000}"/>
    <cellStyle name="Input 40" xfId="22825" xr:uid="{00000000-0005-0000-0000-000095090000}"/>
    <cellStyle name="Input 41" xfId="30027" xr:uid="{00000000-0005-0000-0000-000095090000}"/>
    <cellStyle name="Input 42" xfId="54240" xr:uid="{00000000-0005-0000-0000-0000E0030000}"/>
    <cellStyle name="Input 5" xfId="1024" xr:uid="{00000000-0005-0000-0000-0000EB030000}"/>
    <cellStyle name="Input 5 10" xfId="19966" xr:uid="{00000000-0005-0000-0000-000030040000}"/>
    <cellStyle name="Input 5 10 2" xfId="38522" xr:uid="{00000000-0005-0000-0000-00008D0B0000}"/>
    <cellStyle name="Input 5 10 3" xfId="52014" xr:uid="{00000000-0005-0000-0000-00008D0B0000}"/>
    <cellStyle name="Input 5 11" xfId="18860" xr:uid="{00000000-0005-0000-0000-0000EB030000}"/>
    <cellStyle name="Input 5 11 2" xfId="37416" xr:uid="{00000000-0005-0000-0000-00008E0B0000}"/>
    <cellStyle name="Input 5 11 3" xfId="50908" xr:uid="{00000000-0005-0000-0000-00008E0B0000}"/>
    <cellStyle name="Input 5 12" xfId="21452" xr:uid="{00000000-0005-0000-0000-0000EB030000}"/>
    <cellStyle name="Input 5 12 2" xfId="39992" xr:uid="{00000000-0005-0000-0000-00008F0B0000}"/>
    <cellStyle name="Input 5 12 3" xfId="53340" xr:uid="{00000000-0005-0000-0000-00008F0B0000}"/>
    <cellStyle name="Input 5 13" xfId="22830" xr:uid="{00000000-0005-0000-0000-00008C0B0000}"/>
    <cellStyle name="Input 5 14" xfId="30029" xr:uid="{00000000-0005-0000-0000-00008C0B0000}"/>
    <cellStyle name="Input 5 15" xfId="54245" xr:uid="{00000000-0005-0000-0000-0000EB030000}"/>
    <cellStyle name="Input 5 2" xfId="1800" xr:uid="{00000000-0005-0000-0000-0000EC030000}"/>
    <cellStyle name="Input 5 2 10" xfId="21273" xr:uid="{00000000-0005-0000-0000-0000EC030000}"/>
    <cellStyle name="Input 5 2 10 2" xfId="39813" xr:uid="{00000000-0005-0000-0000-0000910B0000}"/>
    <cellStyle name="Input 5 2 10 3" xfId="53161" xr:uid="{00000000-0005-0000-0000-0000910B0000}"/>
    <cellStyle name="Input 5 2 11" xfId="17146" xr:uid="{00000000-0005-0000-0000-0000EC030000}"/>
    <cellStyle name="Input 5 2 11 2" xfId="35702" xr:uid="{00000000-0005-0000-0000-0000920B0000}"/>
    <cellStyle name="Input 5 2 11 3" xfId="49378" xr:uid="{00000000-0005-0000-0000-0000920B0000}"/>
    <cellStyle name="Input 5 2 12" xfId="23355" xr:uid="{00000000-0005-0000-0000-0000900B0000}"/>
    <cellStyle name="Input 5 2 13" xfId="29753" xr:uid="{00000000-0005-0000-0000-0000900B0000}"/>
    <cellStyle name="Input 5 2 14" xfId="54721" xr:uid="{00000000-0005-0000-0000-0000EC030000}"/>
    <cellStyle name="Input 5 2 2" xfId="1907" xr:uid="{00000000-0005-0000-0000-0000EC030000}"/>
    <cellStyle name="Input 5 2 2 10" xfId="14492" xr:uid="{00000000-0005-0000-0000-0000EC030000}"/>
    <cellStyle name="Input 5 2 2 10 2" xfId="33048" xr:uid="{00000000-0005-0000-0000-0000940B0000}"/>
    <cellStyle name="Input 5 2 2 10 3" xfId="47027" xr:uid="{00000000-0005-0000-0000-0000940B0000}"/>
    <cellStyle name="Input 5 2 2 11" xfId="19346" xr:uid="{00000000-0005-0000-0000-000032040000}"/>
    <cellStyle name="Input 5 2 2 11 2" xfId="37902" xr:uid="{00000000-0005-0000-0000-0000950B0000}"/>
    <cellStyle name="Input 5 2 2 11 3" xfId="51394" xr:uid="{00000000-0005-0000-0000-0000950B0000}"/>
    <cellStyle name="Input 5 2 2 12" xfId="23462" xr:uid="{00000000-0005-0000-0000-0000930B0000}"/>
    <cellStyle name="Input 5 2 2 13" xfId="54827" xr:uid="{00000000-0005-0000-0000-0000EC030000}"/>
    <cellStyle name="Input 5 2 2 2" xfId="5114" xr:uid="{00000000-0005-0000-0000-000032040000}"/>
    <cellStyle name="Input 5 2 2 2 2" xfId="20141" xr:uid="{00000000-0005-0000-0000-00007D040000}"/>
    <cellStyle name="Input 5 2 2 2 2 2" xfId="38693" xr:uid="{00000000-0005-0000-0000-0000970B0000}"/>
    <cellStyle name="Input 5 2 2 2 2 3" xfId="52179" xr:uid="{00000000-0005-0000-0000-0000970B0000}"/>
    <cellStyle name="Input 5 2 2 2 3" xfId="25531" xr:uid="{00000000-0005-0000-0000-0000960B0000}"/>
    <cellStyle name="Input 5 2 2 2 4" xfId="41088" xr:uid="{00000000-0005-0000-0000-0000960B0000}"/>
    <cellStyle name="Input 5 2 2 3" xfId="7080" xr:uid="{00000000-0005-0000-0000-000032040000}"/>
    <cellStyle name="Input 5 2 2 3 2" xfId="27268" xr:uid="{00000000-0005-0000-0000-0000980B0000}"/>
    <cellStyle name="Input 5 2 2 3 3" xfId="42365" xr:uid="{00000000-0005-0000-0000-0000980B0000}"/>
    <cellStyle name="Input 5 2 2 4" xfId="4017" xr:uid="{00000000-0005-0000-0000-000032040000}"/>
    <cellStyle name="Input 5 2 2 4 2" xfId="24571" xr:uid="{00000000-0005-0000-0000-0000990B0000}"/>
    <cellStyle name="Input 5 2 2 4 3" xfId="29700" xr:uid="{00000000-0005-0000-0000-0000990B0000}"/>
    <cellStyle name="Input 5 2 2 5" xfId="6629" xr:uid="{00000000-0005-0000-0000-000032040000}"/>
    <cellStyle name="Input 5 2 2 5 2" xfId="26890" xr:uid="{00000000-0005-0000-0000-00009A0B0000}"/>
    <cellStyle name="Input 5 2 2 5 3" xfId="42066" xr:uid="{00000000-0005-0000-0000-00009A0B0000}"/>
    <cellStyle name="Input 5 2 2 6" xfId="3467" xr:uid="{00000000-0005-0000-0000-0000A9240000}"/>
    <cellStyle name="Input 5 2 2 7" xfId="12718" xr:uid="{00000000-0005-0000-0000-0000EC030000}"/>
    <cellStyle name="Input 5 2 2 7 2" xfId="31274" xr:uid="{00000000-0005-0000-0000-00009C0B0000}"/>
    <cellStyle name="Input 5 2 2 7 3" xfId="45368" xr:uid="{00000000-0005-0000-0000-00009C0B0000}"/>
    <cellStyle name="Input 5 2 2 8" xfId="13640" xr:uid="{00000000-0005-0000-0000-000032040000}"/>
    <cellStyle name="Input 5 2 2 8 2" xfId="32196" xr:uid="{00000000-0005-0000-0000-00009D0B0000}"/>
    <cellStyle name="Input 5 2 2 8 3" xfId="46242" xr:uid="{00000000-0005-0000-0000-00009D0B0000}"/>
    <cellStyle name="Input 5 2 2 9" xfId="11703" xr:uid="{00000000-0005-0000-0000-000032040000}"/>
    <cellStyle name="Input 5 2 2 9 2" xfId="30267" xr:uid="{00000000-0005-0000-0000-00009E0B0000}"/>
    <cellStyle name="Input 5 2 2 9 3" xfId="44418" xr:uid="{00000000-0005-0000-0000-00009E0B0000}"/>
    <cellStyle name="Input 5 2 3" xfId="2918" xr:uid="{00000000-0005-0000-0000-0000EC030000}"/>
    <cellStyle name="Input 5 2 3 10" xfId="14768" xr:uid="{00000000-0005-0000-0000-000033040000}"/>
    <cellStyle name="Input 5 2 3 10 2" xfId="33324" xr:uid="{00000000-0005-0000-0000-0000A00B0000}"/>
    <cellStyle name="Input 5 2 3 10 3" xfId="47289" xr:uid="{00000000-0005-0000-0000-0000A00B0000}"/>
    <cellStyle name="Input 5 2 3 11" xfId="55739" xr:uid="{00000000-0005-0000-0000-0000EC030000}"/>
    <cellStyle name="Input 5 2 3 2" xfId="6125" xr:uid="{00000000-0005-0000-0000-000033040000}"/>
    <cellStyle name="Input 5 2 3 2 2" xfId="26533" xr:uid="{00000000-0005-0000-0000-0000A10B0000}"/>
    <cellStyle name="Input 5 2 3 2 3" xfId="41833" xr:uid="{00000000-0005-0000-0000-0000A10B0000}"/>
    <cellStyle name="Input 5 2 3 3" xfId="8091" xr:uid="{00000000-0005-0000-0000-000033040000}"/>
    <cellStyle name="Input 5 2 3 3 2" xfId="28108" xr:uid="{00000000-0005-0000-0000-0000A20B0000}"/>
    <cellStyle name="Input 5 2 3 3 3" xfId="43012" xr:uid="{00000000-0005-0000-0000-0000A20B0000}"/>
    <cellStyle name="Input 5 2 3 4" xfId="8951" xr:uid="{00000000-0005-0000-0000-000033040000}"/>
    <cellStyle name="Input 5 2 3 4 2" xfId="28785" xr:uid="{00000000-0005-0000-0000-0000A30B0000}"/>
    <cellStyle name="Input 5 2 3 4 3" xfId="43489" xr:uid="{00000000-0005-0000-0000-0000A30B0000}"/>
    <cellStyle name="Input 5 2 3 5" xfId="9808" xr:uid="{00000000-0005-0000-0000-000033040000}"/>
    <cellStyle name="Input 5 2 3 5 2" xfId="29409" xr:uid="{00000000-0005-0000-0000-0000A40B0000}"/>
    <cellStyle name="Input 5 2 3 5 3" xfId="43993" xr:uid="{00000000-0005-0000-0000-0000A40B0000}"/>
    <cellStyle name="Input 5 2 3 6" xfId="4836" xr:uid="{00000000-0005-0000-0000-0000AA240000}"/>
    <cellStyle name="Input 5 2 3 7" xfId="12987" xr:uid="{00000000-0005-0000-0000-000033040000}"/>
    <cellStyle name="Input 5 2 3 7 2" xfId="31543" xr:uid="{00000000-0005-0000-0000-0000A60B0000}"/>
    <cellStyle name="Input 5 2 3 7 3" xfId="45626" xr:uid="{00000000-0005-0000-0000-0000A60B0000}"/>
    <cellStyle name="Input 5 2 3 8" xfId="16824" xr:uid="{00000000-0005-0000-0000-000033040000}"/>
    <cellStyle name="Input 5 2 3 8 2" xfId="35380" xr:uid="{00000000-0005-0000-0000-0000A70B0000}"/>
    <cellStyle name="Input 5 2 3 8 3" xfId="49079" xr:uid="{00000000-0005-0000-0000-0000A70B0000}"/>
    <cellStyle name="Input 5 2 3 9" xfId="18240" xr:uid="{00000000-0005-0000-0000-0000EC030000}"/>
    <cellStyle name="Input 5 2 3 9 2" xfId="36796" xr:uid="{00000000-0005-0000-0000-0000A80B0000}"/>
    <cellStyle name="Input 5 2 3 9 3" xfId="50339" xr:uid="{00000000-0005-0000-0000-0000A80B0000}"/>
    <cellStyle name="Input 5 2 4" xfId="3076" xr:uid="{00000000-0005-0000-0000-0000EC030000}"/>
    <cellStyle name="Input 5 2 4 10" xfId="24278" xr:uid="{00000000-0005-0000-0000-0000A90B0000}"/>
    <cellStyle name="Input 5 2 4 11" xfId="55897" xr:uid="{00000000-0005-0000-0000-0000EC030000}"/>
    <cellStyle name="Input 5 2 4 2" xfId="6283" xr:uid="{00000000-0005-0000-0000-000034040000}"/>
    <cellStyle name="Input 5 2 4 2 2" xfId="20952" xr:uid="{00000000-0005-0000-0000-000080040000}"/>
    <cellStyle name="Input 5 2 4 2 2 2" xfId="39495" xr:uid="{00000000-0005-0000-0000-0000AB0B0000}"/>
    <cellStyle name="Input 5 2 4 2 2 3" xfId="52850" xr:uid="{00000000-0005-0000-0000-0000AB0B0000}"/>
    <cellStyle name="Input 5 2 4 2 3" xfId="26691" xr:uid="{00000000-0005-0000-0000-0000AA0B0000}"/>
    <cellStyle name="Input 5 2 4 2 4" xfId="41925" xr:uid="{00000000-0005-0000-0000-0000AA0B0000}"/>
    <cellStyle name="Input 5 2 4 3" xfId="9966" xr:uid="{00000000-0005-0000-0000-000034040000}"/>
    <cellStyle name="Input 5 2 4 3 2" xfId="29567" xr:uid="{00000000-0005-0000-0000-0000AC0B0000}"/>
    <cellStyle name="Input 5 2 4 3 3" xfId="44139" xr:uid="{00000000-0005-0000-0000-0000AC0B0000}"/>
    <cellStyle name="Input 5 2 4 4" xfId="3468" xr:uid="{00000000-0005-0000-0000-0000AB240000}"/>
    <cellStyle name="Input 5 2 4 5" xfId="12933" xr:uid="{00000000-0005-0000-0000-000034040000}"/>
    <cellStyle name="Input 5 2 4 5 2" xfId="31489" xr:uid="{00000000-0005-0000-0000-0000AE0B0000}"/>
    <cellStyle name="Input 5 2 4 5 3" xfId="45572" xr:uid="{00000000-0005-0000-0000-0000AE0B0000}"/>
    <cellStyle name="Input 5 2 4 6" xfId="16982" xr:uid="{00000000-0005-0000-0000-000034040000}"/>
    <cellStyle name="Input 5 2 4 6 2" xfId="35538" xr:uid="{00000000-0005-0000-0000-0000AF0B0000}"/>
    <cellStyle name="Input 5 2 4 6 3" xfId="49225" xr:uid="{00000000-0005-0000-0000-0000AF0B0000}"/>
    <cellStyle name="Input 5 2 4 7" xfId="16136" xr:uid="{00000000-0005-0000-0000-0000EC030000}"/>
    <cellStyle name="Input 5 2 4 7 2" xfId="34692" xr:uid="{00000000-0005-0000-0000-0000B00B0000}"/>
    <cellStyle name="Input 5 2 4 7 3" xfId="48498" xr:uid="{00000000-0005-0000-0000-0000B00B0000}"/>
    <cellStyle name="Input 5 2 4 8" xfId="19450" xr:uid="{00000000-0005-0000-0000-000034040000}"/>
    <cellStyle name="Input 5 2 4 8 2" xfId="38006" xr:uid="{00000000-0005-0000-0000-0000B10B0000}"/>
    <cellStyle name="Input 5 2 4 8 3" xfId="51498" xr:uid="{00000000-0005-0000-0000-0000B10B0000}"/>
    <cellStyle name="Input 5 2 4 9" xfId="21840" xr:uid="{00000000-0005-0000-0000-0000EC030000}"/>
    <cellStyle name="Input 5 2 4 9 2" xfId="40380" xr:uid="{00000000-0005-0000-0000-0000B20B0000}"/>
    <cellStyle name="Input 5 2 4 9 3" xfId="53728" xr:uid="{00000000-0005-0000-0000-0000B20B0000}"/>
    <cellStyle name="Input 5 2 5" xfId="5007" xr:uid="{00000000-0005-0000-0000-000031040000}"/>
    <cellStyle name="Input 5 2 5 2" xfId="20047" xr:uid="{00000000-0005-0000-0000-000081040000}"/>
    <cellStyle name="Input 5 2 5 2 2" xfId="38600" xr:uid="{00000000-0005-0000-0000-0000B40B0000}"/>
    <cellStyle name="Input 5 2 5 2 3" xfId="52092" xr:uid="{00000000-0005-0000-0000-0000B40B0000}"/>
    <cellStyle name="Input 5 2 5 3" xfId="25425" xr:uid="{00000000-0005-0000-0000-0000B30B0000}"/>
    <cellStyle name="Input 5 2 5 4" xfId="41000" xr:uid="{00000000-0005-0000-0000-0000B30B0000}"/>
    <cellStyle name="Input 5 2 6" xfId="4839" xr:uid="{00000000-0005-0000-0000-0000A8240000}"/>
    <cellStyle name="Input 5 2 7" xfId="12130" xr:uid="{00000000-0005-0000-0000-0000EC030000}"/>
    <cellStyle name="Input 5 2 7 2" xfId="30693" xr:uid="{00000000-0005-0000-0000-0000B60B0000}"/>
    <cellStyle name="Input 5 2 7 3" xfId="44833" xr:uid="{00000000-0005-0000-0000-0000B60B0000}"/>
    <cellStyle name="Input 5 2 8" xfId="17113" xr:uid="{00000000-0005-0000-0000-000031040000}"/>
    <cellStyle name="Input 5 2 8 2" xfId="35669" xr:uid="{00000000-0005-0000-0000-0000B70B0000}"/>
    <cellStyle name="Input 5 2 8 3" xfId="49349" xr:uid="{00000000-0005-0000-0000-0000B70B0000}"/>
    <cellStyle name="Input 5 2 9" xfId="19691" xr:uid="{00000000-0005-0000-0000-000031040000}"/>
    <cellStyle name="Input 5 2 9 2" xfId="38247" xr:uid="{00000000-0005-0000-0000-0000B80B0000}"/>
    <cellStyle name="Input 5 2 9 3" xfId="51739" xr:uid="{00000000-0005-0000-0000-0000B80B0000}"/>
    <cellStyle name="Input 5 3" xfId="2467" xr:uid="{00000000-0005-0000-0000-0000EB030000}"/>
    <cellStyle name="Input 5 3 10" xfId="15963" xr:uid="{00000000-0005-0000-0000-0000EB030000}"/>
    <cellStyle name="Input 5 3 10 2" xfId="34519" xr:uid="{00000000-0005-0000-0000-0000BA0B0000}"/>
    <cellStyle name="Input 5 3 10 3" xfId="48358" xr:uid="{00000000-0005-0000-0000-0000BA0B0000}"/>
    <cellStyle name="Input 5 3 11" xfId="14695" xr:uid="{00000000-0005-0000-0000-000035040000}"/>
    <cellStyle name="Input 5 3 11 2" xfId="33251" xr:uid="{00000000-0005-0000-0000-0000BB0B0000}"/>
    <cellStyle name="Input 5 3 11 3" xfId="47220" xr:uid="{00000000-0005-0000-0000-0000BB0B0000}"/>
    <cellStyle name="Input 5 3 12" xfId="23978" xr:uid="{00000000-0005-0000-0000-0000B90B0000}"/>
    <cellStyle name="Input 5 3 13" xfId="55297" xr:uid="{00000000-0005-0000-0000-0000EB030000}"/>
    <cellStyle name="Input 5 3 2" xfId="5674" xr:uid="{00000000-0005-0000-0000-000035040000}"/>
    <cellStyle name="Input 5 3 2 2" xfId="20660" xr:uid="{00000000-0005-0000-0000-000083040000}"/>
    <cellStyle name="Input 5 3 2 2 2" xfId="39212" xr:uid="{00000000-0005-0000-0000-0000BD0B0000}"/>
    <cellStyle name="Input 5 3 2 2 3" xfId="52595" xr:uid="{00000000-0005-0000-0000-0000BD0B0000}"/>
    <cellStyle name="Input 5 3 2 3" xfId="26091" xr:uid="{00000000-0005-0000-0000-0000BC0B0000}"/>
    <cellStyle name="Input 5 3 2 4" xfId="41485" xr:uid="{00000000-0005-0000-0000-0000BC0B0000}"/>
    <cellStyle name="Input 5 3 3" xfId="7640" xr:uid="{00000000-0005-0000-0000-000035040000}"/>
    <cellStyle name="Input 5 3 3 2" xfId="27770" xr:uid="{00000000-0005-0000-0000-0000BE0B0000}"/>
    <cellStyle name="Input 5 3 3 3" xfId="42778" xr:uid="{00000000-0005-0000-0000-0000BE0B0000}"/>
    <cellStyle name="Input 5 3 4" xfId="8501" xr:uid="{00000000-0005-0000-0000-000035040000}"/>
    <cellStyle name="Input 5 3 4 2" xfId="28428" xr:uid="{00000000-0005-0000-0000-0000BF0B0000}"/>
    <cellStyle name="Input 5 3 4 3" xfId="43255" xr:uid="{00000000-0005-0000-0000-0000BF0B0000}"/>
    <cellStyle name="Input 5 3 5" xfId="9357" xr:uid="{00000000-0005-0000-0000-000035040000}"/>
    <cellStyle name="Input 5 3 5 2" xfId="28959" xr:uid="{00000000-0005-0000-0000-0000C00B0000}"/>
    <cellStyle name="Input 5 3 5 3" xfId="43639" xr:uid="{00000000-0005-0000-0000-0000C00B0000}"/>
    <cellStyle name="Input 5 3 6" xfId="4835" xr:uid="{00000000-0005-0000-0000-0000AC240000}"/>
    <cellStyle name="Input 5 3 7" xfId="12356" xr:uid="{00000000-0005-0000-0000-0000EB030000}"/>
    <cellStyle name="Input 5 3 7 2" xfId="30915" xr:uid="{00000000-0005-0000-0000-0000C20B0000}"/>
    <cellStyle name="Input 5 3 7 3" xfId="45024" xr:uid="{00000000-0005-0000-0000-0000C20B0000}"/>
    <cellStyle name="Input 5 3 8" xfId="15141" xr:uid="{00000000-0005-0000-0000-000035040000}"/>
    <cellStyle name="Input 5 3 8 2" xfId="33697" xr:uid="{00000000-0005-0000-0000-0000C30B0000}"/>
    <cellStyle name="Input 5 3 8 3" xfId="47648" xr:uid="{00000000-0005-0000-0000-0000C30B0000}"/>
    <cellStyle name="Input 5 3 9" xfId="16375" xr:uid="{00000000-0005-0000-0000-000035040000}"/>
    <cellStyle name="Input 5 3 9 2" xfId="34931" xr:uid="{00000000-0005-0000-0000-0000C40B0000}"/>
    <cellStyle name="Input 5 3 9 3" xfId="48718" xr:uid="{00000000-0005-0000-0000-0000C40B0000}"/>
    <cellStyle name="Input 5 4" xfId="2597" xr:uid="{00000000-0005-0000-0000-0000EB030000}"/>
    <cellStyle name="Input 5 4 10" xfId="24090" xr:uid="{00000000-0005-0000-0000-0000C50B0000}"/>
    <cellStyle name="Input 5 4 11" xfId="55425" xr:uid="{00000000-0005-0000-0000-0000EB030000}"/>
    <cellStyle name="Input 5 4 2" xfId="5804" xr:uid="{00000000-0005-0000-0000-000036040000}"/>
    <cellStyle name="Input 5 4 2 2" xfId="20700" xr:uid="{00000000-0005-0000-0000-000085040000}"/>
    <cellStyle name="Input 5 4 2 2 2" xfId="39248" xr:uid="{00000000-0005-0000-0000-0000C70B0000}"/>
    <cellStyle name="Input 5 4 2 2 3" xfId="52625" xr:uid="{00000000-0005-0000-0000-0000C70B0000}"/>
    <cellStyle name="Input 5 4 2 3" xfId="26217" xr:uid="{00000000-0005-0000-0000-0000C60B0000}"/>
    <cellStyle name="Input 5 4 2 4" xfId="41602" xr:uid="{00000000-0005-0000-0000-0000C60B0000}"/>
    <cellStyle name="Input 5 4 3" xfId="9487" xr:uid="{00000000-0005-0000-0000-000036040000}"/>
    <cellStyle name="Input 5 4 3 2" xfId="29089" xr:uid="{00000000-0005-0000-0000-0000C80B0000}"/>
    <cellStyle name="Input 5 4 3 3" xfId="43759" xr:uid="{00000000-0005-0000-0000-0000C80B0000}"/>
    <cellStyle name="Input 5 4 4" xfId="4840" xr:uid="{00000000-0005-0000-0000-0000AD240000}"/>
    <cellStyle name="Input 5 4 5" xfId="12563" xr:uid="{00000000-0005-0000-0000-000036040000}"/>
    <cellStyle name="Input 5 4 5 2" xfId="31119" xr:uid="{00000000-0005-0000-0000-0000CA0B0000}"/>
    <cellStyle name="Input 5 4 5 3" xfId="45219" xr:uid="{00000000-0005-0000-0000-0000CA0B0000}"/>
    <cellStyle name="Input 5 4 6" xfId="16505" xr:uid="{00000000-0005-0000-0000-000036040000}"/>
    <cellStyle name="Input 5 4 6 2" xfId="35061" xr:uid="{00000000-0005-0000-0000-0000CB0B0000}"/>
    <cellStyle name="Input 5 4 6 3" xfId="48842" xr:uid="{00000000-0005-0000-0000-0000CB0B0000}"/>
    <cellStyle name="Input 5 4 7" xfId="15286" xr:uid="{00000000-0005-0000-0000-0000EB030000}"/>
    <cellStyle name="Input 5 4 7 2" xfId="33842" xr:uid="{00000000-0005-0000-0000-0000CC0B0000}"/>
    <cellStyle name="Input 5 4 7 3" xfId="47779" xr:uid="{00000000-0005-0000-0000-0000CC0B0000}"/>
    <cellStyle name="Input 5 4 8" xfId="19443" xr:uid="{00000000-0005-0000-0000-000036040000}"/>
    <cellStyle name="Input 5 4 8 2" xfId="37999" xr:uid="{00000000-0005-0000-0000-0000CD0B0000}"/>
    <cellStyle name="Input 5 4 8 3" xfId="51491" xr:uid="{00000000-0005-0000-0000-0000CD0B0000}"/>
    <cellStyle name="Input 5 4 9" xfId="21616" xr:uid="{00000000-0005-0000-0000-0000EB030000}"/>
    <cellStyle name="Input 5 4 9 2" xfId="40156" xr:uid="{00000000-0005-0000-0000-0000CE0B0000}"/>
    <cellStyle name="Input 5 4 9 3" xfId="53504" xr:uid="{00000000-0005-0000-0000-0000CE0B0000}"/>
    <cellStyle name="Input 5 5" xfId="2721" xr:uid="{00000000-0005-0000-0000-0000EB030000}"/>
    <cellStyle name="Input 5 5 10" xfId="55544" xr:uid="{00000000-0005-0000-0000-0000EB030000}"/>
    <cellStyle name="Input 5 5 2" xfId="5928" xr:uid="{00000000-0005-0000-0000-000037040000}"/>
    <cellStyle name="Input 5 5 2 2" xfId="20812" xr:uid="{00000000-0005-0000-0000-000087040000}"/>
    <cellStyle name="Input 5 5 2 2 2" xfId="39356" xr:uid="{00000000-0005-0000-0000-0000D10B0000}"/>
    <cellStyle name="Input 5 5 2 2 3" xfId="52733" xr:uid="{00000000-0005-0000-0000-0000D10B0000}"/>
    <cellStyle name="Input 5 5 2 3" xfId="26337" xr:uid="{00000000-0005-0000-0000-0000D00B0000}"/>
    <cellStyle name="Input 5 5 2 4" xfId="41716" xr:uid="{00000000-0005-0000-0000-0000D00B0000}"/>
    <cellStyle name="Input 5 5 3" xfId="9611" xr:uid="{00000000-0005-0000-0000-000037040000}"/>
    <cellStyle name="Input 5 5 3 2" xfId="29212" xr:uid="{00000000-0005-0000-0000-0000D20B0000}"/>
    <cellStyle name="Input 5 5 3 3" xfId="43873" xr:uid="{00000000-0005-0000-0000-0000D20B0000}"/>
    <cellStyle name="Input 5 5 4" xfId="3469" xr:uid="{00000000-0005-0000-0000-0000AE240000}"/>
    <cellStyle name="Input 5 5 5" xfId="12692" xr:uid="{00000000-0005-0000-0000-000037040000}"/>
    <cellStyle name="Input 5 5 5 2" xfId="31248" xr:uid="{00000000-0005-0000-0000-0000D40B0000}"/>
    <cellStyle name="Input 5 5 5 3" xfId="45342" xr:uid="{00000000-0005-0000-0000-0000D40B0000}"/>
    <cellStyle name="Input 5 5 6" xfId="16628" xr:uid="{00000000-0005-0000-0000-000037040000}"/>
    <cellStyle name="Input 5 5 6 2" xfId="35184" xr:uid="{00000000-0005-0000-0000-0000D50B0000}"/>
    <cellStyle name="Input 5 5 6 3" xfId="48959" xr:uid="{00000000-0005-0000-0000-0000D50B0000}"/>
    <cellStyle name="Input 5 5 7" xfId="15965" xr:uid="{00000000-0005-0000-0000-0000EB030000}"/>
    <cellStyle name="Input 5 5 7 2" xfId="34521" xr:uid="{00000000-0005-0000-0000-0000D60B0000}"/>
    <cellStyle name="Input 5 5 7 3" xfId="48360" xr:uid="{00000000-0005-0000-0000-0000D60B0000}"/>
    <cellStyle name="Input 5 5 8" xfId="19521" xr:uid="{00000000-0005-0000-0000-000037040000}"/>
    <cellStyle name="Input 5 5 8 2" xfId="38077" xr:uid="{00000000-0005-0000-0000-0000D70B0000}"/>
    <cellStyle name="Input 5 5 8 3" xfId="51569" xr:uid="{00000000-0005-0000-0000-0000D70B0000}"/>
    <cellStyle name="Input 5 5 9" xfId="21702" xr:uid="{00000000-0005-0000-0000-0000EB030000}"/>
    <cellStyle name="Input 5 5 9 2" xfId="40242" xr:uid="{00000000-0005-0000-0000-0000D80B0000}"/>
    <cellStyle name="Input 5 5 9 3" xfId="53590" xr:uid="{00000000-0005-0000-0000-0000D80B0000}"/>
    <cellStyle name="Input 5 6" xfId="4242" xr:uid="{00000000-0005-0000-0000-000030040000}"/>
    <cellStyle name="Input 5 6 2" xfId="24774" xr:uid="{00000000-0005-0000-0000-0000D90B0000}"/>
    <cellStyle name="Input 5 6 3" xfId="22679" xr:uid="{00000000-0005-0000-0000-0000D90B0000}"/>
    <cellStyle name="Input 5 7" xfId="4837" xr:uid="{00000000-0005-0000-0000-0000A7240000}"/>
    <cellStyle name="Input 5 8" xfId="15408" xr:uid="{00000000-0005-0000-0000-0000EB030000}"/>
    <cellStyle name="Input 5 8 2" xfId="33964" xr:uid="{00000000-0005-0000-0000-0000DB0B0000}"/>
    <cellStyle name="Input 5 8 3" xfId="47889" xr:uid="{00000000-0005-0000-0000-0000DB0B0000}"/>
    <cellStyle name="Input 5 9" xfId="13928" xr:uid="{00000000-0005-0000-0000-000030040000}"/>
    <cellStyle name="Input 5 9 2" xfId="32484" xr:uid="{00000000-0005-0000-0000-0000DC0B0000}"/>
    <cellStyle name="Input 5 9 3" xfId="46496" xr:uid="{00000000-0005-0000-0000-0000DC0B0000}"/>
    <cellStyle name="Input 6" xfId="1795" xr:uid="{00000000-0005-0000-0000-0000ED030000}"/>
    <cellStyle name="Input 6 10" xfId="21268" xr:uid="{00000000-0005-0000-0000-0000ED030000}"/>
    <cellStyle name="Input 6 10 2" xfId="39808" xr:uid="{00000000-0005-0000-0000-0000DE0B0000}"/>
    <cellStyle name="Input 6 10 3" xfId="53156" xr:uid="{00000000-0005-0000-0000-0000DE0B0000}"/>
    <cellStyle name="Input 6 11" xfId="19153" xr:uid="{00000000-0005-0000-0000-0000ED030000}"/>
    <cellStyle name="Input 6 11 2" xfId="37709" xr:uid="{00000000-0005-0000-0000-0000DF0B0000}"/>
    <cellStyle name="Input 6 11 3" xfId="51201" xr:uid="{00000000-0005-0000-0000-0000DF0B0000}"/>
    <cellStyle name="Input 6 12" xfId="23350" xr:uid="{00000000-0005-0000-0000-0000DD0B0000}"/>
    <cellStyle name="Input 6 13" xfId="29757" xr:uid="{00000000-0005-0000-0000-0000DD0B0000}"/>
    <cellStyle name="Input 6 14" xfId="54716" xr:uid="{00000000-0005-0000-0000-0000ED030000}"/>
    <cellStyle name="Input 6 2" xfId="1912" xr:uid="{00000000-0005-0000-0000-0000ED030000}"/>
    <cellStyle name="Input 6 2 10" xfId="15990" xr:uid="{00000000-0005-0000-0000-0000ED030000}"/>
    <cellStyle name="Input 6 2 10 2" xfId="34546" xr:uid="{00000000-0005-0000-0000-0000E10B0000}"/>
    <cellStyle name="Input 6 2 10 3" xfId="48377" xr:uid="{00000000-0005-0000-0000-0000E10B0000}"/>
    <cellStyle name="Input 6 2 11" xfId="19278" xr:uid="{00000000-0005-0000-0000-000039040000}"/>
    <cellStyle name="Input 6 2 11 2" xfId="37834" xr:uid="{00000000-0005-0000-0000-0000E20B0000}"/>
    <cellStyle name="Input 6 2 11 3" xfId="51326" xr:uid="{00000000-0005-0000-0000-0000E20B0000}"/>
    <cellStyle name="Input 6 2 12" xfId="23467" xr:uid="{00000000-0005-0000-0000-0000E00B0000}"/>
    <cellStyle name="Input 6 2 13" xfId="54832" xr:uid="{00000000-0005-0000-0000-0000ED030000}"/>
    <cellStyle name="Input 6 2 2" xfId="5119" xr:uid="{00000000-0005-0000-0000-000039040000}"/>
    <cellStyle name="Input 6 2 2 2" xfId="20146" xr:uid="{00000000-0005-0000-0000-00008A040000}"/>
    <cellStyle name="Input 6 2 2 2 2" xfId="38698" xr:uid="{00000000-0005-0000-0000-0000E40B0000}"/>
    <cellStyle name="Input 6 2 2 2 3" xfId="52184" xr:uid="{00000000-0005-0000-0000-0000E40B0000}"/>
    <cellStyle name="Input 6 2 2 3" xfId="25536" xr:uid="{00000000-0005-0000-0000-0000E30B0000}"/>
    <cellStyle name="Input 6 2 2 4" xfId="41093" xr:uid="{00000000-0005-0000-0000-0000E30B0000}"/>
    <cellStyle name="Input 6 2 3" xfId="7085" xr:uid="{00000000-0005-0000-0000-000039040000}"/>
    <cellStyle name="Input 6 2 3 2" xfId="27273" xr:uid="{00000000-0005-0000-0000-0000E50B0000}"/>
    <cellStyle name="Input 6 2 3 3" xfId="42370" xr:uid="{00000000-0005-0000-0000-0000E50B0000}"/>
    <cellStyle name="Input 6 2 4" xfId="4022" xr:uid="{00000000-0005-0000-0000-000039040000}"/>
    <cellStyle name="Input 6 2 4 2" xfId="24576" xr:uid="{00000000-0005-0000-0000-0000E60B0000}"/>
    <cellStyle name="Input 6 2 4 3" xfId="24496" xr:uid="{00000000-0005-0000-0000-0000E60B0000}"/>
    <cellStyle name="Input 6 2 5" xfId="6634" xr:uid="{00000000-0005-0000-0000-000039040000}"/>
    <cellStyle name="Input 6 2 5 2" xfId="26895" xr:uid="{00000000-0005-0000-0000-0000E70B0000}"/>
    <cellStyle name="Input 6 2 5 3" xfId="42071" xr:uid="{00000000-0005-0000-0000-0000E70B0000}"/>
    <cellStyle name="Input 6 2 6" xfId="3471" xr:uid="{00000000-0005-0000-0000-0000B0240000}"/>
    <cellStyle name="Input 6 2 7" xfId="12713" xr:uid="{00000000-0005-0000-0000-0000ED030000}"/>
    <cellStyle name="Input 6 2 7 2" xfId="31269" xr:uid="{00000000-0005-0000-0000-0000E90B0000}"/>
    <cellStyle name="Input 6 2 7 3" xfId="45363" xr:uid="{00000000-0005-0000-0000-0000E90B0000}"/>
    <cellStyle name="Input 6 2 8" xfId="14409" xr:uid="{00000000-0005-0000-0000-000039040000}"/>
    <cellStyle name="Input 6 2 8 2" xfId="32965" xr:uid="{00000000-0005-0000-0000-0000EA0B0000}"/>
    <cellStyle name="Input 6 2 8 3" xfId="46949" xr:uid="{00000000-0005-0000-0000-0000EA0B0000}"/>
    <cellStyle name="Input 6 2 9" xfId="13762" xr:uid="{00000000-0005-0000-0000-000039040000}"/>
    <cellStyle name="Input 6 2 9 2" xfId="32318" xr:uid="{00000000-0005-0000-0000-0000EB0B0000}"/>
    <cellStyle name="Input 6 2 9 3" xfId="46350" xr:uid="{00000000-0005-0000-0000-0000EB0B0000}"/>
    <cellStyle name="Input 6 3" xfId="2913" xr:uid="{00000000-0005-0000-0000-0000ED030000}"/>
    <cellStyle name="Input 6 3 10" xfId="19024" xr:uid="{00000000-0005-0000-0000-00003A040000}"/>
    <cellStyle name="Input 6 3 10 2" xfId="37580" xr:uid="{00000000-0005-0000-0000-0000ED0B0000}"/>
    <cellStyle name="Input 6 3 10 3" xfId="51072" xr:uid="{00000000-0005-0000-0000-0000ED0B0000}"/>
    <cellStyle name="Input 6 3 11" xfId="55734" xr:uid="{00000000-0005-0000-0000-0000ED030000}"/>
    <cellStyle name="Input 6 3 2" xfId="6120" xr:uid="{00000000-0005-0000-0000-00003A040000}"/>
    <cellStyle name="Input 6 3 2 2" xfId="26528" xr:uid="{00000000-0005-0000-0000-0000EE0B0000}"/>
    <cellStyle name="Input 6 3 2 3" xfId="41828" xr:uid="{00000000-0005-0000-0000-0000EE0B0000}"/>
    <cellStyle name="Input 6 3 3" xfId="8086" xr:uid="{00000000-0005-0000-0000-00003A040000}"/>
    <cellStyle name="Input 6 3 3 2" xfId="28103" xr:uid="{00000000-0005-0000-0000-0000EF0B0000}"/>
    <cellStyle name="Input 6 3 3 3" xfId="43007" xr:uid="{00000000-0005-0000-0000-0000EF0B0000}"/>
    <cellStyle name="Input 6 3 4" xfId="8946" xr:uid="{00000000-0005-0000-0000-00003A040000}"/>
    <cellStyle name="Input 6 3 4 2" xfId="28780" xr:uid="{00000000-0005-0000-0000-0000F00B0000}"/>
    <cellStyle name="Input 6 3 4 3" xfId="43484" xr:uid="{00000000-0005-0000-0000-0000F00B0000}"/>
    <cellStyle name="Input 6 3 5" xfId="9803" xr:uid="{00000000-0005-0000-0000-00003A040000}"/>
    <cellStyle name="Input 6 3 5 2" xfId="29404" xr:uid="{00000000-0005-0000-0000-0000F10B0000}"/>
    <cellStyle name="Input 6 3 5 3" xfId="43988" xr:uid="{00000000-0005-0000-0000-0000F10B0000}"/>
    <cellStyle name="Input 6 3 6" xfId="8936" xr:uid="{00000000-0005-0000-0000-0000B1240000}"/>
    <cellStyle name="Input 6 3 7" xfId="12988" xr:uid="{00000000-0005-0000-0000-00003A040000}"/>
    <cellStyle name="Input 6 3 7 2" xfId="31544" xr:uid="{00000000-0005-0000-0000-0000F30B0000}"/>
    <cellStyle name="Input 6 3 7 3" xfId="45627" xr:uid="{00000000-0005-0000-0000-0000F30B0000}"/>
    <cellStyle name="Input 6 3 8" xfId="16819" xr:uid="{00000000-0005-0000-0000-00003A040000}"/>
    <cellStyle name="Input 6 3 8 2" xfId="35375" xr:uid="{00000000-0005-0000-0000-0000F40B0000}"/>
    <cellStyle name="Input 6 3 8 3" xfId="49074" xr:uid="{00000000-0005-0000-0000-0000F40B0000}"/>
    <cellStyle name="Input 6 3 9" xfId="18365" xr:uid="{00000000-0005-0000-0000-0000ED030000}"/>
    <cellStyle name="Input 6 3 9 2" xfId="36921" xr:uid="{00000000-0005-0000-0000-0000F50B0000}"/>
    <cellStyle name="Input 6 3 9 3" xfId="50443" xr:uid="{00000000-0005-0000-0000-0000F50B0000}"/>
    <cellStyle name="Input 6 4" xfId="3071" xr:uid="{00000000-0005-0000-0000-0000ED030000}"/>
    <cellStyle name="Input 6 4 10" xfId="24273" xr:uid="{00000000-0005-0000-0000-0000F60B0000}"/>
    <cellStyle name="Input 6 4 11" xfId="55892" xr:uid="{00000000-0005-0000-0000-0000ED030000}"/>
    <cellStyle name="Input 6 4 2" xfId="6278" xr:uid="{00000000-0005-0000-0000-00003B040000}"/>
    <cellStyle name="Input 6 4 2 2" xfId="20947" xr:uid="{00000000-0005-0000-0000-00008D040000}"/>
    <cellStyle name="Input 6 4 2 2 2" xfId="39490" xr:uid="{00000000-0005-0000-0000-0000F80B0000}"/>
    <cellStyle name="Input 6 4 2 2 3" xfId="52845" xr:uid="{00000000-0005-0000-0000-0000F80B0000}"/>
    <cellStyle name="Input 6 4 2 3" xfId="26686" xr:uid="{00000000-0005-0000-0000-0000F70B0000}"/>
    <cellStyle name="Input 6 4 2 4" xfId="41920" xr:uid="{00000000-0005-0000-0000-0000F70B0000}"/>
    <cellStyle name="Input 6 4 3" xfId="9961" xr:uid="{00000000-0005-0000-0000-00003B040000}"/>
    <cellStyle name="Input 6 4 3 2" xfId="29562" xr:uid="{00000000-0005-0000-0000-0000F90B0000}"/>
    <cellStyle name="Input 6 4 3 3" xfId="44134" xr:uid="{00000000-0005-0000-0000-0000F90B0000}"/>
    <cellStyle name="Input 6 4 4" xfId="3472" xr:uid="{00000000-0005-0000-0000-0000B2240000}"/>
    <cellStyle name="Input 6 4 5" xfId="11813" xr:uid="{00000000-0005-0000-0000-00003B040000}"/>
    <cellStyle name="Input 6 4 5 2" xfId="30377" xr:uid="{00000000-0005-0000-0000-0000FB0B0000}"/>
    <cellStyle name="Input 6 4 5 3" xfId="44523" xr:uid="{00000000-0005-0000-0000-0000FB0B0000}"/>
    <cellStyle name="Input 6 4 6" xfId="16977" xr:uid="{00000000-0005-0000-0000-00003B040000}"/>
    <cellStyle name="Input 6 4 6 2" xfId="35533" xr:uid="{00000000-0005-0000-0000-0000FC0B0000}"/>
    <cellStyle name="Input 6 4 6 3" xfId="49220" xr:uid="{00000000-0005-0000-0000-0000FC0B0000}"/>
    <cellStyle name="Input 6 4 7" xfId="15960" xr:uid="{00000000-0005-0000-0000-0000ED030000}"/>
    <cellStyle name="Input 6 4 7 2" xfId="34516" xr:uid="{00000000-0005-0000-0000-0000FD0B0000}"/>
    <cellStyle name="Input 6 4 7 3" xfId="48355" xr:uid="{00000000-0005-0000-0000-0000FD0B0000}"/>
    <cellStyle name="Input 6 4 8" xfId="17202" xr:uid="{00000000-0005-0000-0000-00003B040000}"/>
    <cellStyle name="Input 6 4 8 2" xfId="35758" xr:uid="{00000000-0005-0000-0000-0000FE0B0000}"/>
    <cellStyle name="Input 6 4 8 3" xfId="49432" xr:uid="{00000000-0005-0000-0000-0000FE0B0000}"/>
    <cellStyle name="Input 6 4 9" xfId="21835" xr:uid="{00000000-0005-0000-0000-0000ED030000}"/>
    <cellStyle name="Input 6 4 9 2" xfId="40375" xr:uid="{00000000-0005-0000-0000-0000FF0B0000}"/>
    <cellStyle name="Input 6 4 9 3" xfId="53723" xr:uid="{00000000-0005-0000-0000-0000FF0B0000}"/>
    <cellStyle name="Input 6 5" xfId="5002" xr:uid="{00000000-0005-0000-0000-000038040000}"/>
    <cellStyle name="Input 6 5 2" xfId="20042" xr:uid="{00000000-0005-0000-0000-00008E040000}"/>
    <cellStyle name="Input 6 5 2 2" xfId="38595" xr:uid="{00000000-0005-0000-0000-0000010C0000}"/>
    <cellStyle name="Input 6 5 2 3" xfId="52087" xr:uid="{00000000-0005-0000-0000-0000010C0000}"/>
    <cellStyle name="Input 6 5 3" xfId="25420" xr:uid="{00000000-0005-0000-0000-0000000C0000}"/>
    <cellStyle name="Input 6 5 4" xfId="40995" xr:uid="{00000000-0005-0000-0000-0000000C0000}"/>
    <cellStyle name="Input 6 6" xfId="3470" xr:uid="{00000000-0005-0000-0000-0000AF240000}"/>
    <cellStyle name="Input 6 7" xfId="13825" xr:uid="{00000000-0005-0000-0000-0000ED030000}"/>
    <cellStyle name="Input 6 7 2" xfId="32381" xr:uid="{00000000-0005-0000-0000-0000030C0000}"/>
    <cellStyle name="Input 6 7 3" xfId="46405" xr:uid="{00000000-0005-0000-0000-0000030C0000}"/>
    <cellStyle name="Input 6 8" xfId="13584" xr:uid="{00000000-0005-0000-0000-000038040000}"/>
    <cellStyle name="Input 6 8 2" xfId="32140" xr:uid="{00000000-0005-0000-0000-0000040C0000}"/>
    <cellStyle name="Input 6 8 3" xfId="46191" xr:uid="{00000000-0005-0000-0000-0000040C0000}"/>
    <cellStyle name="Input 6 9" xfId="16187" xr:uid="{00000000-0005-0000-0000-000038040000}"/>
    <cellStyle name="Input 6 9 2" xfId="34743" xr:uid="{00000000-0005-0000-0000-0000050C0000}"/>
    <cellStyle name="Input 6 9 3" xfId="48537" xr:uid="{00000000-0005-0000-0000-0000050C0000}"/>
    <cellStyle name="Input 7" xfId="2474" xr:uid="{00000000-0005-0000-0000-0000E0030000}"/>
    <cellStyle name="Input 7 10" xfId="16017" xr:uid="{00000000-0005-0000-0000-0000E0030000}"/>
    <cellStyle name="Input 7 10 2" xfId="34573" xr:uid="{00000000-0005-0000-0000-0000070C0000}"/>
    <cellStyle name="Input 7 10 3" xfId="48396" xr:uid="{00000000-0005-0000-0000-0000070C0000}"/>
    <cellStyle name="Input 7 11" xfId="19589" xr:uid="{00000000-0005-0000-0000-00003C040000}"/>
    <cellStyle name="Input 7 11 2" xfId="38145" xr:uid="{00000000-0005-0000-0000-0000080C0000}"/>
    <cellStyle name="Input 7 11 3" xfId="51637" xr:uid="{00000000-0005-0000-0000-0000080C0000}"/>
    <cellStyle name="Input 7 12" xfId="23985" xr:uid="{00000000-0005-0000-0000-0000060C0000}"/>
    <cellStyle name="Input 7 13" xfId="55302" xr:uid="{00000000-0005-0000-0000-0000E0030000}"/>
    <cellStyle name="Input 7 2" xfId="5681" xr:uid="{00000000-0005-0000-0000-00003C040000}"/>
    <cellStyle name="Input 7 2 2" xfId="20667" xr:uid="{00000000-0005-0000-0000-000090040000}"/>
    <cellStyle name="Input 7 2 2 2" xfId="39217" xr:uid="{00000000-0005-0000-0000-00000A0C0000}"/>
    <cellStyle name="Input 7 2 2 3" xfId="52600" xr:uid="{00000000-0005-0000-0000-00000A0C0000}"/>
    <cellStyle name="Input 7 2 3" xfId="26096" xr:uid="{00000000-0005-0000-0000-0000090C0000}"/>
    <cellStyle name="Input 7 2 4" xfId="41490" xr:uid="{00000000-0005-0000-0000-0000090C0000}"/>
    <cellStyle name="Input 7 3" xfId="7647" xr:uid="{00000000-0005-0000-0000-00003C040000}"/>
    <cellStyle name="Input 7 3 2" xfId="27777" xr:uid="{00000000-0005-0000-0000-00000B0C0000}"/>
    <cellStyle name="Input 7 3 3" xfId="42783" xr:uid="{00000000-0005-0000-0000-00000B0C0000}"/>
    <cellStyle name="Input 7 4" xfId="8508" xr:uid="{00000000-0005-0000-0000-00003C040000}"/>
    <cellStyle name="Input 7 4 2" xfId="28435" xr:uid="{00000000-0005-0000-0000-00000C0C0000}"/>
    <cellStyle name="Input 7 4 3" xfId="43260" xr:uid="{00000000-0005-0000-0000-00000C0C0000}"/>
    <cellStyle name="Input 7 5" xfId="9364" xr:uid="{00000000-0005-0000-0000-00003C040000}"/>
    <cellStyle name="Input 7 5 2" xfId="28966" xr:uid="{00000000-0005-0000-0000-00000D0C0000}"/>
    <cellStyle name="Input 7 5 3" xfId="43644" xr:uid="{00000000-0005-0000-0000-00000D0C0000}"/>
    <cellStyle name="Input 7 6" xfId="4833" xr:uid="{00000000-0005-0000-0000-0000B3240000}"/>
    <cellStyle name="Input 7 7" xfId="12349" xr:uid="{00000000-0005-0000-0000-0000E0030000}"/>
    <cellStyle name="Input 7 7 2" xfId="30910" xr:uid="{00000000-0005-0000-0000-00000F0C0000}"/>
    <cellStyle name="Input 7 7 3" xfId="45019" xr:uid="{00000000-0005-0000-0000-00000F0C0000}"/>
    <cellStyle name="Input 7 8" xfId="15148" xr:uid="{00000000-0005-0000-0000-00003C040000}"/>
    <cellStyle name="Input 7 8 2" xfId="33704" xr:uid="{00000000-0005-0000-0000-0000100C0000}"/>
    <cellStyle name="Input 7 8 3" xfId="47655" xr:uid="{00000000-0005-0000-0000-0000100C0000}"/>
    <cellStyle name="Input 7 9" xfId="16382" xr:uid="{00000000-0005-0000-0000-00003C040000}"/>
    <cellStyle name="Input 7 9 2" xfId="34938" xr:uid="{00000000-0005-0000-0000-0000110C0000}"/>
    <cellStyle name="Input 7 9 3" xfId="48725" xr:uid="{00000000-0005-0000-0000-0000110C0000}"/>
    <cellStyle name="Input 8" xfId="2796" xr:uid="{00000000-0005-0000-0000-0000E0030000}"/>
    <cellStyle name="Input 8 10" xfId="17633" xr:uid="{00000000-0005-0000-0000-0000E0030000}"/>
    <cellStyle name="Input 8 10 2" xfId="36189" xr:uid="{00000000-0005-0000-0000-0000130C0000}"/>
    <cellStyle name="Input 8 10 3" xfId="49815" xr:uid="{00000000-0005-0000-0000-0000130C0000}"/>
    <cellStyle name="Input 8 11" xfId="19987" xr:uid="{00000000-0005-0000-0000-00003D040000}"/>
    <cellStyle name="Input 8 11 2" xfId="38543" xr:uid="{00000000-0005-0000-0000-0000140C0000}"/>
    <cellStyle name="Input 8 11 3" xfId="52035" xr:uid="{00000000-0005-0000-0000-0000140C0000}"/>
    <cellStyle name="Input 8 12" xfId="24146" xr:uid="{00000000-0005-0000-0000-0000120C0000}"/>
    <cellStyle name="Input 8 13" xfId="55617" xr:uid="{00000000-0005-0000-0000-0000E0030000}"/>
    <cellStyle name="Input 8 2" xfId="6003" xr:uid="{00000000-0005-0000-0000-00003D040000}"/>
    <cellStyle name="Input 8 2 2" xfId="20830" xr:uid="{00000000-0005-0000-0000-000092040000}"/>
    <cellStyle name="Input 8 2 2 2" xfId="39373" xr:uid="{00000000-0005-0000-0000-0000160C0000}"/>
    <cellStyle name="Input 8 2 2 3" xfId="52742" xr:uid="{00000000-0005-0000-0000-0000160C0000}"/>
    <cellStyle name="Input 8 2 3" xfId="26411" xr:uid="{00000000-0005-0000-0000-0000150C0000}"/>
    <cellStyle name="Input 8 2 4" xfId="41725" xr:uid="{00000000-0005-0000-0000-0000150C0000}"/>
    <cellStyle name="Input 8 3" xfId="7969" xr:uid="{00000000-0005-0000-0000-00003D040000}"/>
    <cellStyle name="Input 8 3 2" xfId="27997" xr:uid="{00000000-0005-0000-0000-0000170C0000}"/>
    <cellStyle name="Input 8 3 3" xfId="42911" xr:uid="{00000000-0005-0000-0000-0000170C0000}"/>
    <cellStyle name="Input 8 4" xfId="8829" xr:uid="{00000000-0005-0000-0000-00003D040000}"/>
    <cellStyle name="Input 8 4 2" xfId="28678" xr:uid="{00000000-0005-0000-0000-0000180C0000}"/>
    <cellStyle name="Input 8 4 3" xfId="43388" xr:uid="{00000000-0005-0000-0000-0000180C0000}"/>
    <cellStyle name="Input 8 5" xfId="9686" xr:uid="{00000000-0005-0000-0000-00003D040000}"/>
    <cellStyle name="Input 8 5 2" xfId="29287" xr:uid="{00000000-0005-0000-0000-0000190C0000}"/>
    <cellStyle name="Input 8 5 3" xfId="43885" xr:uid="{00000000-0005-0000-0000-0000190C0000}"/>
    <cellStyle name="Input 8 6" xfId="8939" xr:uid="{00000000-0005-0000-0000-0000B4240000}"/>
    <cellStyle name="Input 8 7" xfId="12046" xr:uid="{00000000-0005-0000-0000-0000E0030000}"/>
    <cellStyle name="Input 8 7 2" xfId="30610" xr:uid="{00000000-0005-0000-0000-00001B0C0000}"/>
    <cellStyle name="Input 8 7 3" xfId="44754" xr:uid="{00000000-0005-0000-0000-00001B0C0000}"/>
    <cellStyle name="Input 8 8" xfId="15445" xr:uid="{00000000-0005-0000-0000-00003D040000}"/>
    <cellStyle name="Input 8 8 2" xfId="34001" xr:uid="{00000000-0005-0000-0000-00001C0C0000}"/>
    <cellStyle name="Input 8 8 3" xfId="47925" xr:uid="{00000000-0005-0000-0000-00001C0C0000}"/>
    <cellStyle name="Input 8 9" xfId="16702" xr:uid="{00000000-0005-0000-0000-00003D040000}"/>
    <cellStyle name="Input 8 9 2" xfId="35258" xr:uid="{00000000-0005-0000-0000-00001D0C0000}"/>
    <cellStyle name="Input 8 9 3" xfId="48971" xr:uid="{00000000-0005-0000-0000-00001D0C0000}"/>
    <cellStyle name="Input 9" xfId="2549" xr:uid="{00000000-0005-0000-0000-0000E0030000}"/>
    <cellStyle name="Input 9 10" xfId="19931" xr:uid="{00000000-0005-0000-0000-00003E040000}"/>
    <cellStyle name="Input 9 10 2" xfId="38487" xr:uid="{00000000-0005-0000-0000-00001F0C0000}"/>
    <cellStyle name="Input 9 10 3" xfId="51979" xr:uid="{00000000-0005-0000-0000-00001F0C0000}"/>
    <cellStyle name="Input 9 11" xfId="55377" xr:uid="{00000000-0005-0000-0000-0000E0030000}"/>
    <cellStyle name="Input 9 2" xfId="5756" xr:uid="{00000000-0005-0000-0000-00003E040000}"/>
    <cellStyle name="Input 9 2 2" xfId="26169" xr:uid="{00000000-0005-0000-0000-0000200C0000}"/>
    <cellStyle name="Input 9 2 3" xfId="41557" xr:uid="{00000000-0005-0000-0000-0000200C0000}"/>
    <cellStyle name="Input 9 3" xfId="7722" xr:uid="{00000000-0005-0000-0000-00003E040000}"/>
    <cellStyle name="Input 9 3 2" xfId="27823" xr:uid="{00000000-0005-0000-0000-0000210C0000}"/>
    <cellStyle name="Input 9 3 3" xfId="42805" xr:uid="{00000000-0005-0000-0000-0000210C0000}"/>
    <cellStyle name="Input 9 4" xfId="8583" xr:uid="{00000000-0005-0000-0000-00003E040000}"/>
    <cellStyle name="Input 9 4 2" xfId="28461" xr:uid="{00000000-0005-0000-0000-0000220C0000}"/>
    <cellStyle name="Input 9 4 3" xfId="43282" xr:uid="{00000000-0005-0000-0000-0000220C0000}"/>
    <cellStyle name="Input 9 5" xfId="9439" xr:uid="{00000000-0005-0000-0000-00003E040000}"/>
    <cellStyle name="Input 9 5 2" xfId="29041" xr:uid="{00000000-0005-0000-0000-0000230C0000}"/>
    <cellStyle name="Input 9 5 3" xfId="43711" xr:uid="{00000000-0005-0000-0000-0000230C0000}"/>
    <cellStyle name="Input 9 6" xfId="3473" xr:uid="{00000000-0005-0000-0000-0000B5240000}"/>
    <cellStyle name="Input 9 7" xfId="13175" xr:uid="{00000000-0005-0000-0000-00003E040000}"/>
    <cellStyle name="Input 9 7 2" xfId="31731" xr:uid="{00000000-0005-0000-0000-0000250C0000}"/>
    <cellStyle name="Input 9 7 3" xfId="45813" xr:uid="{00000000-0005-0000-0000-0000250C0000}"/>
    <cellStyle name="Input 9 8" xfId="16457" xr:uid="{00000000-0005-0000-0000-00003E040000}"/>
    <cellStyle name="Input 9 8 2" xfId="35013" xr:uid="{00000000-0005-0000-0000-0000260C0000}"/>
    <cellStyle name="Input 9 8 3" xfId="48794" xr:uid="{00000000-0005-0000-0000-0000260C0000}"/>
    <cellStyle name="Input 9 9" xfId="14236" xr:uid="{00000000-0005-0000-0000-0000E0030000}"/>
    <cellStyle name="Input 9 9 2" xfId="32792" xr:uid="{00000000-0005-0000-0000-0000270C0000}"/>
    <cellStyle name="Input 9 9 3" xfId="46788" xr:uid="{00000000-0005-0000-0000-0000270C0000}"/>
    <cellStyle name="Input_人事費" xfId="1025" xr:uid="{00000000-0005-0000-0000-0000EE030000}"/>
    <cellStyle name="Linked Cell" xfId="1026" xr:uid="{00000000-0005-0000-0000-0000EF030000}"/>
    <cellStyle name="Linked Cell 2" xfId="3474" xr:uid="{00000000-0005-0000-0000-0000B7240000}"/>
    <cellStyle name="lu" xfId="1027" xr:uid="{00000000-0005-0000-0000-0000F0030000}"/>
    <cellStyle name="lu 2" xfId="8812" xr:uid="{00000000-0005-0000-0000-0000B8240000}"/>
    <cellStyle name="n.0" xfId="1028" xr:uid="{00000000-0005-0000-0000-0000F1030000}"/>
    <cellStyle name="n.0 2" xfId="4834" xr:uid="{00000000-0005-0000-0000-0000B9240000}"/>
    <cellStyle name="n.01" xfId="1029" xr:uid="{00000000-0005-0000-0000-0000F2030000}"/>
    <cellStyle name="n.01 2" xfId="3475" xr:uid="{00000000-0005-0000-0000-0000BA240000}"/>
    <cellStyle name="n.1" xfId="1030" xr:uid="{00000000-0005-0000-0000-0000F3030000}"/>
    <cellStyle name="n.1 2" xfId="3476" xr:uid="{00000000-0005-0000-0000-0000BB240000}"/>
    <cellStyle name="n0" xfId="1031" xr:uid="{00000000-0005-0000-0000-0000F4030000}"/>
    <cellStyle name="n0 2" xfId="8244" xr:uid="{00000000-0005-0000-0000-0000BC240000}"/>
    <cellStyle name="n1" xfId="1032" xr:uid="{00000000-0005-0000-0000-0000F5030000}"/>
    <cellStyle name="n1 2" xfId="4830" xr:uid="{00000000-0005-0000-0000-0000BD240000}"/>
    <cellStyle name="Neutral" xfId="1033" xr:uid="{00000000-0005-0000-0000-0000F6030000}"/>
    <cellStyle name="Neutral 1" xfId="1034" xr:uid="{00000000-0005-0000-0000-0000F7030000}"/>
    <cellStyle name="Neutral 1 2" xfId="9161" xr:uid="{00000000-0005-0000-0000-0000BF240000}"/>
    <cellStyle name="Neutral 2" xfId="6969" xr:uid="{00000000-0005-0000-0000-0000BE240000}"/>
    <cellStyle name="Neutral 6" xfId="4831" xr:uid="{00000000-0005-0000-0000-0000C0240000}"/>
    <cellStyle name="Normal" xfId="1035" xr:uid="{00000000-0005-0000-0000-0000F8030000}"/>
    <cellStyle name="Normal - Style1" xfId="1036" xr:uid="{00000000-0005-0000-0000-0000F9030000}"/>
    <cellStyle name="Normal - Style1 2" xfId="4829" xr:uid="{00000000-0005-0000-0000-0000C2240000}"/>
    <cellStyle name="Normal 2" xfId="1037" xr:uid="{00000000-0005-0000-0000-0000FA030000}"/>
    <cellStyle name="Normal 2 2" xfId="1038" xr:uid="{00000000-0005-0000-0000-0000FB030000}"/>
    <cellStyle name="Normal 2 2 2" xfId="1039" xr:uid="{00000000-0005-0000-0000-0000FC030000}"/>
    <cellStyle name="Normal 2 2 2 2" xfId="4832" xr:uid="{00000000-0005-0000-0000-0000C5240000}"/>
    <cellStyle name="Normal 2 2 3" xfId="4828" xr:uid="{00000000-0005-0000-0000-0000C4240000}"/>
    <cellStyle name="Normal 2 2_0-106至109中程綜整(彙)" xfId="1040" xr:uid="{00000000-0005-0000-0000-0000FD030000}"/>
    <cellStyle name="Normal 2 3" xfId="7770" xr:uid="{00000000-0005-0000-0000-0000C3240000}"/>
    <cellStyle name="Normal 2 4" xfId="12549" xr:uid="{00000000-0005-0000-0000-0000162D0000}"/>
    <cellStyle name="Normal 3" xfId="1041" xr:uid="{00000000-0005-0000-0000-0000FE030000}"/>
    <cellStyle name="Normal 3 2" xfId="6974" xr:uid="{00000000-0005-0000-0000-0000C7240000}"/>
    <cellStyle name="Normal 4" xfId="7894" xr:uid="{00000000-0005-0000-0000-0000C1240000}"/>
    <cellStyle name="Normal 5" xfId="12547" xr:uid="{00000000-0005-0000-0000-0000152D0000}"/>
    <cellStyle name="Normal_% Completion" xfId="1042" xr:uid="{00000000-0005-0000-0000-0000FF030000}"/>
    <cellStyle name="Note" xfId="1043" xr:uid="{00000000-0005-0000-0000-000000040000}"/>
    <cellStyle name="Note 1" xfId="1044" xr:uid="{00000000-0005-0000-0000-000001040000}"/>
    <cellStyle name="Note 1 10" xfId="8343" xr:uid="{00000000-0005-0000-0000-0000CA240000}"/>
    <cellStyle name="Note 1 11" xfId="14571" xr:uid="{00000000-0005-0000-0000-000001040000}"/>
    <cellStyle name="Note 1 11 2" xfId="33127" xr:uid="{00000000-0005-0000-0000-00004F0C0000}"/>
    <cellStyle name="Note 1 11 3" xfId="47105" xr:uid="{00000000-0005-0000-0000-00004F0C0000}"/>
    <cellStyle name="Note 1 12" xfId="18494" xr:uid="{00000000-0005-0000-0000-000052040000}"/>
    <cellStyle name="Note 1 12 2" xfId="37050" xr:uid="{00000000-0005-0000-0000-0000500C0000}"/>
    <cellStyle name="Note 1 12 3" xfId="50561" xr:uid="{00000000-0005-0000-0000-0000500C0000}"/>
    <cellStyle name="Note 1 13" xfId="13611" xr:uid="{00000000-0005-0000-0000-000001040000}"/>
    <cellStyle name="Note 1 13 2" xfId="32167" xr:uid="{00000000-0005-0000-0000-0000510C0000}"/>
    <cellStyle name="Note 1 13 3" xfId="46217" xr:uid="{00000000-0005-0000-0000-0000510C0000}"/>
    <cellStyle name="Note 1 14" xfId="18055" xr:uid="{00000000-0005-0000-0000-000052040000}"/>
    <cellStyle name="Note 1 14 2" xfId="36611" xr:uid="{00000000-0005-0000-0000-0000520C0000}"/>
    <cellStyle name="Note 1 14 3" xfId="50174" xr:uid="{00000000-0005-0000-0000-0000520C0000}"/>
    <cellStyle name="Note 1 15" xfId="18291" xr:uid="{00000000-0005-0000-0000-000001040000}"/>
    <cellStyle name="Note 1 15 2" xfId="36847" xr:uid="{00000000-0005-0000-0000-0000530C0000}"/>
    <cellStyle name="Note 1 15 3" xfId="50380" xr:uid="{00000000-0005-0000-0000-0000530C0000}"/>
    <cellStyle name="Note 1 16" xfId="21453" xr:uid="{00000000-0005-0000-0000-000001040000}"/>
    <cellStyle name="Note 1 16 2" xfId="39993" xr:uid="{00000000-0005-0000-0000-0000540C0000}"/>
    <cellStyle name="Note 1 16 3" xfId="53341" xr:uid="{00000000-0005-0000-0000-0000540C0000}"/>
    <cellStyle name="Note 1 17" xfId="22030" xr:uid="{00000000-0005-0000-0000-000052040000}"/>
    <cellStyle name="Note 1 17 2" xfId="40570" xr:uid="{00000000-0005-0000-0000-0000550C0000}"/>
    <cellStyle name="Note 1 17 3" xfId="53859" xr:uid="{00000000-0005-0000-0000-0000550C0000}"/>
    <cellStyle name="Note 1 18" xfId="22832" xr:uid="{00000000-0005-0000-0000-00004D0C0000}"/>
    <cellStyle name="Note 1 19" xfId="30025" xr:uid="{00000000-0005-0000-0000-00004D0C0000}"/>
    <cellStyle name="Note 1 2" xfId="1045" xr:uid="{00000000-0005-0000-0000-000002040000}"/>
    <cellStyle name="Note 1 2 10" xfId="13561" xr:uid="{00000000-0005-0000-0000-000002040000}"/>
    <cellStyle name="Note 1 2 10 2" xfId="32117" xr:uid="{00000000-0005-0000-0000-0000570C0000}"/>
    <cellStyle name="Note 1 2 10 3" xfId="46171" xr:uid="{00000000-0005-0000-0000-0000570C0000}"/>
    <cellStyle name="Note 1 2 11" xfId="15545" xr:uid="{00000000-0005-0000-0000-000053040000}"/>
    <cellStyle name="Note 1 2 11 2" xfId="34101" xr:uid="{00000000-0005-0000-0000-0000580C0000}"/>
    <cellStyle name="Note 1 2 11 3" xfId="47996" xr:uid="{00000000-0005-0000-0000-0000580C0000}"/>
    <cellStyle name="Note 1 2 12" xfId="18236" xr:uid="{00000000-0005-0000-0000-000002040000}"/>
    <cellStyle name="Note 1 2 12 2" xfId="36792" xr:uid="{00000000-0005-0000-0000-0000590C0000}"/>
    <cellStyle name="Note 1 2 12 3" xfId="50336" xr:uid="{00000000-0005-0000-0000-0000590C0000}"/>
    <cellStyle name="Note 1 2 13" xfId="19034" xr:uid="{00000000-0005-0000-0000-000053040000}"/>
    <cellStyle name="Note 1 2 13 2" xfId="37590" xr:uid="{00000000-0005-0000-0000-00005A0C0000}"/>
    <cellStyle name="Note 1 2 13 3" xfId="51082" xr:uid="{00000000-0005-0000-0000-00005A0C0000}"/>
    <cellStyle name="Note 1 2 14" xfId="11729" xr:uid="{00000000-0005-0000-0000-000002040000}"/>
    <cellStyle name="Note 1 2 14 2" xfId="30293" xr:uid="{00000000-0005-0000-0000-00005B0C0000}"/>
    <cellStyle name="Note 1 2 14 3" xfId="44441" xr:uid="{00000000-0005-0000-0000-00005B0C0000}"/>
    <cellStyle name="Note 1 2 15" xfId="21689" xr:uid="{00000000-0005-0000-0000-000002040000}"/>
    <cellStyle name="Note 1 2 15 2" xfId="40229" xr:uid="{00000000-0005-0000-0000-00005C0C0000}"/>
    <cellStyle name="Note 1 2 15 3" xfId="53577" xr:uid="{00000000-0005-0000-0000-00005C0C0000}"/>
    <cellStyle name="Note 1 2 16" xfId="22031" xr:uid="{00000000-0005-0000-0000-000053040000}"/>
    <cellStyle name="Note 1 2 16 2" xfId="40571" xr:uid="{00000000-0005-0000-0000-00005D0C0000}"/>
    <cellStyle name="Note 1 2 16 3" xfId="53860" xr:uid="{00000000-0005-0000-0000-00005D0C0000}"/>
    <cellStyle name="Note 1 2 17" xfId="22833" xr:uid="{00000000-0005-0000-0000-0000560C0000}"/>
    <cellStyle name="Note 1 2 18" xfId="23571" xr:uid="{00000000-0005-0000-0000-0000560C0000}"/>
    <cellStyle name="Note 1 2 19" xfId="54248" xr:uid="{00000000-0005-0000-0000-000002040000}"/>
    <cellStyle name="Note 1 2 2" xfId="1046" xr:uid="{00000000-0005-0000-0000-000003040000}"/>
    <cellStyle name="Note 1 2 2 10" xfId="17950" xr:uid="{00000000-0005-0000-0000-000054040000}"/>
    <cellStyle name="Note 1 2 2 10 2" xfId="36506" xr:uid="{00000000-0005-0000-0000-00005F0C0000}"/>
    <cellStyle name="Note 1 2 2 10 3" xfId="50087" xr:uid="{00000000-0005-0000-0000-00005F0C0000}"/>
    <cellStyle name="Note 1 2 2 11" xfId="12375" xr:uid="{00000000-0005-0000-0000-000003040000}"/>
    <cellStyle name="Note 1 2 2 11 2" xfId="30934" xr:uid="{00000000-0005-0000-0000-0000600C0000}"/>
    <cellStyle name="Note 1 2 2 11 3" xfId="45035" xr:uid="{00000000-0005-0000-0000-0000600C0000}"/>
    <cellStyle name="Note 1 2 2 12" xfId="19327" xr:uid="{00000000-0005-0000-0000-000054040000}"/>
    <cellStyle name="Note 1 2 2 12 2" xfId="37883" xr:uid="{00000000-0005-0000-0000-0000610C0000}"/>
    <cellStyle name="Note 1 2 2 12 3" xfId="51375" xr:uid="{00000000-0005-0000-0000-0000610C0000}"/>
    <cellStyle name="Note 1 2 2 13" xfId="18748" xr:uid="{00000000-0005-0000-0000-000003040000}"/>
    <cellStyle name="Note 1 2 2 13 2" xfId="37304" xr:uid="{00000000-0005-0000-0000-0000620C0000}"/>
    <cellStyle name="Note 1 2 2 13 3" xfId="50801" xr:uid="{00000000-0005-0000-0000-0000620C0000}"/>
    <cellStyle name="Note 1 2 2 14" xfId="21454" xr:uid="{00000000-0005-0000-0000-000003040000}"/>
    <cellStyle name="Note 1 2 2 14 2" xfId="39994" xr:uid="{00000000-0005-0000-0000-0000630C0000}"/>
    <cellStyle name="Note 1 2 2 14 3" xfId="53342" xr:uid="{00000000-0005-0000-0000-0000630C0000}"/>
    <cellStyle name="Note 1 2 2 15" xfId="22032" xr:uid="{00000000-0005-0000-0000-000054040000}"/>
    <cellStyle name="Note 1 2 2 15 2" xfId="40572" xr:uid="{00000000-0005-0000-0000-0000640C0000}"/>
    <cellStyle name="Note 1 2 2 15 3" xfId="53861" xr:uid="{00000000-0005-0000-0000-0000640C0000}"/>
    <cellStyle name="Note 1 2 2 16" xfId="22834" xr:uid="{00000000-0005-0000-0000-00005E0C0000}"/>
    <cellStyle name="Note 1 2 2 17" xfId="30024" xr:uid="{00000000-0005-0000-0000-00005E0C0000}"/>
    <cellStyle name="Note 1 2 2 18" xfId="54249" xr:uid="{00000000-0005-0000-0000-000003040000}"/>
    <cellStyle name="Note 1 2 2 2" xfId="1047" xr:uid="{00000000-0005-0000-0000-000004040000}"/>
    <cellStyle name="Note 1 2 2 2 10" xfId="18738" xr:uid="{00000000-0005-0000-0000-000055040000}"/>
    <cellStyle name="Note 1 2 2 2 10 2" xfId="37294" xr:uid="{00000000-0005-0000-0000-0000660C0000}"/>
    <cellStyle name="Note 1 2 2 2 10 3" xfId="50791" xr:uid="{00000000-0005-0000-0000-0000660C0000}"/>
    <cellStyle name="Note 1 2 2 2 11" xfId="18870" xr:uid="{00000000-0005-0000-0000-000004040000}"/>
    <cellStyle name="Note 1 2 2 2 11 2" xfId="37426" xr:uid="{00000000-0005-0000-0000-0000670C0000}"/>
    <cellStyle name="Note 1 2 2 2 11 3" xfId="50918" xr:uid="{00000000-0005-0000-0000-0000670C0000}"/>
    <cellStyle name="Note 1 2 2 2 12" xfId="21683" xr:uid="{00000000-0005-0000-0000-000004040000}"/>
    <cellStyle name="Note 1 2 2 2 12 2" xfId="40223" xr:uid="{00000000-0005-0000-0000-0000680C0000}"/>
    <cellStyle name="Note 1 2 2 2 12 3" xfId="53571" xr:uid="{00000000-0005-0000-0000-0000680C0000}"/>
    <cellStyle name="Note 1 2 2 2 13" xfId="22033" xr:uid="{00000000-0005-0000-0000-000055040000}"/>
    <cellStyle name="Note 1 2 2 2 13 2" xfId="40573" xr:uid="{00000000-0005-0000-0000-0000690C0000}"/>
    <cellStyle name="Note 1 2 2 2 13 3" xfId="53862" xr:uid="{00000000-0005-0000-0000-0000690C0000}"/>
    <cellStyle name="Note 1 2 2 2 14" xfId="22835" xr:uid="{00000000-0005-0000-0000-0000650C0000}"/>
    <cellStyle name="Note 1 2 2 2 15" xfId="30012" xr:uid="{00000000-0005-0000-0000-0000650C0000}"/>
    <cellStyle name="Note 1 2 2 2 16" xfId="54250" xr:uid="{00000000-0005-0000-0000-000004040000}"/>
    <cellStyle name="Note 1 2 2 2 2" xfId="2462" xr:uid="{00000000-0005-0000-0000-000004040000}"/>
    <cellStyle name="Note 1 2 2 2 2 10" xfId="16370" xr:uid="{00000000-0005-0000-0000-000056040000}"/>
    <cellStyle name="Note 1 2 2 2 2 10 2" xfId="34926" xr:uid="{00000000-0005-0000-0000-00006B0C0000}"/>
    <cellStyle name="Note 1 2 2 2 2 10 3" xfId="48713" xr:uid="{00000000-0005-0000-0000-00006B0C0000}"/>
    <cellStyle name="Note 1 2 2 2 2 11" xfId="17903" xr:uid="{00000000-0005-0000-0000-000004040000}"/>
    <cellStyle name="Note 1 2 2 2 2 11 2" xfId="36459" xr:uid="{00000000-0005-0000-0000-00006C0C0000}"/>
    <cellStyle name="Note 1 2 2 2 2 11 3" xfId="50043" xr:uid="{00000000-0005-0000-0000-00006C0C0000}"/>
    <cellStyle name="Note 1 2 2 2 2 12" xfId="11562" xr:uid="{00000000-0005-0000-0000-000056040000}"/>
    <cellStyle name="Note 1 2 2 2 2 12 2" xfId="30126" xr:uid="{00000000-0005-0000-0000-00006D0C0000}"/>
    <cellStyle name="Note 1 2 2 2 2 12 3" xfId="44335" xr:uid="{00000000-0005-0000-0000-00006D0C0000}"/>
    <cellStyle name="Note 1 2 2 2 2 13" xfId="23973" xr:uid="{00000000-0005-0000-0000-00006A0C0000}"/>
    <cellStyle name="Note 1 2 2 2 2 14" xfId="55292" xr:uid="{00000000-0005-0000-0000-000004040000}"/>
    <cellStyle name="Note 1 2 2 2 2 2" xfId="5669" xr:uid="{00000000-0005-0000-0000-000056040000}"/>
    <cellStyle name="Note 1 2 2 2 2 2 2" xfId="20655" xr:uid="{00000000-0005-0000-0000-0000AC040000}"/>
    <cellStyle name="Note 1 2 2 2 2 2 2 2" xfId="39207" xr:uid="{00000000-0005-0000-0000-00006F0C0000}"/>
    <cellStyle name="Note 1 2 2 2 2 2 2 3" xfId="52590" xr:uid="{00000000-0005-0000-0000-00006F0C0000}"/>
    <cellStyle name="Note 1 2 2 2 2 2 3" xfId="26086" xr:uid="{00000000-0005-0000-0000-00006E0C0000}"/>
    <cellStyle name="Note 1 2 2 2 2 2 4" xfId="41480" xr:uid="{00000000-0005-0000-0000-00006E0C0000}"/>
    <cellStyle name="Note 1 2 2 2 2 3" xfId="7635" xr:uid="{00000000-0005-0000-0000-000056040000}"/>
    <cellStyle name="Note 1 2 2 2 2 3 2" xfId="27765" xr:uid="{00000000-0005-0000-0000-0000700C0000}"/>
    <cellStyle name="Note 1 2 2 2 2 3 3" xfId="42773" xr:uid="{00000000-0005-0000-0000-0000700C0000}"/>
    <cellStyle name="Note 1 2 2 2 2 4" xfId="8496" xr:uid="{00000000-0005-0000-0000-000056040000}"/>
    <cellStyle name="Note 1 2 2 2 2 4 2" xfId="28423" xr:uid="{00000000-0005-0000-0000-0000710C0000}"/>
    <cellStyle name="Note 1 2 2 2 2 4 3" xfId="43250" xr:uid="{00000000-0005-0000-0000-0000710C0000}"/>
    <cellStyle name="Note 1 2 2 2 2 5" xfId="9352" xr:uid="{00000000-0005-0000-0000-000056040000}"/>
    <cellStyle name="Note 1 2 2 2 2 5 2" xfId="28954" xr:uid="{00000000-0005-0000-0000-0000720C0000}"/>
    <cellStyle name="Note 1 2 2 2 2 5 3" xfId="43634" xr:uid="{00000000-0005-0000-0000-0000720C0000}"/>
    <cellStyle name="Note 1 2 2 2 2 6" xfId="4824" xr:uid="{00000000-0005-0000-0000-0000CE240000}"/>
    <cellStyle name="Note 1 2 2 2 2 7" xfId="13202" xr:uid="{00000000-0005-0000-0000-000056040000}"/>
    <cellStyle name="Note 1 2 2 2 2 7 2" xfId="31758" xr:uid="{00000000-0005-0000-0000-0000740C0000}"/>
    <cellStyle name="Note 1 2 2 2 2 7 3" xfId="45840" xr:uid="{00000000-0005-0000-0000-0000740C0000}"/>
    <cellStyle name="Note 1 2 2 2 2 8" xfId="15136" xr:uid="{00000000-0005-0000-0000-000056040000}"/>
    <cellStyle name="Note 1 2 2 2 2 8 2" xfId="33692" xr:uid="{00000000-0005-0000-0000-0000750C0000}"/>
    <cellStyle name="Note 1 2 2 2 2 8 3" xfId="47643" xr:uid="{00000000-0005-0000-0000-0000750C0000}"/>
    <cellStyle name="Note 1 2 2 2 2 9" xfId="14794" xr:uid="{00000000-0005-0000-0000-000004040000}"/>
    <cellStyle name="Note 1 2 2 2 2 9 2" xfId="33350" xr:uid="{00000000-0005-0000-0000-0000760C0000}"/>
    <cellStyle name="Note 1 2 2 2 2 9 3" xfId="47313" xr:uid="{00000000-0005-0000-0000-0000760C0000}"/>
    <cellStyle name="Note 1 2 2 2 3" xfId="2524" xr:uid="{00000000-0005-0000-0000-000004040000}"/>
    <cellStyle name="Note 1 2 2 2 3 10" xfId="18253" xr:uid="{00000000-0005-0000-0000-000004040000}"/>
    <cellStyle name="Note 1 2 2 2 3 10 2" xfId="36809" xr:uid="{00000000-0005-0000-0000-0000780C0000}"/>
    <cellStyle name="Note 1 2 2 2 3 10 3" xfId="50350" xr:uid="{00000000-0005-0000-0000-0000780C0000}"/>
    <cellStyle name="Note 1 2 2 2 3 11" xfId="19017" xr:uid="{00000000-0005-0000-0000-000057040000}"/>
    <cellStyle name="Note 1 2 2 2 3 11 2" xfId="37573" xr:uid="{00000000-0005-0000-0000-0000790C0000}"/>
    <cellStyle name="Note 1 2 2 2 3 11 3" xfId="51065" xr:uid="{00000000-0005-0000-0000-0000790C0000}"/>
    <cellStyle name="Note 1 2 2 2 3 12" xfId="55352" xr:uid="{00000000-0005-0000-0000-000004040000}"/>
    <cellStyle name="Note 1 2 2 2 3 2" xfId="5731" xr:uid="{00000000-0005-0000-0000-000057040000}"/>
    <cellStyle name="Note 1 2 2 2 3 2 2" xfId="20693" xr:uid="{00000000-0005-0000-0000-0000AE040000}"/>
    <cellStyle name="Note 1 2 2 2 3 2 2 2" xfId="39243" xr:uid="{00000000-0005-0000-0000-00007B0C0000}"/>
    <cellStyle name="Note 1 2 2 2 3 2 2 3" xfId="52620" xr:uid="{00000000-0005-0000-0000-00007B0C0000}"/>
    <cellStyle name="Note 1 2 2 2 3 2 3" xfId="26146" xr:uid="{00000000-0005-0000-0000-00007A0C0000}"/>
    <cellStyle name="Note 1 2 2 2 3 2 4" xfId="41534" xr:uid="{00000000-0005-0000-0000-00007A0C0000}"/>
    <cellStyle name="Note 1 2 2 2 3 3" xfId="7697" xr:uid="{00000000-0005-0000-0000-000057040000}"/>
    <cellStyle name="Note 1 2 2 2 3 3 2" xfId="27819" xr:uid="{00000000-0005-0000-0000-00007C0C0000}"/>
    <cellStyle name="Note 1 2 2 2 3 3 3" xfId="42803" xr:uid="{00000000-0005-0000-0000-00007C0C0000}"/>
    <cellStyle name="Note 1 2 2 2 3 4" xfId="8558" xr:uid="{00000000-0005-0000-0000-000057040000}"/>
    <cellStyle name="Note 1 2 2 2 3 4 2" xfId="28455" xr:uid="{00000000-0005-0000-0000-00007D0C0000}"/>
    <cellStyle name="Note 1 2 2 2 3 4 3" xfId="43280" xr:uid="{00000000-0005-0000-0000-00007D0C0000}"/>
    <cellStyle name="Note 1 2 2 2 3 5" xfId="9414" xr:uid="{00000000-0005-0000-0000-000057040000}"/>
    <cellStyle name="Note 1 2 2 2 3 5 2" xfId="29016" xr:uid="{00000000-0005-0000-0000-00007E0C0000}"/>
    <cellStyle name="Note 1 2 2 2 3 5 3" xfId="43688" xr:uid="{00000000-0005-0000-0000-00007E0C0000}"/>
    <cellStyle name="Note 1 2 2 2 3 6" xfId="8248" xr:uid="{00000000-0005-0000-0000-0000CF240000}"/>
    <cellStyle name="Note 1 2 2 2 3 7" xfId="11874" xr:uid="{00000000-0005-0000-0000-000057040000}"/>
    <cellStyle name="Note 1 2 2 2 3 7 2" xfId="30438" xr:uid="{00000000-0005-0000-0000-0000800C0000}"/>
    <cellStyle name="Note 1 2 2 2 3 7 3" xfId="44583" xr:uid="{00000000-0005-0000-0000-0000800C0000}"/>
    <cellStyle name="Note 1 2 2 2 3 8" xfId="12814" xr:uid="{00000000-0005-0000-0000-000004040000}"/>
    <cellStyle name="Note 1 2 2 2 3 8 2" xfId="31370" xr:uid="{00000000-0005-0000-0000-0000810C0000}"/>
    <cellStyle name="Note 1 2 2 2 3 8 3" xfId="45457" xr:uid="{00000000-0005-0000-0000-0000810C0000}"/>
    <cellStyle name="Note 1 2 2 2 3 9" xfId="16432" xr:uid="{00000000-0005-0000-0000-000057040000}"/>
    <cellStyle name="Note 1 2 2 2 3 9 2" xfId="34988" xr:uid="{00000000-0005-0000-0000-0000820C0000}"/>
    <cellStyle name="Note 1 2 2 2 3 9 3" xfId="48769" xr:uid="{00000000-0005-0000-0000-0000820C0000}"/>
    <cellStyle name="Note 1 2 2 2 4" xfId="3130" xr:uid="{00000000-0005-0000-0000-000004040000}"/>
    <cellStyle name="Note 1 2 2 2 4 10" xfId="21894" xr:uid="{00000000-0005-0000-0000-000004040000}"/>
    <cellStyle name="Note 1 2 2 2 4 10 2" xfId="40434" xr:uid="{00000000-0005-0000-0000-0000840C0000}"/>
    <cellStyle name="Note 1 2 2 2 4 10 3" xfId="53782" xr:uid="{00000000-0005-0000-0000-0000840C0000}"/>
    <cellStyle name="Note 1 2 2 2 4 11" xfId="24332" xr:uid="{00000000-0005-0000-0000-0000830C0000}"/>
    <cellStyle name="Note 1 2 2 2 4 12" xfId="55951" xr:uid="{00000000-0005-0000-0000-000004040000}"/>
    <cellStyle name="Note 1 2 2 2 4 2" xfId="6337" xr:uid="{00000000-0005-0000-0000-000058040000}"/>
    <cellStyle name="Note 1 2 2 2 4 2 2" xfId="26745" xr:uid="{00000000-0005-0000-0000-0000850C0000}"/>
    <cellStyle name="Note 1 2 2 2 4 2 3" xfId="41966" xr:uid="{00000000-0005-0000-0000-0000850C0000}"/>
    <cellStyle name="Note 1 2 2 2 4 3" xfId="10020" xr:uid="{00000000-0005-0000-0000-000058040000}"/>
    <cellStyle name="Note 1 2 2 2 4 3 2" xfId="29621" xr:uid="{00000000-0005-0000-0000-0000860C0000}"/>
    <cellStyle name="Note 1 2 2 2 4 3 3" xfId="44186" xr:uid="{00000000-0005-0000-0000-0000860C0000}"/>
    <cellStyle name="Note 1 2 2 2 4 4" xfId="4823" xr:uid="{00000000-0005-0000-0000-0000D0240000}"/>
    <cellStyle name="Note 1 2 2 2 4 5" xfId="12915" xr:uid="{00000000-0005-0000-0000-000058040000}"/>
    <cellStyle name="Note 1 2 2 2 4 5 2" xfId="31471" xr:uid="{00000000-0005-0000-0000-0000880C0000}"/>
    <cellStyle name="Note 1 2 2 2 4 5 3" xfId="45554" xr:uid="{00000000-0005-0000-0000-0000880C0000}"/>
    <cellStyle name="Note 1 2 2 2 4 6" xfId="16195" xr:uid="{00000000-0005-0000-0000-000004040000}"/>
    <cellStyle name="Note 1 2 2 2 4 6 2" xfId="34751" xr:uid="{00000000-0005-0000-0000-0000890C0000}"/>
    <cellStyle name="Note 1 2 2 2 4 6 3" xfId="48543" xr:uid="{00000000-0005-0000-0000-0000890C0000}"/>
    <cellStyle name="Note 1 2 2 2 4 7" xfId="17036" xr:uid="{00000000-0005-0000-0000-000058040000}"/>
    <cellStyle name="Note 1 2 2 2 4 7 2" xfId="35592" xr:uid="{00000000-0005-0000-0000-00008A0C0000}"/>
    <cellStyle name="Note 1 2 2 2 4 7 3" xfId="49272" xr:uid="{00000000-0005-0000-0000-00008A0C0000}"/>
    <cellStyle name="Note 1 2 2 2 4 8" xfId="15948" xr:uid="{00000000-0005-0000-0000-000004040000}"/>
    <cellStyle name="Note 1 2 2 2 4 8 2" xfId="34504" xr:uid="{00000000-0005-0000-0000-00008B0C0000}"/>
    <cellStyle name="Note 1 2 2 2 4 8 3" xfId="48345" xr:uid="{00000000-0005-0000-0000-00008B0C0000}"/>
    <cellStyle name="Note 1 2 2 2 4 9" xfId="19446" xr:uid="{00000000-0005-0000-0000-000058040000}"/>
    <cellStyle name="Note 1 2 2 2 4 9 2" xfId="38002" xr:uid="{00000000-0005-0000-0000-00008C0C0000}"/>
    <cellStyle name="Note 1 2 2 2 4 9 3" xfId="51494" xr:uid="{00000000-0005-0000-0000-00008C0C0000}"/>
    <cellStyle name="Note 1 2 2 2 5" xfId="4264" xr:uid="{00000000-0005-0000-0000-000055040000}"/>
    <cellStyle name="Note 1 2 2 2 5 2" xfId="24785" xr:uid="{00000000-0005-0000-0000-00008D0C0000}"/>
    <cellStyle name="Note 1 2 2 2 5 3" xfId="28488" xr:uid="{00000000-0005-0000-0000-00008D0C0000}"/>
    <cellStyle name="Note 1 2 2 2 6" xfId="7771" xr:uid="{00000000-0005-0000-0000-0000CD240000}"/>
    <cellStyle name="Note 1 2 2 2 7" xfId="15394" xr:uid="{00000000-0005-0000-0000-000004040000}"/>
    <cellStyle name="Note 1 2 2 2 7 2" xfId="33950" xr:uid="{00000000-0005-0000-0000-00008F0C0000}"/>
    <cellStyle name="Note 1 2 2 2 7 3" xfId="47881" xr:uid="{00000000-0005-0000-0000-00008F0C0000}"/>
    <cellStyle name="Note 1 2 2 2 8" xfId="15742" xr:uid="{00000000-0005-0000-0000-000055040000}"/>
    <cellStyle name="Note 1 2 2 2 8 2" xfId="34298" xr:uid="{00000000-0005-0000-0000-0000900C0000}"/>
    <cellStyle name="Note 1 2 2 2 8 3" xfId="48157" xr:uid="{00000000-0005-0000-0000-0000900C0000}"/>
    <cellStyle name="Note 1 2 2 2 9" xfId="18853" xr:uid="{00000000-0005-0000-0000-000004040000}"/>
    <cellStyle name="Note 1 2 2 2 9 2" xfId="37409" xr:uid="{00000000-0005-0000-0000-0000910C0000}"/>
    <cellStyle name="Note 1 2 2 2 9 3" xfId="50901" xr:uid="{00000000-0005-0000-0000-0000910C0000}"/>
    <cellStyle name="Note 1 2 2 3" xfId="1048" xr:uid="{00000000-0005-0000-0000-000005040000}"/>
    <cellStyle name="Note 1 2 2 3 10" xfId="19750" xr:uid="{00000000-0005-0000-0000-000059040000}"/>
    <cellStyle name="Note 1 2 2 3 10 2" xfId="38306" xr:uid="{00000000-0005-0000-0000-0000930C0000}"/>
    <cellStyle name="Note 1 2 2 3 10 3" xfId="51798" xr:uid="{00000000-0005-0000-0000-0000930C0000}"/>
    <cellStyle name="Note 1 2 2 3 11" xfId="17805" xr:uid="{00000000-0005-0000-0000-000005040000}"/>
    <cellStyle name="Note 1 2 2 3 11 2" xfId="36361" xr:uid="{00000000-0005-0000-0000-0000940C0000}"/>
    <cellStyle name="Note 1 2 2 3 11 3" xfId="49957" xr:uid="{00000000-0005-0000-0000-0000940C0000}"/>
    <cellStyle name="Note 1 2 2 3 12" xfId="21460" xr:uid="{00000000-0005-0000-0000-000005040000}"/>
    <cellStyle name="Note 1 2 2 3 12 2" xfId="40000" xr:uid="{00000000-0005-0000-0000-0000950C0000}"/>
    <cellStyle name="Note 1 2 2 3 12 3" xfId="53348" xr:uid="{00000000-0005-0000-0000-0000950C0000}"/>
    <cellStyle name="Note 1 2 2 3 13" xfId="22034" xr:uid="{00000000-0005-0000-0000-000059040000}"/>
    <cellStyle name="Note 1 2 2 3 13 2" xfId="40574" xr:uid="{00000000-0005-0000-0000-0000960C0000}"/>
    <cellStyle name="Note 1 2 2 3 13 3" xfId="53863" xr:uid="{00000000-0005-0000-0000-0000960C0000}"/>
    <cellStyle name="Note 1 2 2 3 14" xfId="22836" xr:uid="{00000000-0005-0000-0000-0000920C0000}"/>
    <cellStyle name="Note 1 2 2 3 15" xfId="30023" xr:uid="{00000000-0005-0000-0000-0000920C0000}"/>
    <cellStyle name="Note 1 2 2 3 16" xfId="54251" xr:uid="{00000000-0005-0000-0000-000005040000}"/>
    <cellStyle name="Note 1 2 2 3 2" xfId="2461" xr:uid="{00000000-0005-0000-0000-000005040000}"/>
    <cellStyle name="Note 1 2 2 3 2 10" xfId="16369" xr:uid="{00000000-0005-0000-0000-00005A040000}"/>
    <cellStyle name="Note 1 2 2 3 2 10 2" xfId="34925" xr:uid="{00000000-0005-0000-0000-0000980C0000}"/>
    <cellStyle name="Note 1 2 2 3 2 10 3" xfId="48712" xr:uid="{00000000-0005-0000-0000-0000980C0000}"/>
    <cellStyle name="Note 1 2 2 3 2 11" xfId="17384" xr:uid="{00000000-0005-0000-0000-000005040000}"/>
    <cellStyle name="Note 1 2 2 3 2 11 2" xfId="35940" xr:uid="{00000000-0005-0000-0000-0000990C0000}"/>
    <cellStyle name="Note 1 2 2 3 2 11 3" xfId="49595" xr:uid="{00000000-0005-0000-0000-0000990C0000}"/>
    <cellStyle name="Note 1 2 2 3 2 12" xfId="18834" xr:uid="{00000000-0005-0000-0000-00005A040000}"/>
    <cellStyle name="Note 1 2 2 3 2 12 2" xfId="37390" xr:uid="{00000000-0005-0000-0000-00009A0C0000}"/>
    <cellStyle name="Note 1 2 2 3 2 12 3" xfId="50882" xr:uid="{00000000-0005-0000-0000-00009A0C0000}"/>
    <cellStyle name="Note 1 2 2 3 2 13" xfId="23972" xr:uid="{00000000-0005-0000-0000-0000970C0000}"/>
    <cellStyle name="Note 1 2 2 3 2 14" xfId="55291" xr:uid="{00000000-0005-0000-0000-000005040000}"/>
    <cellStyle name="Note 1 2 2 3 2 2" xfId="5668" xr:uid="{00000000-0005-0000-0000-00005A040000}"/>
    <cellStyle name="Note 1 2 2 3 2 2 2" xfId="20654" xr:uid="{00000000-0005-0000-0000-0000B2040000}"/>
    <cellStyle name="Note 1 2 2 3 2 2 2 2" xfId="39206" xr:uid="{00000000-0005-0000-0000-00009C0C0000}"/>
    <cellStyle name="Note 1 2 2 3 2 2 2 3" xfId="52589" xr:uid="{00000000-0005-0000-0000-00009C0C0000}"/>
    <cellStyle name="Note 1 2 2 3 2 2 3" xfId="26085" xr:uid="{00000000-0005-0000-0000-00009B0C0000}"/>
    <cellStyle name="Note 1 2 2 3 2 2 4" xfId="41479" xr:uid="{00000000-0005-0000-0000-00009B0C0000}"/>
    <cellStyle name="Note 1 2 2 3 2 3" xfId="7634" xr:uid="{00000000-0005-0000-0000-00005A040000}"/>
    <cellStyle name="Note 1 2 2 3 2 3 2" xfId="27764" xr:uid="{00000000-0005-0000-0000-00009D0C0000}"/>
    <cellStyle name="Note 1 2 2 3 2 3 3" xfId="42772" xr:uid="{00000000-0005-0000-0000-00009D0C0000}"/>
    <cellStyle name="Note 1 2 2 3 2 4" xfId="8495" xr:uid="{00000000-0005-0000-0000-00005A040000}"/>
    <cellStyle name="Note 1 2 2 3 2 4 2" xfId="28422" xr:uid="{00000000-0005-0000-0000-00009E0C0000}"/>
    <cellStyle name="Note 1 2 2 3 2 4 3" xfId="43249" xr:uid="{00000000-0005-0000-0000-00009E0C0000}"/>
    <cellStyle name="Note 1 2 2 3 2 5" xfId="9351" xr:uid="{00000000-0005-0000-0000-00005A040000}"/>
    <cellStyle name="Note 1 2 2 3 2 5 2" xfId="28953" xr:uid="{00000000-0005-0000-0000-00009F0C0000}"/>
    <cellStyle name="Note 1 2 2 3 2 5 3" xfId="43633" xr:uid="{00000000-0005-0000-0000-00009F0C0000}"/>
    <cellStyle name="Note 1 2 2 3 2 6" xfId="6973" xr:uid="{00000000-0005-0000-0000-0000D2240000}"/>
    <cellStyle name="Note 1 2 2 3 2 7" xfId="13203" xr:uid="{00000000-0005-0000-0000-00005A040000}"/>
    <cellStyle name="Note 1 2 2 3 2 7 2" xfId="31759" xr:uid="{00000000-0005-0000-0000-0000A10C0000}"/>
    <cellStyle name="Note 1 2 2 3 2 7 3" xfId="45841" xr:uid="{00000000-0005-0000-0000-0000A10C0000}"/>
    <cellStyle name="Note 1 2 2 3 2 8" xfId="15135" xr:uid="{00000000-0005-0000-0000-00005A040000}"/>
    <cellStyle name="Note 1 2 2 3 2 8 2" xfId="33691" xr:uid="{00000000-0005-0000-0000-0000A20C0000}"/>
    <cellStyle name="Note 1 2 2 3 2 8 3" xfId="47642" xr:uid="{00000000-0005-0000-0000-0000A20C0000}"/>
    <cellStyle name="Note 1 2 2 3 2 9" xfId="14803" xr:uid="{00000000-0005-0000-0000-000005040000}"/>
    <cellStyle name="Note 1 2 2 3 2 9 2" xfId="33359" xr:uid="{00000000-0005-0000-0000-0000A30C0000}"/>
    <cellStyle name="Note 1 2 2 3 2 9 3" xfId="47322" xr:uid="{00000000-0005-0000-0000-0000A30C0000}"/>
    <cellStyle name="Note 1 2 2 3 3" xfId="2523" xr:uid="{00000000-0005-0000-0000-000005040000}"/>
    <cellStyle name="Note 1 2 2 3 3 10" xfId="15368" xr:uid="{00000000-0005-0000-0000-000005040000}"/>
    <cellStyle name="Note 1 2 2 3 3 10 2" xfId="33924" xr:uid="{00000000-0005-0000-0000-0000A50C0000}"/>
    <cellStyle name="Note 1 2 2 3 3 10 3" xfId="47855" xr:uid="{00000000-0005-0000-0000-0000A50C0000}"/>
    <cellStyle name="Note 1 2 2 3 3 11" xfId="16063" xr:uid="{00000000-0005-0000-0000-00005B040000}"/>
    <cellStyle name="Note 1 2 2 3 3 11 2" xfId="34619" xr:uid="{00000000-0005-0000-0000-0000A60C0000}"/>
    <cellStyle name="Note 1 2 2 3 3 11 3" xfId="48435" xr:uid="{00000000-0005-0000-0000-0000A60C0000}"/>
    <cellStyle name="Note 1 2 2 3 3 12" xfId="55351" xr:uid="{00000000-0005-0000-0000-000005040000}"/>
    <cellStyle name="Note 1 2 2 3 3 2" xfId="5730" xr:uid="{00000000-0005-0000-0000-00005B040000}"/>
    <cellStyle name="Note 1 2 2 3 3 2 2" xfId="20692" xr:uid="{00000000-0005-0000-0000-0000B4040000}"/>
    <cellStyle name="Note 1 2 2 3 3 2 2 2" xfId="39242" xr:uid="{00000000-0005-0000-0000-0000A80C0000}"/>
    <cellStyle name="Note 1 2 2 3 3 2 2 3" xfId="52619" xr:uid="{00000000-0005-0000-0000-0000A80C0000}"/>
    <cellStyle name="Note 1 2 2 3 3 2 3" xfId="26145" xr:uid="{00000000-0005-0000-0000-0000A70C0000}"/>
    <cellStyle name="Note 1 2 2 3 3 2 4" xfId="41533" xr:uid="{00000000-0005-0000-0000-0000A70C0000}"/>
    <cellStyle name="Note 1 2 2 3 3 3" xfId="7696" xr:uid="{00000000-0005-0000-0000-00005B040000}"/>
    <cellStyle name="Note 1 2 2 3 3 3 2" xfId="27818" xr:uid="{00000000-0005-0000-0000-0000A90C0000}"/>
    <cellStyle name="Note 1 2 2 3 3 3 3" xfId="42802" xr:uid="{00000000-0005-0000-0000-0000A90C0000}"/>
    <cellStyle name="Note 1 2 2 3 3 4" xfId="8557" xr:uid="{00000000-0005-0000-0000-00005B040000}"/>
    <cellStyle name="Note 1 2 2 3 3 4 2" xfId="28454" xr:uid="{00000000-0005-0000-0000-0000AA0C0000}"/>
    <cellStyle name="Note 1 2 2 3 3 4 3" xfId="43279" xr:uid="{00000000-0005-0000-0000-0000AA0C0000}"/>
    <cellStyle name="Note 1 2 2 3 3 5" xfId="9413" xr:uid="{00000000-0005-0000-0000-00005B040000}"/>
    <cellStyle name="Note 1 2 2 3 3 5 2" xfId="29015" xr:uid="{00000000-0005-0000-0000-0000AB0C0000}"/>
    <cellStyle name="Note 1 2 2 3 3 5 3" xfId="43687" xr:uid="{00000000-0005-0000-0000-0000AB0C0000}"/>
    <cellStyle name="Note 1 2 2 3 3 6" xfId="3477" xr:uid="{00000000-0005-0000-0000-0000D3240000}"/>
    <cellStyle name="Note 1 2 2 3 3 7" xfId="12773" xr:uid="{00000000-0005-0000-0000-00005B040000}"/>
    <cellStyle name="Note 1 2 2 3 3 7 2" xfId="31329" xr:uid="{00000000-0005-0000-0000-0000AD0C0000}"/>
    <cellStyle name="Note 1 2 2 3 3 7 3" xfId="45417" xr:uid="{00000000-0005-0000-0000-0000AD0C0000}"/>
    <cellStyle name="Note 1 2 2 3 3 8" xfId="13324" xr:uid="{00000000-0005-0000-0000-000005040000}"/>
    <cellStyle name="Note 1 2 2 3 3 8 2" xfId="31880" xr:uid="{00000000-0005-0000-0000-0000AE0C0000}"/>
    <cellStyle name="Note 1 2 2 3 3 8 3" xfId="45960" xr:uid="{00000000-0005-0000-0000-0000AE0C0000}"/>
    <cellStyle name="Note 1 2 2 3 3 9" xfId="16431" xr:uid="{00000000-0005-0000-0000-00005B040000}"/>
    <cellStyle name="Note 1 2 2 3 3 9 2" xfId="34987" xr:uid="{00000000-0005-0000-0000-0000AF0C0000}"/>
    <cellStyle name="Note 1 2 2 3 3 9 3" xfId="48768" xr:uid="{00000000-0005-0000-0000-0000AF0C0000}"/>
    <cellStyle name="Note 1 2 2 3 4" xfId="2595" xr:uid="{00000000-0005-0000-0000-000005040000}"/>
    <cellStyle name="Note 1 2 2 3 4 10" xfId="21614" xr:uid="{00000000-0005-0000-0000-000005040000}"/>
    <cellStyle name="Note 1 2 2 3 4 10 2" xfId="40154" xr:uid="{00000000-0005-0000-0000-0000B10C0000}"/>
    <cellStyle name="Note 1 2 2 3 4 10 3" xfId="53502" xr:uid="{00000000-0005-0000-0000-0000B10C0000}"/>
    <cellStyle name="Note 1 2 2 3 4 11" xfId="24088" xr:uid="{00000000-0005-0000-0000-0000B00C0000}"/>
    <cellStyle name="Note 1 2 2 3 4 12" xfId="55423" xr:uid="{00000000-0005-0000-0000-000005040000}"/>
    <cellStyle name="Note 1 2 2 3 4 2" xfId="5802" xr:uid="{00000000-0005-0000-0000-00005C040000}"/>
    <cellStyle name="Note 1 2 2 3 4 2 2" xfId="26215" xr:uid="{00000000-0005-0000-0000-0000B20C0000}"/>
    <cellStyle name="Note 1 2 2 3 4 2 3" xfId="41600" xr:uid="{00000000-0005-0000-0000-0000B20C0000}"/>
    <cellStyle name="Note 1 2 2 3 4 3" xfId="9485" xr:uid="{00000000-0005-0000-0000-00005C040000}"/>
    <cellStyle name="Note 1 2 2 3 4 3 2" xfId="29087" xr:uid="{00000000-0005-0000-0000-0000B30C0000}"/>
    <cellStyle name="Note 1 2 2 3 4 3 3" xfId="43757" xr:uid="{00000000-0005-0000-0000-0000B30C0000}"/>
    <cellStyle name="Note 1 2 2 3 4 4" xfId="8346" xr:uid="{00000000-0005-0000-0000-0000D4240000}"/>
    <cellStyle name="Note 1 2 2 3 4 5" xfId="12519" xr:uid="{00000000-0005-0000-0000-00005C040000}"/>
    <cellStyle name="Note 1 2 2 3 4 5 2" xfId="31077" xr:uid="{00000000-0005-0000-0000-0000B50C0000}"/>
    <cellStyle name="Note 1 2 2 3 4 5 3" xfId="45177" xr:uid="{00000000-0005-0000-0000-0000B50C0000}"/>
    <cellStyle name="Note 1 2 2 3 4 6" xfId="14082" xr:uid="{00000000-0005-0000-0000-000005040000}"/>
    <cellStyle name="Note 1 2 2 3 4 6 2" xfId="32638" xr:uid="{00000000-0005-0000-0000-0000B60C0000}"/>
    <cellStyle name="Note 1 2 2 3 4 6 3" xfId="46641" xr:uid="{00000000-0005-0000-0000-0000B60C0000}"/>
    <cellStyle name="Note 1 2 2 3 4 7" xfId="16503" xr:uid="{00000000-0005-0000-0000-00005C040000}"/>
    <cellStyle name="Note 1 2 2 3 4 7 2" xfId="35059" xr:uid="{00000000-0005-0000-0000-0000B70C0000}"/>
    <cellStyle name="Note 1 2 2 3 4 7 3" xfId="48840" xr:uid="{00000000-0005-0000-0000-0000B70C0000}"/>
    <cellStyle name="Note 1 2 2 3 4 8" xfId="17874" xr:uid="{00000000-0005-0000-0000-000005040000}"/>
    <cellStyle name="Note 1 2 2 3 4 8 2" xfId="36430" xr:uid="{00000000-0005-0000-0000-0000B80C0000}"/>
    <cellStyle name="Note 1 2 2 3 4 8 3" xfId="50016" xr:uid="{00000000-0005-0000-0000-0000B80C0000}"/>
    <cellStyle name="Note 1 2 2 3 4 9" xfId="14384" xr:uid="{00000000-0005-0000-0000-00005C040000}"/>
    <cellStyle name="Note 1 2 2 3 4 9 2" xfId="32940" xr:uid="{00000000-0005-0000-0000-0000B90C0000}"/>
    <cellStyle name="Note 1 2 2 3 4 9 3" xfId="46924" xr:uid="{00000000-0005-0000-0000-0000B90C0000}"/>
    <cellStyle name="Note 1 2 2 3 5" xfId="4265" xr:uid="{00000000-0005-0000-0000-000059040000}"/>
    <cellStyle name="Note 1 2 2 3 5 2" xfId="24786" xr:uid="{00000000-0005-0000-0000-0000BA0C0000}"/>
    <cellStyle name="Note 1 2 2 3 5 3" xfId="22673" xr:uid="{00000000-0005-0000-0000-0000BA0C0000}"/>
    <cellStyle name="Note 1 2 2 3 6" xfId="4827" xr:uid="{00000000-0005-0000-0000-0000D1240000}"/>
    <cellStyle name="Note 1 2 2 3 7" xfId="15009" xr:uid="{00000000-0005-0000-0000-000005040000}"/>
    <cellStyle name="Note 1 2 2 3 7 2" xfId="33565" xr:uid="{00000000-0005-0000-0000-0000BC0C0000}"/>
    <cellStyle name="Note 1 2 2 3 7 3" xfId="47517" xr:uid="{00000000-0005-0000-0000-0000BC0C0000}"/>
    <cellStyle name="Note 1 2 2 3 8" xfId="13687" xr:uid="{00000000-0005-0000-0000-000059040000}"/>
    <cellStyle name="Note 1 2 2 3 8 2" xfId="32243" xr:uid="{00000000-0005-0000-0000-0000BD0C0000}"/>
    <cellStyle name="Note 1 2 2 3 8 3" xfId="46280" xr:uid="{00000000-0005-0000-0000-0000BD0C0000}"/>
    <cellStyle name="Note 1 2 2 3 9" xfId="13994" xr:uid="{00000000-0005-0000-0000-000005040000}"/>
    <cellStyle name="Note 1 2 2 3 9 2" xfId="32550" xr:uid="{00000000-0005-0000-0000-0000BE0C0000}"/>
    <cellStyle name="Note 1 2 2 3 9 3" xfId="46558" xr:uid="{00000000-0005-0000-0000-0000BE0C0000}"/>
    <cellStyle name="Note 1 2 2 4" xfId="2463" xr:uid="{00000000-0005-0000-0000-000003040000}"/>
    <cellStyle name="Note 1 2 2 4 10" xfId="16371" xr:uid="{00000000-0005-0000-0000-00005D040000}"/>
    <cellStyle name="Note 1 2 2 4 10 2" xfId="34927" xr:uid="{00000000-0005-0000-0000-0000C00C0000}"/>
    <cellStyle name="Note 1 2 2 4 10 3" xfId="48714" xr:uid="{00000000-0005-0000-0000-0000C00C0000}"/>
    <cellStyle name="Note 1 2 2 4 11" xfId="17928" xr:uid="{00000000-0005-0000-0000-000003040000}"/>
    <cellStyle name="Note 1 2 2 4 11 2" xfId="36484" xr:uid="{00000000-0005-0000-0000-0000C10C0000}"/>
    <cellStyle name="Note 1 2 2 4 11 3" xfId="50067" xr:uid="{00000000-0005-0000-0000-0000C10C0000}"/>
    <cellStyle name="Note 1 2 2 4 12" xfId="19421" xr:uid="{00000000-0005-0000-0000-00005D040000}"/>
    <cellStyle name="Note 1 2 2 4 12 2" xfId="37977" xr:uid="{00000000-0005-0000-0000-0000C20C0000}"/>
    <cellStyle name="Note 1 2 2 4 12 3" xfId="51469" xr:uid="{00000000-0005-0000-0000-0000C20C0000}"/>
    <cellStyle name="Note 1 2 2 4 13" xfId="23974" xr:uid="{00000000-0005-0000-0000-0000BF0C0000}"/>
    <cellStyle name="Note 1 2 2 4 14" xfId="55293" xr:uid="{00000000-0005-0000-0000-000003040000}"/>
    <cellStyle name="Note 1 2 2 4 2" xfId="5670" xr:uid="{00000000-0005-0000-0000-00005D040000}"/>
    <cellStyle name="Note 1 2 2 4 2 2" xfId="20656" xr:uid="{00000000-0005-0000-0000-0000B7040000}"/>
    <cellStyle name="Note 1 2 2 4 2 2 2" xfId="39208" xr:uid="{00000000-0005-0000-0000-0000C40C0000}"/>
    <cellStyle name="Note 1 2 2 4 2 2 3" xfId="52591" xr:uid="{00000000-0005-0000-0000-0000C40C0000}"/>
    <cellStyle name="Note 1 2 2 4 2 3" xfId="26087" xr:uid="{00000000-0005-0000-0000-0000C30C0000}"/>
    <cellStyle name="Note 1 2 2 4 2 4" xfId="41481" xr:uid="{00000000-0005-0000-0000-0000C30C0000}"/>
    <cellStyle name="Note 1 2 2 4 3" xfId="7636" xr:uid="{00000000-0005-0000-0000-00005D040000}"/>
    <cellStyle name="Note 1 2 2 4 3 2" xfId="27766" xr:uid="{00000000-0005-0000-0000-0000C50C0000}"/>
    <cellStyle name="Note 1 2 2 4 3 3" xfId="42774" xr:uid="{00000000-0005-0000-0000-0000C50C0000}"/>
    <cellStyle name="Note 1 2 2 4 4" xfId="8497" xr:uid="{00000000-0005-0000-0000-00005D040000}"/>
    <cellStyle name="Note 1 2 2 4 4 2" xfId="28424" xr:uid="{00000000-0005-0000-0000-0000C60C0000}"/>
    <cellStyle name="Note 1 2 2 4 4 3" xfId="43251" xr:uid="{00000000-0005-0000-0000-0000C60C0000}"/>
    <cellStyle name="Note 1 2 2 4 5" xfId="9353" xr:uid="{00000000-0005-0000-0000-00005D040000}"/>
    <cellStyle name="Note 1 2 2 4 5 2" xfId="28955" xr:uid="{00000000-0005-0000-0000-0000C70C0000}"/>
    <cellStyle name="Note 1 2 2 4 5 3" xfId="43635" xr:uid="{00000000-0005-0000-0000-0000C70C0000}"/>
    <cellStyle name="Note 1 2 2 4 6" xfId="7772" xr:uid="{00000000-0005-0000-0000-0000D5240000}"/>
    <cellStyle name="Note 1 2 2 4 7" xfId="13201" xr:uid="{00000000-0005-0000-0000-00005D040000}"/>
    <cellStyle name="Note 1 2 2 4 7 2" xfId="31757" xr:uid="{00000000-0005-0000-0000-0000C90C0000}"/>
    <cellStyle name="Note 1 2 2 4 7 3" xfId="45839" xr:uid="{00000000-0005-0000-0000-0000C90C0000}"/>
    <cellStyle name="Note 1 2 2 4 8" xfId="15137" xr:uid="{00000000-0005-0000-0000-00005D040000}"/>
    <cellStyle name="Note 1 2 2 4 8 2" xfId="33693" xr:uid="{00000000-0005-0000-0000-0000CA0C0000}"/>
    <cellStyle name="Note 1 2 2 4 8 3" xfId="47644" xr:uid="{00000000-0005-0000-0000-0000CA0C0000}"/>
    <cellStyle name="Note 1 2 2 4 9" xfId="14804" xr:uid="{00000000-0005-0000-0000-000003040000}"/>
    <cellStyle name="Note 1 2 2 4 9 2" xfId="33360" xr:uid="{00000000-0005-0000-0000-0000CB0C0000}"/>
    <cellStyle name="Note 1 2 2 4 9 3" xfId="47323" xr:uid="{00000000-0005-0000-0000-0000CB0C0000}"/>
    <cellStyle name="Note 1 2 2 5" xfId="2786" xr:uid="{00000000-0005-0000-0000-000003040000}"/>
    <cellStyle name="Note 1 2 2 5 10" xfId="17302" xr:uid="{00000000-0005-0000-0000-000003040000}"/>
    <cellStyle name="Note 1 2 2 5 10 2" xfId="35858" xr:uid="{00000000-0005-0000-0000-0000CD0C0000}"/>
    <cellStyle name="Note 1 2 2 5 10 3" xfId="49524" xr:uid="{00000000-0005-0000-0000-0000CD0C0000}"/>
    <cellStyle name="Note 1 2 2 5 11" xfId="16383" xr:uid="{00000000-0005-0000-0000-00005E040000}"/>
    <cellStyle name="Note 1 2 2 5 11 2" xfId="34939" xr:uid="{00000000-0005-0000-0000-0000CE0C0000}"/>
    <cellStyle name="Note 1 2 2 5 11 3" xfId="48726" xr:uid="{00000000-0005-0000-0000-0000CE0C0000}"/>
    <cellStyle name="Note 1 2 2 5 12" xfId="55609" xr:uid="{00000000-0005-0000-0000-000003040000}"/>
    <cellStyle name="Note 1 2 2 5 2" xfId="5993" xr:uid="{00000000-0005-0000-0000-00005E040000}"/>
    <cellStyle name="Note 1 2 2 5 2 2" xfId="20822" xr:uid="{00000000-0005-0000-0000-0000B9040000}"/>
    <cellStyle name="Note 1 2 2 5 2 2 2" xfId="39366" xr:uid="{00000000-0005-0000-0000-0000D00C0000}"/>
    <cellStyle name="Note 1 2 2 5 2 2 3" xfId="52735" xr:uid="{00000000-0005-0000-0000-0000D00C0000}"/>
    <cellStyle name="Note 1 2 2 5 2 3" xfId="26402" xr:uid="{00000000-0005-0000-0000-0000CF0C0000}"/>
    <cellStyle name="Note 1 2 2 5 2 4" xfId="41719" xr:uid="{00000000-0005-0000-0000-0000CF0C0000}"/>
    <cellStyle name="Note 1 2 2 5 3" xfId="7959" xr:uid="{00000000-0005-0000-0000-00005E040000}"/>
    <cellStyle name="Note 1 2 2 5 3 2" xfId="27992" xr:uid="{00000000-0005-0000-0000-0000D10C0000}"/>
    <cellStyle name="Note 1 2 2 5 3 3" xfId="42907" xr:uid="{00000000-0005-0000-0000-0000D10C0000}"/>
    <cellStyle name="Note 1 2 2 5 4" xfId="8819" xr:uid="{00000000-0005-0000-0000-00005E040000}"/>
    <cellStyle name="Note 1 2 2 5 4 2" xfId="28672" xr:uid="{00000000-0005-0000-0000-0000D20C0000}"/>
    <cellStyle name="Note 1 2 2 5 4 3" xfId="43384" xr:uid="{00000000-0005-0000-0000-0000D20C0000}"/>
    <cellStyle name="Note 1 2 2 5 5" xfId="9676" xr:uid="{00000000-0005-0000-0000-00005E040000}"/>
    <cellStyle name="Note 1 2 2 5 5 2" xfId="29277" xr:uid="{00000000-0005-0000-0000-0000D30C0000}"/>
    <cellStyle name="Note 1 2 2 5 5 3" xfId="43876" xr:uid="{00000000-0005-0000-0000-0000D30C0000}"/>
    <cellStyle name="Note 1 2 2 5 6" xfId="8247" xr:uid="{00000000-0005-0000-0000-0000D6240000}"/>
    <cellStyle name="Note 1 2 2 5 7" xfId="13102" xr:uid="{00000000-0005-0000-0000-00005E040000}"/>
    <cellStyle name="Note 1 2 2 5 7 2" xfId="31658" xr:uid="{00000000-0005-0000-0000-0000D50C0000}"/>
    <cellStyle name="Note 1 2 2 5 7 3" xfId="45741" xr:uid="{00000000-0005-0000-0000-0000D50C0000}"/>
    <cellStyle name="Note 1 2 2 5 8" xfId="15878" xr:uid="{00000000-0005-0000-0000-000003040000}"/>
    <cellStyle name="Note 1 2 2 5 8 2" xfId="34434" xr:uid="{00000000-0005-0000-0000-0000D60C0000}"/>
    <cellStyle name="Note 1 2 2 5 8 3" xfId="48283" xr:uid="{00000000-0005-0000-0000-0000D60C0000}"/>
    <cellStyle name="Note 1 2 2 5 9" xfId="16693" xr:uid="{00000000-0005-0000-0000-00005E040000}"/>
    <cellStyle name="Note 1 2 2 5 9 2" xfId="35249" xr:uid="{00000000-0005-0000-0000-0000D70C0000}"/>
    <cellStyle name="Note 1 2 2 5 9 3" xfId="48962" xr:uid="{00000000-0005-0000-0000-0000D70C0000}"/>
    <cellStyle name="Note 1 2 2 6" xfId="3133" xr:uid="{00000000-0005-0000-0000-000003040000}"/>
    <cellStyle name="Note 1 2 2 6 10" xfId="21897" xr:uid="{00000000-0005-0000-0000-000003040000}"/>
    <cellStyle name="Note 1 2 2 6 10 2" xfId="40437" xr:uid="{00000000-0005-0000-0000-0000D90C0000}"/>
    <cellStyle name="Note 1 2 2 6 10 3" xfId="53785" xr:uid="{00000000-0005-0000-0000-0000D90C0000}"/>
    <cellStyle name="Note 1 2 2 6 11" xfId="24335" xr:uid="{00000000-0005-0000-0000-0000D80C0000}"/>
    <cellStyle name="Note 1 2 2 6 12" xfId="55954" xr:uid="{00000000-0005-0000-0000-000003040000}"/>
    <cellStyle name="Note 1 2 2 6 2" xfId="6340" xr:uid="{00000000-0005-0000-0000-00005F040000}"/>
    <cellStyle name="Note 1 2 2 6 2 2" xfId="26748" xr:uid="{00000000-0005-0000-0000-0000DA0C0000}"/>
    <cellStyle name="Note 1 2 2 6 2 3" xfId="41969" xr:uid="{00000000-0005-0000-0000-0000DA0C0000}"/>
    <cellStyle name="Note 1 2 2 6 3" xfId="10023" xr:uid="{00000000-0005-0000-0000-00005F040000}"/>
    <cellStyle name="Note 1 2 2 6 3 2" xfId="29624" xr:uid="{00000000-0005-0000-0000-0000DB0C0000}"/>
    <cellStyle name="Note 1 2 2 6 3 3" xfId="44189" xr:uid="{00000000-0005-0000-0000-0000DB0C0000}"/>
    <cellStyle name="Note 1 2 2 6 4" xfId="6972" xr:uid="{00000000-0005-0000-0000-0000D7240000}"/>
    <cellStyle name="Note 1 2 2 6 5" xfId="12914" xr:uid="{00000000-0005-0000-0000-00005F040000}"/>
    <cellStyle name="Note 1 2 2 6 5 2" xfId="31470" xr:uid="{00000000-0005-0000-0000-0000DD0C0000}"/>
    <cellStyle name="Note 1 2 2 6 5 3" xfId="45553" xr:uid="{00000000-0005-0000-0000-0000DD0C0000}"/>
    <cellStyle name="Note 1 2 2 6 6" xfId="16198" xr:uid="{00000000-0005-0000-0000-000003040000}"/>
    <cellStyle name="Note 1 2 2 6 6 2" xfId="34754" xr:uid="{00000000-0005-0000-0000-0000DE0C0000}"/>
    <cellStyle name="Note 1 2 2 6 6 3" xfId="48546" xr:uid="{00000000-0005-0000-0000-0000DE0C0000}"/>
    <cellStyle name="Note 1 2 2 6 7" xfId="17039" xr:uid="{00000000-0005-0000-0000-00005F040000}"/>
    <cellStyle name="Note 1 2 2 6 7 2" xfId="35595" xr:uid="{00000000-0005-0000-0000-0000DF0C0000}"/>
    <cellStyle name="Note 1 2 2 6 7 3" xfId="49275" xr:uid="{00000000-0005-0000-0000-0000DF0C0000}"/>
    <cellStyle name="Note 1 2 2 6 8" xfId="18092" xr:uid="{00000000-0005-0000-0000-000003040000}"/>
    <cellStyle name="Note 1 2 2 6 8 2" xfId="36648" xr:uid="{00000000-0005-0000-0000-0000E00C0000}"/>
    <cellStyle name="Note 1 2 2 6 8 3" xfId="50208" xr:uid="{00000000-0005-0000-0000-0000E00C0000}"/>
    <cellStyle name="Note 1 2 2 6 9" xfId="19403" xr:uid="{00000000-0005-0000-0000-00005F040000}"/>
    <cellStyle name="Note 1 2 2 6 9 2" xfId="37959" xr:uid="{00000000-0005-0000-0000-0000E10C0000}"/>
    <cellStyle name="Note 1 2 2 6 9 3" xfId="51451" xr:uid="{00000000-0005-0000-0000-0000E10C0000}"/>
    <cellStyle name="Note 1 2 2 7" xfId="4263" xr:uid="{00000000-0005-0000-0000-000054040000}"/>
    <cellStyle name="Note 1 2 2 7 2" xfId="24784" xr:uid="{00000000-0005-0000-0000-0000E20C0000}"/>
    <cellStyle name="Note 1 2 2 7 3" xfId="28487" xr:uid="{00000000-0005-0000-0000-0000E20C0000}"/>
    <cellStyle name="Note 1 2 2 8" xfId="4027" xr:uid="{00000000-0005-0000-0000-0000CC240000}"/>
    <cellStyle name="Note 1 2 2 9" xfId="15429" xr:uid="{00000000-0005-0000-0000-000003040000}"/>
    <cellStyle name="Note 1 2 2 9 2" xfId="33985" xr:uid="{00000000-0005-0000-0000-0000E40C0000}"/>
    <cellStyle name="Note 1 2 2 9 3" xfId="47910" xr:uid="{00000000-0005-0000-0000-0000E40C0000}"/>
    <cellStyle name="Note 1 2 3" xfId="1049" xr:uid="{00000000-0005-0000-0000-000006040000}"/>
    <cellStyle name="Note 1 2 3 10" xfId="19050" xr:uid="{00000000-0005-0000-0000-000060040000}"/>
    <cellStyle name="Note 1 2 3 10 2" xfId="37606" xr:uid="{00000000-0005-0000-0000-0000E60C0000}"/>
    <cellStyle name="Note 1 2 3 10 3" xfId="51098" xr:uid="{00000000-0005-0000-0000-0000E60C0000}"/>
    <cellStyle name="Note 1 2 3 11" xfId="18226" xr:uid="{00000000-0005-0000-0000-000006040000}"/>
    <cellStyle name="Note 1 2 3 11 2" xfId="36782" xr:uid="{00000000-0005-0000-0000-0000E70C0000}"/>
    <cellStyle name="Note 1 2 3 11 3" xfId="50327" xr:uid="{00000000-0005-0000-0000-0000E70C0000}"/>
    <cellStyle name="Note 1 2 3 12" xfId="21688" xr:uid="{00000000-0005-0000-0000-000006040000}"/>
    <cellStyle name="Note 1 2 3 12 2" xfId="40228" xr:uid="{00000000-0005-0000-0000-0000E80C0000}"/>
    <cellStyle name="Note 1 2 3 12 3" xfId="53576" xr:uid="{00000000-0005-0000-0000-0000E80C0000}"/>
    <cellStyle name="Note 1 2 3 13" xfId="22035" xr:uid="{00000000-0005-0000-0000-000060040000}"/>
    <cellStyle name="Note 1 2 3 13 2" xfId="40575" xr:uid="{00000000-0005-0000-0000-0000E90C0000}"/>
    <cellStyle name="Note 1 2 3 13 3" xfId="53864" xr:uid="{00000000-0005-0000-0000-0000E90C0000}"/>
    <cellStyle name="Note 1 2 3 14" xfId="22837" xr:uid="{00000000-0005-0000-0000-0000E50C0000}"/>
    <cellStyle name="Note 1 2 3 15" xfId="30022" xr:uid="{00000000-0005-0000-0000-0000E50C0000}"/>
    <cellStyle name="Note 1 2 3 16" xfId="54252" xr:uid="{00000000-0005-0000-0000-000006040000}"/>
    <cellStyle name="Note 1 2 3 2" xfId="2460" xr:uid="{00000000-0005-0000-0000-000006040000}"/>
    <cellStyle name="Note 1 2 3 2 10" xfId="16368" xr:uid="{00000000-0005-0000-0000-000061040000}"/>
    <cellStyle name="Note 1 2 3 2 10 2" xfId="34924" xr:uid="{00000000-0005-0000-0000-0000EB0C0000}"/>
    <cellStyle name="Note 1 2 3 2 10 3" xfId="48711" xr:uid="{00000000-0005-0000-0000-0000EB0C0000}"/>
    <cellStyle name="Note 1 2 3 2 11" xfId="14546" xr:uid="{00000000-0005-0000-0000-000006040000}"/>
    <cellStyle name="Note 1 2 3 2 11 2" xfId="33102" xr:uid="{00000000-0005-0000-0000-0000EC0C0000}"/>
    <cellStyle name="Note 1 2 3 2 11 3" xfId="47080" xr:uid="{00000000-0005-0000-0000-0000EC0C0000}"/>
    <cellStyle name="Note 1 2 3 2 12" xfId="18846" xr:uid="{00000000-0005-0000-0000-000061040000}"/>
    <cellStyle name="Note 1 2 3 2 12 2" xfId="37402" xr:uid="{00000000-0005-0000-0000-0000ED0C0000}"/>
    <cellStyle name="Note 1 2 3 2 12 3" xfId="50894" xr:uid="{00000000-0005-0000-0000-0000ED0C0000}"/>
    <cellStyle name="Note 1 2 3 2 13" xfId="23971" xr:uid="{00000000-0005-0000-0000-0000EA0C0000}"/>
    <cellStyle name="Note 1 2 3 2 14" xfId="55290" xr:uid="{00000000-0005-0000-0000-000006040000}"/>
    <cellStyle name="Note 1 2 3 2 2" xfId="5667" xr:uid="{00000000-0005-0000-0000-000061040000}"/>
    <cellStyle name="Note 1 2 3 2 2 2" xfId="20653" xr:uid="{00000000-0005-0000-0000-0000BD040000}"/>
    <cellStyle name="Note 1 2 3 2 2 2 2" xfId="39205" xr:uid="{00000000-0005-0000-0000-0000EF0C0000}"/>
    <cellStyle name="Note 1 2 3 2 2 2 3" xfId="52588" xr:uid="{00000000-0005-0000-0000-0000EF0C0000}"/>
    <cellStyle name="Note 1 2 3 2 2 3" xfId="26084" xr:uid="{00000000-0005-0000-0000-0000EE0C0000}"/>
    <cellStyle name="Note 1 2 3 2 2 4" xfId="41478" xr:uid="{00000000-0005-0000-0000-0000EE0C0000}"/>
    <cellStyle name="Note 1 2 3 2 3" xfId="7633" xr:uid="{00000000-0005-0000-0000-000061040000}"/>
    <cellStyle name="Note 1 2 3 2 3 2" xfId="27763" xr:uid="{00000000-0005-0000-0000-0000F00C0000}"/>
    <cellStyle name="Note 1 2 3 2 3 3" xfId="42771" xr:uid="{00000000-0005-0000-0000-0000F00C0000}"/>
    <cellStyle name="Note 1 2 3 2 4" xfId="8494" xr:uid="{00000000-0005-0000-0000-000061040000}"/>
    <cellStyle name="Note 1 2 3 2 4 2" xfId="28421" xr:uid="{00000000-0005-0000-0000-0000F10C0000}"/>
    <cellStyle name="Note 1 2 3 2 4 3" xfId="43248" xr:uid="{00000000-0005-0000-0000-0000F10C0000}"/>
    <cellStyle name="Note 1 2 3 2 5" xfId="9350" xr:uid="{00000000-0005-0000-0000-000061040000}"/>
    <cellStyle name="Note 1 2 3 2 5 2" xfId="28952" xr:uid="{00000000-0005-0000-0000-0000F20C0000}"/>
    <cellStyle name="Note 1 2 3 2 5 3" xfId="43632" xr:uid="{00000000-0005-0000-0000-0000F20C0000}"/>
    <cellStyle name="Note 1 2 3 2 6" xfId="8344" xr:uid="{00000000-0005-0000-0000-0000D9240000}"/>
    <cellStyle name="Note 1 2 3 2 7" xfId="14512" xr:uid="{00000000-0005-0000-0000-000061040000}"/>
    <cellStyle name="Note 1 2 3 2 7 2" xfId="33068" xr:uid="{00000000-0005-0000-0000-0000F40C0000}"/>
    <cellStyle name="Note 1 2 3 2 7 3" xfId="47047" xr:uid="{00000000-0005-0000-0000-0000F40C0000}"/>
    <cellStyle name="Note 1 2 3 2 8" xfId="15134" xr:uid="{00000000-0005-0000-0000-000061040000}"/>
    <cellStyle name="Note 1 2 3 2 8 2" xfId="33690" xr:uid="{00000000-0005-0000-0000-0000F50C0000}"/>
    <cellStyle name="Note 1 2 3 2 8 3" xfId="47641" xr:uid="{00000000-0005-0000-0000-0000F50C0000}"/>
    <cellStyle name="Note 1 2 3 2 9" xfId="12854" xr:uid="{00000000-0005-0000-0000-000006040000}"/>
    <cellStyle name="Note 1 2 3 2 9 2" xfId="31410" xr:uid="{00000000-0005-0000-0000-0000F60C0000}"/>
    <cellStyle name="Note 1 2 3 2 9 3" xfId="45495" xr:uid="{00000000-0005-0000-0000-0000F60C0000}"/>
    <cellStyle name="Note 1 2 3 3" xfId="2522" xr:uid="{00000000-0005-0000-0000-000006040000}"/>
    <cellStyle name="Note 1 2 3 3 10" xfId="17560" xr:uid="{00000000-0005-0000-0000-000006040000}"/>
    <cellStyle name="Note 1 2 3 3 10 2" xfId="36116" xr:uid="{00000000-0005-0000-0000-0000F80C0000}"/>
    <cellStyle name="Note 1 2 3 3 10 3" xfId="49746" xr:uid="{00000000-0005-0000-0000-0000F80C0000}"/>
    <cellStyle name="Note 1 2 3 3 11" xfId="17174" xr:uid="{00000000-0005-0000-0000-000062040000}"/>
    <cellStyle name="Note 1 2 3 3 11 2" xfId="35730" xr:uid="{00000000-0005-0000-0000-0000F90C0000}"/>
    <cellStyle name="Note 1 2 3 3 11 3" xfId="49405" xr:uid="{00000000-0005-0000-0000-0000F90C0000}"/>
    <cellStyle name="Note 1 2 3 3 12" xfId="55350" xr:uid="{00000000-0005-0000-0000-000006040000}"/>
    <cellStyle name="Note 1 2 3 3 2" xfId="5729" xr:uid="{00000000-0005-0000-0000-000062040000}"/>
    <cellStyle name="Note 1 2 3 3 2 2" xfId="20691" xr:uid="{00000000-0005-0000-0000-0000BF040000}"/>
    <cellStyle name="Note 1 2 3 3 2 2 2" xfId="39241" xr:uid="{00000000-0005-0000-0000-0000FB0C0000}"/>
    <cellStyle name="Note 1 2 3 3 2 2 3" xfId="52618" xr:uid="{00000000-0005-0000-0000-0000FB0C0000}"/>
    <cellStyle name="Note 1 2 3 3 2 3" xfId="26144" xr:uid="{00000000-0005-0000-0000-0000FA0C0000}"/>
    <cellStyle name="Note 1 2 3 3 2 4" xfId="41532" xr:uid="{00000000-0005-0000-0000-0000FA0C0000}"/>
    <cellStyle name="Note 1 2 3 3 3" xfId="7695" xr:uid="{00000000-0005-0000-0000-000062040000}"/>
    <cellStyle name="Note 1 2 3 3 3 2" xfId="27817" xr:uid="{00000000-0005-0000-0000-0000FC0C0000}"/>
    <cellStyle name="Note 1 2 3 3 3 3" xfId="42801" xr:uid="{00000000-0005-0000-0000-0000FC0C0000}"/>
    <cellStyle name="Note 1 2 3 3 4" xfId="8556" xr:uid="{00000000-0005-0000-0000-000062040000}"/>
    <cellStyle name="Note 1 2 3 3 4 2" xfId="28453" xr:uid="{00000000-0005-0000-0000-0000FD0C0000}"/>
    <cellStyle name="Note 1 2 3 3 4 3" xfId="43278" xr:uid="{00000000-0005-0000-0000-0000FD0C0000}"/>
    <cellStyle name="Note 1 2 3 3 5" xfId="9412" xr:uid="{00000000-0005-0000-0000-000062040000}"/>
    <cellStyle name="Note 1 2 3 3 5 2" xfId="29014" xr:uid="{00000000-0005-0000-0000-0000FE0C0000}"/>
    <cellStyle name="Note 1 2 3 3 5 3" xfId="43686" xr:uid="{00000000-0005-0000-0000-0000FE0C0000}"/>
    <cellStyle name="Note 1 2 3 3 6" xfId="7774" xr:uid="{00000000-0005-0000-0000-0000DA240000}"/>
    <cellStyle name="Note 1 2 3 3 7" xfId="13192" xr:uid="{00000000-0005-0000-0000-000062040000}"/>
    <cellStyle name="Note 1 2 3 3 7 2" xfId="31748" xr:uid="{00000000-0005-0000-0000-0000000D0000}"/>
    <cellStyle name="Note 1 2 3 3 7 3" xfId="45830" xr:uid="{00000000-0005-0000-0000-0000000D0000}"/>
    <cellStyle name="Note 1 2 3 3 8" xfId="11941" xr:uid="{00000000-0005-0000-0000-000006040000}"/>
    <cellStyle name="Note 1 2 3 3 8 2" xfId="30505" xr:uid="{00000000-0005-0000-0000-0000010D0000}"/>
    <cellStyle name="Note 1 2 3 3 8 3" xfId="44649" xr:uid="{00000000-0005-0000-0000-0000010D0000}"/>
    <cellStyle name="Note 1 2 3 3 9" xfId="16430" xr:uid="{00000000-0005-0000-0000-000062040000}"/>
    <cellStyle name="Note 1 2 3 3 9 2" xfId="34986" xr:uid="{00000000-0005-0000-0000-0000020D0000}"/>
    <cellStyle name="Note 1 2 3 3 9 3" xfId="48767" xr:uid="{00000000-0005-0000-0000-0000020D0000}"/>
    <cellStyle name="Note 1 2 3 4" xfId="2594" xr:uid="{00000000-0005-0000-0000-000006040000}"/>
    <cellStyle name="Note 1 2 3 4 10" xfId="21613" xr:uid="{00000000-0005-0000-0000-000006040000}"/>
    <cellStyle name="Note 1 2 3 4 10 2" xfId="40153" xr:uid="{00000000-0005-0000-0000-0000040D0000}"/>
    <cellStyle name="Note 1 2 3 4 10 3" xfId="53501" xr:uid="{00000000-0005-0000-0000-0000040D0000}"/>
    <cellStyle name="Note 1 2 3 4 11" xfId="24087" xr:uid="{00000000-0005-0000-0000-0000030D0000}"/>
    <cellStyle name="Note 1 2 3 4 12" xfId="55422" xr:uid="{00000000-0005-0000-0000-000006040000}"/>
    <cellStyle name="Note 1 2 3 4 2" xfId="5801" xr:uid="{00000000-0005-0000-0000-000063040000}"/>
    <cellStyle name="Note 1 2 3 4 2 2" xfId="26214" xr:uid="{00000000-0005-0000-0000-0000050D0000}"/>
    <cellStyle name="Note 1 2 3 4 2 3" xfId="41599" xr:uid="{00000000-0005-0000-0000-0000050D0000}"/>
    <cellStyle name="Note 1 2 3 4 3" xfId="9484" xr:uid="{00000000-0005-0000-0000-000063040000}"/>
    <cellStyle name="Note 1 2 3 4 3 2" xfId="29086" xr:uid="{00000000-0005-0000-0000-0000060D0000}"/>
    <cellStyle name="Note 1 2 3 4 3 3" xfId="43756" xr:uid="{00000000-0005-0000-0000-0000060D0000}"/>
    <cellStyle name="Note 1 2 3 4 4" xfId="8245" xr:uid="{00000000-0005-0000-0000-0000DB240000}"/>
    <cellStyle name="Note 1 2 3 4 5" xfId="12565" xr:uid="{00000000-0005-0000-0000-000063040000}"/>
    <cellStyle name="Note 1 2 3 4 5 2" xfId="31121" xr:uid="{00000000-0005-0000-0000-0000080D0000}"/>
    <cellStyle name="Note 1 2 3 4 5 3" xfId="45221" xr:uid="{00000000-0005-0000-0000-0000080D0000}"/>
    <cellStyle name="Note 1 2 3 4 6" xfId="13962" xr:uid="{00000000-0005-0000-0000-000006040000}"/>
    <cellStyle name="Note 1 2 3 4 6 2" xfId="32518" xr:uid="{00000000-0005-0000-0000-0000090D0000}"/>
    <cellStyle name="Note 1 2 3 4 6 3" xfId="46528" xr:uid="{00000000-0005-0000-0000-0000090D0000}"/>
    <cellStyle name="Note 1 2 3 4 7" xfId="16502" xr:uid="{00000000-0005-0000-0000-000063040000}"/>
    <cellStyle name="Note 1 2 3 4 7 2" xfId="35058" xr:uid="{00000000-0005-0000-0000-00000A0D0000}"/>
    <cellStyle name="Note 1 2 3 4 7 3" xfId="48839" xr:uid="{00000000-0005-0000-0000-00000A0D0000}"/>
    <cellStyle name="Note 1 2 3 4 8" xfId="14228" xr:uid="{00000000-0005-0000-0000-000006040000}"/>
    <cellStyle name="Note 1 2 3 4 8 2" xfId="32784" xr:uid="{00000000-0005-0000-0000-00000B0D0000}"/>
    <cellStyle name="Note 1 2 3 4 8 3" xfId="46781" xr:uid="{00000000-0005-0000-0000-00000B0D0000}"/>
    <cellStyle name="Note 1 2 3 4 9" xfId="17527" xr:uid="{00000000-0005-0000-0000-000063040000}"/>
    <cellStyle name="Note 1 2 3 4 9 2" xfId="36083" xr:uid="{00000000-0005-0000-0000-00000C0D0000}"/>
    <cellStyle name="Note 1 2 3 4 9 3" xfId="49716" xr:uid="{00000000-0005-0000-0000-00000C0D0000}"/>
    <cellStyle name="Note 1 2 3 5" xfId="4266" xr:uid="{00000000-0005-0000-0000-000060040000}"/>
    <cellStyle name="Note 1 2 3 5 2" xfId="24787" xr:uid="{00000000-0005-0000-0000-00000D0D0000}"/>
    <cellStyle name="Note 1 2 3 5 3" xfId="22672" xr:uid="{00000000-0005-0000-0000-00000D0D0000}"/>
    <cellStyle name="Note 1 2 3 6" xfId="3478" xr:uid="{00000000-0005-0000-0000-0000D8240000}"/>
    <cellStyle name="Note 1 2 3 7" xfId="15399" xr:uid="{00000000-0005-0000-0000-000006040000}"/>
    <cellStyle name="Note 1 2 3 7 2" xfId="33955" xr:uid="{00000000-0005-0000-0000-00000F0D0000}"/>
    <cellStyle name="Note 1 2 3 7 3" xfId="47886" xr:uid="{00000000-0005-0000-0000-00000F0D0000}"/>
    <cellStyle name="Note 1 2 3 8" xfId="17877" xr:uid="{00000000-0005-0000-0000-000060040000}"/>
    <cellStyle name="Note 1 2 3 8 2" xfId="36433" xr:uid="{00000000-0005-0000-0000-0000100D0000}"/>
    <cellStyle name="Note 1 2 3 8 3" xfId="50019" xr:uid="{00000000-0005-0000-0000-0000100D0000}"/>
    <cellStyle name="Note 1 2 3 9" xfId="17230" xr:uid="{00000000-0005-0000-0000-000006040000}"/>
    <cellStyle name="Note 1 2 3 9 2" xfId="35786" xr:uid="{00000000-0005-0000-0000-0000110D0000}"/>
    <cellStyle name="Note 1 2 3 9 3" xfId="49457" xr:uid="{00000000-0005-0000-0000-0000110D0000}"/>
    <cellStyle name="Note 1 2 4" xfId="1050" xr:uid="{00000000-0005-0000-0000-000007040000}"/>
    <cellStyle name="Note 1 2 4 10" xfId="19551" xr:uid="{00000000-0005-0000-0000-000064040000}"/>
    <cellStyle name="Note 1 2 4 10 2" xfId="38107" xr:uid="{00000000-0005-0000-0000-0000130D0000}"/>
    <cellStyle name="Note 1 2 4 10 3" xfId="51599" xr:uid="{00000000-0005-0000-0000-0000130D0000}"/>
    <cellStyle name="Note 1 2 4 11" xfId="17712" xr:uid="{00000000-0005-0000-0000-000007040000}"/>
    <cellStyle name="Note 1 2 4 11 2" xfId="36268" xr:uid="{00000000-0005-0000-0000-0000140D0000}"/>
    <cellStyle name="Note 1 2 4 11 3" xfId="49883" xr:uid="{00000000-0005-0000-0000-0000140D0000}"/>
    <cellStyle name="Note 1 2 4 12" xfId="21455" xr:uid="{00000000-0005-0000-0000-000007040000}"/>
    <cellStyle name="Note 1 2 4 12 2" xfId="39995" xr:uid="{00000000-0005-0000-0000-0000150D0000}"/>
    <cellStyle name="Note 1 2 4 12 3" xfId="53343" xr:uid="{00000000-0005-0000-0000-0000150D0000}"/>
    <cellStyle name="Note 1 2 4 13" xfId="22036" xr:uid="{00000000-0005-0000-0000-000064040000}"/>
    <cellStyle name="Note 1 2 4 13 2" xfId="40576" xr:uid="{00000000-0005-0000-0000-0000160D0000}"/>
    <cellStyle name="Note 1 2 4 13 3" xfId="53865" xr:uid="{00000000-0005-0000-0000-0000160D0000}"/>
    <cellStyle name="Note 1 2 4 14" xfId="22838" xr:uid="{00000000-0005-0000-0000-0000120D0000}"/>
    <cellStyle name="Note 1 2 4 15" xfId="23574" xr:uid="{00000000-0005-0000-0000-0000120D0000}"/>
    <cellStyle name="Note 1 2 4 16" xfId="54253" xr:uid="{00000000-0005-0000-0000-000007040000}"/>
    <cellStyle name="Note 1 2 4 2" xfId="2459" xr:uid="{00000000-0005-0000-0000-000007040000}"/>
    <cellStyle name="Note 1 2 4 2 10" xfId="16367" xr:uid="{00000000-0005-0000-0000-000065040000}"/>
    <cellStyle name="Note 1 2 4 2 10 2" xfId="34923" xr:uid="{00000000-0005-0000-0000-0000180D0000}"/>
    <cellStyle name="Note 1 2 4 2 10 3" xfId="48710" xr:uid="{00000000-0005-0000-0000-0000180D0000}"/>
    <cellStyle name="Note 1 2 4 2 11" xfId="14140" xr:uid="{00000000-0005-0000-0000-000007040000}"/>
    <cellStyle name="Note 1 2 4 2 11 2" xfId="32696" xr:uid="{00000000-0005-0000-0000-0000190D0000}"/>
    <cellStyle name="Note 1 2 4 2 11 3" xfId="46696" xr:uid="{00000000-0005-0000-0000-0000190D0000}"/>
    <cellStyle name="Note 1 2 4 2 12" xfId="19674" xr:uid="{00000000-0005-0000-0000-000065040000}"/>
    <cellStyle name="Note 1 2 4 2 12 2" xfId="38230" xr:uid="{00000000-0005-0000-0000-00001A0D0000}"/>
    <cellStyle name="Note 1 2 4 2 12 3" xfId="51722" xr:uid="{00000000-0005-0000-0000-00001A0D0000}"/>
    <cellStyle name="Note 1 2 4 2 13" xfId="23970" xr:uid="{00000000-0005-0000-0000-0000170D0000}"/>
    <cellStyle name="Note 1 2 4 2 14" xfId="55289" xr:uid="{00000000-0005-0000-0000-000007040000}"/>
    <cellStyle name="Note 1 2 4 2 2" xfId="5666" xr:uid="{00000000-0005-0000-0000-000065040000}"/>
    <cellStyle name="Note 1 2 4 2 2 2" xfId="20652" xr:uid="{00000000-0005-0000-0000-0000C3040000}"/>
    <cellStyle name="Note 1 2 4 2 2 2 2" xfId="39204" xr:uid="{00000000-0005-0000-0000-00001C0D0000}"/>
    <cellStyle name="Note 1 2 4 2 2 2 3" xfId="52587" xr:uid="{00000000-0005-0000-0000-00001C0D0000}"/>
    <cellStyle name="Note 1 2 4 2 2 3" xfId="26083" xr:uid="{00000000-0005-0000-0000-00001B0D0000}"/>
    <cellStyle name="Note 1 2 4 2 2 4" xfId="41477" xr:uid="{00000000-0005-0000-0000-00001B0D0000}"/>
    <cellStyle name="Note 1 2 4 2 3" xfId="7632" xr:uid="{00000000-0005-0000-0000-000065040000}"/>
    <cellStyle name="Note 1 2 4 2 3 2" xfId="27762" xr:uid="{00000000-0005-0000-0000-00001D0D0000}"/>
    <cellStyle name="Note 1 2 4 2 3 3" xfId="42770" xr:uid="{00000000-0005-0000-0000-00001D0D0000}"/>
    <cellStyle name="Note 1 2 4 2 4" xfId="8493" xr:uid="{00000000-0005-0000-0000-000065040000}"/>
    <cellStyle name="Note 1 2 4 2 4 2" xfId="28420" xr:uid="{00000000-0005-0000-0000-00001E0D0000}"/>
    <cellStyle name="Note 1 2 4 2 4 3" xfId="43247" xr:uid="{00000000-0005-0000-0000-00001E0D0000}"/>
    <cellStyle name="Note 1 2 4 2 5" xfId="9349" xr:uid="{00000000-0005-0000-0000-000065040000}"/>
    <cellStyle name="Note 1 2 4 2 5 2" xfId="28951" xr:uid="{00000000-0005-0000-0000-00001F0D0000}"/>
    <cellStyle name="Note 1 2 4 2 5 3" xfId="43631" xr:uid="{00000000-0005-0000-0000-00001F0D0000}"/>
    <cellStyle name="Note 1 2 4 2 6" xfId="7893" xr:uid="{00000000-0005-0000-0000-0000DD240000}"/>
    <cellStyle name="Note 1 2 4 2 7" xfId="12395" xr:uid="{00000000-0005-0000-0000-000065040000}"/>
    <cellStyle name="Note 1 2 4 2 7 2" xfId="30954" xr:uid="{00000000-0005-0000-0000-0000210D0000}"/>
    <cellStyle name="Note 1 2 4 2 7 3" xfId="45055" xr:uid="{00000000-0005-0000-0000-0000210D0000}"/>
    <cellStyle name="Note 1 2 4 2 8" xfId="15133" xr:uid="{00000000-0005-0000-0000-000065040000}"/>
    <cellStyle name="Note 1 2 4 2 8 2" xfId="33689" xr:uid="{00000000-0005-0000-0000-0000220D0000}"/>
    <cellStyle name="Note 1 2 4 2 8 3" xfId="47640" xr:uid="{00000000-0005-0000-0000-0000220D0000}"/>
    <cellStyle name="Note 1 2 4 2 9" xfId="12839" xr:uid="{00000000-0005-0000-0000-000007040000}"/>
    <cellStyle name="Note 1 2 4 2 9 2" xfId="31395" xr:uid="{00000000-0005-0000-0000-0000230D0000}"/>
    <cellStyle name="Note 1 2 4 2 9 3" xfId="45482" xr:uid="{00000000-0005-0000-0000-0000230D0000}"/>
    <cellStyle name="Note 1 2 4 3" xfId="2521" xr:uid="{00000000-0005-0000-0000-000007040000}"/>
    <cellStyle name="Note 1 2 4 3 10" xfId="17141" xr:uid="{00000000-0005-0000-0000-000007040000}"/>
    <cellStyle name="Note 1 2 4 3 10 2" xfId="35697" xr:uid="{00000000-0005-0000-0000-0000250D0000}"/>
    <cellStyle name="Note 1 2 4 3 10 3" xfId="49374" xr:uid="{00000000-0005-0000-0000-0000250D0000}"/>
    <cellStyle name="Note 1 2 4 3 11" xfId="19574" xr:uid="{00000000-0005-0000-0000-000066040000}"/>
    <cellStyle name="Note 1 2 4 3 11 2" xfId="38130" xr:uid="{00000000-0005-0000-0000-0000260D0000}"/>
    <cellStyle name="Note 1 2 4 3 11 3" xfId="51622" xr:uid="{00000000-0005-0000-0000-0000260D0000}"/>
    <cellStyle name="Note 1 2 4 3 12" xfId="55349" xr:uid="{00000000-0005-0000-0000-000007040000}"/>
    <cellStyle name="Note 1 2 4 3 2" xfId="5728" xr:uid="{00000000-0005-0000-0000-000066040000}"/>
    <cellStyle name="Note 1 2 4 3 2 2" xfId="20690" xr:uid="{00000000-0005-0000-0000-0000C5040000}"/>
    <cellStyle name="Note 1 2 4 3 2 2 2" xfId="39240" xr:uid="{00000000-0005-0000-0000-0000280D0000}"/>
    <cellStyle name="Note 1 2 4 3 2 2 3" xfId="52617" xr:uid="{00000000-0005-0000-0000-0000280D0000}"/>
    <cellStyle name="Note 1 2 4 3 2 3" xfId="26143" xr:uid="{00000000-0005-0000-0000-0000270D0000}"/>
    <cellStyle name="Note 1 2 4 3 2 4" xfId="41531" xr:uid="{00000000-0005-0000-0000-0000270D0000}"/>
    <cellStyle name="Note 1 2 4 3 3" xfId="7694" xr:uid="{00000000-0005-0000-0000-000066040000}"/>
    <cellStyle name="Note 1 2 4 3 3 2" xfId="27816" xr:uid="{00000000-0005-0000-0000-0000290D0000}"/>
    <cellStyle name="Note 1 2 4 3 3 3" xfId="42800" xr:uid="{00000000-0005-0000-0000-0000290D0000}"/>
    <cellStyle name="Note 1 2 4 3 4" xfId="8555" xr:uid="{00000000-0005-0000-0000-000066040000}"/>
    <cellStyle name="Note 1 2 4 3 4 2" xfId="28452" xr:uid="{00000000-0005-0000-0000-00002A0D0000}"/>
    <cellStyle name="Note 1 2 4 3 4 3" xfId="43277" xr:uid="{00000000-0005-0000-0000-00002A0D0000}"/>
    <cellStyle name="Note 1 2 4 3 5" xfId="9411" xr:uid="{00000000-0005-0000-0000-000066040000}"/>
    <cellStyle name="Note 1 2 4 3 5 2" xfId="29013" xr:uid="{00000000-0005-0000-0000-00002B0D0000}"/>
    <cellStyle name="Note 1 2 4 3 5 3" xfId="43685" xr:uid="{00000000-0005-0000-0000-00002B0D0000}"/>
    <cellStyle name="Note 1 2 4 3 6" xfId="7773" xr:uid="{00000000-0005-0000-0000-0000DE240000}"/>
    <cellStyle name="Note 1 2 4 3 7" xfId="14525" xr:uid="{00000000-0005-0000-0000-000066040000}"/>
    <cellStyle name="Note 1 2 4 3 7 2" xfId="33081" xr:uid="{00000000-0005-0000-0000-00002D0D0000}"/>
    <cellStyle name="Note 1 2 4 3 7 3" xfId="47060" xr:uid="{00000000-0005-0000-0000-00002D0D0000}"/>
    <cellStyle name="Note 1 2 4 3 8" xfId="12107" xr:uid="{00000000-0005-0000-0000-000007040000}"/>
    <cellStyle name="Note 1 2 4 3 8 2" xfId="30670" xr:uid="{00000000-0005-0000-0000-00002E0D0000}"/>
    <cellStyle name="Note 1 2 4 3 8 3" xfId="44811" xr:uid="{00000000-0005-0000-0000-00002E0D0000}"/>
    <cellStyle name="Note 1 2 4 3 9" xfId="16429" xr:uid="{00000000-0005-0000-0000-000066040000}"/>
    <cellStyle name="Note 1 2 4 3 9 2" xfId="34985" xr:uid="{00000000-0005-0000-0000-00002F0D0000}"/>
    <cellStyle name="Note 1 2 4 3 9 3" xfId="48766" xr:uid="{00000000-0005-0000-0000-00002F0D0000}"/>
    <cellStyle name="Note 1 2 4 4" xfId="2593" xr:uid="{00000000-0005-0000-0000-000007040000}"/>
    <cellStyle name="Note 1 2 4 4 10" xfId="21612" xr:uid="{00000000-0005-0000-0000-000007040000}"/>
    <cellStyle name="Note 1 2 4 4 10 2" xfId="40152" xr:uid="{00000000-0005-0000-0000-0000310D0000}"/>
    <cellStyle name="Note 1 2 4 4 10 3" xfId="53500" xr:uid="{00000000-0005-0000-0000-0000310D0000}"/>
    <cellStyle name="Note 1 2 4 4 11" xfId="24086" xr:uid="{00000000-0005-0000-0000-0000300D0000}"/>
    <cellStyle name="Note 1 2 4 4 12" xfId="55421" xr:uid="{00000000-0005-0000-0000-000007040000}"/>
    <cellStyle name="Note 1 2 4 4 2" xfId="5800" xr:uid="{00000000-0005-0000-0000-000067040000}"/>
    <cellStyle name="Note 1 2 4 4 2 2" xfId="26213" xr:uid="{00000000-0005-0000-0000-0000320D0000}"/>
    <cellStyle name="Note 1 2 4 4 2 3" xfId="41598" xr:uid="{00000000-0005-0000-0000-0000320D0000}"/>
    <cellStyle name="Note 1 2 4 4 3" xfId="9483" xr:uid="{00000000-0005-0000-0000-000067040000}"/>
    <cellStyle name="Note 1 2 4 4 3 2" xfId="29085" xr:uid="{00000000-0005-0000-0000-0000330D0000}"/>
    <cellStyle name="Note 1 2 4 4 3 3" xfId="43755" xr:uid="{00000000-0005-0000-0000-0000330D0000}"/>
    <cellStyle name="Note 1 2 4 4 4" xfId="8246" xr:uid="{00000000-0005-0000-0000-0000DF240000}"/>
    <cellStyle name="Note 1 2 4 4 5" xfId="12465" xr:uid="{00000000-0005-0000-0000-000067040000}"/>
    <cellStyle name="Note 1 2 4 4 5 2" xfId="31024" xr:uid="{00000000-0005-0000-0000-0000350D0000}"/>
    <cellStyle name="Note 1 2 4 4 5 3" xfId="45124" xr:uid="{00000000-0005-0000-0000-0000350D0000}"/>
    <cellStyle name="Note 1 2 4 4 6" xfId="14476" xr:uid="{00000000-0005-0000-0000-000007040000}"/>
    <cellStyle name="Note 1 2 4 4 6 2" xfId="33032" xr:uid="{00000000-0005-0000-0000-0000360D0000}"/>
    <cellStyle name="Note 1 2 4 4 6 3" xfId="47012" xr:uid="{00000000-0005-0000-0000-0000360D0000}"/>
    <cellStyle name="Note 1 2 4 4 7" xfId="16501" xr:uid="{00000000-0005-0000-0000-000067040000}"/>
    <cellStyle name="Note 1 2 4 4 7 2" xfId="35057" xr:uid="{00000000-0005-0000-0000-0000370D0000}"/>
    <cellStyle name="Note 1 2 4 4 7 3" xfId="48838" xr:uid="{00000000-0005-0000-0000-0000370D0000}"/>
    <cellStyle name="Note 1 2 4 4 8" xfId="18495" xr:uid="{00000000-0005-0000-0000-000007040000}"/>
    <cellStyle name="Note 1 2 4 4 8 2" xfId="37051" xr:uid="{00000000-0005-0000-0000-0000380D0000}"/>
    <cellStyle name="Note 1 2 4 4 8 3" xfId="50562" xr:uid="{00000000-0005-0000-0000-0000380D0000}"/>
    <cellStyle name="Note 1 2 4 4 9" xfId="17582" xr:uid="{00000000-0005-0000-0000-000067040000}"/>
    <cellStyle name="Note 1 2 4 4 9 2" xfId="36138" xr:uid="{00000000-0005-0000-0000-0000390D0000}"/>
    <cellStyle name="Note 1 2 4 4 9 3" xfId="49767" xr:uid="{00000000-0005-0000-0000-0000390D0000}"/>
    <cellStyle name="Note 1 2 4 5" xfId="4267" xr:uid="{00000000-0005-0000-0000-000064040000}"/>
    <cellStyle name="Note 1 2 4 5 2" xfId="24788" xr:uid="{00000000-0005-0000-0000-00003A0D0000}"/>
    <cellStyle name="Note 1 2 4 5 3" xfId="27783" xr:uid="{00000000-0005-0000-0000-00003A0D0000}"/>
    <cellStyle name="Note 1 2 4 6" xfId="6970" xr:uid="{00000000-0005-0000-0000-0000DC240000}"/>
    <cellStyle name="Note 1 2 4 7" xfId="12056" xr:uid="{00000000-0005-0000-0000-000007040000}"/>
    <cellStyle name="Note 1 2 4 7 2" xfId="30619" xr:uid="{00000000-0005-0000-0000-00003C0D0000}"/>
    <cellStyle name="Note 1 2 4 7 3" xfId="44763" xr:uid="{00000000-0005-0000-0000-00003C0D0000}"/>
    <cellStyle name="Note 1 2 4 8" xfId="16055" xr:uid="{00000000-0005-0000-0000-000064040000}"/>
    <cellStyle name="Note 1 2 4 8 2" xfId="34611" xr:uid="{00000000-0005-0000-0000-00003D0D0000}"/>
    <cellStyle name="Note 1 2 4 8 3" xfId="48429" xr:uid="{00000000-0005-0000-0000-00003D0D0000}"/>
    <cellStyle name="Note 1 2 4 9" xfId="18806" xr:uid="{00000000-0005-0000-0000-000007040000}"/>
    <cellStyle name="Note 1 2 4 9 2" xfId="37362" xr:uid="{00000000-0005-0000-0000-00003E0D0000}"/>
    <cellStyle name="Note 1 2 4 9 3" xfId="50855" xr:uid="{00000000-0005-0000-0000-00003E0D0000}"/>
    <cellStyle name="Note 1 2 5" xfId="2464" xr:uid="{00000000-0005-0000-0000-000002040000}"/>
    <cellStyle name="Note 1 2 5 10" xfId="16372" xr:uid="{00000000-0005-0000-0000-000068040000}"/>
    <cellStyle name="Note 1 2 5 10 2" xfId="34928" xr:uid="{00000000-0005-0000-0000-0000400D0000}"/>
    <cellStyle name="Note 1 2 5 10 3" xfId="48715" xr:uid="{00000000-0005-0000-0000-0000400D0000}"/>
    <cellStyle name="Note 1 2 5 11" xfId="14559" xr:uid="{00000000-0005-0000-0000-000002040000}"/>
    <cellStyle name="Note 1 2 5 11 2" xfId="33115" xr:uid="{00000000-0005-0000-0000-0000410D0000}"/>
    <cellStyle name="Note 1 2 5 11 3" xfId="47093" xr:uid="{00000000-0005-0000-0000-0000410D0000}"/>
    <cellStyle name="Note 1 2 5 12" xfId="19419" xr:uid="{00000000-0005-0000-0000-000068040000}"/>
    <cellStyle name="Note 1 2 5 12 2" xfId="37975" xr:uid="{00000000-0005-0000-0000-0000420D0000}"/>
    <cellStyle name="Note 1 2 5 12 3" xfId="51467" xr:uid="{00000000-0005-0000-0000-0000420D0000}"/>
    <cellStyle name="Note 1 2 5 13" xfId="23975" xr:uid="{00000000-0005-0000-0000-00003F0D0000}"/>
    <cellStyle name="Note 1 2 5 14" xfId="55294" xr:uid="{00000000-0005-0000-0000-000002040000}"/>
    <cellStyle name="Note 1 2 5 2" xfId="5671" xr:uid="{00000000-0005-0000-0000-000068040000}"/>
    <cellStyle name="Note 1 2 5 2 2" xfId="20657" xr:uid="{00000000-0005-0000-0000-0000C8040000}"/>
    <cellStyle name="Note 1 2 5 2 2 2" xfId="39209" xr:uid="{00000000-0005-0000-0000-0000440D0000}"/>
    <cellStyle name="Note 1 2 5 2 2 3" xfId="52592" xr:uid="{00000000-0005-0000-0000-0000440D0000}"/>
    <cellStyle name="Note 1 2 5 2 3" xfId="26088" xr:uid="{00000000-0005-0000-0000-0000430D0000}"/>
    <cellStyle name="Note 1 2 5 2 4" xfId="41482" xr:uid="{00000000-0005-0000-0000-0000430D0000}"/>
    <cellStyle name="Note 1 2 5 3" xfId="7637" xr:uid="{00000000-0005-0000-0000-000068040000}"/>
    <cellStyle name="Note 1 2 5 3 2" xfId="27767" xr:uid="{00000000-0005-0000-0000-0000450D0000}"/>
    <cellStyle name="Note 1 2 5 3 3" xfId="42775" xr:uid="{00000000-0005-0000-0000-0000450D0000}"/>
    <cellStyle name="Note 1 2 5 4" xfId="8498" xr:uid="{00000000-0005-0000-0000-000068040000}"/>
    <cellStyle name="Note 1 2 5 4 2" xfId="28425" xr:uid="{00000000-0005-0000-0000-0000460D0000}"/>
    <cellStyle name="Note 1 2 5 4 3" xfId="43252" xr:uid="{00000000-0005-0000-0000-0000460D0000}"/>
    <cellStyle name="Note 1 2 5 5" xfId="9354" xr:uid="{00000000-0005-0000-0000-000068040000}"/>
    <cellStyle name="Note 1 2 5 5 2" xfId="28956" xr:uid="{00000000-0005-0000-0000-0000470D0000}"/>
    <cellStyle name="Note 1 2 5 5 3" xfId="43636" xr:uid="{00000000-0005-0000-0000-0000470D0000}"/>
    <cellStyle name="Note 1 2 5 6" xfId="6971" xr:uid="{00000000-0005-0000-0000-0000E0240000}"/>
    <cellStyle name="Note 1 2 5 7" xfId="12782" xr:uid="{00000000-0005-0000-0000-000068040000}"/>
    <cellStyle name="Note 1 2 5 7 2" xfId="31338" xr:uid="{00000000-0005-0000-0000-0000490D0000}"/>
    <cellStyle name="Note 1 2 5 7 3" xfId="45426" xr:uid="{00000000-0005-0000-0000-0000490D0000}"/>
    <cellStyle name="Note 1 2 5 8" xfId="15138" xr:uid="{00000000-0005-0000-0000-000068040000}"/>
    <cellStyle name="Note 1 2 5 8 2" xfId="33694" xr:uid="{00000000-0005-0000-0000-00004A0D0000}"/>
    <cellStyle name="Note 1 2 5 8 3" xfId="47645" xr:uid="{00000000-0005-0000-0000-00004A0D0000}"/>
    <cellStyle name="Note 1 2 5 9" xfId="14796" xr:uid="{00000000-0005-0000-0000-000002040000}"/>
    <cellStyle name="Note 1 2 5 9 2" xfId="33352" xr:uid="{00000000-0005-0000-0000-00004B0D0000}"/>
    <cellStyle name="Note 1 2 5 9 3" xfId="47315" xr:uid="{00000000-0005-0000-0000-00004B0D0000}"/>
    <cellStyle name="Note 1 2 6" xfId="2785" xr:uid="{00000000-0005-0000-0000-000002040000}"/>
    <cellStyle name="Note 1 2 6 10" xfId="18167" xr:uid="{00000000-0005-0000-0000-000002040000}"/>
    <cellStyle name="Note 1 2 6 10 2" xfId="36723" xr:uid="{00000000-0005-0000-0000-00004D0D0000}"/>
    <cellStyle name="Note 1 2 6 10 3" xfId="50275" xr:uid="{00000000-0005-0000-0000-00004D0D0000}"/>
    <cellStyle name="Note 1 2 6 11" xfId="18054" xr:uid="{00000000-0005-0000-0000-000069040000}"/>
    <cellStyle name="Note 1 2 6 11 2" xfId="36610" xr:uid="{00000000-0005-0000-0000-00004E0D0000}"/>
    <cellStyle name="Note 1 2 6 11 3" xfId="50173" xr:uid="{00000000-0005-0000-0000-00004E0D0000}"/>
    <cellStyle name="Note 1 2 6 12" xfId="55608" xr:uid="{00000000-0005-0000-0000-000002040000}"/>
    <cellStyle name="Note 1 2 6 2" xfId="5992" xr:uid="{00000000-0005-0000-0000-000069040000}"/>
    <cellStyle name="Note 1 2 6 2 2" xfId="20821" xr:uid="{00000000-0005-0000-0000-0000CA040000}"/>
    <cellStyle name="Note 1 2 6 2 2 2" xfId="39365" xr:uid="{00000000-0005-0000-0000-0000500D0000}"/>
    <cellStyle name="Note 1 2 6 2 2 3" xfId="52734" xr:uid="{00000000-0005-0000-0000-0000500D0000}"/>
    <cellStyle name="Note 1 2 6 2 3" xfId="26401" xr:uid="{00000000-0005-0000-0000-00004F0D0000}"/>
    <cellStyle name="Note 1 2 6 2 4" xfId="41718" xr:uid="{00000000-0005-0000-0000-00004F0D0000}"/>
    <cellStyle name="Note 1 2 6 3" xfId="7958" xr:uid="{00000000-0005-0000-0000-000069040000}"/>
    <cellStyle name="Note 1 2 6 3 2" xfId="27991" xr:uid="{00000000-0005-0000-0000-0000510D0000}"/>
    <cellStyle name="Note 1 2 6 3 3" xfId="42906" xr:uid="{00000000-0005-0000-0000-0000510D0000}"/>
    <cellStyle name="Note 1 2 6 4" xfId="8818" xr:uid="{00000000-0005-0000-0000-000069040000}"/>
    <cellStyle name="Note 1 2 6 4 2" xfId="28671" xr:uid="{00000000-0005-0000-0000-0000520D0000}"/>
    <cellStyle name="Note 1 2 6 4 3" xfId="43383" xr:uid="{00000000-0005-0000-0000-0000520D0000}"/>
    <cellStyle name="Note 1 2 6 5" xfId="9675" xr:uid="{00000000-0005-0000-0000-000069040000}"/>
    <cellStyle name="Note 1 2 6 5 2" xfId="29276" xr:uid="{00000000-0005-0000-0000-0000530D0000}"/>
    <cellStyle name="Note 1 2 6 5 3" xfId="43875" xr:uid="{00000000-0005-0000-0000-0000530D0000}"/>
    <cellStyle name="Note 1 2 6 6" xfId="3479" xr:uid="{00000000-0005-0000-0000-0000E1240000}"/>
    <cellStyle name="Note 1 2 6 7" xfId="13103" xr:uid="{00000000-0005-0000-0000-000069040000}"/>
    <cellStyle name="Note 1 2 6 7 2" xfId="31659" xr:uid="{00000000-0005-0000-0000-0000550D0000}"/>
    <cellStyle name="Note 1 2 6 7 3" xfId="45742" xr:uid="{00000000-0005-0000-0000-0000550D0000}"/>
    <cellStyle name="Note 1 2 6 8" xfId="15877" xr:uid="{00000000-0005-0000-0000-000002040000}"/>
    <cellStyle name="Note 1 2 6 8 2" xfId="34433" xr:uid="{00000000-0005-0000-0000-0000560D0000}"/>
    <cellStyle name="Note 1 2 6 8 3" xfId="48282" xr:uid="{00000000-0005-0000-0000-0000560D0000}"/>
    <cellStyle name="Note 1 2 6 9" xfId="16692" xr:uid="{00000000-0005-0000-0000-000069040000}"/>
    <cellStyle name="Note 1 2 6 9 2" xfId="35248" xr:uid="{00000000-0005-0000-0000-0000570D0000}"/>
    <cellStyle name="Note 1 2 6 9 3" xfId="48961" xr:uid="{00000000-0005-0000-0000-0000570D0000}"/>
    <cellStyle name="Note 1 2 7" xfId="2596" xr:uid="{00000000-0005-0000-0000-000002040000}"/>
    <cellStyle name="Note 1 2 7 10" xfId="21615" xr:uid="{00000000-0005-0000-0000-000002040000}"/>
    <cellStyle name="Note 1 2 7 10 2" xfId="40155" xr:uid="{00000000-0005-0000-0000-0000590D0000}"/>
    <cellStyle name="Note 1 2 7 10 3" xfId="53503" xr:uid="{00000000-0005-0000-0000-0000590D0000}"/>
    <cellStyle name="Note 1 2 7 11" xfId="24089" xr:uid="{00000000-0005-0000-0000-0000580D0000}"/>
    <cellStyle name="Note 1 2 7 12" xfId="55424" xr:uid="{00000000-0005-0000-0000-000002040000}"/>
    <cellStyle name="Note 1 2 7 2" xfId="5803" xr:uid="{00000000-0005-0000-0000-00006A040000}"/>
    <cellStyle name="Note 1 2 7 2 2" xfId="26216" xr:uid="{00000000-0005-0000-0000-00005A0D0000}"/>
    <cellStyle name="Note 1 2 7 2 3" xfId="41601" xr:uid="{00000000-0005-0000-0000-00005A0D0000}"/>
    <cellStyle name="Note 1 2 7 3" xfId="9486" xr:uid="{00000000-0005-0000-0000-00006A040000}"/>
    <cellStyle name="Note 1 2 7 3 2" xfId="29088" xr:uid="{00000000-0005-0000-0000-00005B0D0000}"/>
    <cellStyle name="Note 1 2 7 3 3" xfId="43758" xr:uid="{00000000-0005-0000-0000-00005B0D0000}"/>
    <cellStyle name="Note 1 2 7 4" xfId="3480" xr:uid="{00000000-0005-0000-0000-0000E2240000}"/>
    <cellStyle name="Note 1 2 7 5" xfId="12463" xr:uid="{00000000-0005-0000-0000-00006A040000}"/>
    <cellStyle name="Note 1 2 7 5 2" xfId="31022" xr:uid="{00000000-0005-0000-0000-00005D0D0000}"/>
    <cellStyle name="Note 1 2 7 5 3" xfId="45122" xr:uid="{00000000-0005-0000-0000-00005D0D0000}"/>
    <cellStyle name="Note 1 2 7 6" xfId="14274" xr:uid="{00000000-0005-0000-0000-000002040000}"/>
    <cellStyle name="Note 1 2 7 6 2" xfId="32830" xr:uid="{00000000-0005-0000-0000-00005E0D0000}"/>
    <cellStyle name="Note 1 2 7 6 3" xfId="46823" xr:uid="{00000000-0005-0000-0000-00005E0D0000}"/>
    <cellStyle name="Note 1 2 7 7" xfId="16504" xr:uid="{00000000-0005-0000-0000-00006A040000}"/>
    <cellStyle name="Note 1 2 7 7 2" xfId="35060" xr:uid="{00000000-0005-0000-0000-00005F0D0000}"/>
    <cellStyle name="Note 1 2 7 7 3" xfId="48841" xr:uid="{00000000-0005-0000-0000-00005F0D0000}"/>
    <cellStyle name="Note 1 2 7 8" xfId="17675" xr:uid="{00000000-0005-0000-0000-000002040000}"/>
    <cellStyle name="Note 1 2 7 8 2" xfId="36231" xr:uid="{00000000-0005-0000-0000-0000600D0000}"/>
    <cellStyle name="Note 1 2 7 8 3" xfId="49850" xr:uid="{00000000-0005-0000-0000-0000600D0000}"/>
    <cellStyle name="Note 1 2 7 9" xfId="19801" xr:uid="{00000000-0005-0000-0000-00006A040000}"/>
    <cellStyle name="Note 1 2 7 9 2" xfId="38357" xr:uid="{00000000-0005-0000-0000-0000610D0000}"/>
    <cellStyle name="Note 1 2 7 9 3" xfId="51849" xr:uid="{00000000-0005-0000-0000-0000610D0000}"/>
    <cellStyle name="Note 1 2 8" xfId="4262" xr:uid="{00000000-0005-0000-0000-000053040000}"/>
    <cellStyle name="Note 1 2 8 2" xfId="24783" xr:uid="{00000000-0005-0000-0000-0000620D0000}"/>
    <cellStyle name="Note 1 2 8 3" xfId="22674" xr:uid="{00000000-0005-0000-0000-0000620D0000}"/>
    <cellStyle name="Note 1 2 9" xfId="4825" xr:uid="{00000000-0005-0000-0000-0000CB240000}"/>
    <cellStyle name="Note 1 20" xfId="54247" xr:uid="{00000000-0005-0000-0000-000001040000}"/>
    <cellStyle name="Note 1 3" xfId="1051" xr:uid="{00000000-0005-0000-0000-000008040000}"/>
    <cellStyle name="Note 1 3 10" xfId="16040" xr:uid="{00000000-0005-0000-0000-00006B040000}"/>
    <cellStyle name="Note 1 3 10 2" xfId="34596" xr:uid="{00000000-0005-0000-0000-0000650D0000}"/>
    <cellStyle name="Note 1 3 10 3" xfId="48414" xr:uid="{00000000-0005-0000-0000-0000650D0000}"/>
    <cellStyle name="Note 1 3 11" xfId="18674" xr:uid="{00000000-0005-0000-0000-000008040000}"/>
    <cellStyle name="Note 1 3 11 2" xfId="37230" xr:uid="{00000000-0005-0000-0000-0000660D0000}"/>
    <cellStyle name="Note 1 3 11 3" xfId="50727" xr:uid="{00000000-0005-0000-0000-0000660D0000}"/>
    <cellStyle name="Note 1 3 12" xfId="19775" xr:uid="{00000000-0005-0000-0000-00006B040000}"/>
    <cellStyle name="Note 1 3 12 2" xfId="38331" xr:uid="{00000000-0005-0000-0000-0000670D0000}"/>
    <cellStyle name="Note 1 3 12 3" xfId="51823" xr:uid="{00000000-0005-0000-0000-0000670D0000}"/>
    <cellStyle name="Note 1 3 13" xfId="16099" xr:uid="{00000000-0005-0000-0000-000008040000}"/>
    <cellStyle name="Note 1 3 13 2" xfId="34655" xr:uid="{00000000-0005-0000-0000-0000680D0000}"/>
    <cellStyle name="Note 1 3 13 3" xfId="48468" xr:uid="{00000000-0005-0000-0000-0000680D0000}"/>
    <cellStyle name="Note 1 3 14" xfId="21687" xr:uid="{00000000-0005-0000-0000-000008040000}"/>
    <cellStyle name="Note 1 3 14 2" xfId="40227" xr:uid="{00000000-0005-0000-0000-0000690D0000}"/>
    <cellStyle name="Note 1 3 14 3" xfId="53575" xr:uid="{00000000-0005-0000-0000-0000690D0000}"/>
    <cellStyle name="Note 1 3 15" xfId="22037" xr:uid="{00000000-0005-0000-0000-00006B040000}"/>
    <cellStyle name="Note 1 3 15 2" xfId="40577" xr:uid="{00000000-0005-0000-0000-00006A0D0000}"/>
    <cellStyle name="Note 1 3 15 3" xfId="53866" xr:uid="{00000000-0005-0000-0000-00006A0D0000}"/>
    <cellStyle name="Note 1 3 16" xfId="22839" xr:uid="{00000000-0005-0000-0000-0000640D0000}"/>
    <cellStyle name="Note 1 3 17" xfId="30021" xr:uid="{00000000-0005-0000-0000-0000640D0000}"/>
    <cellStyle name="Note 1 3 18" xfId="54254" xr:uid="{00000000-0005-0000-0000-000008040000}"/>
    <cellStyle name="Note 1 3 2" xfId="1052" xr:uid="{00000000-0005-0000-0000-000009040000}"/>
    <cellStyle name="Note 1 3 2 10" xfId="19757" xr:uid="{00000000-0005-0000-0000-00006C040000}"/>
    <cellStyle name="Note 1 3 2 10 2" xfId="38313" xr:uid="{00000000-0005-0000-0000-00006C0D0000}"/>
    <cellStyle name="Note 1 3 2 10 3" xfId="51805" xr:uid="{00000000-0005-0000-0000-00006C0D0000}"/>
    <cellStyle name="Note 1 3 2 11" xfId="17234" xr:uid="{00000000-0005-0000-0000-000009040000}"/>
    <cellStyle name="Note 1 3 2 11 2" xfId="35790" xr:uid="{00000000-0005-0000-0000-00006D0D0000}"/>
    <cellStyle name="Note 1 3 2 11 3" xfId="49461" xr:uid="{00000000-0005-0000-0000-00006D0D0000}"/>
    <cellStyle name="Note 1 3 2 12" xfId="21456" xr:uid="{00000000-0005-0000-0000-000009040000}"/>
    <cellStyle name="Note 1 3 2 12 2" xfId="39996" xr:uid="{00000000-0005-0000-0000-00006E0D0000}"/>
    <cellStyle name="Note 1 3 2 12 3" xfId="53344" xr:uid="{00000000-0005-0000-0000-00006E0D0000}"/>
    <cellStyle name="Note 1 3 2 13" xfId="22038" xr:uid="{00000000-0005-0000-0000-00006C040000}"/>
    <cellStyle name="Note 1 3 2 13 2" xfId="40578" xr:uid="{00000000-0005-0000-0000-00006F0D0000}"/>
    <cellStyle name="Note 1 3 2 13 3" xfId="53867" xr:uid="{00000000-0005-0000-0000-00006F0D0000}"/>
    <cellStyle name="Note 1 3 2 14" xfId="22840" xr:uid="{00000000-0005-0000-0000-00006B0D0000}"/>
    <cellStyle name="Note 1 3 2 15" xfId="30017" xr:uid="{00000000-0005-0000-0000-00006B0D0000}"/>
    <cellStyle name="Note 1 3 2 16" xfId="54255" xr:uid="{00000000-0005-0000-0000-000009040000}"/>
    <cellStyle name="Note 1 3 2 2" xfId="2457" xr:uid="{00000000-0005-0000-0000-000009040000}"/>
    <cellStyle name="Note 1 3 2 2 10" xfId="16365" xr:uid="{00000000-0005-0000-0000-00006D040000}"/>
    <cellStyle name="Note 1 3 2 2 10 2" xfId="34921" xr:uid="{00000000-0005-0000-0000-0000710D0000}"/>
    <cellStyle name="Note 1 3 2 2 10 3" xfId="48708" xr:uid="{00000000-0005-0000-0000-0000710D0000}"/>
    <cellStyle name="Note 1 3 2 2 11" xfId="15265" xr:uid="{00000000-0005-0000-0000-000009040000}"/>
    <cellStyle name="Note 1 3 2 2 11 2" xfId="33821" xr:uid="{00000000-0005-0000-0000-0000720D0000}"/>
    <cellStyle name="Note 1 3 2 2 11 3" xfId="47762" xr:uid="{00000000-0005-0000-0000-0000720D0000}"/>
    <cellStyle name="Note 1 3 2 2 12" xfId="15752" xr:uid="{00000000-0005-0000-0000-00006D040000}"/>
    <cellStyle name="Note 1 3 2 2 12 2" xfId="34308" xr:uid="{00000000-0005-0000-0000-0000730D0000}"/>
    <cellStyle name="Note 1 3 2 2 12 3" xfId="48165" xr:uid="{00000000-0005-0000-0000-0000730D0000}"/>
    <cellStyle name="Note 1 3 2 2 13" xfId="23968" xr:uid="{00000000-0005-0000-0000-0000700D0000}"/>
    <cellStyle name="Note 1 3 2 2 14" xfId="55287" xr:uid="{00000000-0005-0000-0000-000009040000}"/>
    <cellStyle name="Note 1 3 2 2 2" xfId="5664" xr:uid="{00000000-0005-0000-0000-00006D040000}"/>
    <cellStyle name="Note 1 3 2 2 2 2" xfId="20650" xr:uid="{00000000-0005-0000-0000-0000CF040000}"/>
    <cellStyle name="Note 1 3 2 2 2 2 2" xfId="39202" xr:uid="{00000000-0005-0000-0000-0000750D0000}"/>
    <cellStyle name="Note 1 3 2 2 2 2 3" xfId="52585" xr:uid="{00000000-0005-0000-0000-0000750D0000}"/>
    <cellStyle name="Note 1 3 2 2 2 3" xfId="26081" xr:uid="{00000000-0005-0000-0000-0000740D0000}"/>
    <cellStyle name="Note 1 3 2 2 2 4" xfId="41475" xr:uid="{00000000-0005-0000-0000-0000740D0000}"/>
    <cellStyle name="Note 1 3 2 2 3" xfId="7630" xr:uid="{00000000-0005-0000-0000-00006D040000}"/>
    <cellStyle name="Note 1 3 2 2 3 2" xfId="27760" xr:uid="{00000000-0005-0000-0000-0000760D0000}"/>
    <cellStyle name="Note 1 3 2 2 3 3" xfId="42768" xr:uid="{00000000-0005-0000-0000-0000760D0000}"/>
    <cellStyle name="Note 1 3 2 2 4" xfId="8491" xr:uid="{00000000-0005-0000-0000-00006D040000}"/>
    <cellStyle name="Note 1 3 2 2 4 2" xfId="28418" xr:uid="{00000000-0005-0000-0000-0000770D0000}"/>
    <cellStyle name="Note 1 3 2 2 4 3" xfId="43245" xr:uid="{00000000-0005-0000-0000-0000770D0000}"/>
    <cellStyle name="Note 1 3 2 2 5" xfId="9347" xr:uid="{00000000-0005-0000-0000-00006D040000}"/>
    <cellStyle name="Note 1 3 2 2 5 2" xfId="28949" xr:uid="{00000000-0005-0000-0000-0000780D0000}"/>
    <cellStyle name="Note 1 3 2 2 5 3" xfId="43629" xr:uid="{00000000-0005-0000-0000-0000780D0000}"/>
    <cellStyle name="Note 1 3 2 2 6" xfId="3481" xr:uid="{00000000-0005-0000-0000-0000E5240000}"/>
    <cellStyle name="Note 1 3 2 2 7" xfId="11889" xr:uid="{00000000-0005-0000-0000-00006D040000}"/>
    <cellStyle name="Note 1 3 2 2 7 2" xfId="30453" xr:uid="{00000000-0005-0000-0000-00007A0D0000}"/>
    <cellStyle name="Note 1 3 2 2 7 3" xfId="44598" xr:uid="{00000000-0005-0000-0000-00007A0D0000}"/>
    <cellStyle name="Note 1 3 2 2 8" xfId="15131" xr:uid="{00000000-0005-0000-0000-00006D040000}"/>
    <cellStyle name="Note 1 3 2 2 8 2" xfId="33687" xr:uid="{00000000-0005-0000-0000-00007B0D0000}"/>
    <cellStyle name="Note 1 3 2 2 8 3" xfId="47638" xr:uid="{00000000-0005-0000-0000-00007B0D0000}"/>
    <cellStyle name="Note 1 3 2 2 9" xfId="13344" xr:uid="{00000000-0005-0000-0000-000009040000}"/>
    <cellStyle name="Note 1 3 2 2 9 2" xfId="31900" xr:uid="{00000000-0005-0000-0000-00007C0D0000}"/>
    <cellStyle name="Note 1 3 2 2 9 3" xfId="45977" xr:uid="{00000000-0005-0000-0000-00007C0D0000}"/>
    <cellStyle name="Note 1 3 2 3" xfId="2519" xr:uid="{00000000-0005-0000-0000-000009040000}"/>
    <cellStyle name="Note 1 3 2 3 10" xfId="17867" xr:uid="{00000000-0005-0000-0000-000009040000}"/>
    <cellStyle name="Note 1 3 2 3 10 2" xfId="36423" xr:uid="{00000000-0005-0000-0000-00007E0D0000}"/>
    <cellStyle name="Note 1 3 2 3 10 3" xfId="50011" xr:uid="{00000000-0005-0000-0000-00007E0D0000}"/>
    <cellStyle name="Note 1 3 2 3 11" xfId="11564" xr:uid="{00000000-0005-0000-0000-00006E040000}"/>
    <cellStyle name="Note 1 3 2 3 11 2" xfId="30128" xr:uid="{00000000-0005-0000-0000-00007F0D0000}"/>
    <cellStyle name="Note 1 3 2 3 11 3" xfId="44336" xr:uid="{00000000-0005-0000-0000-00007F0D0000}"/>
    <cellStyle name="Note 1 3 2 3 12" xfId="55347" xr:uid="{00000000-0005-0000-0000-000009040000}"/>
    <cellStyle name="Note 1 3 2 3 2" xfId="5726" xr:uid="{00000000-0005-0000-0000-00006E040000}"/>
    <cellStyle name="Note 1 3 2 3 2 2" xfId="20688" xr:uid="{00000000-0005-0000-0000-0000D1040000}"/>
    <cellStyle name="Note 1 3 2 3 2 2 2" xfId="39238" xr:uid="{00000000-0005-0000-0000-0000810D0000}"/>
    <cellStyle name="Note 1 3 2 3 2 2 3" xfId="52615" xr:uid="{00000000-0005-0000-0000-0000810D0000}"/>
    <cellStyle name="Note 1 3 2 3 2 3" xfId="26141" xr:uid="{00000000-0005-0000-0000-0000800D0000}"/>
    <cellStyle name="Note 1 3 2 3 2 4" xfId="41529" xr:uid="{00000000-0005-0000-0000-0000800D0000}"/>
    <cellStyle name="Note 1 3 2 3 3" xfId="7692" xr:uid="{00000000-0005-0000-0000-00006E040000}"/>
    <cellStyle name="Note 1 3 2 3 3 2" xfId="27814" xr:uid="{00000000-0005-0000-0000-0000820D0000}"/>
    <cellStyle name="Note 1 3 2 3 3 3" xfId="42798" xr:uid="{00000000-0005-0000-0000-0000820D0000}"/>
    <cellStyle name="Note 1 3 2 3 4" xfId="8553" xr:uid="{00000000-0005-0000-0000-00006E040000}"/>
    <cellStyle name="Note 1 3 2 3 4 2" xfId="28450" xr:uid="{00000000-0005-0000-0000-0000830D0000}"/>
    <cellStyle name="Note 1 3 2 3 4 3" xfId="43275" xr:uid="{00000000-0005-0000-0000-0000830D0000}"/>
    <cellStyle name="Note 1 3 2 3 5" xfId="9409" xr:uid="{00000000-0005-0000-0000-00006E040000}"/>
    <cellStyle name="Note 1 3 2 3 5 2" xfId="29011" xr:uid="{00000000-0005-0000-0000-0000840D0000}"/>
    <cellStyle name="Note 1 3 2 3 5 3" xfId="43683" xr:uid="{00000000-0005-0000-0000-0000840D0000}"/>
    <cellStyle name="Note 1 3 2 3 6" xfId="3482" xr:uid="{00000000-0005-0000-0000-0000E6240000}"/>
    <cellStyle name="Note 1 3 2 3 7" xfId="11717" xr:uid="{00000000-0005-0000-0000-00006E040000}"/>
    <cellStyle name="Note 1 3 2 3 7 2" xfId="30281" xr:uid="{00000000-0005-0000-0000-0000860D0000}"/>
    <cellStyle name="Note 1 3 2 3 7 3" xfId="44429" xr:uid="{00000000-0005-0000-0000-0000860D0000}"/>
    <cellStyle name="Note 1 3 2 3 8" xfId="11917" xr:uid="{00000000-0005-0000-0000-000009040000}"/>
    <cellStyle name="Note 1 3 2 3 8 2" xfId="30481" xr:uid="{00000000-0005-0000-0000-0000870D0000}"/>
    <cellStyle name="Note 1 3 2 3 8 3" xfId="44626" xr:uid="{00000000-0005-0000-0000-0000870D0000}"/>
    <cellStyle name="Note 1 3 2 3 9" xfId="16427" xr:uid="{00000000-0005-0000-0000-00006E040000}"/>
    <cellStyle name="Note 1 3 2 3 9 2" xfId="34983" xr:uid="{00000000-0005-0000-0000-0000880D0000}"/>
    <cellStyle name="Note 1 3 2 3 9 3" xfId="48764" xr:uid="{00000000-0005-0000-0000-0000880D0000}"/>
    <cellStyle name="Note 1 3 2 4" xfId="2591" xr:uid="{00000000-0005-0000-0000-000009040000}"/>
    <cellStyle name="Note 1 3 2 4 10" xfId="21610" xr:uid="{00000000-0005-0000-0000-000009040000}"/>
    <cellStyle name="Note 1 3 2 4 10 2" xfId="40150" xr:uid="{00000000-0005-0000-0000-00008A0D0000}"/>
    <cellStyle name="Note 1 3 2 4 10 3" xfId="53498" xr:uid="{00000000-0005-0000-0000-00008A0D0000}"/>
    <cellStyle name="Note 1 3 2 4 11" xfId="24084" xr:uid="{00000000-0005-0000-0000-0000890D0000}"/>
    <cellStyle name="Note 1 3 2 4 12" xfId="55419" xr:uid="{00000000-0005-0000-0000-000009040000}"/>
    <cellStyle name="Note 1 3 2 4 2" xfId="5798" xr:uid="{00000000-0005-0000-0000-00006F040000}"/>
    <cellStyle name="Note 1 3 2 4 2 2" xfId="26211" xr:uid="{00000000-0005-0000-0000-00008B0D0000}"/>
    <cellStyle name="Note 1 3 2 4 2 3" xfId="41596" xr:uid="{00000000-0005-0000-0000-00008B0D0000}"/>
    <cellStyle name="Note 1 3 2 4 3" xfId="9481" xr:uid="{00000000-0005-0000-0000-00006F040000}"/>
    <cellStyle name="Note 1 3 2 4 3 2" xfId="29083" xr:uid="{00000000-0005-0000-0000-00008C0D0000}"/>
    <cellStyle name="Note 1 3 2 4 3 3" xfId="43753" xr:uid="{00000000-0005-0000-0000-00008C0D0000}"/>
    <cellStyle name="Note 1 3 2 4 4" xfId="3484" xr:uid="{00000000-0005-0000-0000-0000E7240000}"/>
    <cellStyle name="Note 1 3 2 4 5" xfId="12518" xr:uid="{00000000-0005-0000-0000-00006F040000}"/>
    <cellStyle name="Note 1 3 2 4 5 2" xfId="31076" xr:uid="{00000000-0005-0000-0000-00008E0D0000}"/>
    <cellStyle name="Note 1 3 2 4 5 3" xfId="45176" xr:uid="{00000000-0005-0000-0000-00008E0D0000}"/>
    <cellStyle name="Note 1 3 2 4 6" xfId="14272" xr:uid="{00000000-0005-0000-0000-000009040000}"/>
    <cellStyle name="Note 1 3 2 4 6 2" xfId="32828" xr:uid="{00000000-0005-0000-0000-00008F0D0000}"/>
    <cellStyle name="Note 1 3 2 4 6 3" xfId="46822" xr:uid="{00000000-0005-0000-0000-00008F0D0000}"/>
    <cellStyle name="Note 1 3 2 4 7" xfId="16499" xr:uid="{00000000-0005-0000-0000-00006F040000}"/>
    <cellStyle name="Note 1 3 2 4 7 2" xfId="35055" xr:uid="{00000000-0005-0000-0000-0000900D0000}"/>
    <cellStyle name="Note 1 3 2 4 7 3" xfId="48836" xr:uid="{00000000-0005-0000-0000-0000900D0000}"/>
    <cellStyle name="Note 1 3 2 4 8" xfId="18360" xr:uid="{00000000-0005-0000-0000-000009040000}"/>
    <cellStyle name="Note 1 3 2 4 8 2" xfId="36916" xr:uid="{00000000-0005-0000-0000-0000910D0000}"/>
    <cellStyle name="Note 1 3 2 4 8 3" xfId="50439" xr:uid="{00000000-0005-0000-0000-0000910D0000}"/>
    <cellStyle name="Note 1 3 2 4 9" xfId="18373" xr:uid="{00000000-0005-0000-0000-00006F040000}"/>
    <cellStyle name="Note 1 3 2 4 9 2" xfId="36929" xr:uid="{00000000-0005-0000-0000-0000920D0000}"/>
    <cellStyle name="Note 1 3 2 4 9 3" xfId="50451" xr:uid="{00000000-0005-0000-0000-0000920D0000}"/>
    <cellStyle name="Note 1 3 2 5" xfId="4269" xr:uid="{00000000-0005-0000-0000-00006C040000}"/>
    <cellStyle name="Note 1 3 2 5 2" xfId="24790" xr:uid="{00000000-0005-0000-0000-0000930D0000}"/>
    <cellStyle name="Note 1 3 2 5 3" xfId="22670" xr:uid="{00000000-0005-0000-0000-0000930D0000}"/>
    <cellStyle name="Note 1 3 2 6" xfId="7777" xr:uid="{00000000-0005-0000-0000-0000E4240000}"/>
    <cellStyle name="Note 1 3 2 7" xfId="15398" xr:uid="{00000000-0005-0000-0000-000009040000}"/>
    <cellStyle name="Note 1 3 2 7 2" xfId="33954" xr:uid="{00000000-0005-0000-0000-0000950D0000}"/>
    <cellStyle name="Note 1 3 2 7 3" xfId="47885" xr:uid="{00000000-0005-0000-0000-0000950D0000}"/>
    <cellStyle name="Note 1 3 2 8" xfId="17871" xr:uid="{00000000-0005-0000-0000-00006C040000}"/>
    <cellStyle name="Note 1 3 2 8 2" xfId="36427" xr:uid="{00000000-0005-0000-0000-0000960D0000}"/>
    <cellStyle name="Note 1 3 2 8 3" xfId="50013" xr:uid="{00000000-0005-0000-0000-0000960D0000}"/>
    <cellStyle name="Note 1 3 2 9" xfId="16102" xr:uid="{00000000-0005-0000-0000-000009040000}"/>
    <cellStyle name="Note 1 3 2 9 2" xfId="34658" xr:uid="{00000000-0005-0000-0000-0000970D0000}"/>
    <cellStyle name="Note 1 3 2 9 3" xfId="48471" xr:uid="{00000000-0005-0000-0000-0000970D0000}"/>
    <cellStyle name="Note 1 3 3" xfId="1053" xr:uid="{00000000-0005-0000-0000-00000A040000}"/>
    <cellStyle name="Note 1 3 3 10" xfId="13425" xr:uid="{00000000-0005-0000-0000-000070040000}"/>
    <cellStyle name="Note 1 3 3 10 2" xfId="31981" xr:uid="{00000000-0005-0000-0000-0000990D0000}"/>
    <cellStyle name="Note 1 3 3 10 3" xfId="46052" xr:uid="{00000000-0005-0000-0000-0000990D0000}"/>
    <cellStyle name="Note 1 3 3 11" xfId="13532" xr:uid="{00000000-0005-0000-0000-00000A040000}"/>
    <cellStyle name="Note 1 3 3 11 2" xfId="32088" xr:uid="{00000000-0005-0000-0000-00009A0D0000}"/>
    <cellStyle name="Note 1 3 3 11 3" xfId="46144" xr:uid="{00000000-0005-0000-0000-00009A0D0000}"/>
    <cellStyle name="Note 1 3 3 12" xfId="21684" xr:uid="{00000000-0005-0000-0000-00000A040000}"/>
    <cellStyle name="Note 1 3 3 12 2" xfId="40224" xr:uid="{00000000-0005-0000-0000-00009B0D0000}"/>
    <cellStyle name="Note 1 3 3 12 3" xfId="53572" xr:uid="{00000000-0005-0000-0000-00009B0D0000}"/>
    <cellStyle name="Note 1 3 3 13" xfId="22039" xr:uid="{00000000-0005-0000-0000-000070040000}"/>
    <cellStyle name="Note 1 3 3 13 2" xfId="40579" xr:uid="{00000000-0005-0000-0000-00009C0D0000}"/>
    <cellStyle name="Note 1 3 3 13 3" xfId="53868" xr:uid="{00000000-0005-0000-0000-00009C0D0000}"/>
    <cellStyle name="Note 1 3 3 14" xfId="22841" xr:uid="{00000000-0005-0000-0000-0000980D0000}"/>
    <cellStyle name="Note 1 3 3 15" xfId="30020" xr:uid="{00000000-0005-0000-0000-0000980D0000}"/>
    <cellStyle name="Note 1 3 3 16" xfId="54256" xr:uid="{00000000-0005-0000-0000-00000A040000}"/>
    <cellStyle name="Note 1 3 3 2" xfId="2456" xr:uid="{00000000-0005-0000-0000-00000A040000}"/>
    <cellStyle name="Note 1 3 3 2 10" xfId="16364" xr:uid="{00000000-0005-0000-0000-000071040000}"/>
    <cellStyle name="Note 1 3 3 2 10 2" xfId="34920" xr:uid="{00000000-0005-0000-0000-00009E0D0000}"/>
    <cellStyle name="Note 1 3 3 2 10 3" xfId="48707" xr:uid="{00000000-0005-0000-0000-00009E0D0000}"/>
    <cellStyle name="Note 1 3 3 2 11" xfId="17892" xr:uid="{00000000-0005-0000-0000-00000A040000}"/>
    <cellStyle name="Note 1 3 3 2 11 2" xfId="36448" xr:uid="{00000000-0005-0000-0000-00009F0D0000}"/>
    <cellStyle name="Note 1 3 3 2 11 3" xfId="50033" xr:uid="{00000000-0005-0000-0000-00009F0D0000}"/>
    <cellStyle name="Note 1 3 3 2 12" xfId="19534" xr:uid="{00000000-0005-0000-0000-000071040000}"/>
    <cellStyle name="Note 1 3 3 2 12 2" xfId="38090" xr:uid="{00000000-0005-0000-0000-0000A00D0000}"/>
    <cellStyle name="Note 1 3 3 2 12 3" xfId="51582" xr:uid="{00000000-0005-0000-0000-0000A00D0000}"/>
    <cellStyle name="Note 1 3 3 2 13" xfId="23967" xr:uid="{00000000-0005-0000-0000-00009D0D0000}"/>
    <cellStyle name="Note 1 3 3 2 14" xfId="55286" xr:uid="{00000000-0005-0000-0000-00000A040000}"/>
    <cellStyle name="Note 1 3 3 2 2" xfId="5663" xr:uid="{00000000-0005-0000-0000-000071040000}"/>
    <cellStyle name="Note 1 3 3 2 2 2" xfId="20649" xr:uid="{00000000-0005-0000-0000-0000D5040000}"/>
    <cellStyle name="Note 1 3 3 2 2 2 2" xfId="39201" xr:uid="{00000000-0005-0000-0000-0000A20D0000}"/>
    <cellStyle name="Note 1 3 3 2 2 2 3" xfId="52584" xr:uid="{00000000-0005-0000-0000-0000A20D0000}"/>
    <cellStyle name="Note 1 3 3 2 2 3" xfId="26080" xr:uid="{00000000-0005-0000-0000-0000A10D0000}"/>
    <cellStyle name="Note 1 3 3 2 2 4" xfId="41474" xr:uid="{00000000-0005-0000-0000-0000A10D0000}"/>
    <cellStyle name="Note 1 3 3 2 3" xfId="7629" xr:uid="{00000000-0005-0000-0000-000071040000}"/>
    <cellStyle name="Note 1 3 3 2 3 2" xfId="27759" xr:uid="{00000000-0005-0000-0000-0000A30D0000}"/>
    <cellStyle name="Note 1 3 3 2 3 3" xfId="42767" xr:uid="{00000000-0005-0000-0000-0000A30D0000}"/>
    <cellStyle name="Note 1 3 3 2 4" xfId="8490" xr:uid="{00000000-0005-0000-0000-000071040000}"/>
    <cellStyle name="Note 1 3 3 2 4 2" xfId="28417" xr:uid="{00000000-0005-0000-0000-0000A40D0000}"/>
    <cellStyle name="Note 1 3 3 2 4 3" xfId="43244" xr:uid="{00000000-0005-0000-0000-0000A40D0000}"/>
    <cellStyle name="Note 1 3 3 2 5" xfId="9346" xr:uid="{00000000-0005-0000-0000-000071040000}"/>
    <cellStyle name="Note 1 3 3 2 5 2" xfId="28948" xr:uid="{00000000-0005-0000-0000-0000A50D0000}"/>
    <cellStyle name="Note 1 3 3 2 5 3" xfId="43628" xr:uid="{00000000-0005-0000-0000-0000A50D0000}"/>
    <cellStyle name="Note 1 3 3 2 6" xfId="3486" xr:uid="{00000000-0005-0000-0000-0000E9240000}"/>
    <cellStyle name="Note 1 3 3 2 7" xfId="12787" xr:uid="{00000000-0005-0000-0000-000071040000}"/>
    <cellStyle name="Note 1 3 3 2 7 2" xfId="31343" xr:uid="{00000000-0005-0000-0000-0000A70D0000}"/>
    <cellStyle name="Note 1 3 3 2 7 3" xfId="45431" xr:uid="{00000000-0005-0000-0000-0000A70D0000}"/>
    <cellStyle name="Note 1 3 3 2 8" xfId="15130" xr:uid="{00000000-0005-0000-0000-000071040000}"/>
    <cellStyle name="Note 1 3 3 2 8 2" xfId="33686" xr:uid="{00000000-0005-0000-0000-0000A80D0000}"/>
    <cellStyle name="Note 1 3 3 2 8 3" xfId="47637" xr:uid="{00000000-0005-0000-0000-0000A80D0000}"/>
    <cellStyle name="Note 1 3 3 2 9" xfId="13345" xr:uid="{00000000-0005-0000-0000-00000A040000}"/>
    <cellStyle name="Note 1 3 3 2 9 2" xfId="31901" xr:uid="{00000000-0005-0000-0000-0000A90D0000}"/>
    <cellStyle name="Note 1 3 3 2 9 3" xfId="45978" xr:uid="{00000000-0005-0000-0000-0000A90D0000}"/>
    <cellStyle name="Note 1 3 3 3" xfId="2518" xr:uid="{00000000-0005-0000-0000-00000A040000}"/>
    <cellStyle name="Note 1 3 3 3 10" xfId="14704" xr:uid="{00000000-0005-0000-0000-00000A040000}"/>
    <cellStyle name="Note 1 3 3 3 10 2" xfId="33260" xr:uid="{00000000-0005-0000-0000-0000AB0D0000}"/>
    <cellStyle name="Note 1 3 3 3 10 3" xfId="47228" xr:uid="{00000000-0005-0000-0000-0000AB0D0000}"/>
    <cellStyle name="Note 1 3 3 3 11" xfId="18585" xr:uid="{00000000-0005-0000-0000-000072040000}"/>
    <cellStyle name="Note 1 3 3 3 11 2" xfId="37141" xr:uid="{00000000-0005-0000-0000-0000AC0D0000}"/>
    <cellStyle name="Note 1 3 3 3 11 3" xfId="50643" xr:uid="{00000000-0005-0000-0000-0000AC0D0000}"/>
    <cellStyle name="Note 1 3 3 3 12" xfId="55346" xr:uid="{00000000-0005-0000-0000-00000A040000}"/>
    <cellStyle name="Note 1 3 3 3 2" xfId="5725" xr:uid="{00000000-0005-0000-0000-000072040000}"/>
    <cellStyle name="Note 1 3 3 3 2 2" xfId="20687" xr:uid="{00000000-0005-0000-0000-0000D7040000}"/>
    <cellStyle name="Note 1 3 3 3 2 2 2" xfId="39237" xr:uid="{00000000-0005-0000-0000-0000AE0D0000}"/>
    <cellStyle name="Note 1 3 3 3 2 2 3" xfId="52614" xr:uid="{00000000-0005-0000-0000-0000AE0D0000}"/>
    <cellStyle name="Note 1 3 3 3 2 3" xfId="26140" xr:uid="{00000000-0005-0000-0000-0000AD0D0000}"/>
    <cellStyle name="Note 1 3 3 3 2 4" xfId="41528" xr:uid="{00000000-0005-0000-0000-0000AD0D0000}"/>
    <cellStyle name="Note 1 3 3 3 3" xfId="7691" xr:uid="{00000000-0005-0000-0000-000072040000}"/>
    <cellStyle name="Note 1 3 3 3 3 2" xfId="27813" xr:uid="{00000000-0005-0000-0000-0000AF0D0000}"/>
    <cellStyle name="Note 1 3 3 3 3 3" xfId="42797" xr:uid="{00000000-0005-0000-0000-0000AF0D0000}"/>
    <cellStyle name="Note 1 3 3 3 4" xfId="8552" xr:uid="{00000000-0005-0000-0000-000072040000}"/>
    <cellStyle name="Note 1 3 3 3 4 2" xfId="28449" xr:uid="{00000000-0005-0000-0000-0000B00D0000}"/>
    <cellStyle name="Note 1 3 3 3 4 3" xfId="43274" xr:uid="{00000000-0005-0000-0000-0000B00D0000}"/>
    <cellStyle name="Note 1 3 3 3 5" xfId="9408" xr:uid="{00000000-0005-0000-0000-000072040000}"/>
    <cellStyle name="Note 1 3 3 3 5 2" xfId="29010" xr:uid="{00000000-0005-0000-0000-0000B10D0000}"/>
    <cellStyle name="Note 1 3 3 3 5 3" xfId="43682" xr:uid="{00000000-0005-0000-0000-0000B10D0000}"/>
    <cellStyle name="Note 1 3 3 3 6" xfId="3487" xr:uid="{00000000-0005-0000-0000-0000EA240000}"/>
    <cellStyle name="Note 1 3 3 3 7" xfId="11876" xr:uid="{00000000-0005-0000-0000-000072040000}"/>
    <cellStyle name="Note 1 3 3 3 7 2" xfId="30440" xr:uid="{00000000-0005-0000-0000-0000B30D0000}"/>
    <cellStyle name="Note 1 3 3 3 7 3" xfId="44585" xr:uid="{00000000-0005-0000-0000-0000B30D0000}"/>
    <cellStyle name="Note 1 3 3 3 8" xfId="12815" xr:uid="{00000000-0005-0000-0000-00000A040000}"/>
    <cellStyle name="Note 1 3 3 3 8 2" xfId="31371" xr:uid="{00000000-0005-0000-0000-0000B40D0000}"/>
    <cellStyle name="Note 1 3 3 3 8 3" xfId="45458" xr:uid="{00000000-0005-0000-0000-0000B40D0000}"/>
    <cellStyle name="Note 1 3 3 3 9" xfId="16426" xr:uid="{00000000-0005-0000-0000-000072040000}"/>
    <cellStyle name="Note 1 3 3 3 9 2" xfId="34982" xr:uid="{00000000-0005-0000-0000-0000B50D0000}"/>
    <cellStyle name="Note 1 3 3 3 9 3" xfId="48763" xr:uid="{00000000-0005-0000-0000-0000B50D0000}"/>
    <cellStyle name="Note 1 3 3 4" xfId="2590" xr:uid="{00000000-0005-0000-0000-00000A040000}"/>
    <cellStyle name="Note 1 3 3 4 10" xfId="21609" xr:uid="{00000000-0005-0000-0000-00000A040000}"/>
    <cellStyle name="Note 1 3 3 4 10 2" xfId="40149" xr:uid="{00000000-0005-0000-0000-0000B70D0000}"/>
    <cellStyle name="Note 1 3 3 4 10 3" xfId="53497" xr:uid="{00000000-0005-0000-0000-0000B70D0000}"/>
    <cellStyle name="Note 1 3 3 4 11" xfId="24083" xr:uid="{00000000-0005-0000-0000-0000B60D0000}"/>
    <cellStyle name="Note 1 3 3 4 12" xfId="55418" xr:uid="{00000000-0005-0000-0000-00000A040000}"/>
    <cellStyle name="Note 1 3 3 4 2" xfId="5797" xr:uid="{00000000-0005-0000-0000-000073040000}"/>
    <cellStyle name="Note 1 3 3 4 2 2" xfId="26210" xr:uid="{00000000-0005-0000-0000-0000B80D0000}"/>
    <cellStyle name="Note 1 3 3 4 2 3" xfId="41595" xr:uid="{00000000-0005-0000-0000-0000B80D0000}"/>
    <cellStyle name="Note 1 3 3 4 3" xfId="9480" xr:uid="{00000000-0005-0000-0000-000073040000}"/>
    <cellStyle name="Note 1 3 3 4 3 2" xfId="29082" xr:uid="{00000000-0005-0000-0000-0000B90D0000}"/>
    <cellStyle name="Note 1 3 3 4 3 3" xfId="43752" xr:uid="{00000000-0005-0000-0000-0000B90D0000}"/>
    <cellStyle name="Note 1 3 3 4 4" xfId="3488" xr:uid="{00000000-0005-0000-0000-0000EB240000}"/>
    <cellStyle name="Note 1 3 3 4 5" xfId="12564" xr:uid="{00000000-0005-0000-0000-000073040000}"/>
    <cellStyle name="Note 1 3 3 4 5 2" xfId="31120" xr:uid="{00000000-0005-0000-0000-0000BB0D0000}"/>
    <cellStyle name="Note 1 3 3 4 5 3" xfId="45220" xr:uid="{00000000-0005-0000-0000-0000BB0D0000}"/>
    <cellStyle name="Note 1 3 3 4 6" xfId="14674" xr:uid="{00000000-0005-0000-0000-00000A040000}"/>
    <cellStyle name="Note 1 3 3 4 6 2" xfId="33230" xr:uid="{00000000-0005-0000-0000-0000BC0D0000}"/>
    <cellStyle name="Note 1 3 3 4 6 3" xfId="47199" xr:uid="{00000000-0005-0000-0000-0000BC0D0000}"/>
    <cellStyle name="Note 1 3 3 4 7" xfId="16498" xr:uid="{00000000-0005-0000-0000-000073040000}"/>
    <cellStyle name="Note 1 3 3 4 7 2" xfId="35054" xr:uid="{00000000-0005-0000-0000-0000BD0D0000}"/>
    <cellStyle name="Note 1 3 3 4 7 3" xfId="48835" xr:uid="{00000000-0005-0000-0000-0000BD0D0000}"/>
    <cellStyle name="Note 1 3 3 4 8" xfId="15242" xr:uid="{00000000-0005-0000-0000-00000A040000}"/>
    <cellStyle name="Note 1 3 3 4 8 2" xfId="33798" xr:uid="{00000000-0005-0000-0000-0000BE0D0000}"/>
    <cellStyle name="Note 1 3 3 4 8 3" xfId="47740" xr:uid="{00000000-0005-0000-0000-0000BE0D0000}"/>
    <cellStyle name="Note 1 3 3 4 9" xfId="19579" xr:uid="{00000000-0005-0000-0000-000073040000}"/>
    <cellStyle name="Note 1 3 3 4 9 2" xfId="38135" xr:uid="{00000000-0005-0000-0000-0000BF0D0000}"/>
    <cellStyle name="Note 1 3 3 4 9 3" xfId="51627" xr:uid="{00000000-0005-0000-0000-0000BF0D0000}"/>
    <cellStyle name="Note 1 3 3 5" xfId="4270" xr:uid="{00000000-0005-0000-0000-000070040000}"/>
    <cellStyle name="Note 1 3 3 5 2" xfId="24791" xr:uid="{00000000-0005-0000-0000-0000C00D0000}"/>
    <cellStyle name="Note 1 3 3 5 3" xfId="28490" xr:uid="{00000000-0005-0000-0000-0000C00D0000}"/>
    <cellStyle name="Note 1 3 3 6" xfId="3485" xr:uid="{00000000-0005-0000-0000-0000E8240000}"/>
    <cellStyle name="Note 1 3 3 7" xfId="11566" xr:uid="{00000000-0005-0000-0000-00000A040000}"/>
    <cellStyle name="Note 1 3 3 7 2" xfId="30130" xr:uid="{00000000-0005-0000-0000-0000C20D0000}"/>
    <cellStyle name="Note 1 3 3 7 3" xfId="44338" xr:uid="{00000000-0005-0000-0000-0000C20D0000}"/>
    <cellStyle name="Note 1 3 3 8" xfId="16015" xr:uid="{00000000-0005-0000-0000-000070040000}"/>
    <cellStyle name="Note 1 3 3 8 2" xfId="34571" xr:uid="{00000000-0005-0000-0000-0000C30D0000}"/>
    <cellStyle name="Note 1 3 3 8 3" xfId="48395" xr:uid="{00000000-0005-0000-0000-0000C30D0000}"/>
    <cellStyle name="Note 1 3 3 9" xfId="16076" xr:uid="{00000000-0005-0000-0000-00000A040000}"/>
    <cellStyle name="Note 1 3 3 9 2" xfId="34632" xr:uid="{00000000-0005-0000-0000-0000C40D0000}"/>
    <cellStyle name="Note 1 3 3 9 3" xfId="48447" xr:uid="{00000000-0005-0000-0000-0000C40D0000}"/>
    <cellStyle name="Note 1 3 4" xfId="2458" xr:uid="{00000000-0005-0000-0000-000008040000}"/>
    <cellStyle name="Note 1 3 4 10" xfId="16366" xr:uid="{00000000-0005-0000-0000-000074040000}"/>
    <cellStyle name="Note 1 3 4 10 2" xfId="34922" xr:uid="{00000000-0005-0000-0000-0000C60D0000}"/>
    <cellStyle name="Note 1 3 4 10 3" xfId="48709" xr:uid="{00000000-0005-0000-0000-0000C60D0000}"/>
    <cellStyle name="Note 1 3 4 11" xfId="14004" xr:uid="{00000000-0005-0000-0000-000008040000}"/>
    <cellStyle name="Note 1 3 4 11 2" xfId="32560" xr:uid="{00000000-0005-0000-0000-0000C70D0000}"/>
    <cellStyle name="Note 1 3 4 11 3" xfId="46567" xr:uid="{00000000-0005-0000-0000-0000C70D0000}"/>
    <cellStyle name="Note 1 3 4 12" xfId="18382" xr:uid="{00000000-0005-0000-0000-000074040000}"/>
    <cellStyle name="Note 1 3 4 12 2" xfId="36938" xr:uid="{00000000-0005-0000-0000-0000C80D0000}"/>
    <cellStyle name="Note 1 3 4 12 3" xfId="50460" xr:uid="{00000000-0005-0000-0000-0000C80D0000}"/>
    <cellStyle name="Note 1 3 4 13" xfId="23969" xr:uid="{00000000-0005-0000-0000-0000C50D0000}"/>
    <cellStyle name="Note 1 3 4 14" xfId="55288" xr:uid="{00000000-0005-0000-0000-000008040000}"/>
    <cellStyle name="Note 1 3 4 2" xfId="5665" xr:uid="{00000000-0005-0000-0000-000074040000}"/>
    <cellStyle name="Note 1 3 4 2 2" xfId="20651" xr:uid="{00000000-0005-0000-0000-0000DA040000}"/>
    <cellStyle name="Note 1 3 4 2 2 2" xfId="39203" xr:uid="{00000000-0005-0000-0000-0000CA0D0000}"/>
    <cellStyle name="Note 1 3 4 2 2 3" xfId="52586" xr:uid="{00000000-0005-0000-0000-0000CA0D0000}"/>
    <cellStyle name="Note 1 3 4 2 3" xfId="26082" xr:uid="{00000000-0005-0000-0000-0000C90D0000}"/>
    <cellStyle name="Note 1 3 4 2 4" xfId="41476" xr:uid="{00000000-0005-0000-0000-0000C90D0000}"/>
    <cellStyle name="Note 1 3 4 3" xfId="7631" xr:uid="{00000000-0005-0000-0000-000074040000}"/>
    <cellStyle name="Note 1 3 4 3 2" xfId="27761" xr:uid="{00000000-0005-0000-0000-0000CB0D0000}"/>
    <cellStyle name="Note 1 3 4 3 3" xfId="42769" xr:uid="{00000000-0005-0000-0000-0000CB0D0000}"/>
    <cellStyle name="Note 1 3 4 4" xfId="8492" xr:uid="{00000000-0005-0000-0000-000074040000}"/>
    <cellStyle name="Note 1 3 4 4 2" xfId="28419" xr:uid="{00000000-0005-0000-0000-0000CC0D0000}"/>
    <cellStyle name="Note 1 3 4 4 3" xfId="43246" xr:uid="{00000000-0005-0000-0000-0000CC0D0000}"/>
    <cellStyle name="Note 1 3 4 5" xfId="9348" xr:uid="{00000000-0005-0000-0000-000074040000}"/>
    <cellStyle name="Note 1 3 4 5 2" xfId="28950" xr:uid="{00000000-0005-0000-0000-0000CD0D0000}"/>
    <cellStyle name="Note 1 3 4 5 3" xfId="43630" xr:uid="{00000000-0005-0000-0000-0000CD0D0000}"/>
    <cellStyle name="Note 1 3 4 6" xfId="3489" xr:uid="{00000000-0005-0000-0000-0000EC240000}"/>
    <cellStyle name="Note 1 3 4 7" xfId="11730" xr:uid="{00000000-0005-0000-0000-000074040000}"/>
    <cellStyle name="Note 1 3 4 7 2" xfId="30294" xr:uid="{00000000-0005-0000-0000-0000CF0D0000}"/>
    <cellStyle name="Note 1 3 4 7 3" xfId="44442" xr:uid="{00000000-0005-0000-0000-0000CF0D0000}"/>
    <cellStyle name="Note 1 3 4 8" xfId="15132" xr:uid="{00000000-0005-0000-0000-000074040000}"/>
    <cellStyle name="Note 1 3 4 8 2" xfId="33688" xr:uid="{00000000-0005-0000-0000-0000D00D0000}"/>
    <cellStyle name="Note 1 3 4 8 3" xfId="47639" xr:uid="{00000000-0005-0000-0000-0000D00D0000}"/>
    <cellStyle name="Note 1 3 4 9" xfId="12848" xr:uid="{00000000-0005-0000-0000-000008040000}"/>
    <cellStyle name="Note 1 3 4 9 2" xfId="31404" xr:uid="{00000000-0005-0000-0000-0000D10D0000}"/>
    <cellStyle name="Note 1 3 4 9 3" xfId="45490" xr:uid="{00000000-0005-0000-0000-0000D10D0000}"/>
    <cellStyle name="Note 1 3 5" xfId="2520" xr:uid="{00000000-0005-0000-0000-000008040000}"/>
    <cellStyle name="Note 1 3 5 10" xfId="15953" xr:uid="{00000000-0005-0000-0000-000008040000}"/>
    <cellStyle name="Note 1 3 5 10 2" xfId="34509" xr:uid="{00000000-0005-0000-0000-0000D30D0000}"/>
    <cellStyle name="Note 1 3 5 10 3" xfId="48349" xr:uid="{00000000-0005-0000-0000-0000D30D0000}"/>
    <cellStyle name="Note 1 3 5 11" xfId="19676" xr:uid="{00000000-0005-0000-0000-000075040000}"/>
    <cellStyle name="Note 1 3 5 11 2" xfId="38232" xr:uid="{00000000-0005-0000-0000-0000D40D0000}"/>
    <cellStyle name="Note 1 3 5 11 3" xfId="51724" xr:uid="{00000000-0005-0000-0000-0000D40D0000}"/>
    <cellStyle name="Note 1 3 5 12" xfId="55348" xr:uid="{00000000-0005-0000-0000-000008040000}"/>
    <cellStyle name="Note 1 3 5 2" xfId="5727" xr:uid="{00000000-0005-0000-0000-000075040000}"/>
    <cellStyle name="Note 1 3 5 2 2" xfId="20689" xr:uid="{00000000-0005-0000-0000-0000DC040000}"/>
    <cellStyle name="Note 1 3 5 2 2 2" xfId="39239" xr:uid="{00000000-0005-0000-0000-0000D60D0000}"/>
    <cellStyle name="Note 1 3 5 2 2 3" xfId="52616" xr:uid="{00000000-0005-0000-0000-0000D60D0000}"/>
    <cellStyle name="Note 1 3 5 2 3" xfId="26142" xr:uid="{00000000-0005-0000-0000-0000D50D0000}"/>
    <cellStyle name="Note 1 3 5 2 4" xfId="41530" xr:uid="{00000000-0005-0000-0000-0000D50D0000}"/>
    <cellStyle name="Note 1 3 5 3" xfId="7693" xr:uid="{00000000-0005-0000-0000-000075040000}"/>
    <cellStyle name="Note 1 3 5 3 2" xfId="27815" xr:uid="{00000000-0005-0000-0000-0000D70D0000}"/>
    <cellStyle name="Note 1 3 5 3 3" xfId="42799" xr:uid="{00000000-0005-0000-0000-0000D70D0000}"/>
    <cellStyle name="Note 1 3 5 4" xfId="8554" xr:uid="{00000000-0005-0000-0000-000075040000}"/>
    <cellStyle name="Note 1 3 5 4 2" xfId="28451" xr:uid="{00000000-0005-0000-0000-0000D80D0000}"/>
    <cellStyle name="Note 1 3 5 4 3" xfId="43276" xr:uid="{00000000-0005-0000-0000-0000D80D0000}"/>
    <cellStyle name="Note 1 3 5 5" xfId="9410" xr:uid="{00000000-0005-0000-0000-000075040000}"/>
    <cellStyle name="Note 1 3 5 5 2" xfId="29012" xr:uid="{00000000-0005-0000-0000-0000D90D0000}"/>
    <cellStyle name="Note 1 3 5 5 3" xfId="43684" xr:uid="{00000000-0005-0000-0000-0000D90D0000}"/>
    <cellStyle name="Note 1 3 5 6" xfId="3490" xr:uid="{00000000-0005-0000-0000-0000ED240000}"/>
    <cellStyle name="Note 1 3 5 7" xfId="12413" xr:uid="{00000000-0005-0000-0000-000075040000}"/>
    <cellStyle name="Note 1 3 5 7 2" xfId="30972" xr:uid="{00000000-0005-0000-0000-0000DB0D0000}"/>
    <cellStyle name="Note 1 3 5 7 3" xfId="45072" xr:uid="{00000000-0005-0000-0000-0000DB0D0000}"/>
    <cellStyle name="Note 1 3 5 8" xfId="11758" xr:uid="{00000000-0005-0000-0000-000008040000}"/>
    <cellStyle name="Note 1 3 5 8 2" xfId="30322" xr:uid="{00000000-0005-0000-0000-0000DC0D0000}"/>
    <cellStyle name="Note 1 3 5 8 3" xfId="44469" xr:uid="{00000000-0005-0000-0000-0000DC0D0000}"/>
    <cellStyle name="Note 1 3 5 9" xfId="16428" xr:uid="{00000000-0005-0000-0000-000075040000}"/>
    <cellStyle name="Note 1 3 5 9 2" xfId="34984" xr:uid="{00000000-0005-0000-0000-0000DD0D0000}"/>
    <cellStyle name="Note 1 3 5 9 3" xfId="48765" xr:uid="{00000000-0005-0000-0000-0000DD0D0000}"/>
    <cellStyle name="Note 1 3 6" xfId="2592" xr:uid="{00000000-0005-0000-0000-000008040000}"/>
    <cellStyle name="Note 1 3 6 10" xfId="21611" xr:uid="{00000000-0005-0000-0000-000008040000}"/>
    <cellStyle name="Note 1 3 6 10 2" xfId="40151" xr:uid="{00000000-0005-0000-0000-0000DF0D0000}"/>
    <cellStyle name="Note 1 3 6 10 3" xfId="53499" xr:uid="{00000000-0005-0000-0000-0000DF0D0000}"/>
    <cellStyle name="Note 1 3 6 11" xfId="24085" xr:uid="{00000000-0005-0000-0000-0000DE0D0000}"/>
    <cellStyle name="Note 1 3 6 12" xfId="55420" xr:uid="{00000000-0005-0000-0000-000008040000}"/>
    <cellStyle name="Note 1 3 6 2" xfId="5799" xr:uid="{00000000-0005-0000-0000-000076040000}"/>
    <cellStyle name="Note 1 3 6 2 2" xfId="26212" xr:uid="{00000000-0005-0000-0000-0000E00D0000}"/>
    <cellStyle name="Note 1 3 6 2 3" xfId="41597" xr:uid="{00000000-0005-0000-0000-0000E00D0000}"/>
    <cellStyle name="Note 1 3 6 3" xfId="9482" xr:uid="{00000000-0005-0000-0000-000076040000}"/>
    <cellStyle name="Note 1 3 6 3 2" xfId="29084" xr:uid="{00000000-0005-0000-0000-0000E10D0000}"/>
    <cellStyle name="Note 1 3 6 3 3" xfId="43754" xr:uid="{00000000-0005-0000-0000-0000E10D0000}"/>
    <cellStyle name="Note 1 3 6 4" xfId="3491" xr:uid="{00000000-0005-0000-0000-0000EE240000}"/>
    <cellStyle name="Note 1 3 6 5" xfId="13153" xr:uid="{00000000-0005-0000-0000-000076040000}"/>
    <cellStyle name="Note 1 3 6 5 2" xfId="31709" xr:uid="{00000000-0005-0000-0000-0000E30D0000}"/>
    <cellStyle name="Note 1 3 6 5 3" xfId="45791" xr:uid="{00000000-0005-0000-0000-0000E30D0000}"/>
    <cellStyle name="Note 1 3 6 6" xfId="14199" xr:uid="{00000000-0005-0000-0000-000008040000}"/>
    <cellStyle name="Note 1 3 6 6 2" xfId="32755" xr:uid="{00000000-0005-0000-0000-0000E40D0000}"/>
    <cellStyle name="Note 1 3 6 6 3" xfId="46755" xr:uid="{00000000-0005-0000-0000-0000E40D0000}"/>
    <cellStyle name="Note 1 3 6 7" xfId="16500" xr:uid="{00000000-0005-0000-0000-000076040000}"/>
    <cellStyle name="Note 1 3 6 7 2" xfId="35056" xr:uid="{00000000-0005-0000-0000-0000E50D0000}"/>
    <cellStyle name="Note 1 3 6 7 3" xfId="48837" xr:uid="{00000000-0005-0000-0000-0000E50D0000}"/>
    <cellStyle name="Note 1 3 6 8" xfId="17792" xr:uid="{00000000-0005-0000-0000-000008040000}"/>
    <cellStyle name="Note 1 3 6 8 2" xfId="36348" xr:uid="{00000000-0005-0000-0000-0000E60D0000}"/>
    <cellStyle name="Note 1 3 6 8 3" xfId="49952" xr:uid="{00000000-0005-0000-0000-0000E60D0000}"/>
    <cellStyle name="Note 1 3 6 9" xfId="19092" xr:uid="{00000000-0005-0000-0000-000076040000}"/>
    <cellStyle name="Note 1 3 6 9 2" xfId="37648" xr:uid="{00000000-0005-0000-0000-0000E70D0000}"/>
    <cellStyle name="Note 1 3 6 9 3" xfId="51140" xr:uid="{00000000-0005-0000-0000-0000E70D0000}"/>
    <cellStyle name="Note 1 3 7" xfId="4268" xr:uid="{00000000-0005-0000-0000-00006B040000}"/>
    <cellStyle name="Note 1 3 7 2" xfId="24789" xr:uid="{00000000-0005-0000-0000-0000E80D0000}"/>
    <cellStyle name="Note 1 3 7 3" xfId="22671" xr:uid="{00000000-0005-0000-0000-0000E80D0000}"/>
    <cellStyle name="Note 1 3 8" xfId="7891" xr:uid="{00000000-0005-0000-0000-0000E3240000}"/>
    <cellStyle name="Note 1 3 9" xfId="15432" xr:uid="{00000000-0005-0000-0000-000008040000}"/>
    <cellStyle name="Note 1 3 9 2" xfId="33988" xr:uid="{00000000-0005-0000-0000-0000EA0D0000}"/>
    <cellStyle name="Note 1 3 9 3" xfId="47912" xr:uid="{00000000-0005-0000-0000-0000EA0D0000}"/>
    <cellStyle name="Note 1 4" xfId="1054" xr:uid="{00000000-0005-0000-0000-00000B040000}"/>
    <cellStyle name="Note 1 4 10" xfId="13546" xr:uid="{00000000-0005-0000-0000-000077040000}"/>
    <cellStyle name="Note 1 4 10 2" xfId="32102" xr:uid="{00000000-0005-0000-0000-0000EC0D0000}"/>
    <cellStyle name="Note 1 4 10 3" xfId="46156" xr:uid="{00000000-0005-0000-0000-0000EC0D0000}"/>
    <cellStyle name="Note 1 4 11" xfId="18383" xr:uid="{00000000-0005-0000-0000-00000B040000}"/>
    <cellStyle name="Note 1 4 11 2" xfId="36939" xr:uid="{00000000-0005-0000-0000-0000ED0D0000}"/>
    <cellStyle name="Note 1 4 11 3" xfId="50461" xr:uid="{00000000-0005-0000-0000-0000ED0D0000}"/>
    <cellStyle name="Note 1 4 12" xfId="21459" xr:uid="{00000000-0005-0000-0000-00000B040000}"/>
    <cellStyle name="Note 1 4 12 2" xfId="39999" xr:uid="{00000000-0005-0000-0000-0000EE0D0000}"/>
    <cellStyle name="Note 1 4 12 3" xfId="53347" xr:uid="{00000000-0005-0000-0000-0000EE0D0000}"/>
    <cellStyle name="Note 1 4 13" xfId="22040" xr:uid="{00000000-0005-0000-0000-000077040000}"/>
    <cellStyle name="Note 1 4 13 2" xfId="40580" xr:uid="{00000000-0005-0000-0000-0000EF0D0000}"/>
    <cellStyle name="Note 1 4 13 3" xfId="53869" xr:uid="{00000000-0005-0000-0000-0000EF0D0000}"/>
    <cellStyle name="Note 1 4 14" xfId="22842" xr:uid="{00000000-0005-0000-0000-0000EB0D0000}"/>
    <cellStyle name="Note 1 4 15" xfId="30019" xr:uid="{00000000-0005-0000-0000-0000EB0D0000}"/>
    <cellStyle name="Note 1 4 16" xfId="54257" xr:uid="{00000000-0005-0000-0000-00000B040000}"/>
    <cellStyle name="Note 1 4 2" xfId="2455" xr:uid="{00000000-0005-0000-0000-00000B040000}"/>
    <cellStyle name="Note 1 4 2 10" xfId="16363" xr:uid="{00000000-0005-0000-0000-000078040000}"/>
    <cellStyle name="Note 1 4 2 10 2" xfId="34919" xr:uid="{00000000-0005-0000-0000-0000F10D0000}"/>
    <cellStyle name="Note 1 4 2 10 3" xfId="48706" xr:uid="{00000000-0005-0000-0000-0000F10D0000}"/>
    <cellStyle name="Note 1 4 2 11" xfId="14753" xr:uid="{00000000-0005-0000-0000-00000B040000}"/>
    <cellStyle name="Note 1 4 2 11 2" xfId="33309" xr:uid="{00000000-0005-0000-0000-0000F20D0000}"/>
    <cellStyle name="Note 1 4 2 11 3" xfId="47274" xr:uid="{00000000-0005-0000-0000-0000F20D0000}"/>
    <cellStyle name="Note 1 4 2 12" xfId="19535" xr:uid="{00000000-0005-0000-0000-000078040000}"/>
    <cellStyle name="Note 1 4 2 12 2" xfId="38091" xr:uid="{00000000-0005-0000-0000-0000F30D0000}"/>
    <cellStyle name="Note 1 4 2 12 3" xfId="51583" xr:uid="{00000000-0005-0000-0000-0000F30D0000}"/>
    <cellStyle name="Note 1 4 2 13" xfId="23966" xr:uid="{00000000-0005-0000-0000-0000F00D0000}"/>
    <cellStyle name="Note 1 4 2 14" xfId="55285" xr:uid="{00000000-0005-0000-0000-00000B040000}"/>
    <cellStyle name="Note 1 4 2 2" xfId="5662" xr:uid="{00000000-0005-0000-0000-000078040000}"/>
    <cellStyle name="Note 1 4 2 2 2" xfId="20648" xr:uid="{00000000-0005-0000-0000-0000E0040000}"/>
    <cellStyle name="Note 1 4 2 2 2 2" xfId="39200" xr:uid="{00000000-0005-0000-0000-0000F50D0000}"/>
    <cellStyle name="Note 1 4 2 2 2 3" xfId="52583" xr:uid="{00000000-0005-0000-0000-0000F50D0000}"/>
    <cellStyle name="Note 1 4 2 2 3" xfId="26079" xr:uid="{00000000-0005-0000-0000-0000F40D0000}"/>
    <cellStyle name="Note 1 4 2 2 4" xfId="41473" xr:uid="{00000000-0005-0000-0000-0000F40D0000}"/>
    <cellStyle name="Note 1 4 2 3" xfId="7628" xr:uid="{00000000-0005-0000-0000-000078040000}"/>
    <cellStyle name="Note 1 4 2 3 2" xfId="27758" xr:uid="{00000000-0005-0000-0000-0000F60D0000}"/>
    <cellStyle name="Note 1 4 2 3 3" xfId="42766" xr:uid="{00000000-0005-0000-0000-0000F60D0000}"/>
    <cellStyle name="Note 1 4 2 4" xfId="8489" xr:uid="{00000000-0005-0000-0000-000078040000}"/>
    <cellStyle name="Note 1 4 2 4 2" xfId="28416" xr:uid="{00000000-0005-0000-0000-0000F70D0000}"/>
    <cellStyle name="Note 1 4 2 4 3" xfId="43243" xr:uid="{00000000-0005-0000-0000-0000F70D0000}"/>
    <cellStyle name="Note 1 4 2 5" xfId="9345" xr:uid="{00000000-0005-0000-0000-000078040000}"/>
    <cellStyle name="Note 1 4 2 5 2" xfId="28947" xr:uid="{00000000-0005-0000-0000-0000F80D0000}"/>
    <cellStyle name="Note 1 4 2 5 3" xfId="43627" xr:uid="{00000000-0005-0000-0000-0000F80D0000}"/>
    <cellStyle name="Note 1 4 2 6" xfId="3493" xr:uid="{00000000-0005-0000-0000-0000F0240000}"/>
    <cellStyle name="Note 1 4 2 7" xfId="14515" xr:uid="{00000000-0005-0000-0000-000078040000}"/>
    <cellStyle name="Note 1 4 2 7 2" xfId="33071" xr:uid="{00000000-0005-0000-0000-0000FA0D0000}"/>
    <cellStyle name="Note 1 4 2 7 3" xfId="47050" xr:uid="{00000000-0005-0000-0000-0000FA0D0000}"/>
    <cellStyle name="Note 1 4 2 8" xfId="15129" xr:uid="{00000000-0005-0000-0000-000078040000}"/>
    <cellStyle name="Note 1 4 2 8 2" xfId="33685" xr:uid="{00000000-0005-0000-0000-0000FB0D0000}"/>
    <cellStyle name="Note 1 4 2 8 3" xfId="47636" xr:uid="{00000000-0005-0000-0000-0000FB0D0000}"/>
    <cellStyle name="Note 1 4 2 9" xfId="13346" xr:uid="{00000000-0005-0000-0000-00000B040000}"/>
    <cellStyle name="Note 1 4 2 9 2" xfId="31902" xr:uid="{00000000-0005-0000-0000-0000FC0D0000}"/>
    <cellStyle name="Note 1 4 2 9 3" xfId="45979" xr:uid="{00000000-0005-0000-0000-0000FC0D0000}"/>
    <cellStyle name="Note 1 4 3" xfId="2517" xr:uid="{00000000-0005-0000-0000-00000B040000}"/>
    <cellStyle name="Note 1 4 3 10" xfId="15871" xr:uid="{00000000-0005-0000-0000-00000B040000}"/>
    <cellStyle name="Note 1 4 3 10 2" xfId="34427" xr:uid="{00000000-0005-0000-0000-0000FE0D0000}"/>
    <cellStyle name="Note 1 4 3 10 3" xfId="48276" xr:uid="{00000000-0005-0000-0000-0000FE0D0000}"/>
    <cellStyle name="Note 1 4 3 11" xfId="17341" xr:uid="{00000000-0005-0000-0000-000079040000}"/>
    <cellStyle name="Note 1 4 3 11 2" xfId="35897" xr:uid="{00000000-0005-0000-0000-0000FF0D0000}"/>
    <cellStyle name="Note 1 4 3 11 3" xfId="49556" xr:uid="{00000000-0005-0000-0000-0000FF0D0000}"/>
    <cellStyle name="Note 1 4 3 12" xfId="55345" xr:uid="{00000000-0005-0000-0000-00000B040000}"/>
    <cellStyle name="Note 1 4 3 2" xfId="5724" xr:uid="{00000000-0005-0000-0000-000079040000}"/>
    <cellStyle name="Note 1 4 3 2 2" xfId="20686" xr:uid="{00000000-0005-0000-0000-0000E2040000}"/>
    <cellStyle name="Note 1 4 3 2 2 2" xfId="39236" xr:uid="{00000000-0005-0000-0000-0000010E0000}"/>
    <cellStyle name="Note 1 4 3 2 2 3" xfId="52613" xr:uid="{00000000-0005-0000-0000-0000010E0000}"/>
    <cellStyle name="Note 1 4 3 2 3" xfId="26139" xr:uid="{00000000-0005-0000-0000-0000000E0000}"/>
    <cellStyle name="Note 1 4 3 2 4" xfId="41527" xr:uid="{00000000-0005-0000-0000-0000000E0000}"/>
    <cellStyle name="Note 1 4 3 3" xfId="7690" xr:uid="{00000000-0005-0000-0000-000079040000}"/>
    <cellStyle name="Note 1 4 3 3 2" xfId="27812" xr:uid="{00000000-0005-0000-0000-0000020E0000}"/>
    <cellStyle name="Note 1 4 3 3 3" xfId="42796" xr:uid="{00000000-0005-0000-0000-0000020E0000}"/>
    <cellStyle name="Note 1 4 3 4" xfId="8551" xr:uid="{00000000-0005-0000-0000-000079040000}"/>
    <cellStyle name="Note 1 4 3 4 2" xfId="28448" xr:uid="{00000000-0005-0000-0000-0000030E0000}"/>
    <cellStyle name="Note 1 4 3 4 3" xfId="43273" xr:uid="{00000000-0005-0000-0000-0000030E0000}"/>
    <cellStyle name="Note 1 4 3 5" xfId="9407" xr:uid="{00000000-0005-0000-0000-000079040000}"/>
    <cellStyle name="Note 1 4 3 5 2" xfId="29009" xr:uid="{00000000-0005-0000-0000-0000040E0000}"/>
    <cellStyle name="Note 1 4 3 5 3" xfId="43681" xr:uid="{00000000-0005-0000-0000-0000040E0000}"/>
    <cellStyle name="Note 1 4 3 6" xfId="3494" xr:uid="{00000000-0005-0000-0000-0000F1240000}"/>
    <cellStyle name="Note 1 4 3 7" xfId="12775" xr:uid="{00000000-0005-0000-0000-000079040000}"/>
    <cellStyle name="Note 1 4 3 7 2" xfId="31331" xr:uid="{00000000-0005-0000-0000-0000060E0000}"/>
    <cellStyle name="Note 1 4 3 7 3" xfId="45419" xr:uid="{00000000-0005-0000-0000-0000060E0000}"/>
    <cellStyle name="Note 1 4 3 8" xfId="13325" xr:uid="{00000000-0005-0000-0000-00000B040000}"/>
    <cellStyle name="Note 1 4 3 8 2" xfId="31881" xr:uid="{00000000-0005-0000-0000-0000070E0000}"/>
    <cellStyle name="Note 1 4 3 8 3" xfId="45961" xr:uid="{00000000-0005-0000-0000-0000070E0000}"/>
    <cellStyle name="Note 1 4 3 9" xfId="16425" xr:uid="{00000000-0005-0000-0000-000079040000}"/>
    <cellStyle name="Note 1 4 3 9 2" xfId="34981" xr:uid="{00000000-0005-0000-0000-0000080E0000}"/>
    <cellStyle name="Note 1 4 3 9 3" xfId="48762" xr:uid="{00000000-0005-0000-0000-0000080E0000}"/>
    <cellStyle name="Note 1 4 4" xfId="2589" xr:uid="{00000000-0005-0000-0000-00000B040000}"/>
    <cellStyle name="Note 1 4 4 10" xfId="21608" xr:uid="{00000000-0005-0000-0000-00000B040000}"/>
    <cellStyle name="Note 1 4 4 10 2" xfId="40148" xr:uid="{00000000-0005-0000-0000-00000A0E0000}"/>
    <cellStyle name="Note 1 4 4 10 3" xfId="53496" xr:uid="{00000000-0005-0000-0000-00000A0E0000}"/>
    <cellStyle name="Note 1 4 4 11" xfId="24082" xr:uid="{00000000-0005-0000-0000-0000090E0000}"/>
    <cellStyle name="Note 1 4 4 12" xfId="55417" xr:uid="{00000000-0005-0000-0000-00000B040000}"/>
    <cellStyle name="Note 1 4 4 2" xfId="5796" xr:uid="{00000000-0005-0000-0000-00007A040000}"/>
    <cellStyle name="Note 1 4 4 2 2" xfId="26209" xr:uid="{00000000-0005-0000-0000-00000B0E0000}"/>
    <cellStyle name="Note 1 4 4 2 3" xfId="41594" xr:uid="{00000000-0005-0000-0000-00000B0E0000}"/>
    <cellStyle name="Note 1 4 4 3" xfId="9479" xr:uid="{00000000-0005-0000-0000-00007A040000}"/>
    <cellStyle name="Note 1 4 4 3 2" xfId="29081" xr:uid="{00000000-0005-0000-0000-00000C0E0000}"/>
    <cellStyle name="Note 1 4 4 3 3" xfId="43751" xr:uid="{00000000-0005-0000-0000-00000C0E0000}"/>
    <cellStyle name="Note 1 4 4 4" xfId="3495" xr:uid="{00000000-0005-0000-0000-0000F2240000}"/>
    <cellStyle name="Note 1 4 4 5" xfId="12464" xr:uid="{00000000-0005-0000-0000-00007A040000}"/>
    <cellStyle name="Note 1 4 4 5 2" xfId="31023" xr:uid="{00000000-0005-0000-0000-00000E0E0000}"/>
    <cellStyle name="Note 1 4 4 5 3" xfId="45123" xr:uid="{00000000-0005-0000-0000-00000E0E0000}"/>
    <cellStyle name="Note 1 4 4 6" xfId="14039" xr:uid="{00000000-0005-0000-0000-00000B040000}"/>
    <cellStyle name="Note 1 4 4 6 2" xfId="32595" xr:uid="{00000000-0005-0000-0000-00000F0E0000}"/>
    <cellStyle name="Note 1 4 4 6 3" xfId="46598" xr:uid="{00000000-0005-0000-0000-00000F0E0000}"/>
    <cellStyle name="Note 1 4 4 7" xfId="16497" xr:uid="{00000000-0005-0000-0000-00007A040000}"/>
    <cellStyle name="Note 1 4 4 7 2" xfId="35053" xr:uid="{00000000-0005-0000-0000-0000100E0000}"/>
    <cellStyle name="Note 1 4 4 7 3" xfId="48834" xr:uid="{00000000-0005-0000-0000-0000100E0000}"/>
    <cellStyle name="Note 1 4 4 8" xfId="17981" xr:uid="{00000000-0005-0000-0000-00000B040000}"/>
    <cellStyle name="Note 1 4 4 8 2" xfId="36537" xr:uid="{00000000-0005-0000-0000-0000110E0000}"/>
    <cellStyle name="Note 1 4 4 8 3" xfId="50111" xr:uid="{00000000-0005-0000-0000-0000110E0000}"/>
    <cellStyle name="Note 1 4 4 9" xfId="19566" xr:uid="{00000000-0005-0000-0000-00007A040000}"/>
    <cellStyle name="Note 1 4 4 9 2" xfId="38122" xr:uid="{00000000-0005-0000-0000-0000120E0000}"/>
    <cellStyle name="Note 1 4 4 9 3" xfId="51614" xr:uid="{00000000-0005-0000-0000-0000120E0000}"/>
    <cellStyle name="Note 1 4 5" xfId="4271" xr:uid="{00000000-0005-0000-0000-000077040000}"/>
    <cellStyle name="Note 1 4 5 2" xfId="24792" xr:uid="{00000000-0005-0000-0000-0000130E0000}"/>
    <cellStyle name="Note 1 4 5 3" xfId="27782" xr:uid="{00000000-0005-0000-0000-0000130E0000}"/>
    <cellStyle name="Note 1 4 6" xfId="3492" xr:uid="{00000000-0005-0000-0000-0000EF240000}"/>
    <cellStyle name="Note 1 4 7" xfId="15551" xr:uid="{00000000-0005-0000-0000-00000B040000}"/>
    <cellStyle name="Note 1 4 7 2" xfId="34107" xr:uid="{00000000-0005-0000-0000-0000150E0000}"/>
    <cellStyle name="Note 1 4 7 3" xfId="48002" xr:uid="{00000000-0005-0000-0000-0000150E0000}"/>
    <cellStyle name="Note 1 4 8" xfId="12304" xr:uid="{00000000-0005-0000-0000-000077040000}"/>
    <cellStyle name="Note 1 4 8 2" xfId="30865" xr:uid="{00000000-0005-0000-0000-0000160E0000}"/>
    <cellStyle name="Note 1 4 8 3" xfId="44978" xr:uid="{00000000-0005-0000-0000-0000160E0000}"/>
    <cellStyle name="Note 1 4 9" xfId="18854" xr:uid="{00000000-0005-0000-0000-00000B040000}"/>
    <cellStyle name="Note 1 4 9 2" xfId="37410" xr:uid="{00000000-0005-0000-0000-0000170E0000}"/>
    <cellStyle name="Note 1 4 9 3" xfId="50902" xr:uid="{00000000-0005-0000-0000-0000170E0000}"/>
    <cellStyle name="Note 1 5" xfId="1055" xr:uid="{00000000-0005-0000-0000-00000C040000}"/>
    <cellStyle name="Note 1 5 10" xfId="19856" xr:uid="{00000000-0005-0000-0000-00007B040000}"/>
    <cellStyle name="Note 1 5 10 2" xfId="38412" xr:uid="{00000000-0005-0000-0000-0000190E0000}"/>
    <cellStyle name="Note 1 5 10 3" xfId="51904" xr:uid="{00000000-0005-0000-0000-0000190E0000}"/>
    <cellStyle name="Note 1 5 11" xfId="15288" xr:uid="{00000000-0005-0000-0000-00000C040000}"/>
    <cellStyle name="Note 1 5 11 2" xfId="33844" xr:uid="{00000000-0005-0000-0000-00001A0E0000}"/>
    <cellStyle name="Note 1 5 11 3" xfId="47781" xr:uid="{00000000-0005-0000-0000-00001A0E0000}"/>
    <cellStyle name="Note 1 5 12" xfId="21686" xr:uid="{00000000-0005-0000-0000-00000C040000}"/>
    <cellStyle name="Note 1 5 12 2" xfId="40226" xr:uid="{00000000-0005-0000-0000-00001B0E0000}"/>
    <cellStyle name="Note 1 5 12 3" xfId="53574" xr:uid="{00000000-0005-0000-0000-00001B0E0000}"/>
    <cellStyle name="Note 1 5 13" xfId="22041" xr:uid="{00000000-0005-0000-0000-00007B040000}"/>
    <cellStyle name="Note 1 5 13 2" xfId="40581" xr:uid="{00000000-0005-0000-0000-00001C0E0000}"/>
    <cellStyle name="Note 1 5 13 3" xfId="53870" xr:uid="{00000000-0005-0000-0000-00001C0E0000}"/>
    <cellStyle name="Note 1 5 14" xfId="22843" xr:uid="{00000000-0005-0000-0000-0000180E0000}"/>
    <cellStyle name="Note 1 5 15" xfId="23572" xr:uid="{00000000-0005-0000-0000-0000180E0000}"/>
    <cellStyle name="Note 1 5 16" xfId="54258" xr:uid="{00000000-0005-0000-0000-00000C040000}"/>
    <cellStyle name="Note 1 5 2" xfId="2454" xr:uid="{00000000-0005-0000-0000-00000C040000}"/>
    <cellStyle name="Note 1 5 2 10" xfId="16362" xr:uid="{00000000-0005-0000-0000-00007C040000}"/>
    <cellStyle name="Note 1 5 2 10 2" xfId="34918" xr:uid="{00000000-0005-0000-0000-00001E0E0000}"/>
    <cellStyle name="Note 1 5 2 10 3" xfId="48705" xr:uid="{00000000-0005-0000-0000-00001E0E0000}"/>
    <cellStyle name="Note 1 5 2 11" xfId="15899" xr:uid="{00000000-0005-0000-0000-00000C040000}"/>
    <cellStyle name="Note 1 5 2 11 2" xfId="34455" xr:uid="{00000000-0005-0000-0000-00001F0E0000}"/>
    <cellStyle name="Note 1 5 2 11 3" xfId="48302" xr:uid="{00000000-0005-0000-0000-00001F0E0000}"/>
    <cellStyle name="Note 1 5 2 12" xfId="17191" xr:uid="{00000000-0005-0000-0000-00007C040000}"/>
    <cellStyle name="Note 1 5 2 12 2" xfId="35747" xr:uid="{00000000-0005-0000-0000-0000200E0000}"/>
    <cellStyle name="Note 1 5 2 12 3" xfId="49421" xr:uid="{00000000-0005-0000-0000-0000200E0000}"/>
    <cellStyle name="Note 1 5 2 13" xfId="23965" xr:uid="{00000000-0005-0000-0000-00001D0E0000}"/>
    <cellStyle name="Note 1 5 2 14" xfId="55284" xr:uid="{00000000-0005-0000-0000-00000C040000}"/>
    <cellStyle name="Note 1 5 2 2" xfId="5661" xr:uid="{00000000-0005-0000-0000-00007C040000}"/>
    <cellStyle name="Note 1 5 2 2 2" xfId="20647" xr:uid="{00000000-0005-0000-0000-0000E6040000}"/>
    <cellStyle name="Note 1 5 2 2 2 2" xfId="39199" xr:uid="{00000000-0005-0000-0000-0000220E0000}"/>
    <cellStyle name="Note 1 5 2 2 2 3" xfId="52582" xr:uid="{00000000-0005-0000-0000-0000220E0000}"/>
    <cellStyle name="Note 1 5 2 2 3" xfId="26078" xr:uid="{00000000-0005-0000-0000-0000210E0000}"/>
    <cellStyle name="Note 1 5 2 2 4" xfId="41472" xr:uid="{00000000-0005-0000-0000-0000210E0000}"/>
    <cellStyle name="Note 1 5 2 3" xfId="7627" xr:uid="{00000000-0005-0000-0000-00007C040000}"/>
    <cellStyle name="Note 1 5 2 3 2" xfId="27757" xr:uid="{00000000-0005-0000-0000-0000230E0000}"/>
    <cellStyle name="Note 1 5 2 3 3" xfId="42765" xr:uid="{00000000-0005-0000-0000-0000230E0000}"/>
    <cellStyle name="Note 1 5 2 4" xfId="8488" xr:uid="{00000000-0005-0000-0000-00007C040000}"/>
    <cellStyle name="Note 1 5 2 4 2" xfId="28415" xr:uid="{00000000-0005-0000-0000-0000240E0000}"/>
    <cellStyle name="Note 1 5 2 4 3" xfId="43242" xr:uid="{00000000-0005-0000-0000-0000240E0000}"/>
    <cellStyle name="Note 1 5 2 5" xfId="9344" xr:uid="{00000000-0005-0000-0000-00007C040000}"/>
    <cellStyle name="Note 1 5 2 5 2" xfId="28946" xr:uid="{00000000-0005-0000-0000-0000250E0000}"/>
    <cellStyle name="Note 1 5 2 5 3" xfId="43626" xr:uid="{00000000-0005-0000-0000-0000250E0000}"/>
    <cellStyle name="Note 1 5 2 6" xfId="3497" xr:uid="{00000000-0005-0000-0000-0000F4240000}"/>
    <cellStyle name="Note 1 5 2 7" xfId="12397" xr:uid="{00000000-0005-0000-0000-00007C040000}"/>
    <cellStyle name="Note 1 5 2 7 2" xfId="30956" xr:uid="{00000000-0005-0000-0000-0000270E0000}"/>
    <cellStyle name="Note 1 5 2 7 3" xfId="45057" xr:uid="{00000000-0005-0000-0000-0000270E0000}"/>
    <cellStyle name="Note 1 5 2 8" xfId="15128" xr:uid="{00000000-0005-0000-0000-00007C040000}"/>
    <cellStyle name="Note 1 5 2 8 2" xfId="33684" xr:uid="{00000000-0005-0000-0000-0000280E0000}"/>
    <cellStyle name="Note 1 5 2 8 3" xfId="47635" xr:uid="{00000000-0005-0000-0000-0000280E0000}"/>
    <cellStyle name="Note 1 5 2 9" xfId="13343" xr:uid="{00000000-0005-0000-0000-00000C040000}"/>
    <cellStyle name="Note 1 5 2 9 2" xfId="31899" xr:uid="{00000000-0005-0000-0000-0000290E0000}"/>
    <cellStyle name="Note 1 5 2 9 3" xfId="45976" xr:uid="{00000000-0005-0000-0000-0000290E0000}"/>
    <cellStyle name="Note 1 5 3" xfId="2516" xr:uid="{00000000-0005-0000-0000-00000C040000}"/>
    <cellStyle name="Note 1 5 3 10" xfId="14142" xr:uid="{00000000-0005-0000-0000-00000C040000}"/>
    <cellStyle name="Note 1 5 3 10 2" xfId="32698" xr:uid="{00000000-0005-0000-0000-00002B0E0000}"/>
    <cellStyle name="Note 1 5 3 10 3" xfId="46698" xr:uid="{00000000-0005-0000-0000-00002B0E0000}"/>
    <cellStyle name="Note 1 5 3 11" xfId="19577" xr:uid="{00000000-0005-0000-0000-00007D040000}"/>
    <cellStyle name="Note 1 5 3 11 2" xfId="38133" xr:uid="{00000000-0005-0000-0000-00002C0E0000}"/>
    <cellStyle name="Note 1 5 3 11 3" xfId="51625" xr:uid="{00000000-0005-0000-0000-00002C0E0000}"/>
    <cellStyle name="Note 1 5 3 12" xfId="55344" xr:uid="{00000000-0005-0000-0000-00000C040000}"/>
    <cellStyle name="Note 1 5 3 2" xfId="5723" xr:uid="{00000000-0005-0000-0000-00007D040000}"/>
    <cellStyle name="Note 1 5 3 2 2" xfId="20685" xr:uid="{00000000-0005-0000-0000-0000E8040000}"/>
    <cellStyle name="Note 1 5 3 2 2 2" xfId="39235" xr:uid="{00000000-0005-0000-0000-00002E0E0000}"/>
    <cellStyle name="Note 1 5 3 2 2 3" xfId="52612" xr:uid="{00000000-0005-0000-0000-00002E0E0000}"/>
    <cellStyle name="Note 1 5 3 2 3" xfId="26138" xr:uid="{00000000-0005-0000-0000-00002D0E0000}"/>
    <cellStyle name="Note 1 5 3 2 4" xfId="41526" xr:uid="{00000000-0005-0000-0000-00002D0E0000}"/>
    <cellStyle name="Note 1 5 3 3" xfId="7689" xr:uid="{00000000-0005-0000-0000-00007D040000}"/>
    <cellStyle name="Note 1 5 3 3 2" xfId="27811" xr:uid="{00000000-0005-0000-0000-00002F0E0000}"/>
    <cellStyle name="Note 1 5 3 3 3" xfId="42795" xr:uid="{00000000-0005-0000-0000-00002F0E0000}"/>
    <cellStyle name="Note 1 5 3 4" xfId="8550" xr:uid="{00000000-0005-0000-0000-00007D040000}"/>
    <cellStyle name="Note 1 5 3 4 2" xfId="28447" xr:uid="{00000000-0005-0000-0000-0000300E0000}"/>
    <cellStyle name="Note 1 5 3 4 3" xfId="43272" xr:uid="{00000000-0005-0000-0000-0000300E0000}"/>
    <cellStyle name="Note 1 5 3 5" xfId="9406" xr:uid="{00000000-0005-0000-0000-00007D040000}"/>
    <cellStyle name="Note 1 5 3 5 2" xfId="29008" xr:uid="{00000000-0005-0000-0000-0000310E0000}"/>
    <cellStyle name="Note 1 5 3 5 3" xfId="43680" xr:uid="{00000000-0005-0000-0000-0000310E0000}"/>
    <cellStyle name="Note 1 5 3 6" xfId="3498" xr:uid="{00000000-0005-0000-0000-0000F5240000}"/>
    <cellStyle name="Note 1 5 3 7" xfId="14526" xr:uid="{00000000-0005-0000-0000-00007D040000}"/>
    <cellStyle name="Note 1 5 3 7 2" xfId="33082" xr:uid="{00000000-0005-0000-0000-0000330E0000}"/>
    <cellStyle name="Note 1 5 3 7 3" xfId="47061" xr:uid="{00000000-0005-0000-0000-0000330E0000}"/>
    <cellStyle name="Note 1 5 3 8" xfId="13326" xr:uid="{00000000-0005-0000-0000-00000C040000}"/>
    <cellStyle name="Note 1 5 3 8 2" xfId="31882" xr:uid="{00000000-0005-0000-0000-0000340E0000}"/>
    <cellStyle name="Note 1 5 3 8 3" xfId="45962" xr:uid="{00000000-0005-0000-0000-0000340E0000}"/>
    <cellStyle name="Note 1 5 3 9" xfId="16424" xr:uid="{00000000-0005-0000-0000-00007D040000}"/>
    <cellStyle name="Note 1 5 3 9 2" xfId="34980" xr:uid="{00000000-0005-0000-0000-0000350E0000}"/>
    <cellStyle name="Note 1 5 3 9 3" xfId="48761" xr:uid="{00000000-0005-0000-0000-0000350E0000}"/>
    <cellStyle name="Note 1 5 4" xfId="2588" xr:uid="{00000000-0005-0000-0000-00000C040000}"/>
    <cellStyle name="Note 1 5 4 10" xfId="21607" xr:uid="{00000000-0005-0000-0000-00000C040000}"/>
    <cellStyle name="Note 1 5 4 10 2" xfId="40147" xr:uid="{00000000-0005-0000-0000-0000370E0000}"/>
    <cellStyle name="Note 1 5 4 10 3" xfId="53495" xr:uid="{00000000-0005-0000-0000-0000370E0000}"/>
    <cellStyle name="Note 1 5 4 11" xfId="24081" xr:uid="{00000000-0005-0000-0000-0000360E0000}"/>
    <cellStyle name="Note 1 5 4 12" xfId="55416" xr:uid="{00000000-0005-0000-0000-00000C040000}"/>
    <cellStyle name="Note 1 5 4 2" xfId="5795" xr:uid="{00000000-0005-0000-0000-00007E040000}"/>
    <cellStyle name="Note 1 5 4 2 2" xfId="26208" xr:uid="{00000000-0005-0000-0000-0000380E0000}"/>
    <cellStyle name="Note 1 5 4 2 3" xfId="41593" xr:uid="{00000000-0005-0000-0000-0000380E0000}"/>
    <cellStyle name="Note 1 5 4 3" xfId="9478" xr:uid="{00000000-0005-0000-0000-00007E040000}"/>
    <cellStyle name="Note 1 5 4 3 2" xfId="29080" xr:uid="{00000000-0005-0000-0000-0000390E0000}"/>
    <cellStyle name="Note 1 5 4 3 3" xfId="43750" xr:uid="{00000000-0005-0000-0000-0000390E0000}"/>
    <cellStyle name="Note 1 5 4 4" xfId="3499" xr:uid="{00000000-0005-0000-0000-0000F6240000}"/>
    <cellStyle name="Note 1 5 4 5" xfId="13154" xr:uid="{00000000-0005-0000-0000-00007E040000}"/>
    <cellStyle name="Note 1 5 4 5 2" xfId="31710" xr:uid="{00000000-0005-0000-0000-00003B0E0000}"/>
    <cellStyle name="Note 1 5 4 5 3" xfId="45792" xr:uid="{00000000-0005-0000-0000-00003B0E0000}"/>
    <cellStyle name="Note 1 5 4 6" xfId="14084" xr:uid="{00000000-0005-0000-0000-00000C040000}"/>
    <cellStyle name="Note 1 5 4 6 2" xfId="32640" xr:uid="{00000000-0005-0000-0000-00003C0E0000}"/>
    <cellStyle name="Note 1 5 4 6 3" xfId="46643" xr:uid="{00000000-0005-0000-0000-00003C0E0000}"/>
    <cellStyle name="Note 1 5 4 7" xfId="16496" xr:uid="{00000000-0005-0000-0000-00007E040000}"/>
    <cellStyle name="Note 1 5 4 7 2" xfId="35052" xr:uid="{00000000-0005-0000-0000-00003D0E0000}"/>
    <cellStyle name="Note 1 5 4 7 3" xfId="48833" xr:uid="{00000000-0005-0000-0000-00003D0E0000}"/>
    <cellStyle name="Note 1 5 4 8" xfId="14928" xr:uid="{00000000-0005-0000-0000-00000C040000}"/>
    <cellStyle name="Note 1 5 4 8 2" xfId="33484" xr:uid="{00000000-0005-0000-0000-00003E0E0000}"/>
    <cellStyle name="Note 1 5 4 8 3" xfId="47442" xr:uid="{00000000-0005-0000-0000-00003E0E0000}"/>
    <cellStyle name="Note 1 5 4 9" xfId="19961" xr:uid="{00000000-0005-0000-0000-00007E040000}"/>
    <cellStyle name="Note 1 5 4 9 2" xfId="38517" xr:uid="{00000000-0005-0000-0000-00003F0E0000}"/>
    <cellStyle name="Note 1 5 4 9 3" xfId="52009" xr:uid="{00000000-0005-0000-0000-00003F0E0000}"/>
    <cellStyle name="Note 1 5 5" xfId="4272" xr:uid="{00000000-0005-0000-0000-00007B040000}"/>
    <cellStyle name="Note 1 5 5 2" xfId="24793" xr:uid="{00000000-0005-0000-0000-0000400E0000}"/>
    <cellStyle name="Note 1 5 5 3" xfId="24467" xr:uid="{00000000-0005-0000-0000-0000400E0000}"/>
    <cellStyle name="Note 1 5 6" xfId="3496" xr:uid="{00000000-0005-0000-0000-0000F3240000}"/>
    <cellStyle name="Note 1 5 7" xfId="15395" xr:uid="{00000000-0005-0000-0000-00000C040000}"/>
    <cellStyle name="Note 1 5 7 2" xfId="33951" xr:uid="{00000000-0005-0000-0000-0000420E0000}"/>
    <cellStyle name="Note 1 5 7 3" xfId="47882" xr:uid="{00000000-0005-0000-0000-0000420E0000}"/>
    <cellStyle name="Note 1 5 8" xfId="14343" xr:uid="{00000000-0005-0000-0000-00007B040000}"/>
    <cellStyle name="Note 1 5 8 2" xfId="32899" xr:uid="{00000000-0005-0000-0000-0000430E0000}"/>
    <cellStyle name="Note 1 5 8 3" xfId="46888" xr:uid="{00000000-0005-0000-0000-0000430E0000}"/>
    <cellStyle name="Note 1 5 9" xfId="18359" xr:uid="{00000000-0005-0000-0000-00000C040000}"/>
    <cellStyle name="Note 1 5 9 2" xfId="36915" xr:uid="{00000000-0005-0000-0000-0000440E0000}"/>
    <cellStyle name="Note 1 5 9 3" xfId="50438" xr:uid="{00000000-0005-0000-0000-0000440E0000}"/>
    <cellStyle name="Note 1 6" xfId="2465" xr:uid="{00000000-0005-0000-0000-000001040000}"/>
    <cellStyle name="Note 1 6 10" xfId="16373" xr:uid="{00000000-0005-0000-0000-00007F040000}"/>
    <cellStyle name="Note 1 6 10 2" xfId="34929" xr:uid="{00000000-0005-0000-0000-0000460E0000}"/>
    <cellStyle name="Note 1 6 10 3" xfId="48716" xr:uid="{00000000-0005-0000-0000-0000460E0000}"/>
    <cellStyle name="Note 1 6 11" xfId="16237" xr:uid="{00000000-0005-0000-0000-000001040000}"/>
    <cellStyle name="Note 1 6 11 2" xfId="34793" xr:uid="{00000000-0005-0000-0000-0000470E0000}"/>
    <cellStyle name="Note 1 6 11 3" xfId="48584" xr:uid="{00000000-0005-0000-0000-0000470E0000}"/>
    <cellStyle name="Note 1 6 12" xfId="18828" xr:uid="{00000000-0005-0000-0000-00007F040000}"/>
    <cellStyle name="Note 1 6 12 2" xfId="37384" xr:uid="{00000000-0005-0000-0000-0000480E0000}"/>
    <cellStyle name="Note 1 6 12 3" xfId="50877" xr:uid="{00000000-0005-0000-0000-0000480E0000}"/>
    <cellStyle name="Note 1 6 13" xfId="23976" xr:uid="{00000000-0005-0000-0000-0000450E0000}"/>
    <cellStyle name="Note 1 6 14" xfId="55295" xr:uid="{00000000-0005-0000-0000-000001040000}"/>
    <cellStyle name="Note 1 6 2" xfId="5672" xr:uid="{00000000-0005-0000-0000-00007F040000}"/>
    <cellStyle name="Note 1 6 2 2" xfId="20658" xr:uid="{00000000-0005-0000-0000-0000EB040000}"/>
    <cellStyle name="Note 1 6 2 2 2" xfId="39210" xr:uid="{00000000-0005-0000-0000-00004A0E0000}"/>
    <cellStyle name="Note 1 6 2 2 3" xfId="52593" xr:uid="{00000000-0005-0000-0000-00004A0E0000}"/>
    <cellStyle name="Note 1 6 2 3" xfId="26089" xr:uid="{00000000-0005-0000-0000-0000490E0000}"/>
    <cellStyle name="Note 1 6 2 4" xfId="41483" xr:uid="{00000000-0005-0000-0000-0000490E0000}"/>
    <cellStyle name="Note 1 6 3" xfId="7638" xr:uid="{00000000-0005-0000-0000-00007F040000}"/>
    <cellStyle name="Note 1 6 3 2" xfId="27768" xr:uid="{00000000-0005-0000-0000-00004B0E0000}"/>
    <cellStyle name="Note 1 6 3 3" xfId="42776" xr:uid="{00000000-0005-0000-0000-00004B0E0000}"/>
    <cellStyle name="Note 1 6 4" xfId="8499" xr:uid="{00000000-0005-0000-0000-00007F040000}"/>
    <cellStyle name="Note 1 6 4 2" xfId="28426" xr:uid="{00000000-0005-0000-0000-00004C0E0000}"/>
    <cellStyle name="Note 1 6 4 3" xfId="43253" xr:uid="{00000000-0005-0000-0000-00004C0E0000}"/>
    <cellStyle name="Note 1 6 5" xfId="9355" xr:uid="{00000000-0005-0000-0000-00007F040000}"/>
    <cellStyle name="Note 1 6 5 2" xfId="28957" xr:uid="{00000000-0005-0000-0000-00004D0E0000}"/>
    <cellStyle name="Note 1 6 5 3" xfId="43637" xr:uid="{00000000-0005-0000-0000-00004D0E0000}"/>
    <cellStyle name="Note 1 6 6" xfId="3500" xr:uid="{00000000-0005-0000-0000-0000F7240000}"/>
    <cellStyle name="Note 1 6 7" xfId="11883" xr:uid="{00000000-0005-0000-0000-00007F040000}"/>
    <cellStyle name="Note 1 6 7 2" xfId="30447" xr:uid="{00000000-0005-0000-0000-00004F0E0000}"/>
    <cellStyle name="Note 1 6 7 3" xfId="44592" xr:uid="{00000000-0005-0000-0000-00004F0E0000}"/>
    <cellStyle name="Note 1 6 8" xfId="15139" xr:uid="{00000000-0005-0000-0000-00007F040000}"/>
    <cellStyle name="Note 1 6 8 2" xfId="33695" xr:uid="{00000000-0005-0000-0000-0000500E0000}"/>
    <cellStyle name="Note 1 6 8 3" xfId="47646" xr:uid="{00000000-0005-0000-0000-0000500E0000}"/>
    <cellStyle name="Note 1 6 9" xfId="12861" xr:uid="{00000000-0005-0000-0000-000001040000}"/>
    <cellStyle name="Note 1 6 9 2" xfId="31417" xr:uid="{00000000-0005-0000-0000-0000510E0000}"/>
    <cellStyle name="Note 1 6 9 3" xfId="45502" xr:uid="{00000000-0005-0000-0000-0000510E0000}"/>
    <cellStyle name="Note 1 7" xfId="2525" xr:uid="{00000000-0005-0000-0000-000001040000}"/>
    <cellStyle name="Note 1 7 10" xfId="16260" xr:uid="{00000000-0005-0000-0000-000001040000}"/>
    <cellStyle name="Note 1 7 10 2" xfId="34816" xr:uid="{00000000-0005-0000-0000-0000530E0000}"/>
    <cellStyle name="Note 1 7 10 3" xfId="48606" xr:uid="{00000000-0005-0000-0000-0000530E0000}"/>
    <cellStyle name="Note 1 7 11" xfId="17282" xr:uid="{00000000-0005-0000-0000-000080040000}"/>
    <cellStyle name="Note 1 7 11 2" xfId="35838" xr:uid="{00000000-0005-0000-0000-0000540E0000}"/>
    <cellStyle name="Note 1 7 11 3" xfId="49506" xr:uid="{00000000-0005-0000-0000-0000540E0000}"/>
    <cellStyle name="Note 1 7 12" xfId="55353" xr:uid="{00000000-0005-0000-0000-000001040000}"/>
    <cellStyle name="Note 1 7 2" xfId="5732" xr:uid="{00000000-0005-0000-0000-000080040000}"/>
    <cellStyle name="Note 1 7 2 2" xfId="20694" xr:uid="{00000000-0005-0000-0000-0000ED040000}"/>
    <cellStyle name="Note 1 7 2 2 2" xfId="39244" xr:uid="{00000000-0005-0000-0000-0000560E0000}"/>
    <cellStyle name="Note 1 7 2 2 3" xfId="52621" xr:uid="{00000000-0005-0000-0000-0000560E0000}"/>
    <cellStyle name="Note 1 7 2 3" xfId="26147" xr:uid="{00000000-0005-0000-0000-0000550E0000}"/>
    <cellStyle name="Note 1 7 2 4" xfId="41535" xr:uid="{00000000-0005-0000-0000-0000550E0000}"/>
    <cellStyle name="Note 1 7 3" xfId="7698" xr:uid="{00000000-0005-0000-0000-000080040000}"/>
    <cellStyle name="Note 1 7 3 2" xfId="27820" xr:uid="{00000000-0005-0000-0000-0000570E0000}"/>
    <cellStyle name="Note 1 7 3 3" xfId="42804" xr:uid="{00000000-0005-0000-0000-0000570E0000}"/>
    <cellStyle name="Note 1 7 4" xfId="8559" xr:uid="{00000000-0005-0000-0000-000080040000}"/>
    <cellStyle name="Note 1 7 4 2" xfId="28456" xr:uid="{00000000-0005-0000-0000-0000580E0000}"/>
    <cellStyle name="Note 1 7 4 3" xfId="43281" xr:uid="{00000000-0005-0000-0000-0000580E0000}"/>
    <cellStyle name="Note 1 7 5" xfId="9415" xr:uid="{00000000-0005-0000-0000-000080040000}"/>
    <cellStyle name="Note 1 7 5 2" xfId="29017" xr:uid="{00000000-0005-0000-0000-0000590E0000}"/>
    <cellStyle name="Note 1 7 5 3" xfId="43689" xr:uid="{00000000-0005-0000-0000-0000590E0000}"/>
    <cellStyle name="Note 1 7 6" xfId="3501" xr:uid="{00000000-0005-0000-0000-0000F8240000}"/>
    <cellStyle name="Note 1 7 7" xfId="11715" xr:uid="{00000000-0005-0000-0000-000080040000}"/>
    <cellStyle name="Note 1 7 7 2" xfId="30279" xr:uid="{00000000-0005-0000-0000-00005B0E0000}"/>
    <cellStyle name="Note 1 7 7 3" xfId="44427" xr:uid="{00000000-0005-0000-0000-00005B0E0000}"/>
    <cellStyle name="Note 1 7 8" xfId="11916" xr:uid="{00000000-0005-0000-0000-000001040000}"/>
    <cellStyle name="Note 1 7 8 2" xfId="30480" xr:uid="{00000000-0005-0000-0000-00005C0E0000}"/>
    <cellStyle name="Note 1 7 8 3" xfId="44625" xr:uid="{00000000-0005-0000-0000-00005C0E0000}"/>
    <cellStyle name="Note 1 7 9" xfId="16433" xr:uid="{00000000-0005-0000-0000-000080040000}"/>
    <cellStyle name="Note 1 7 9 2" xfId="34989" xr:uid="{00000000-0005-0000-0000-00005D0E0000}"/>
    <cellStyle name="Note 1 7 9 3" xfId="48770" xr:uid="{00000000-0005-0000-0000-00005D0E0000}"/>
    <cellStyle name="Note 1 8" xfId="3131" xr:uid="{00000000-0005-0000-0000-000001040000}"/>
    <cellStyle name="Note 1 8 10" xfId="21895" xr:uid="{00000000-0005-0000-0000-000001040000}"/>
    <cellStyle name="Note 1 8 10 2" xfId="40435" xr:uid="{00000000-0005-0000-0000-00005F0E0000}"/>
    <cellStyle name="Note 1 8 10 3" xfId="53783" xr:uid="{00000000-0005-0000-0000-00005F0E0000}"/>
    <cellStyle name="Note 1 8 11" xfId="24333" xr:uid="{00000000-0005-0000-0000-00005E0E0000}"/>
    <cellStyle name="Note 1 8 12" xfId="55952" xr:uid="{00000000-0005-0000-0000-000001040000}"/>
    <cellStyle name="Note 1 8 2" xfId="6338" xr:uid="{00000000-0005-0000-0000-000081040000}"/>
    <cellStyle name="Note 1 8 2 2" xfId="26746" xr:uid="{00000000-0005-0000-0000-0000600E0000}"/>
    <cellStyle name="Note 1 8 2 3" xfId="41967" xr:uid="{00000000-0005-0000-0000-0000600E0000}"/>
    <cellStyle name="Note 1 8 3" xfId="10021" xr:uid="{00000000-0005-0000-0000-000081040000}"/>
    <cellStyle name="Note 1 8 3 2" xfId="29622" xr:uid="{00000000-0005-0000-0000-0000610E0000}"/>
    <cellStyle name="Note 1 8 3 3" xfId="44187" xr:uid="{00000000-0005-0000-0000-0000610E0000}"/>
    <cellStyle name="Note 1 8 4" xfId="3502" xr:uid="{00000000-0005-0000-0000-0000F9240000}"/>
    <cellStyle name="Note 1 8 5" xfId="11964" xr:uid="{00000000-0005-0000-0000-000081040000}"/>
    <cellStyle name="Note 1 8 5 2" xfId="30528" xr:uid="{00000000-0005-0000-0000-0000630E0000}"/>
    <cellStyle name="Note 1 8 5 3" xfId="44672" xr:uid="{00000000-0005-0000-0000-0000630E0000}"/>
    <cellStyle name="Note 1 8 6" xfId="16196" xr:uid="{00000000-0005-0000-0000-000001040000}"/>
    <cellStyle name="Note 1 8 6 2" xfId="34752" xr:uid="{00000000-0005-0000-0000-0000640E0000}"/>
    <cellStyle name="Note 1 8 6 3" xfId="48544" xr:uid="{00000000-0005-0000-0000-0000640E0000}"/>
    <cellStyle name="Note 1 8 7" xfId="17037" xr:uid="{00000000-0005-0000-0000-000081040000}"/>
    <cellStyle name="Note 1 8 7 2" xfId="35593" xr:uid="{00000000-0005-0000-0000-0000650E0000}"/>
    <cellStyle name="Note 1 8 7 3" xfId="49273" xr:uid="{00000000-0005-0000-0000-0000650E0000}"/>
    <cellStyle name="Note 1 8 8" xfId="15961" xr:uid="{00000000-0005-0000-0000-000001040000}"/>
    <cellStyle name="Note 1 8 8 2" xfId="34517" xr:uid="{00000000-0005-0000-0000-0000660E0000}"/>
    <cellStyle name="Note 1 8 8 3" xfId="48356" xr:uid="{00000000-0005-0000-0000-0000660E0000}"/>
    <cellStyle name="Note 1 8 9" xfId="12116" xr:uid="{00000000-0005-0000-0000-000081040000}"/>
    <cellStyle name="Note 1 8 9 2" xfId="30679" xr:uid="{00000000-0005-0000-0000-0000670E0000}"/>
    <cellStyle name="Note 1 8 9 3" xfId="44820" xr:uid="{00000000-0005-0000-0000-0000670E0000}"/>
    <cellStyle name="Note 1 9" xfId="4261" xr:uid="{00000000-0005-0000-0000-000052040000}"/>
    <cellStyle name="Note 1 9 2" xfId="24782" xr:uid="{00000000-0005-0000-0000-0000680E0000}"/>
    <cellStyle name="Note 1 9 3" xfId="22675" xr:uid="{00000000-0005-0000-0000-0000680E0000}"/>
    <cellStyle name="Note 10" xfId="14712" xr:uid="{00000000-0005-0000-0000-000000040000}"/>
    <cellStyle name="Note 10 2" xfId="33268" xr:uid="{00000000-0005-0000-0000-0000690E0000}"/>
    <cellStyle name="Note 10 3" xfId="47235" xr:uid="{00000000-0005-0000-0000-0000690E0000}"/>
    <cellStyle name="Note 11" xfId="17945" xr:uid="{00000000-0005-0000-0000-000051040000}"/>
    <cellStyle name="Note 11 2" xfId="36501" xr:uid="{00000000-0005-0000-0000-00006A0E0000}"/>
    <cellStyle name="Note 11 3" xfId="50082" xr:uid="{00000000-0005-0000-0000-00006A0E0000}"/>
    <cellStyle name="Note 12" xfId="18676" xr:uid="{00000000-0005-0000-0000-000000040000}"/>
    <cellStyle name="Note 12 2" xfId="37232" xr:uid="{00000000-0005-0000-0000-00006B0E0000}"/>
    <cellStyle name="Note 12 3" xfId="50729" xr:uid="{00000000-0005-0000-0000-00006B0E0000}"/>
    <cellStyle name="Note 13" xfId="19756" xr:uid="{00000000-0005-0000-0000-000051040000}"/>
    <cellStyle name="Note 13 2" xfId="38312" xr:uid="{00000000-0005-0000-0000-00006C0E0000}"/>
    <cellStyle name="Note 13 3" xfId="51804" xr:uid="{00000000-0005-0000-0000-00006C0E0000}"/>
    <cellStyle name="Note 14" xfId="18689" xr:uid="{00000000-0005-0000-0000-000000040000}"/>
    <cellStyle name="Note 14 2" xfId="37245" xr:uid="{00000000-0005-0000-0000-00006D0E0000}"/>
    <cellStyle name="Note 14 3" xfId="50742" xr:uid="{00000000-0005-0000-0000-00006D0E0000}"/>
    <cellStyle name="Note 15" xfId="21690" xr:uid="{00000000-0005-0000-0000-000000040000}"/>
    <cellStyle name="Note 15 2" xfId="40230" xr:uid="{00000000-0005-0000-0000-00006E0E0000}"/>
    <cellStyle name="Note 15 3" xfId="53578" xr:uid="{00000000-0005-0000-0000-00006E0E0000}"/>
    <cellStyle name="Note 16" xfId="22029" xr:uid="{00000000-0005-0000-0000-000051040000}"/>
    <cellStyle name="Note 16 2" xfId="40569" xr:uid="{00000000-0005-0000-0000-00006F0E0000}"/>
    <cellStyle name="Note 16 3" xfId="53858" xr:uid="{00000000-0005-0000-0000-00006F0E0000}"/>
    <cellStyle name="Note 17" xfId="22831" xr:uid="{00000000-0005-0000-0000-00004C0C0000}"/>
    <cellStyle name="Note 18" xfId="30026" xr:uid="{00000000-0005-0000-0000-00004C0C0000}"/>
    <cellStyle name="Note 19" xfId="54246" xr:uid="{00000000-0005-0000-0000-000000040000}"/>
    <cellStyle name="Note 2" xfId="1056" xr:uid="{00000000-0005-0000-0000-00000D040000}"/>
    <cellStyle name="Note 2 10" xfId="17455" xr:uid="{00000000-0005-0000-0000-000082040000}"/>
    <cellStyle name="Note 2 10 2" xfId="36011" xr:uid="{00000000-0005-0000-0000-0000710E0000}"/>
    <cellStyle name="Note 2 10 3" xfId="49654" xr:uid="{00000000-0005-0000-0000-0000710E0000}"/>
    <cellStyle name="Note 2 11" xfId="15287" xr:uid="{00000000-0005-0000-0000-00000D040000}"/>
    <cellStyle name="Note 2 11 2" xfId="33843" xr:uid="{00000000-0005-0000-0000-0000720E0000}"/>
    <cellStyle name="Note 2 11 3" xfId="47780" xr:uid="{00000000-0005-0000-0000-0000720E0000}"/>
    <cellStyle name="Note 2 12" xfId="18756" xr:uid="{00000000-0005-0000-0000-000082040000}"/>
    <cellStyle name="Note 2 12 2" xfId="37312" xr:uid="{00000000-0005-0000-0000-0000730E0000}"/>
    <cellStyle name="Note 2 12 3" xfId="50809" xr:uid="{00000000-0005-0000-0000-0000730E0000}"/>
    <cellStyle name="Note 2 13" xfId="13732" xr:uid="{00000000-0005-0000-0000-00000D040000}"/>
    <cellStyle name="Note 2 13 2" xfId="32288" xr:uid="{00000000-0005-0000-0000-0000740E0000}"/>
    <cellStyle name="Note 2 13 3" xfId="46320" xr:uid="{00000000-0005-0000-0000-0000740E0000}"/>
    <cellStyle name="Note 2 14" xfId="21457" xr:uid="{00000000-0005-0000-0000-00000D040000}"/>
    <cellStyle name="Note 2 14 2" xfId="39997" xr:uid="{00000000-0005-0000-0000-0000750E0000}"/>
    <cellStyle name="Note 2 14 3" xfId="53345" xr:uid="{00000000-0005-0000-0000-0000750E0000}"/>
    <cellStyle name="Note 2 15" xfId="22042" xr:uid="{00000000-0005-0000-0000-000082040000}"/>
    <cellStyle name="Note 2 15 2" xfId="40582" xr:uid="{00000000-0005-0000-0000-0000760E0000}"/>
    <cellStyle name="Note 2 15 3" xfId="53871" xr:uid="{00000000-0005-0000-0000-0000760E0000}"/>
    <cellStyle name="Note 2 16" xfId="22844" xr:uid="{00000000-0005-0000-0000-0000700E0000}"/>
    <cellStyle name="Note 2 17" xfId="30018" xr:uid="{00000000-0005-0000-0000-0000700E0000}"/>
    <cellStyle name="Note 2 18" xfId="54259" xr:uid="{00000000-0005-0000-0000-00000D040000}"/>
    <cellStyle name="Note 2 2" xfId="1057" xr:uid="{00000000-0005-0000-0000-00000E040000}"/>
    <cellStyle name="Note 2 2 10" xfId="18387" xr:uid="{00000000-0005-0000-0000-000083040000}"/>
    <cellStyle name="Note 2 2 10 2" xfId="36943" xr:uid="{00000000-0005-0000-0000-0000780E0000}"/>
    <cellStyle name="Note 2 2 10 3" xfId="50464" xr:uid="{00000000-0005-0000-0000-0000780E0000}"/>
    <cellStyle name="Note 2 2 11" xfId="16247" xr:uid="{00000000-0005-0000-0000-00000E040000}"/>
    <cellStyle name="Note 2 2 11 2" xfId="34803" xr:uid="{00000000-0005-0000-0000-0000790E0000}"/>
    <cellStyle name="Note 2 2 11 3" xfId="48593" xr:uid="{00000000-0005-0000-0000-0000790E0000}"/>
    <cellStyle name="Note 2 2 12" xfId="21685" xr:uid="{00000000-0005-0000-0000-00000E040000}"/>
    <cellStyle name="Note 2 2 12 2" xfId="40225" xr:uid="{00000000-0005-0000-0000-00007A0E0000}"/>
    <cellStyle name="Note 2 2 12 3" xfId="53573" xr:uid="{00000000-0005-0000-0000-00007A0E0000}"/>
    <cellStyle name="Note 2 2 13" xfId="22043" xr:uid="{00000000-0005-0000-0000-000083040000}"/>
    <cellStyle name="Note 2 2 13 2" xfId="40583" xr:uid="{00000000-0005-0000-0000-00007B0E0000}"/>
    <cellStyle name="Note 2 2 13 3" xfId="53872" xr:uid="{00000000-0005-0000-0000-00007B0E0000}"/>
    <cellStyle name="Note 2 2 14" xfId="22845" xr:uid="{00000000-0005-0000-0000-0000770E0000}"/>
    <cellStyle name="Note 2 2 15" xfId="30013" xr:uid="{00000000-0005-0000-0000-0000770E0000}"/>
    <cellStyle name="Note 2 2 16" xfId="54260" xr:uid="{00000000-0005-0000-0000-00000E040000}"/>
    <cellStyle name="Note 2 2 2" xfId="2452" xr:uid="{00000000-0005-0000-0000-00000E040000}"/>
    <cellStyle name="Note 2 2 2 10" xfId="16360" xr:uid="{00000000-0005-0000-0000-000084040000}"/>
    <cellStyle name="Note 2 2 2 10 2" xfId="34916" xr:uid="{00000000-0005-0000-0000-00007D0E0000}"/>
    <cellStyle name="Note 2 2 2 10 3" xfId="48703" xr:uid="{00000000-0005-0000-0000-00007D0E0000}"/>
    <cellStyle name="Note 2 2 2 11" xfId="16130" xr:uid="{00000000-0005-0000-0000-00000E040000}"/>
    <cellStyle name="Note 2 2 2 11 2" xfId="34686" xr:uid="{00000000-0005-0000-0000-00007E0E0000}"/>
    <cellStyle name="Note 2 2 2 11 3" xfId="48493" xr:uid="{00000000-0005-0000-0000-00007E0E0000}"/>
    <cellStyle name="Note 2 2 2 12" xfId="16003" xr:uid="{00000000-0005-0000-0000-000084040000}"/>
    <cellStyle name="Note 2 2 2 12 2" xfId="34559" xr:uid="{00000000-0005-0000-0000-00007F0E0000}"/>
    <cellStyle name="Note 2 2 2 12 3" xfId="48385" xr:uid="{00000000-0005-0000-0000-00007F0E0000}"/>
    <cellStyle name="Note 2 2 2 13" xfId="23963" xr:uid="{00000000-0005-0000-0000-00007C0E0000}"/>
    <cellStyle name="Note 2 2 2 14" xfId="55282" xr:uid="{00000000-0005-0000-0000-00000E040000}"/>
    <cellStyle name="Note 2 2 2 2" xfId="5659" xr:uid="{00000000-0005-0000-0000-000084040000}"/>
    <cellStyle name="Note 2 2 2 2 2" xfId="20645" xr:uid="{00000000-0005-0000-0000-0000F2040000}"/>
    <cellStyle name="Note 2 2 2 2 2 2" xfId="39197" xr:uid="{00000000-0005-0000-0000-0000810E0000}"/>
    <cellStyle name="Note 2 2 2 2 2 3" xfId="52580" xr:uid="{00000000-0005-0000-0000-0000810E0000}"/>
    <cellStyle name="Note 2 2 2 2 3" xfId="26076" xr:uid="{00000000-0005-0000-0000-0000800E0000}"/>
    <cellStyle name="Note 2 2 2 2 4" xfId="41470" xr:uid="{00000000-0005-0000-0000-0000800E0000}"/>
    <cellStyle name="Note 2 2 2 3" xfId="7625" xr:uid="{00000000-0005-0000-0000-000084040000}"/>
    <cellStyle name="Note 2 2 2 3 2" xfId="27755" xr:uid="{00000000-0005-0000-0000-0000820E0000}"/>
    <cellStyle name="Note 2 2 2 3 3" xfId="42763" xr:uid="{00000000-0005-0000-0000-0000820E0000}"/>
    <cellStyle name="Note 2 2 2 4" xfId="8486" xr:uid="{00000000-0005-0000-0000-000084040000}"/>
    <cellStyle name="Note 2 2 2 4 2" xfId="28413" xr:uid="{00000000-0005-0000-0000-0000830E0000}"/>
    <cellStyle name="Note 2 2 2 4 3" xfId="43240" xr:uid="{00000000-0005-0000-0000-0000830E0000}"/>
    <cellStyle name="Note 2 2 2 5" xfId="9342" xr:uid="{00000000-0005-0000-0000-000084040000}"/>
    <cellStyle name="Note 2 2 2 5 2" xfId="28944" xr:uid="{00000000-0005-0000-0000-0000840E0000}"/>
    <cellStyle name="Note 2 2 2 5 3" xfId="43624" xr:uid="{00000000-0005-0000-0000-0000840E0000}"/>
    <cellStyle name="Note 2 2 2 6" xfId="3505" xr:uid="{00000000-0005-0000-0000-0000FC240000}"/>
    <cellStyle name="Note 2 2 2 7" xfId="11886" xr:uid="{00000000-0005-0000-0000-000084040000}"/>
    <cellStyle name="Note 2 2 2 7 2" xfId="30450" xr:uid="{00000000-0005-0000-0000-0000860E0000}"/>
    <cellStyle name="Note 2 2 2 7 3" xfId="44595" xr:uid="{00000000-0005-0000-0000-0000860E0000}"/>
    <cellStyle name="Note 2 2 2 8" xfId="15126" xr:uid="{00000000-0005-0000-0000-000084040000}"/>
    <cellStyle name="Note 2 2 2 8 2" xfId="33682" xr:uid="{00000000-0005-0000-0000-0000870E0000}"/>
    <cellStyle name="Note 2 2 2 8 3" xfId="47633" xr:uid="{00000000-0005-0000-0000-0000870E0000}"/>
    <cellStyle name="Note 2 2 2 9" xfId="13348" xr:uid="{00000000-0005-0000-0000-00000E040000}"/>
    <cellStyle name="Note 2 2 2 9 2" xfId="31904" xr:uid="{00000000-0005-0000-0000-0000880E0000}"/>
    <cellStyle name="Note 2 2 2 9 3" xfId="45981" xr:uid="{00000000-0005-0000-0000-0000880E0000}"/>
    <cellStyle name="Note 2 2 3" xfId="2514" xr:uid="{00000000-0005-0000-0000-00000E040000}"/>
    <cellStyle name="Note 2 2 3 10" xfId="17131" xr:uid="{00000000-0005-0000-0000-00000E040000}"/>
    <cellStyle name="Note 2 2 3 10 2" xfId="35687" xr:uid="{00000000-0005-0000-0000-00008A0E0000}"/>
    <cellStyle name="Note 2 2 3 10 3" xfId="49365" xr:uid="{00000000-0005-0000-0000-00008A0E0000}"/>
    <cellStyle name="Note 2 2 3 11" xfId="19630" xr:uid="{00000000-0005-0000-0000-000085040000}"/>
    <cellStyle name="Note 2 2 3 11 2" xfId="38186" xr:uid="{00000000-0005-0000-0000-00008B0E0000}"/>
    <cellStyle name="Note 2 2 3 11 3" xfId="51678" xr:uid="{00000000-0005-0000-0000-00008B0E0000}"/>
    <cellStyle name="Note 2 2 3 12" xfId="55342" xr:uid="{00000000-0005-0000-0000-00000E040000}"/>
    <cellStyle name="Note 2 2 3 2" xfId="5721" xr:uid="{00000000-0005-0000-0000-000085040000}"/>
    <cellStyle name="Note 2 2 3 2 2" xfId="20683" xr:uid="{00000000-0005-0000-0000-0000F4040000}"/>
    <cellStyle name="Note 2 2 3 2 2 2" xfId="39233" xr:uid="{00000000-0005-0000-0000-00008D0E0000}"/>
    <cellStyle name="Note 2 2 3 2 2 3" xfId="52610" xr:uid="{00000000-0005-0000-0000-00008D0E0000}"/>
    <cellStyle name="Note 2 2 3 2 3" xfId="26136" xr:uid="{00000000-0005-0000-0000-00008C0E0000}"/>
    <cellStyle name="Note 2 2 3 2 4" xfId="41524" xr:uid="{00000000-0005-0000-0000-00008C0E0000}"/>
    <cellStyle name="Note 2 2 3 3" xfId="7687" xr:uid="{00000000-0005-0000-0000-000085040000}"/>
    <cellStyle name="Note 2 2 3 3 2" xfId="27809" xr:uid="{00000000-0005-0000-0000-00008E0E0000}"/>
    <cellStyle name="Note 2 2 3 3 3" xfId="42793" xr:uid="{00000000-0005-0000-0000-00008E0E0000}"/>
    <cellStyle name="Note 2 2 3 4" xfId="8548" xr:uid="{00000000-0005-0000-0000-000085040000}"/>
    <cellStyle name="Note 2 2 3 4 2" xfId="28445" xr:uid="{00000000-0005-0000-0000-00008F0E0000}"/>
    <cellStyle name="Note 2 2 3 4 3" xfId="43270" xr:uid="{00000000-0005-0000-0000-00008F0E0000}"/>
    <cellStyle name="Note 2 2 3 5" xfId="9404" xr:uid="{00000000-0005-0000-0000-000085040000}"/>
    <cellStyle name="Note 2 2 3 5 2" xfId="29006" xr:uid="{00000000-0005-0000-0000-0000900E0000}"/>
    <cellStyle name="Note 2 2 3 5 3" xfId="43678" xr:uid="{00000000-0005-0000-0000-0000900E0000}"/>
    <cellStyle name="Note 2 2 3 6" xfId="3506" xr:uid="{00000000-0005-0000-0000-0000FD240000}"/>
    <cellStyle name="Note 2 2 3 7" xfId="11716" xr:uid="{00000000-0005-0000-0000-000085040000}"/>
    <cellStyle name="Note 2 2 3 7 2" xfId="30280" xr:uid="{00000000-0005-0000-0000-0000920E0000}"/>
    <cellStyle name="Note 2 2 3 7 3" xfId="44428" xr:uid="{00000000-0005-0000-0000-0000920E0000}"/>
    <cellStyle name="Note 2 2 3 8" xfId="12065" xr:uid="{00000000-0005-0000-0000-00000E040000}"/>
    <cellStyle name="Note 2 2 3 8 2" xfId="30628" xr:uid="{00000000-0005-0000-0000-0000930E0000}"/>
    <cellStyle name="Note 2 2 3 8 3" xfId="44771" xr:uid="{00000000-0005-0000-0000-0000930E0000}"/>
    <cellStyle name="Note 2 2 3 9" xfId="16422" xr:uid="{00000000-0005-0000-0000-000085040000}"/>
    <cellStyle name="Note 2 2 3 9 2" xfId="34978" xr:uid="{00000000-0005-0000-0000-0000940E0000}"/>
    <cellStyle name="Note 2 2 3 9 3" xfId="48759" xr:uid="{00000000-0005-0000-0000-0000940E0000}"/>
    <cellStyle name="Note 2 2 4" xfId="2586" xr:uid="{00000000-0005-0000-0000-00000E040000}"/>
    <cellStyle name="Note 2 2 4 10" xfId="21605" xr:uid="{00000000-0005-0000-0000-00000E040000}"/>
    <cellStyle name="Note 2 2 4 10 2" xfId="40145" xr:uid="{00000000-0005-0000-0000-0000960E0000}"/>
    <cellStyle name="Note 2 2 4 10 3" xfId="53493" xr:uid="{00000000-0005-0000-0000-0000960E0000}"/>
    <cellStyle name="Note 2 2 4 11" xfId="24079" xr:uid="{00000000-0005-0000-0000-0000950E0000}"/>
    <cellStyle name="Note 2 2 4 12" xfId="55414" xr:uid="{00000000-0005-0000-0000-00000E040000}"/>
    <cellStyle name="Note 2 2 4 2" xfId="5793" xr:uid="{00000000-0005-0000-0000-000086040000}"/>
    <cellStyle name="Note 2 2 4 2 2" xfId="26206" xr:uid="{00000000-0005-0000-0000-0000970E0000}"/>
    <cellStyle name="Note 2 2 4 2 3" xfId="41591" xr:uid="{00000000-0005-0000-0000-0000970E0000}"/>
    <cellStyle name="Note 2 2 4 3" xfId="9476" xr:uid="{00000000-0005-0000-0000-000086040000}"/>
    <cellStyle name="Note 2 2 4 3 2" xfId="29078" xr:uid="{00000000-0005-0000-0000-0000980E0000}"/>
    <cellStyle name="Note 2 2 4 3 3" xfId="43748" xr:uid="{00000000-0005-0000-0000-0000980E0000}"/>
    <cellStyle name="Note 2 2 4 4" xfId="3507" xr:uid="{00000000-0005-0000-0000-0000FE240000}"/>
    <cellStyle name="Note 2 2 4 5" xfId="13156" xr:uid="{00000000-0005-0000-0000-000086040000}"/>
    <cellStyle name="Note 2 2 4 5 2" xfId="31712" xr:uid="{00000000-0005-0000-0000-00009A0E0000}"/>
    <cellStyle name="Note 2 2 4 5 3" xfId="45794" xr:uid="{00000000-0005-0000-0000-00009A0E0000}"/>
    <cellStyle name="Note 2 2 4 6" xfId="13959" xr:uid="{00000000-0005-0000-0000-00000E040000}"/>
    <cellStyle name="Note 2 2 4 6 2" xfId="32515" xr:uid="{00000000-0005-0000-0000-00009B0E0000}"/>
    <cellStyle name="Note 2 2 4 6 3" xfId="46526" xr:uid="{00000000-0005-0000-0000-00009B0E0000}"/>
    <cellStyle name="Note 2 2 4 7" xfId="16494" xr:uid="{00000000-0005-0000-0000-000086040000}"/>
    <cellStyle name="Note 2 2 4 7 2" xfId="35050" xr:uid="{00000000-0005-0000-0000-00009C0E0000}"/>
    <cellStyle name="Note 2 2 4 7 3" xfId="48831" xr:uid="{00000000-0005-0000-0000-00009C0E0000}"/>
    <cellStyle name="Note 2 2 4 8" xfId="17307" xr:uid="{00000000-0005-0000-0000-00000E040000}"/>
    <cellStyle name="Note 2 2 4 8 2" xfId="35863" xr:uid="{00000000-0005-0000-0000-00009D0E0000}"/>
    <cellStyle name="Note 2 2 4 8 3" xfId="49529" xr:uid="{00000000-0005-0000-0000-00009D0E0000}"/>
    <cellStyle name="Note 2 2 4 9" xfId="18020" xr:uid="{00000000-0005-0000-0000-000086040000}"/>
    <cellStyle name="Note 2 2 4 9 2" xfId="36576" xr:uid="{00000000-0005-0000-0000-00009E0E0000}"/>
    <cellStyle name="Note 2 2 4 9 3" xfId="50143" xr:uid="{00000000-0005-0000-0000-00009E0E0000}"/>
    <cellStyle name="Note 2 2 5" xfId="4274" xr:uid="{00000000-0005-0000-0000-000083040000}"/>
    <cellStyle name="Note 2 2 5 2" xfId="24795" xr:uid="{00000000-0005-0000-0000-00009F0E0000}"/>
    <cellStyle name="Note 2 2 5 3" xfId="22668" xr:uid="{00000000-0005-0000-0000-00009F0E0000}"/>
    <cellStyle name="Note 2 2 6" xfId="3504" xr:uid="{00000000-0005-0000-0000-0000FB240000}"/>
    <cellStyle name="Note 2 2 7" xfId="15397" xr:uid="{00000000-0005-0000-0000-00000E040000}"/>
    <cellStyle name="Note 2 2 7 2" xfId="33953" xr:uid="{00000000-0005-0000-0000-0000A10E0000}"/>
    <cellStyle name="Note 2 2 7 3" xfId="47884" xr:uid="{00000000-0005-0000-0000-0000A10E0000}"/>
    <cellStyle name="Note 2 2 8" xfId="15240" xr:uid="{00000000-0005-0000-0000-000083040000}"/>
    <cellStyle name="Note 2 2 8 2" xfId="33796" xr:uid="{00000000-0005-0000-0000-0000A20E0000}"/>
    <cellStyle name="Note 2 2 8 3" xfId="47738" xr:uid="{00000000-0005-0000-0000-0000A20E0000}"/>
    <cellStyle name="Note 2 2 9" xfId="18807" xr:uid="{00000000-0005-0000-0000-00000E040000}"/>
    <cellStyle name="Note 2 2 9 2" xfId="37363" xr:uid="{00000000-0005-0000-0000-0000A30E0000}"/>
    <cellStyle name="Note 2 2 9 3" xfId="50856" xr:uid="{00000000-0005-0000-0000-0000A30E0000}"/>
    <cellStyle name="Note 2 3" xfId="1058" xr:uid="{00000000-0005-0000-0000-00000F040000}"/>
    <cellStyle name="Note 2 3 10" xfId="19883" xr:uid="{00000000-0005-0000-0000-000087040000}"/>
    <cellStyle name="Note 2 3 10 2" xfId="38439" xr:uid="{00000000-0005-0000-0000-0000A50E0000}"/>
    <cellStyle name="Note 2 3 10 3" xfId="51931" xr:uid="{00000000-0005-0000-0000-0000A50E0000}"/>
    <cellStyle name="Note 2 3 11" xfId="18610" xr:uid="{00000000-0005-0000-0000-00000F040000}"/>
    <cellStyle name="Note 2 3 11 2" xfId="37166" xr:uid="{00000000-0005-0000-0000-0000A60E0000}"/>
    <cellStyle name="Note 2 3 11 3" xfId="50668" xr:uid="{00000000-0005-0000-0000-0000A60E0000}"/>
    <cellStyle name="Note 2 3 12" xfId="21458" xr:uid="{00000000-0005-0000-0000-00000F040000}"/>
    <cellStyle name="Note 2 3 12 2" xfId="39998" xr:uid="{00000000-0005-0000-0000-0000A70E0000}"/>
    <cellStyle name="Note 2 3 12 3" xfId="53346" xr:uid="{00000000-0005-0000-0000-0000A70E0000}"/>
    <cellStyle name="Note 2 3 13" xfId="22044" xr:uid="{00000000-0005-0000-0000-000087040000}"/>
    <cellStyle name="Note 2 3 13 2" xfId="40584" xr:uid="{00000000-0005-0000-0000-0000A80E0000}"/>
    <cellStyle name="Note 2 3 13 3" xfId="53873" xr:uid="{00000000-0005-0000-0000-0000A80E0000}"/>
    <cellStyle name="Note 2 3 14" xfId="22846" xr:uid="{00000000-0005-0000-0000-0000A40E0000}"/>
    <cellStyle name="Note 2 3 15" xfId="30016" xr:uid="{00000000-0005-0000-0000-0000A40E0000}"/>
    <cellStyle name="Note 2 3 16" xfId="54261" xr:uid="{00000000-0005-0000-0000-00000F040000}"/>
    <cellStyle name="Note 2 3 2" xfId="2451" xr:uid="{00000000-0005-0000-0000-00000F040000}"/>
    <cellStyle name="Note 2 3 2 10" xfId="16359" xr:uid="{00000000-0005-0000-0000-000088040000}"/>
    <cellStyle name="Note 2 3 2 10 2" xfId="34915" xr:uid="{00000000-0005-0000-0000-0000AA0E0000}"/>
    <cellStyle name="Note 2 3 2 10 3" xfId="48702" xr:uid="{00000000-0005-0000-0000-0000AA0E0000}"/>
    <cellStyle name="Note 2 3 2 11" xfId="17349" xr:uid="{00000000-0005-0000-0000-00000F040000}"/>
    <cellStyle name="Note 2 3 2 11 2" xfId="35905" xr:uid="{00000000-0005-0000-0000-0000AB0E0000}"/>
    <cellStyle name="Note 2 3 2 11 3" xfId="49563" xr:uid="{00000000-0005-0000-0000-0000AB0E0000}"/>
    <cellStyle name="Note 2 3 2 12" xfId="18881" xr:uid="{00000000-0005-0000-0000-000088040000}"/>
    <cellStyle name="Note 2 3 2 12 2" xfId="37437" xr:uid="{00000000-0005-0000-0000-0000AC0E0000}"/>
    <cellStyle name="Note 2 3 2 12 3" xfId="50929" xr:uid="{00000000-0005-0000-0000-0000AC0E0000}"/>
    <cellStyle name="Note 2 3 2 13" xfId="23962" xr:uid="{00000000-0005-0000-0000-0000A90E0000}"/>
    <cellStyle name="Note 2 3 2 14" xfId="55281" xr:uid="{00000000-0005-0000-0000-00000F040000}"/>
    <cellStyle name="Note 2 3 2 2" xfId="5658" xr:uid="{00000000-0005-0000-0000-000088040000}"/>
    <cellStyle name="Note 2 3 2 2 2" xfId="20644" xr:uid="{00000000-0005-0000-0000-0000F8040000}"/>
    <cellStyle name="Note 2 3 2 2 2 2" xfId="39196" xr:uid="{00000000-0005-0000-0000-0000AE0E0000}"/>
    <cellStyle name="Note 2 3 2 2 2 3" xfId="52579" xr:uid="{00000000-0005-0000-0000-0000AE0E0000}"/>
    <cellStyle name="Note 2 3 2 2 3" xfId="26075" xr:uid="{00000000-0005-0000-0000-0000AD0E0000}"/>
    <cellStyle name="Note 2 3 2 2 4" xfId="41469" xr:uid="{00000000-0005-0000-0000-0000AD0E0000}"/>
    <cellStyle name="Note 2 3 2 3" xfId="7624" xr:uid="{00000000-0005-0000-0000-000088040000}"/>
    <cellStyle name="Note 2 3 2 3 2" xfId="27754" xr:uid="{00000000-0005-0000-0000-0000AF0E0000}"/>
    <cellStyle name="Note 2 3 2 3 3" xfId="42762" xr:uid="{00000000-0005-0000-0000-0000AF0E0000}"/>
    <cellStyle name="Note 2 3 2 4" xfId="8485" xr:uid="{00000000-0005-0000-0000-000088040000}"/>
    <cellStyle name="Note 2 3 2 4 2" xfId="28412" xr:uid="{00000000-0005-0000-0000-0000B00E0000}"/>
    <cellStyle name="Note 2 3 2 4 3" xfId="43239" xr:uid="{00000000-0005-0000-0000-0000B00E0000}"/>
    <cellStyle name="Note 2 3 2 5" xfId="9341" xr:uid="{00000000-0005-0000-0000-000088040000}"/>
    <cellStyle name="Note 2 3 2 5 2" xfId="28943" xr:uid="{00000000-0005-0000-0000-0000B10E0000}"/>
    <cellStyle name="Note 2 3 2 5 3" xfId="43623" xr:uid="{00000000-0005-0000-0000-0000B10E0000}"/>
    <cellStyle name="Note 2 3 2 6" xfId="3509" xr:uid="{00000000-0005-0000-0000-000000250000}"/>
    <cellStyle name="Note 2 3 2 7" xfId="12785" xr:uid="{00000000-0005-0000-0000-000088040000}"/>
    <cellStyle name="Note 2 3 2 7 2" xfId="31341" xr:uid="{00000000-0005-0000-0000-0000B30E0000}"/>
    <cellStyle name="Note 2 3 2 7 3" xfId="45429" xr:uid="{00000000-0005-0000-0000-0000B30E0000}"/>
    <cellStyle name="Note 2 3 2 8" xfId="15125" xr:uid="{00000000-0005-0000-0000-000088040000}"/>
    <cellStyle name="Note 2 3 2 8 2" xfId="33681" xr:uid="{00000000-0005-0000-0000-0000B40E0000}"/>
    <cellStyle name="Note 2 3 2 8 3" xfId="47632" xr:uid="{00000000-0005-0000-0000-0000B40E0000}"/>
    <cellStyle name="Note 2 3 2 9" xfId="12894" xr:uid="{00000000-0005-0000-0000-00000F040000}"/>
    <cellStyle name="Note 2 3 2 9 2" xfId="31450" xr:uid="{00000000-0005-0000-0000-0000B50E0000}"/>
    <cellStyle name="Note 2 3 2 9 3" xfId="45533" xr:uid="{00000000-0005-0000-0000-0000B50E0000}"/>
    <cellStyle name="Note 2 3 3" xfId="2513" xr:uid="{00000000-0005-0000-0000-00000F040000}"/>
    <cellStyle name="Note 2 3 3 10" xfId="17283" xr:uid="{00000000-0005-0000-0000-00000F040000}"/>
    <cellStyle name="Note 2 3 3 10 2" xfId="35839" xr:uid="{00000000-0005-0000-0000-0000B70E0000}"/>
    <cellStyle name="Note 2 3 3 10 3" xfId="49507" xr:uid="{00000000-0005-0000-0000-0000B70E0000}"/>
    <cellStyle name="Note 2 3 3 11" xfId="19462" xr:uid="{00000000-0005-0000-0000-000089040000}"/>
    <cellStyle name="Note 2 3 3 11 2" xfId="38018" xr:uid="{00000000-0005-0000-0000-0000B80E0000}"/>
    <cellStyle name="Note 2 3 3 11 3" xfId="51510" xr:uid="{00000000-0005-0000-0000-0000B80E0000}"/>
    <cellStyle name="Note 2 3 3 12" xfId="55341" xr:uid="{00000000-0005-0000-0000-00000F040000}"/>
    <cellStyle name="Note 2 3 3 2" xfId="5720" xr:uid="{00000000-0005-0000-0000-000089040000}"/>
    <cellStyle name="Note 2 3 3 2 2" xfId="20682" xr:uid="{00000000-0005-0000-0000-0000FA040000}"/>
    <cellStyle name="Note 2 3 3 2 2 2" xfId="39232" xr:uid="{00000000-0005-0000-0000-0000BA0E0000}"/>
    <cellStyle name="Note 2 3 3 2 2 3" xfId="52609" xr:uid="{00000000-0005-0000-0000-0000BA0E0000}"/>
    <cellStyle name="Note 2 3 3 2 3" xfId="26135" xr:uid="{00000000-0005-0000-0000-0000B90E0000}"/>
    <cellStyle name="Note 2 3 3 2 4" xfId="41523" xr:uid="{00000000-0005-0000-0000-0000B90E0000}"/>
    <cellStyle name="Note 2 3 3 3" xfId="7686" xr:uid="{00000000-0005-0000-0000-000089040000}"/>
    <cellStyle name="Note 2 3 3 3 2" xfId="27808" xr:uid="{00000000-0005-0000-0000-0000BB0E0000}"/>
    <cellStyle name="Note 2 3 3 3 3" xfId="42792" xr:uid="{00000000-0005-0000-0000-0000BB0E0000}"/>
    <cellStyle name="Note 2 3 3 4" xfId="8547" xr:uid="{00000000-0005-0000-0000-000089040000}"/>
    <cellStyle name="Note 2 3 3 4 2" xfId="28444" xr:uid="{00000000-0005-0000-0000-0000BC0E0000}"/>
    <cellStyle name="Note 2 3 3 4 3" xfId="43269" xr:uid="{00000000-0005-0000-0000-0000BC0E0000}"/>
    <cellStyle name="Note 2 3 3 5" xfId="9403" xr:uid="{00000000-0005-0000-0000-000089040000}"/>
    <cellStyle name="Note 2 3 3 5 2" xfId="29005" xr:uid="{00000000-0005-0000-0000-0000BD0E0000}"/>
    <cellStyle name="Note 2 3 3 5 3" xfId="43677" xr:uid="{00000000-0005-0000-0000-0000BD0E0000}"/>
    <cellStyle name="Note 2 3 3 6" xfId="3510" xr:uid="{00000000-0005-0000-0000-000001250000}"/>
    <cellStyle name="Note 2 3 3 7" xfId="11875" xr:uid="{00000000-0005-0000-0000-000089040000}"/>
    <cellStyle name="Note 2 3 3 7 2" xfId="30439" xr:uid="{00000000-0005-0000-0000-0000BF0E0000}"/>
    <cellStyle name="Note 2 3 3 7 3" xfId="44584" xr:uid="{00000000-0005-0000-0000-0000BF0E0000}"/>
    <cellStyle name="Note 2 3 3 8" xfId="12112" xr:uid="{00000000-0005-0000-0000-00000F040000}"/>
    <cellStyle name="Note 2 3 3 8 2" xfId="30675" xr:uid="{00000000-0005-0000-0000-0000C00E0000}"/>
    <cellStyle name="Note 2 3 3 8 3" xfId="44816" xr:uid="{00000000-0005-0000-0000-0000C00E0000}"/>
    <cellStyle name="Note 2 3 3 9" xfId="16421" xr:uid="{00000000-0005-0000-0000-000089040000}"/>
    <cellStyle name="Note 2 3 3 9 2" xfId="34977" xr:uid="{00000000-0005-0000-0000-0000C10E0000}"/>
    <cellStyle name="Note 2 3 3 9 3" xfId="48758" xr:uid="{00000000-0005-0000-0000-0000C10E0000}"/>
    <cellStyle name="Note 2 3 4" xfId="2585" xr:uid="{00000000-0005-0000-0000-00000F040000}"/>
    <cellStyle name="Note 2 3 4 10" xfId="21604" xr:uid="{00000000-0005-0000-0000-00000F040000}"/>
    <cellStyle name="Note 2 3 4 10 2" xfId="40144" xr:uid="{00000000-0005-0000-0000-0000C30E0000}"/>
    <cellStyle name="Note 2 3 4 10 3" xfId="53492" xr:uid="{00000000-0005-0000-0000-0000C30E0000}"/>
    <cellStyle name="Note 2 3 4 11" xfId="24078" xr:uid="{00000000-0005-0000-0000-0000C20E0000}"/>
    <cellStyle name="Note 2 3 4 12" xfId="55413" xr:uid="{00000000-0005-0000-0000-00000F040000}"/>
    <cellStyle name="Note 2 3 4 2" xfId="5792" xr:uid="{00000000-0005-0000-0000-00008A040000}"/>
    <cellStyle name="Note 2 3 4 2 2" xfId="26205" xr:uid="{00000000-0005-0000-0000-0000C40E0000}"/>
    <cellStyle name="Note 2 3 4 2 3" xfId="41590" xr:uid="{00000000-0005-0000-0000-0000C40E0000}"/>
    <cellStyle name="Note 2 3 4 3" xfId="9475" xr:uid="{00000000-0005-0000-0000-00008A040000}"/>
    <cellStyle name="Note 2 3 4 3 2" xfId="29077" xr:uid="{00000000-0005-0000-0000-0000C50E0000}"/>
    <cellStyle name="Note 2 3 4 3 3" xfId="43747" xr:uid="{00000000-0005-0000-0000-0000C50E0000}"/>
    <cellStyle name="Note 2 3 4 4" xfId="3511" xr:uid="{00000000-0005-0000-0000-000002250000}"/>
    <cellStyle name="Note 2 3 4 5" xfId="12513" xr:uid="{00000000-0005-0000-0000-00008A040000}"/>
    <cellStyle name="Note 2 3 4 5 2" xfId="31071" xr:uid="{00000000-0005-0000-0000-0000C70E0000}"/>
    <cellStyle name="Note 2 3 4 5 3" xfId="45171" xr:uid="{00000000-0005-0000-0000-0000C70E0000}"/>
    <cellStyle name="Note 2 3 4 6" xfId="13295" xr:uid="{00000000-0005-0000-0000-00000F040000}"/>
    <cellStyle name="Note 2 3 4 6 2" xfId="31851" xr:uid="{00000000-0005-0000-0000-0000C80E0000}"/>
    <cellStyle name="Note 2 3 4 6 3" xfId="45933" xr:uid="{00000000-0005-0000-0000-0000C80E0000}"/>
    <cellStyle name="Note 2 3 4 7" xfId="16493" xr:uid="{00000000-0005-0000-0000-00008A040000}"/>
    <cellStyle name="Note 2 3 4 7 2" xfId="35049" xr:uid="{00000000-0005-0000-0000-0000C90E0000}"/>
    <cellStyle name="Note 2 3 4 7 3" xfId="48830" xr:uid="{00000000-0005-0000-0000-0000C90E0000}"/>
    <cellStyle name="Note 2 3 4 8" xfId="13431" xr:uid="{00000000-0005-0000-0000-00000F040000}"/>
    <cellStyle name="Note 2 3 4 8 2" xfId="31987" xr:uid="{00000000-0005-0000-0000-0000CA0E0000}"/>
    <cellStyle name="Note 2 3 4 8 3" xfId="46058" xr:uid="{00000000-0005-0000-0000-0000CA0E0000}"/>
    <cellStyle name="Note 2 3 4 9" xfId="19020" xr:uid="{00000000-0005-0000-0000-00008A040000}"/>
    <cellStyle name="Note 2 3 4 9 2" xfId="37576" xr:uid="{00000000-0005-0000-0000-0000CB0E0000}"/>
    <cellStyle name="Note 2 3 4 9 3" xfId="51068" xr:uid="{00000000-0005-0000-0000-0000CB0E0000}"/>
    <cellStyle name="Note 2 3 5" xfId="4275" xr:uid="{00000000-0005-0000-0000-000087040000}"/>
    <cellStyle name="Note 2 3 5 2" xfId="24796" xr:uid="{00000000-0005-0000-0000-0000CC0E0000}"/>
    <cellStyle name="Note 2 3 5 3" xfId="28489" xr:uid="{00000000-0005-0000-0000-0000CC0E0000}"/>
    <cellStyle name="Note 2 3 6" xfId="3508" xr:uid="{00000000-0005-0000-0000-0000FF240000}"/>
    <cellStyle name="Note 2 3 7" xfId="14783" xr:uid="{00000000-0005-0000-0000-00000F040000}"/>
    <cellStyle name="Note 2 3 7 2" xfId="33339" xr:uid="{00000000-0005-0000-0000-0000CE0E0000}"/>
    <cellStyle name="Note 2 3 7 3" xfId="47303" xr:uid="{00000000-0005-0000-0000-0000CE0E0000}"/>
    <cellStyle name="Note 2 3 8" xfId="17835" xr:uid="{00000000-0005-0000-0000-000087040000}"/>
    <cellStyle name="Note 2 3 8 2" xfId="36391" xr:uid="{00000000-0005-0000-0000-0000CF0E0000}"/>
    <cellStyle name="Note 2 3 8 3" xfId="49985" xr:uid="{00000000-0005-0000-0000-0000CF0E0000}"/>
    <cellStyle name="Note 2 3 9" xfId="18675" xr:uid="{00000000-0005-0000-0000-00000F040000}"/>
    <cellStyle name="Note 2 3 9 2" xfId="37231" xr:uid="{00000000-0005-0000-0000-0000D00E0000}"/>
    <cellStyle name="Note 2 3 9 3" xfId="50728" xr:uid="{00000000-0005-0000-0000-0000D00E0000}"/>
    <cellStyle name="Note 2 4" xfId="2453" xr:uid="{00000000-0005-0000-0000-00000D040000}"/>
    <cellStyle name="Note 2 4 10" xfId="16361" xr:uid="{00000000-0005-0000-0000-00008B040000}"/>
    <cellStyle name="Note 2 4 10 2" xfId="34917" xr:uid="{00000000-0005-0000-0000-0000D20E0000}"/>
    <cellStyle name="Note 2 4 10 3" xfId="48704" xr:uid="{00000000-0005-0000-0000-0000D20E0000}"/>
    <cellStyle name="Note 2 4 11" xfId="16172" xr:uid="{00000000-0005-0000-0000-00000D040000}"/>
    <cellStyle name="Note 2 4 11 2" xfId="34728" xr:uid="{00000000-0005-0000-0000-0000D30E0000}"/>
    <cellStyle name="Note 2 4 11 3" xfId="48523" xr:uid="{00000000-0005-0000-0000-0000D30E0000}"/>
    <cellStyle name="Note 2 4 12" xfId="19018" xr:uid="{00000000-0005-0000-0000-00008B040000}"/>
    <cellStyle name="Note 2 4 12 2" xfId="37574" xr:uid="{00000000-0005-0000-0000-0000D40E0000}"/>
    <cellStyle name="Note 2 4 12 3" xfId="51066" xr:uid="{00000000-0005-0000-0000-0000D40E0000}"/>
    <cellStyle name="Note 2 4 13" xfId="23964" xr:uid="{00000000-0005-0000-0000-0000D10E0000}"/>
    <cellStyle name="Note 2 4 14" xfId="55283" xr:uid="{00000000-0005-0000-0000-00000D040000}"/>
    <cellStyle name="Note 2 4 2" xfId="5660" xr:uid="{00000000-0005-0000-0000-00008B040000}"/>
    <cellStyle name="Note 2 4 2 2" xfId="20646" xr:uid="{00000000-0005-0000-0000-0000FD040000}"/>
    <cellStyle name="Note 2 4 2 2 2" xfId="39198" xr:uid="{00000000-0005-0000-0000-0000D60E0000}"/>
    <cellStyle name="Note 2 4 2 2 3" xfId="52581" xr:uid="{00000000-0005-0000-0000-0000D60E0000}"/>
    <cellStyle name="Note 2 4 2 3" xfId="26077" xr:uid="{00000000-0005-0000-0000-0000D50E0000}"/>
    <cellStyle name="Note 2 4 2 4" xfId="41471" xr:uid="{00000000-0005-0000-0000-0000D50E0000}"/>
    <cellStyle name="Note 2 4 3" xfId="7626" xr:uid="{00000000-0005-0000-0000-00008B040000}"/>
    <cellStyle name="Note 2 4 3 2" xfId="27756" xr:uid="{00000000-0005-0000-0000-0000D70E0000}"/>
    <cellStyle name="Note 2 4 3 3" xfId="42764" xr:uid="{00000000-0005-0000-0000-0000D70E0000}"/>
    <cellStyle name="Note 2 4 4" xfId="8487" xr:uid="{00000000-0005-0000-0000-00008B040000}"/>
    <cellStyle name="Note 2 4 4 2" xfId="28414" xr:uid="{00000000-0005-0000-0000-0000D80E0000}"/>
    <cellStyle name="Note 2 4 4 3" xfId="43241" xr:uid="{00000000-0005-0000-0000-0000D80E0000}"/>
    <cellStyle name="Note 2 4 5" xfId="9343" xr:uid="{00000000-0005-0000-0000-00008B040000}"/>
    <cellStyle name="Note 2 4 5 2" xfId="28945" xr:uid="{00000000-0005-0000-0000-0000D90E0000}"/>
    <cellStyle name="Note 2 4 5 3" xfId="43625" xr:uid="{00000000-0005-0000-0000-0000D90E0000}"/>
    <cellStyle name="Note 2 4 6" xfId="3512" xr:uid="{00000000-0005-0000-0000-000003250000}"/>
    <cellStyle name="Note 2 4 7" xfId="11727" xr:uid="{00000000-0005-0000-0000-00008B040000}"/>
    <cellStyle name="Note 2 4 7 2" xfId="30291" xr:uid="{00000000-0005-0000-0000-0000DB0E0000}"/>
    <cellStyle name="Note 2 4 7 3" xfId="44439" xr:uid="{00000000-0005-0000-0000-0000DB0E0000}"/>
    <cellStyle name="Note 2 4 8" xfId="15127" xr:uid="{00000000-0005-0000-0000-00008B040000}"/>
    <cellStyle name="Note 2 4 8 2" xfId="33683" xr:uid="{00000000-0005-0000-0000-0000DC0E0000}"/>
    <cellStyle name="Note 2 4 8 3" xfId="47634" xr:uid="{00000000-0005-0000-0000-0000DC0E0000}"/>
    <cellStyle name="Note 2 4 9" xfId="12858" xr:uid="{00000000-0005-0000-0000-00000D040000}"/>
    <cellStyle name="Note 2 4 9 2" xfId="31414" xr:uid="{00000000-0005-0000-0000-0000DD0E0000}"/>
    <cellStyle name="Note 2 4 9 3" xfId="45499" xr:uid="{00000000-0005-0000-0000-0000DD0E0000}"/>
    <cellStyle name="Note 2 5" xfId="2515" xr:uid="{00000000-0005-0000-0000-00000D040000}"/>
    <cellStyle name="Note 2 5 10" xfId="14231" xr:uid="{00000000-0005-0000-0000-00000D040000}"/>
    <cellStyle name="Note 2 5 10 2" xfId="32787" xr:uid="{00000000-0005-0000-0000-0000DF0E0000}"/>
    <cellStyle name="Note 2 5 10 3" xfId="46784" xr:uid="{00000000-0005-0000-0000-0000DF0E0000}"/>
    <cellStyle name="Note 2 5 11" xfId="19799" xr:uid="{00000000-0005-0000-0000-00008C040000}"/>
    <cellStyle name="Note 2 5 11 2" xfId="38355" xr:uid="{00000000-0005-0000-0000-0000E00E0000}"/>
    <cellStyle name="Note 2 5 11 3" xfId="51847" xr:uid="{00000000-0005-0000-0000-0000E00E0000}"/>
    <cellStyle name="Note 2 5 12" xfId="55343" xr:uid="{00000000-0005-0000-0000-00000D040000}"/>
    <cellStyle name="Note 2 5 2" xfId="5722" xr:uid="{00000000-0005-0000-0000-00008C040000}"/>
    <cellStyle name="Note 2 5 2 2" xfId="20684" xr:uid="{00000000-0005-0000-0000-0000FF040000}"/>
    <cellStyle name="Note 2 5 2 2 2" xfId="39234" xr:uid="{00000000-0005-0000-0000-0000E20E0000}"/>
    <cellStyle name="Note 2 5 2 2 3" xfId="52611" xr:uid="{00000000-0005-0000-0000-0000E20E0000}"/>
    <cellStyle name="Note 2 5 2 3" xfId="26137" xr:uid="{00000000-0005-0000-0000-0000E10E0000}"/>
    <cellStyle name="Note 2 5 2 4" xfId="41525" xr:uid="{00000000-0005-0000-0000-0000E10E0000}"/>
    <cellStyle name="Note 2 5 3" xfId="7688" xr:uid="{00000000-0005-0000-0000-00008C040000}"/>
    <cellStyle name="Note 2 5 3 2" xfId="27810" xr:uid="{00000000-0005-0000-0000-0000E30E0000}"/>
    <cellStyle name="Note 2 5 3 3" xfId="42794" xr:uid="{00000000-0005-0000-0000-0000E30E0000}"/>
    <cellStyle name="Note 2 5 4" xfId="8549" xr:uid="{00000000-0005-0000-0000-00008C040000}"/>
    <cellStyle name="Note 2 5 4 2" xfId="28446" xr:uid="{00000000-0005-0000-0000-0000E40E0000}"/>
    <cellStyle name="Note 2 5 4 3" xfId="43271" xr:uid="{00000000-0005-0000-0000-0000E40E0000}"/>
    <cellStyle name="Note 2 5 5" xfId="9405" xr:uid="{00000000-0005-0000-0000-00008C040000}"/>
    <cellStyle name="Note 2 5 5 2" xfId="29007" xr:uid="{00000000-0005-0000-0000-0000E50E0000}"/>
    <cellStyle name="Note 2 5 5 3" xfId="43679" xr:uid="{00000000-0005-0000-0000-0000E50E0000}"/>
    <cellStyle name="Note 2 5 6" xfId="3513" xr:uid="{00000000-0005-0000-0000-000004250000}"/>
    <cellStyle name="Note 2 5 7" xfId="12454" xr:uid="{00000000-0005-0000-0000-00008C040000}"/>
    <cellStyle name="Note 2 5 7 2" xfId="31013" xr:uid="{00000000-0005-0000-0000-0000E70E0000}"/>
    <cellStyle name="Note 2 5 7 3" xfId="45113" xr:uid="{00000000-0005-0000-0000-0000E70E0000}"/>
    <cellStyle name="Note 2 5 8" xfId="13327" xr:uid="{00000000-0005-0000-0000-00000D040000}"/>
    <cellStyle name="Note 2 5 8 2" xfId="31883" xr:uid="{00000000-0005-0000-0000-0000E80E0000}"/>
    <cellStyle name="Note 2 5 8 3" xfId="45963" xr:uid="{00000000-0005-0000-0000-0000E80E0000}"/>
    <cellStyle name="Note 2 5 9" xfId="16423" xr:uid="{00000000-0005-0000-0000-00008C040000}"/>
    <cellStyle name="Note 2 5 9 2" xfId="34979" xr:uid="{00000000-0005-0000-0000-0000E90E0000}"/>
    <cellStyle name="Note 2 5 9 3" xfId="48760" xr:uid="{00000000-0005-0000-0000-0000E90E0000}"/>
    <cellStyle name="Note 2 6" xfId="2587" xr:uid="{00000000-0005-0000-0000-00000D040000}"/>
    <cellStyle name="Note 2 6 10" xfId="21606" xr:uid="{00000000-0005-0000-0000-00000D040000}"/>
    <cellStyle name="Note 2 6 10 2" xfId="40146" xr:uid="{00000000-0005-0000-0000-0000EB0E0000}"/>
    <cellStyle name="Note 2 6 10 3" xfId="53494" xr:uid="{00000000-0005-0000-0000-0000EB0E0000}"/>
    <cellStyle name="Note 2 6 11" xfId="24080" xr:uid="{00000000-0005-0000-0000-0000EA0E0000}"/>
    <cellStyle name="Note 2 6 12" xfId="55415" xr:uid="{00000000-0005-0000-0000-00000D040000}"/>
    <cellStyle name="Note 2 6 2" xfId="5794" xr:uid="{00000000-0005-0000-0000-00008D040000}"/>
    <cellStyle name="Note 2 6 2 2" xfId="26207" xr:uid="{00000000-0005-0000-0000-0000EC0E0000}"/>
    <cellStyle name="Note 2 6 2 3" xfId="41592" xr:uid="{00000000-0005-0000-0000-0000EC0E0000}"/>
    <cellStyle name="Note 2 6 3" xfId="9477" xr:uid="{00000000-0005-0000-0000-00008D040000}"/>
    <cellStyle name="Note 2 6 3 2" xfId="29079" xr:uid="{00000000-0005-0000-0000-0000ED0E0000}"/>
    <cellStyle name="Note 2 6 3 3" xfId="43749" xr:uid="{00000000-0005-0000-0000-0000ED0E0000}"/>
    <cellStyle name="Note 2 6 4" xfId="3514" xr:uid="{00000000-0005-0000-0000-000005250000}"/>
    <cellStyle name="Note 2 6 5" xfId="13155" xr:uid="{00000000-0005-0000-0000-00008D040000}"/>
    <cellStyle name="Note 2 6 5 2" xfId="31711" xr:uid="{00000000-0005-0000-0000-0000EF0E0000}"/>
    <cellStyle name="Note 2 6 5 3" xfId="45793" xr:uid="{00000000-0005-0000-0000-0000EF0E0000}"/>
    <cellStyle name="Note 2 6 6" xfId="11939" xr:uid="{00000000-0005-0000-0000-00000D040000}"/>
    <cellStyle name="Note 2 6 6 2" xfId="30503" xr:uid="{00000000-0005-0000-0000-0000F00E0000}"/>
    <cellStyle name="Note 2 6 6 3" xfId="44647" xr:uid="{00000000-0005-0000-0000-0000F00E0000}"/>
    <cellStyle name="Note 2 6 7" xfId="16495" xr:uid="{00000000-0005-0000-0000-00008D040000}"/>
    <cellStyle name="Note 2 6 7 2" xfId="35051" xr:uid="{00000000-0005-0000-0000-0000F10E0000}"/>
    <cellStyle name="Note 2 6 7 3" xfId="48832" xr:uid="{00000000-0005-0000-0000-0000F10E0000}"/>
    <cellStyle name="Note 2 6 8" xfId="17261" xr:uid="{00000000-0005-0000-0000-00000D040000}"/>
    <cellStyle name="Note 2 6 8 2" xfId="35817" xr:uid="{00000000-0005-0000-0000-0000F20E0000}"/>
    <cellStyle name="Note 2 6 8 3" xfId="49487" xr:uid="{00000000-0005-0000-0000-0000F20E0000}"/>
    <cellStyle name="Note 2 6 9" xfId="19466" xr:uid="{00000000-0005-0000-0000-00008D040000}"/>
    <cellStyle name="Note 2 6 9 2" xfId="38022" xr:uid="{00000000-0005-0000-0000-0000F30E0000}"/>
    <cellStyle name="Note 2 6 9 3" xfId="51514" xr:uid="{00000000-0005-0000-0000-0000F30E0000}"/>
    <cellStyle name="Note 2 7" xfId="4273" xr:uid="{00000000-0005-0000-0000-000082040000}"/>
    <cellStyle name="Note 2 7 2" xfId="24794" xr:uid="{00000000-0005-0000-0000-0000F40E0000}"/>
    <cellStyle name="Note 2 7 3" xfId="22669" xr:uid="{00000000-0005-0000-0000-0000F40E0000}"/>
    <cellStyle name="Note 2 8" xfId="3503" xr:uid="{00000000-0005-0000-0000-0000FA240000}"/>
    <cellStyle name="Note 2 9" xfId="15554" xr:uid="{00000000-0005-0000-0000-00000D040000}"/>
    <cellStyle name="Note 2 9 2" xfId="34110" xr:uid="{00000000-0005-0000-0000-0000F60E0000}"/>
    <cellStyle name="Note 2 9 3" xfId="48005" xr:uid="{00000000-0005-0000-0000-0000F60E0000}"/>
    <cellStyle name="Note 3" xfId="1059" xr:uid="{00000000-0005-0000-0000-000010040000}"/>
    <cellStyle name="Note 3 10" xfId="19863" xr:uid="{00000000-0005-0000-0000-00008E040000}"/>
    <cellStyle name="Note 3 10 2" xfId="38419" xr:uid="{00000000-0005-0000-0000-0000F80E0000}"/>
    <cellStyle name="Note 3 10 3" xfId="51911" xr:uid="{00000000-0005-0000-0000-0000F80E0000}"/>
    <cellStyle name="Note 3 11" xfId="18749" xr:uid="{00000000-0005-0000-0000-000010040000}"/>
    <cellStyle name="Note 3 11 2" xfId="37305" xr:uid="{00000000-0005-0000-0000-0000F90E0000}"/>
    <cellStyle name="Note 3 11 3" xfId="50802" xr:uid="{00000000-0005-0000-0000-0000F90E0000}"/>
    <cellStyle name="Note 3 12" xfId="18963" xr:uid="{00000000-0005-0000-0000-000010040000}"/>
    <cellStyle name="Note 3 12 2" xfId="37519" xr:uid="{00000000-0005-0000-0000-0000FA0E0000}"/>
    <cellStyle name="Note 3 12 3" xfId="51011" xr:uid="{00000000-0005-0000-0000-0000FA0E0000}"/>
    <cellStyle name="Note 3 13" xfId="22045" xr:uid="{00000000-0005-0000-0000-00008E040000}"/>
    <cellStyle name="Note 3 13 2" xfId="40585" xr:uid="{00000000-0005-0000-0000-0000FB0E0000}"/>
    <cellStyle name="Note 3 13 3" xfId="53874" xr:uid="{00000000-0005-0000-0000-0000FB0E0000}"/>
    <cellStyle name="Note 3 14" xfId="22847" xr:uid="{00000000-0005-0000-0000-0000F70E0000}"/>
    <cellStyle name="Note 3 15" xfId="30015" xr:uid="{00000000-0005-0000-0000-0000F70E0000}"/>
    <cellStyle name="Note 3 16" xfId="54262" xr:uid="{00000000-0005-0000-0000-000010040000}"/>
    <cellStyle name="Note 3 2" xfId="2450" xr:uid="{00000000-0005-0000-0000-000010040000}"/>
    <cellStyle name="Note 3 2 10" xfId="16358" xr:uid="{00000000-0005-0000-0000-00008F040000}"/>
    <cellStyle name="Note 3 2 10 2" xfId="34914" xr:uid="{00000000-0005-0000-0000-0000FD0E0000}"/>
    <cellStyle name="Note 3 2 10 3" xfId="48701" xr:uid="{00000000-0005-0000-0000-0000FD0E0000}"/>
    <cellStyle name="Note 3 2 11" xfId="18471" xr:uid="{00000000-0005-0000-0000-000010040000}"/>
    <cellStyle name="Note 3 2 11 2" xfId="37027" xr:uid="{00000000-0005-0000-0000-0000FE0E0000}"/>
    <cellStyle name="Note 3 2 11 3" xfId="50540" xr:uid="{00000000-0005-0000-0000-0000FE0E0000}"/>
    <cellStyle name="Note 3 2 12" xfId="16001" xr:uid="{00000000-0005-0000-0000-00008F040000}"/>
    <cellStyle name="Note 3 2 12 2" xfId="34557" xr:uid="{00000000-0005-0000-0000-0000FF0E0000}"/>
    <cellStyle name="Note 3 2 12 3" xfId="48383" xr:uid="{00000000-0005-0000-0000-0000FF0E0000}"/>
    <cellStyle name="Note 3 2 13" xfId="23961" xr:uid="{00000000-0005-0000-0000-0000FC0E0000}"/>
    <cellStyle name="Note 3 2 14" xfId="55280" xr:uid="{00000000-0005-0000-0000-000010040000}"/>
    <cellStyle name="Note 3 2 2" xfId="5657" xr:uid="{00000000-0005-0000-0000-00008F040000}"/>
    <cellStyle name="Note 3 2 2 2" xfId="20643" xr:uid="{00000000-0005-0000-0000-000003050000}"/>
    <cellStyle name="Note 3 2 2 2 2" xfId="39195" xr:uid="{00000000-0005-0000-0000-0000010F0000}"/>
    <cellStyle name="Note 3 2 2 2 3" xfId="52578" xr:uid="{00000000-0005-0000-0000-0000010F0000}"/>
    <cellStyle name="Note 3 2 2 3" xfId="26074" xr:uid="{00000000-0005-0000-0000-0000000F0000}"/>
    <cellStyle name="Note 3 2 2 4" xfId="41468" xr:uid="{00000000-0005-0000-0000-0000000F0000}"/>
    <cellStyle name="Note 3 2 3" xfId="7623" xr:uid="{00000000-0005-0000-0000-00008F040000}"/>
    <cellStyle name="Note 3 2 3 2" xfId="27753" xr:uid="{00000000-0005-0000-0000-0000020F0000}"/>
    <cellStyle name="Note 3 2 3 3" xfId="42761" xr:uid="{00000000-0005-0000-0000-0000020F0000}"/>
    <cellStyle name="Note 3 2 4" xfId="8484" xr:uid="{00000000-0005-0000-0000-00008F040000}"/>
    <cellStyle name="Note 3 2 4 2" xfId="28411" xr:uid="{00000000-0005-0000-0000-0000030F0000}"/>
    <cellStyle name="Note 3 2 4 3" xfId="43238" xr:uid="{00000000-0005-0000-0000-0000030F0000}"/>
    <cellStyle name="Note 3 2 5" xfId="9340" xr:uid="{00000000-0005-0000-0000-00008F040000}"/>
    <cellStyle name="Note 3 2 5 2" xfId="28942" xr:uid="{00000000-0005-0000-0000-0000040F0000}"/>
    <cellStyle name="Note 3 2 5 3" xfId="43622" xr:uid="{00000000-0005-0000-0000-0000040F0000}"/>
    <cellStyle name="Note 3 2 6" xfId="3515" xr:uid="{00000000-0005-0000-0000-000007250000}"/>
    <cellStyle name="Note 3 2 7" xfId="13204" xr:uid="{00000000-0005-0000-0000-00008F040000}"/>
    <cellStyle name="Note 3 2 7 2" xfId="31760" xr:uid="{00000000-0005-0000-0000-0000060F0000}"/>
    <cellStyle name="Note 3 2 7 3" xfId="45842" xr:uid="{00000000-0005-0000-0000-0000060F0000}"/>
    <cellStyle name="Note 3 2 8" xfId="15124" xr:uid="{00000000-0005-0000-0000-00008F040000}"/>
    <cellStyle name="Note 3 2 8 2" xfId="33680" xr:uid="{00000000-0005-0000-0000-0000070F0000}"/>
    <cellStyle name="Note 3 2 8 3" xfId="47631" xr:uid="{00000000-0005-0000-0000-0000070F0000}"/>
    <cellStyle name="Note 3 2 9" xfId="14001" xr:uid="{00000000-0005-0000-0000-000010040000}"/>
    <cellStyle name="Note 3 2 9 2" xfId="32557" xr:uid="{00000000-0005-0000-0000-0000080F0000}"/>
    <cellStyle name="Note 3 2 9 3" xfId="46564" xr:uid="{00000000-0005-0000-0000-0000080F0000}"/>
    <cellStyle name="Note 3 3" xfId="2512" xr:uid="{00000000-0005-0000-0000-000010040000}"/>
    <cellStyle name="Note 3 3 10" xfId="13664" xr:uid="{00000000-0005-0000-0000-000010040000}"/>
    <cellStyle name="Note 3 3 10 2" xfId="32220" xr:uid="{00000000-0005-0000-0000-00000A0F0000}"/>
    <cellStyle name="Note 3 3 10 3" xfId="46265" xr:uid="{00000000-0005-0000-0000-00000A0F0000}"/>
    <cellStyle name="Note 3 3 11" xfId="19476" xr:uid="{00000000-0005-0000-0000-000090040000}"/>
    <cellStyle name="Note 3 3 11 2" xfId="38032" xr:uid="{00000000-0005-0000-0000-00000B0F0000}"/>
    <cellStyle name="Note 3 3 11 3" xfId="51524" xr:uid="{00000000-0005-0000-0000-00000B0F0000}"/>
    <cellStyle name="Note 3 3 12" xfId="55340" xr:uid="{00000000-0005-0000-0000-000010040000}"/>
    <cellStyle name="Note 3 3 2" xfId="5719" xr:uid="{00000000-0005-0000-0000-000090040000}"/>
    <cellStyle name="Note 3 3 2 2" xfId="20681" xr:uid="{00000000-0005-0000-0000-000005050000}"/>
    <cellStyle name="Note 3 3 2 2 2" xfId="39231" xr:uid="{00000000-0005-0000-0000-00000D0F0000}"/>
    <cellStyle name="Note 3 3 2 2 3" xfId="52608" xr:uid="{00000000-0005-0000-0000-00000D0F0000}"/>
    <cellStyle name="Note 3 3 2 3" xfId="26134" xr:uid="{00000000-0005-0000-0000-00000C0F0000}"/>
    <cellStyle name="Note 3 3 2 4" xfId="41522" xr:uid="{00000000-0005-0000-0000-00000C0F0000}"/>
    <cellStyle name="Note 3 3 3" xfId="7685" xr:uid="{00000000-0005-0000-0000-000090040000}"/>
    <cellStyle name="Note 3 3 3 2" xfId="27807" xr:uid="{00000000-0005-0000-0000-00000E0F0000}"/>
    <cellStyle name="Note 3 3 3 3" xfId="42791" xr:uid="{00000000-0005-0000-0000-00000E0F0000}"/>
    <cellStyle name="Note 3 3 4" xfId="8546" xr:uid="{00000000-0005-0000-0000-000090040000}"/>
    <cellStyle name="Note 3 3 4 2" xfId="28443" xr:uid="{00000000-0005-0000-0000-00000F0F0000}"/>
    <cellStyle name="Note 3 3 4 3" xfId="43268" xr:uid="{00000000-0005-0000-0000-00000F0F0000}"/>
    <cellStyle name="Note 3 3 5" xfId="9402" xr:uid="{00000000-0005-0000-0000-000090040000}"/>
    <cellStyle name="Note 3 3 5 2" xfId="29004" xr:uid="{00000000-0005-0000-0000-0000100F0000}"/>
    <cellStyle name="Note 3 3 5 3" xfId="43676" xr:uid="{00000000-0005-0000-0000-0000100F0000}"/>
    <cellStyle name="Note 3 3 6" xfId="4767" xr:uid="{00000000-0005-0000-0000-000008250000}"/>
    <cellStyle name="Note 3 3 7" xfId="12774" xr:uid="{00000000-0005-0000-0000-000090040000}"/>
    <cellStyle name="Note 3 3 7 2" xfId="31330" xr:uid="{00000000-0005-0000-0000-0000120F0000}"/>
    <cellStyle name="Note 3 3 7 3" xfId="45418" xr:uid="{00000000-0005-0000-0000-0000120F0000}"/>
    <cellStyle name="Note 3 3 8" xfId="11583" xr:uid="{00000000-0005-0000-0000-000010040000}"/>
    <cellStyle name="Note 3 3 8 2" xfId="30147" xr:uid="{00000000-0005-0000-0000-0000130F0000}"/>
    <cellStyle name="Note 3 3 8 3" xfId="44347" xr:uid="{00000000-0005-0000-0000-0000130F0000}"/>
    <cellStyle name="Note 3 3 9" xfId="16420" xr:uid="{00000000-0005-0000-0000-000090040000}"/>
    <cellStyle name="Note 3 3 9 2" xfId="34976" xr:uid="{00000000-0005-0000-0000-0000140F0000}"/>
    <cellStyle name="Note 3 3 9 3" xfId="48757" xr:uid="{00000000-0005-0000-0000-0000140F0000}"/>
    <cellStyle name="Note 3 4" xfId="2788" xr:uid="{00000000-0005-0000-0000-000010040000}"/>
    <cellStyle name="Note 3 4 10" xfId="21712" xr:uid="{00000000-0005-0000-0000-000010040000}"/>
    <cellStyle name="Note 3 4 10 2" xfId="40252" xr:uid="{00000000-0005-0000-0000-0000160F0000}"/>
    <cellStyle name="Note 3 4 10 3" xfId="53600" xr:uid="{00000000-0005-0000-0000-0000160F0000}"/>
    <cellStyle name="Note 3 4 11" xfId="24138" xr:uid="{00000000-0005-0000-0000-0000150F0000}"/>
    <cellStyle name="Note 3 4 12" xfId="55611" xr:uid="{00000000-0005-0000-0000-000010040000}"/>
    <cellStyle name="Note 3 4 2" xfId="5995" xr:uid="{00000000-0005-0000-0000-000091040000}"/>
    <cellStyle name="Note 3 4 2 2" xfId="26404" xr:uid="{00000000-0005-0000-0000-0000170F0000}"/>
    <cellStyle name="Note 3 4 2 3" xfId="41721" xr:uid="{00000000-0005-0000-0000-0000170F0000}"/>
    <cellStyle name="Note 3 4 3" xfId="9678" xr:uid="{00000000-0005-0000-0000-000091040000}"/>
    <cellStyle name="Note 3 4 3 2" xfId="29279" xr:uid="{00000000-0005-0000-0000-0000180F0000}"/>
    <cellStyle name="Note 3 4 3 3" xfId="43878" xr:uid="{00000000-0005-0000-0000-0000180F0000}"/>
    <cellStyle name="Note 3 4 4" xfId="9179" xr:uid="{00000000-0005-0000-0000-000009250000}"/>
    <cellStyle name="Note 3 4 5" xfId="13100" xr:uid="{00000000-0005-0000-0000-000091040000}"/>
    <cellStyle name="Note 3 4 5 2" xfId="31656" xr:uid="{00000000-0005-0000-0000-00001A0F0000}"/>
    <cellStyle name="Note 3 4 5 3" xfId="45739" xr:uid="{00000000-0005-0000-0000-00001A0F0000}"/>
    <cellStyle name="Note 3 4 6" xfId="15880" xr:uid="{00000000-0005-0000-0000-000010040000}"/>
    <cellStyle name="Note 3 4 6 2" xfId="34436" xr:uid="{00000000-0005-0000-0000-00001B0F0000}"/>
    <cellStyle name="Note 3 4 6 3" xfId="48285" xr:uid="{00000000-0005-0000-0000-00001B0F0000}"/>
    <cellStyle name="Note 3 4 7" xfId="16695" xr:uid="{00000000-0005-0000-0000-000091040000}"/>
    <cellStyle name="Note 3 4 7 2" xfId="35251" xr:uid="{00000000-0005-0000-0000-00001C0F0000}"/>
    <cellStyle name="Note 3 4 7 3" xfId="48964" xr:uid="{00000000-0005-0000-0000-00001C0F0000}"/>
    <cellStyle name="Note 3 4 8" xfId="14065" xr:uid="{00000000-0005-0000-0000-000010040000}"/>
    <cellStyle name="Note 3 4 8 2" xfId="32621" xr:uid="{00000000-0005-0000-0000-00001D0F0000}"/>
    <cellStyle name="Note 3 4 8 3" xfId="46624" xr:uid="{00000000-0005-0000-0000-00001D0F0000}"/>
    <cellStyle name="Note 3 4 9" xfId="18704" xr:uid="{00000000-0005-0000-0000-000091040000}"/>
    <cellStyle name="Note 3 4 9 2" xfId="37260" xr:uid="{00000000-0005-0000-0000-00001E0F0000}"/>
    <cellStyle name="Note 3 4 9 3" xfId="50757" xr:uid="{00000000-0005-0000-0000-00001E0F0000}"/>
    <cellStyle name="Note 3 5" xfId="4276" xr:uid="{00000000-0005-0000-0000-00008E040000}"/>
    <cellStyle name="Note 3 5 2" xfId="24797" xr:uid="{00000000-0005-0000-0000-00001F0F0000}"/>
    <cellStyle name="Note 3 5 3" xfId="28848" xr:uid="{00000000-0005-0000-0000-00001F0F0000}"/>
    <cellStyle name="Note 3 6" xfId="9178" xr:uid="{00000000-0005-0000-0000-000006250000}"/>
    <cellStyle name="Note 3 7" xfId="15010" xr:uid="{00000000-0005-0000-0000-000010040000}"/>
    <cellStyle name="Note 3 7 2" xfId="33566" xr:uid="{00000000-0005-0000-0000-0000210F0000}"/>
    <cellStyle name="Note 3 7 3" xfId="47518" xr:uid="{00000000-0005-0000-0000-0000210F0000}"/>
    <cellStyle name="Note 3 8" xfId="17734" xr:uid="{00000000-0005-0000-0000-00008E040000}"/>
    <cellStyle name="Note 3 8 2" xfId="36290" xr:uid="{00000000-0005-0000-0000-0000220F0000}"/>
    <cellStyle name="Note 3 8 3" xfId="49901" xr:uid="{00000000-0005-0000-0000-0000220F0000}"/>
    <cellStyle name="Note 3 9" xfId="15749" xr:uid="{00000000-0005-0000-0000-000010040000}"/>
    <cellStyle name="Note 3 9 2" xfId="34305" xr:uid="{00000000-0005-0000-0000-0000230F0000}"/>
    <cellStyle name="Note 3 9 3" xfId="48162" xr:uid="{00000000-0005-0000-0000-0000230F0000}"/>
    <cellStyle name="Note 4" xfId="1060" xr:uid="{00000000-0005-0000-0000-000011040000}"/>
    <cellStyle name="Note 4 10" xfId="15598" xr:uid="{00000000-0005-0000-0000-000092040000}"/>
    <cellStyle name="Note 4 10 2" xfId="34154" xr:uid="{00000000-0005-0000-0000-0000250F0000}"/>
    <cellStyle name="Note 4 10 3" xfId="48045" xr:uid="{00000000-0005-0000-0000-0000250F0000}"/>
    <cellStyle name="Note 4 11" xfId="17533" xr:uid="{00000000-0005-0000-0000-000011040000}"/>
    <cellStyle name="Note 4 11 2" xfId="36089" xr:uid="{00000000-0005-0000-0000-0000260F0000}"/>
    <cellStyle name="Note 4 11 3" xfId="49720" xr:uid="{00000000-0005-0000-0000-0000260F0000}"/>
    <cellStyle name="Note 4 12" xfId="18940" xr:uid="{00000000-0005-0000-0000-000011040000}"/>
    <cellStyle name="Note 4 12 2" xfId="37496" xr:uid="{00000000-0005-0000-0000-0000270F0000}"/>
    <cellStyle name="Note 4 12 3" xfId="50988" xr:uid="{00000000-0005-0000-0000-0000270F0000}"/>
    <cellStyle name="Note 4 13" xfId="22046" xr:uid="{00000000-0005-0000-0000-000092040000}"/>
    <cellStyle name="Note 4 13 2" xfId="40586" xr:uid="{00000000-0005-0000-0000-0000280F0000}"/>
    <cellStyle name="Note 4 13 3" xfId="53875" xr:uid="{00000000-0005-0000-0000-0000280F0000}"/>
    <cellStyle name="Note 4 14" xfId="22848" xr:uid="{00000000-0005-0000-0000-0000240F0000}"/>
    <cellStyle name="Note 4 15" xfId="23573" xr:uid="{00000000-0005-0000-0000-0000240F0000}"/>
    <cellStyle name="Note 4 16" xfId="54263" xr:uid="{00000000-0005-0000-0000-000011040000}"/>
    <cellStyle name="Note 4 2" xfId="2449" xr:uid="{00000000-0005-0000-0000-000011040000}"/>
    <cellStyle name="Note 4 2 10" xfId="16357" xr:uid="{00000000-0005-0000-0000-000093040000}"/>
    <cellStyle name="Note 4 2 10 2" xfId="34913" xr:uid="{00000000-0005-0000-0000-00002A0F0000}"/>
    <cellStyle name="Note 4 2 10 3" xfId="48700" xr:uid="{00000000-0005-0000-0000-00002A0F0000}"/>
    <cellStyle name="Note 4 2 11" xfId="16148" xr:uid="{00000000-0005-0000-0000-000011040000}"/>
    <cellStyle name="Note 4 2 11 2" xfId="34704" xr:uid="{00000000-0005-0000-0000-00002B0F0000}"/>
    <cellStyle name="Note 4 2 11 3" xfId="48506" xr:uid="{00000000-0005-0000-0000-00002B0F0000}"/>
    <cellStyle name="Note 4 2 12" xfId="15820" xr:uid="{00000000-0005-0000-0000-000093040000}"/>
    <cellStyle name="Note 4 2 12 2" xfId="34376" xr:uid="{00000000-0005-0000-0000-00002C0F0000}"/>
    <cellStyle name="Note 4 2 12 3" xfId="48229" xr:uid="{00000000-0005-0000-0000-00002C0F0000}"/>
    <cellStyle name="Note 4 2 13" xfId="23960" xr:uid="{00000000-0005-0000-0000-0000290F0000}"/>
    <cellStyle name="Note 4 2 14" xfId="55279" xr:uid="{00000000-0005-0000-0000-000011040000}"/>
    <cellStyle name="Note 4 2 2" xfId="5656" xr:uid="{00000000-0005-0000-0000-000093040000}"/>
    <cellStyle name="Note 4 2 2 2" xfId="20642" xr:uid="{00000000-0005-0000-0000-000009050000}"/>
    <cellStyle name="Note 4 2 2 2 2" xfId="39194" xr:uid="{00000000-0005-0000-0000-00002E0F0000}"/>
    <cellStyle name="Note 4 2 2 2 3" xfId="52577" xr:uid="{00000000-0005-0000-0000-00002E0F0000}"/>
    <cellStyle name="Note 4 2 2 3" xfId="26073" xr:uid="{00000000-0005-0000-0000-00002D0F0000}"/>
    <cellStyle name="Note 4 2 2 4" xfId="41467" xr:uid="{00000000-0005-0000-0000-00002D0F0000}"/>
    <cellStyle name="Note 4 2 3" xfId="7622" xr:uid="{00000000-0005-0000-0000-000093040000}"/>
    <cellStyle name="Note 4 2 3 2" xfId="27752" xr:uid="{00000000-0005-0000-0000-00002F0F0000}"/>
    <cellStyle name="Note 4 2 3 3" xfId="42760" xr:uid="{00000000-0005-0000-0000-00002F0F0000}"/>
    <cellStyle name="Note 4 2 4" xfId="8483" xr:uid="{00000000-0005-0000-0000-000093040000}"/>
    <cellStyle name="Note 4 2 4 2" xfId="28410" xr:uid="{00000000-0005-0000-0000-0000300F0000}"/>
    <cellStyle name="Note 4 2 4 3" xfId="43237" xr:uid="{00000000-0005-0000-0000-0000300F0000}"/>
    <cellStyle name="Note 4 2 5" xfId="9339" xr:uid="{00000000-0005-0000-0000-000093040000}"/>
    <cellStyle name="Note 4 2 5 2" xfId="28941" xr:uid="{00000000-0005-0000-0000-0000310F0000}"/>
    <cellStyle name="Note 4 2 5 3" xfId="43621" xr:uid="{00000000-0005-0000-0000-0000310F0000}"/>
    <cellStyle name="Note 4 2 6" xfId="4766" xr:uid="{00000000-0005-0000-0000-00000B250000}"/>
    <cellStyle name="Note 4 2 7" xfId="14513" xr:uid="{00000000-0005-0000-0000-000093040000}"/>
    <cellStyle name="Note 4 2 7 2" xfId="33069" xr:uid="{00000000-0005-0000-0000-0000330F0000}"/>
    <cellStyle name="Note 4 2 7 3" xfId="47048" xr:uid="{00000000-0005-0000-0000-0000330F0000}"/>
    <cellStyle name="Note 4 2 8" xfId="15123" xr:uid="{00000000-0005-0000-0000-000093040000}"/>
    <cellStyle name="Note 4 2 8 2" xfId="33679" xr:uid="{00000000-0005-0000-0000-0000340F0000}"/>
    <cellStyle name="Note 4 2 8 3" xfId="47630" xr:uid="{00000000-0005-0000-0000-0000340F0000}"/>
    <cellStyle name="Note 4 2 9" xfId="13347" xr:uid="{00000000-0005-0000-0000-000011040000}"/>
    <cellStyle name="Note 4 2 9 2" xfId="31903" xr:uid="{00000000-0005-0000-0000-0000350F0000}"/>
    <cellStyle name="Note 4 2 9 3" xfId="45980" xr:uid="{00000000-0005-0000-0000-0000350F0000}"/>
    <cellStyle name="Note 4 3" xfId="2511" xr:uid="{00000000-0005-0000-0000-000011040000}"/>
    <cellStyle name="Note 4 3 10" xfId="18133" xr:uid="{00000000-0005-0000-0000-000011040000}"/>
    <cellStyle name="Note 4 3 10 2" xfId="36689" xr:uid="{00000000-0005-0000-0000-0000370F0000}"/>
    <cellStyle name="Note 4 3 10 3" xfId="50244" xr:uid="{00000000-0005-0000-0000-0000370F0000}"/>
    <cellStyle name="Note 4 3 11" xfId="18726" xr:uid="{00000000-0005-0000-0000-000094040000}"/>
    <cellStyle name="Note 4 3 11 2" xfId="37282" xr:uid="{00000000-0005-0000-0000-0000380F0000}"/>
    <cellStyle name="Note 4 3 11 3" xfId="50779" xr:uid="{00000000-0005-0000-0000-0000380F0000}"/>
    <cellStyle name="Note 4 3 12" xfId="55339" xr:uid="{00000000-0005-0000-0000-000011040000}"/>
    <cellStyle name="Note 4 3 2" xfId="5718" xr:uid="{00000000-0005-0000-0000-000094040000}"/>
    <cellStyle name="Note 4 3 2 2" xfId="20680" xr:uid="{00000000-0005-0000-0000-00000B050000}"/>
    <cellStyle name="Note 4 3 2 2 2" xfId="39230" xr:uid="{00000000-0005-0000-0000-00003A0F0000}"/>
    <cellStyle name="Note 4 3 2 2 3" xfId="52607" xr:uid="{00000000-0005-0000-0000-00003A0F0000}"/>
    <cellStyle name="Note 4 3 2 3" xfId="26133" xr:uid="{00000000-0005-0000-0000-0000390F0000}"/>
    <cellStyle name="Note 4 3 2 4" xfId="41521" xr:uid="{00000000-0005-0000-0000-0000390F0000}"/>
    <cellStyle name="Note 4 3 3" xfId="7684" xr:uid="{00000000-0005-0000-0000-000094040000}"/>
    <cellStyle name="Note 4 3 3 2" xfId="27806" xr:uid="{00000000-0005-0000-0000-00003B0F0000}"/>
    <cellStyle name="Note 4 3 3 3" xfId="42790" xr:uid="{00000000-0005-0000-0000-00003B0F0000}"/>
    <cellStyle name="Note 4 3 4" xfId="8545" xr:uid="{00000000-0005-0000-0000-000094040000}"/>
    <cellStyle name="Note 4 3 4 2" xfId="28442" xr:uid="{00000000-0005-0000-0000-00003C0F0000}"/>
    <cellStyle name="Note 4 3 4 3" xfId="43267" xr:uid="{00000000-0005-0000-0000-00003C0F0000}"/>
    <cellStyle name="Note 4 3 5" xfId="9401" xr:uid="{00000000-0005-0000-0000-000094040000}"/>
    <cellStyle name="Note 4 3 5 2" xfId="29003" xr:uid="{00000000-0005-0000-0000-00003D0F0000}"/>
    <cellStyle name="Note 4 3 5 3" xfId="43675" xr:uid="{00000000-0005-0000-0000-00003D0F0000}"/>
    <cellStyle name="Note 4 3 6" xfId="3517" xr:uid="{00000000-0005-0000-0000-00000C250000}"/>
    <cellStyle name="Note 4 3 7" xfId="13193" xr:uid="{00000000-0005-0000-0000-000094040000}"/>
    <cellStyle name="Note 4 3 7 2" xfId="31749" xr:uid="{00000000-0005-0000-0000-00003F0F0000}"/>
    <cellStyle name="Note 4 3 7 3" xfId="45831" xr:uid="{00000000-0005-0000-0000-00003F0F0000}"/>
    <cellStyle name="Note 4 3 8" xfId="12110" xr:uid="{00000000-0005-0000-0000-000011040000}"/>
    <cellStyle name="Note 4 3 8 2" xfId="30673" xr:uid="{00000000-0005-0000-0000-0000400F0000}"/>
    <cellStyle name="Note 4 3 8 3" xfId="44814" xr:uid="{00000000-0005-0000-0000-0000400F0000}"/>
    <cellStyle name="Note 4 3 9" xfId="16419" xr:uid="{00000000-0005-0000-0000-000094040000}"/>
    <cellStyle name="Note 4 3 9 2" xfId="34975" xr:uid="{00000000-0005-0000-0000-0000410F0000}"/>
    <cellStyle name="Note 4 3 9 3" xfId="48756" xr:uid="{00000000-0005-0000-0000-0000410F0000}"/>
    <cellStyle name="Note 4 4" xfId="2792" xr:uid="{00000000-0005-0000-0000-000011040000}"/>
    <cellStyle name="Note 4 4 10" xfId="21716" xr:uid="{00000000-0005-0000-0000-000011040000}"/>
    <cellStyle name="Note 4 4 10 2" xfId="40256" xr:uid="{00000000-0005-0000-0000-0000430F0000}"/>
    <cellStyle name="Note 4 4 10 3" xfId="53604" xr:uid="{00000000-0005-0000-0000-0000430F0000}"/>
    <cellStyle name="Note 4 4 11" xfId="24142" xr:uid="{00000000-0005-0000-0000-0000420F0000}"/>
    <cellStyle name="Note 4 4 12" xfId="55615" xr:uid="{00000000-0005-0000-0000-000011040000}"/>
    <cellStyle name="Note 4 4 2" xfId="5999" xr:uid="{00000000-0005-0000-0000-000095040000}"/>
    <cellStyle name="Note 4 4 2 2" xfId="26408" xr:uid="{00000000-0005-0000-0000-0000440F0000}"/>
    <cellStyle name="Note 4 4 2 3" xfId="41722" xr:uid="{00000000-0005-0000-0000-0000440F0000}"/>
    <cellStyle name="Note 4 4 3" xfId="9682" xr:uid="{00000000-0005-0000-0000-000095040000}"/>
    <cellStyle name="Note 4 4 3 2" xfId="29283" xr:uid="{00000000-0005-0000-0000-0000450F0000}"/>
    <cellStyle name="Note 4 4 3 3" xfId="43882" xr:uid="{00000000-0005-0000-0000-0000450F0000}"/>
    <cellStyle name="Note 4 4 4" xfId="4765" xr:uid="{00000000-0005-0000-0000-00000D250000}"/>
    <cellStyle name="Note 4 4 5" xfId="13096" xr:uid="{00000000-0005-0000-0000-000095040000}"/>
    <cellStyle name="Note 4 4 5 2" xfId="31652" xr:uid="{00000000-0005-0000-0000-0000470F0000}"/>
    <cellStyle name="Note 4 4 5 3" xfId="45735" xr:uid="{00000000-0005-0000-0000-0000470F0000}"/>
    <cellStyle name="Note 4 4 6" xfId="15884" xr:uid="{00000000-0005-0000-0000-000011040000}"/>
    <cellStyle name="Note 4 4 6 2" xfId="34440" xr:uid="{00000000-0005-0000-0000-0000480F0000}"/>
    <cellStyle name="Note 4 4 6 3" xfId="48289" xr:uid="{00000000-0005-0000-0000-0000480F0000}"/>
    <cellStyle name="Note 4 4 7" xfId="16699" xr:uid="{00000000-0005-0000-0000-000095040000}"/>
    <cellStyle name="Note 4 4 7 2" xfId="35255" xr:uid="{00000000-0005-0000-0000-0000490F0000}"/>
    <cellStyle name="Note 4 4 7 3" xfId="48968" xr:uid="{00000000-0005-0000-0000-0000490F0000}"/>
    <cellStyle name="Note 4 4 8" xfId="16188" xr:uid="{00000000-0005-0000-0000-000011040000}"/>
    <cellStyle name="Note 4 4 8 2" xfId="34744" xr:uid="{00000000-0005-0000-0000-00004A0F0000}"/>
    <cellStyle name="Note 4 4 8 3" xfId="48538" xr:uid="{00000000-0005-0000-0000-00004A0F0000}"/>
    <cellStyle name="Note 4 4 9" xfId="18707" xr:uid="{00000000-0005-0000-0000-000095040000}"/>
    <cellStyle name="Note 4 4 9 2" xfId="37263" xr:uid="{00000000-0005-0000-0000-00004B0F0000}"/>
    <cellStyle name="Note 4 4 9 3" xfId="50760" xr:uid="{00000000-0005-0000-0000-00004B0F0000}"/>
    <cellStyle name="Note 4 5" xfId="4277" xr:uid="{00000000-0005-0000-0000-000092040000}"/>
    <cellStyle name="Note 4 5 2" xfId="24798" xr:uid="{00000000-0005-0000-0000-00004C0F0000}"/>
    <cellStyle name="Note 4 5 3" xfId="22667" xr:uid="{00000000-0005-0000-0000-00004C0F0000}"/>
    <cellStyle name="Note 4 6" xfId="3516" xr:uid="{00000000-0005-0000-0000-00000A250000}"/>
    <cellStyle name="Note 4 7" xfId="15396" xr:uid="{00000000-0005-0000-0000-000011040000}"/>
    <cellStyle name="Note 4 7 2" xfId="33952" xr:uid="{00000000-0005-0000-0000-00004E0F0000}"/>
    <cellStyle name="Note 4 7 3" xfId="47883" xr:uid="{00000000-0005-0000-0000-00004E0F0000}"/>
    <cellStyle name="Note 4 8" xfId="15612" xr:uid="{00000000-0005-0000-0000-000092040000}"/>
    <cellStyle name="Note 4 8 2" xfId="34168" xr:uid="{00000000-0005-0000-0000-00004F0F0000}"/>
    <cellStyle name="Note 4 8 3" xfId="48058" xr:uid="{00000000-0005-0000-0000-00004F0F0000}"/>
    <cellStyle name="Note 4 9" xfId="14235" xr:uid="{00000000-0005-0000-0000-000011040000}"/>
    <cellStyle name="Note 4 9 2" xfId="32791" xr:uid="{00000000-0005-0000-0000-0000500F0000}"/>
    <cellStyle name="Note 4 9 3" xfId="46787" xr:uid="{00000000-0005-0000-0000-0000500F0000}"/>
    <cellStyle name="Note 5" xfId="2466" xr:uid="{00000000-0005-0000-0000-000000040000}"/>
    <cellStyle name="Note 5 10" xfId="16374" xr:uid="{00000000-0005-0000-0000-000096040000}"/>
    <cellStyle name="Note 5 10 2" xfId="34930" xr:uid="{00000000-0005-0000-0000-0000520F0000}"/>
    <cellStyle name="Note 5 10 3" xfId="48717" xr:uid="{00000000-0005-0000-0000-0000520F0000}"/>
    <cellStyle name="Note 5 11" xfId="18095" xr:uid="{00000000-0005-0000-0000-000000040000}"/>
    <cellStyle name="Note 5 11 2" xfId="36651" xr:uid="{00000000-0005-0000-0000-0000530F0000}"/>
    <cellStyle name="Note 5 11 3" xfId="50211" xr:uid="{00000000-0005-0000-0000-0000530F0000}"/>
    <cellStyle name="Note 5 12" xfId="14481" xr:uid="{00000000-0005-0000-0000-000096040000}"/>
    <cellStyle name="Note 5 12 2" xfId="33037" xr:uid="{00000000-0005-0000-0000-0000540F0000}"/>
    <cellStyle name="Note 5 12 3" xfId="47017" xr:uid="{00000000-0005-0000-0000-0000540F0000}"/>
    <cellStyle name="Note 5 13" xfId="23977" xr:uid="{00000000-0005-0000-0000-0000510F0000}"/>
    <cellStyle name="Note 5 14" xfId="55296" xr:uid="{00000000-0005-0000-0000-000000040000}"/>
    <cellStyle name="Note 5 2" xfId="5673" xr:uid="{00000000-0005-0000-0000-000096040000}"/>
    <cellStyle name="Note 5 2 2" xfId="20659" xr:uid="{00000000-0005-0000-0000-00000E050000}"/>
    <cellStyle name="Note 5 2 2 2" xfId="39211" xr:uid="{00000000-0005-0000-0000-0000560F0000}"/>
    <cellStyle name="Note 5 2 2 3" xfId="52594" xr:uid="{00000000-0005-0000-0000-0000560F0000}"/>
    <cellStyle name="Note 5 2 3" xfId="26090" xr:uid="{00000000-0005-0000-0000-0000550F0000}"/>
    <cellStyle name="Note 5 2 4" xfId="41484" xr:uid="{00000000-0005-0000-0000-0000550F0000}"/>
    <cellStyle name="Note 5 3" xfId="7639" xr:uid="{00000000-0005-0000-0000-000096040000}"/>
    <cellStyle name="Note 5 3 2" xfId="27769" xr:uid="{00000000-0005-0000-0000-0000570F0000}"/>
    <cellStyle name="Note 5 3 3" xfId="42777" xr:uid="{00000000-0005-0000-0000-0000570F0000}"/>
    <cellStyle name="Note 5 4" xfId="8500" xr:uid="{00000000-0005-0000-0000-000096040000}"/>
    <cellStyle name="Note 5 4 2" xfId="28427" xr:uid="{00000000-0005-0000-0000-0000580F0000}"/>
    <cellStyle name="Note 5 4 3" xfId="43254" xr:uid="{00000000-0005-0000-0000-0000580F0000}"/>
    <cellStyle name="Note 5 5" xfId="9356" xr:uid="{00000000-0005-0000-0000-000096040000}"/>
    <cellStyle name="Note 5 5 2" xfId="28958" xr:uid="{00000000-0005-0000-0000-0000590F0000}"/>
    <cellStyle name="Note 5 5 3" xfId="43638" xr:uid="{00000000-0005-0000-0000-0000590F0000}"/>
    <cellStyle name="Note 5 6" xfId="4768" xr:uid="{00000000-0005-0000-0000-00000E250000}"/>
    <cellStyle name="Note 5 7" xfId="11724" xr:uid="{00000000-0005-0000-0000-000096040000}"/>
    <cellStyle name="Note 5 7 2" xfId="30288" xr:uid="{00000000-0005-0000-0000-00005B0F0000}"/>
    <cellStyle name="Note 5 7 3" xfId="44436" xr:uid="{00000000-0005-0000-0000-00005B0F0000}"/>
    <cellStyle name="Note 5 8" xfId="15140" xr:uid="{00000000-0005-0000-0000-000096040000}"/>
    <cellStyle name="Note 5 8 2" xfId="33696" xr:uid="{00000000-0005-0000-0000-00005C0F0000}"/>
    <cellStyle name="Note 5 8 3" xfId="47647" xr:uid="{00000000-0005-0000-0000-00005C0F0000}"/>
    <cellStyle name="Note 5 9" xfId="12851" xr:uid="{00000000-0005-0000-0000-000000040000}"/>
    <cellStyle name="Note 5 9 2" xfId="31407" xr:uid="{00000000-0005-0000-0000-00005D0F0000}"/>
    <cellStyle name="Note 5 9 3" xfId="45492" xr:uid="{00000000-0005-0000-0000-00005D0F0000}"/>
    <cellStyle name="Note 6" xfId="2787" xr:uid="{00000000-0005-0000-0000-000000040000}"/>
    <cellStyle name="Note 6 10" xfId="17214" xr:uid="{00000000-0005-0000-0000-000000040000}"/>
    <cellStyle name="Note 6 10 2" xfId="35770" xr:uid="{00000000-0005-0000-0000-00005F0F0000}"/>
    <cellStyle name="Note 6 10 3" xfId="49442" xr:uid="{00000000-0005-0000-0000-00005F0F0000}"/>
    <cellStyle name="Note 6 11" xfId="15717" xr:uid="{00000000-0005-0000-0000-000097040000}"/>
    <cellStyle name="Note 6 11 2" xfId="34273" xr:uid="{00000000-0005-0000-0000-0000600F0000}"/>
    <cellStyle name="Note 6 11 3" xfId="48134" xr:uid="{00000000-0005-0000-0000-0000600F0000}"/>
    <cellStyle name="Note 6 12" xfId="55610" xr:uid="{00000000-0005-0000-0000-000000040000}"/>
    <cellStyle name="Note 6 2" xfId="5994" xr:uid="{00000000-0005-0000-0000-000097040000}"/>
    <cellStyle name="Note 6 2 2" xfId="20823" xr:uid="{00000000-0005-0000-0000-000010050000}"/>
    <cellStyle name="Note 6 2 2 2" xfId="39367" xr:uid="{00000000-0005-0000-0000-0000620F0000}"/>
    <cellStyle name="Note 6 2 2 3" xfId="52736" xr:uid="{00000000-0005-0000-0000-0000620F0000}"/>
    <cellStyle name="Note 6 2 3" xfId="26403" xr:uid="{00000000-0005-0000-0000-0000610F0000}"/>
    <cellStyle name="Note 6 2 4" xfId="41720" xr:uid="{00000000-0005-0000-0000-0000610F0000}"/>
    <cellStyle name="Note 6 3" xfId="7960" xr:uid="{00000000-0005-0000-0000-000097040000}"/>
    <cellStyle name="Note 6 3 2" xfId="27993" xr:uid="{00000000-0005-0000-0000-0000630F0000}"/>
    <cellStyle name="Note 6 3 3" xfId="42908" xr:uid="{00000000-0005-0000-0000-0000630F0000}"/>
    <cellStyle name="Note 6 4" xfId="8820" xr:uid="{00000000-0005-0000-0000-000097040000}"/>
    <cellStyle name="Note 6 4 2" xfId="28673" xr:uid="{00000000-0005-0000-0000-0000640F0000}"/>
    <cellStyle name="Note 6 4 3" xfId="43385" xr:uid="{00000000-0005-0000-0000-0000640F0000}"/>
    <cellStyle name="Note 6 5" xfId="9677" xr:uid="{00000000-0005-0000-0000-000097040000}"/>
    <cellStyle name="Note 6 5 2" xfId="29278" xr:uid="{00000000-0005-0000-0000-0000650F0000}"/>
    <cellStyle name="Note 6 5 3" xfId="43877" xr:uid="{00000000-0005-0000-0000-0000650F0000}"/>
    <cellStyle name="Note 6 6" xfId="3518" xr:uid="{00000000-0005-0000-0000-00000F250000}"/>
    <cellStyle name="Note 6 7" xfId="13101" xr:uid="{00000000-0005-0000-0000-000097040000}"/>
    <cellStyle name="Note 6 7 2" xfId="31657" xr:uid="{00000000-0005-0000-0000-0000670F0000}"/>
    <cellStyle name="Note 6 7 3" xfId="45740" xr:uid="{00000000-0005-0000-0000-0000670F0000}"/>
    <cellStyle name="Note 6 8" xfId="15879" xr:uid="{00000000-0005-0000-0000-000000040000}"/>
    <cellStyle name="Note 6 8 2" xfId="34435" xr:uid="{00000000-0005-0000-0000-0000680F0000}"/>
    <cellStyle name="Note 6 8 3" xfId="48284" xr:uid="{00000000-0005-0000-0000-0000680F0000}"/>
    <cellStyle name="Note 6 9" xfId="16694" xr:uid="{00000000-0005-0000-0000-000097040000}"/>
    <cellStyle name="Note 6 9 2" xfId="35250" xr:uid="{00000000-0005-0000-0000-0000690F0000}"/>
    <cellStyle name="Note 6 9 3" xfId="48963" xr:uid="{00000000-0005-0000-0000-0000690F0000}"/>
    <cellStyle name="Note 7" xfId="3132" xr:uid="{00000000-0005-0000-0000-000000040000}"/>
    <cellStyle name="Note 7 10" xfId="21896" xr:uid="{00000000-0005-0000-0000-000000040000}"/>
    <cellStyle name="Note 7 10 2" xfId="40436" xr:uid="{00000000-0005-0000-0000-00006B0F0000}"/>
    <cellStyle name="Note 7 10 3" xfId="53784" xr:uid="{00000000-0005-0000-0000-00006B0F0000}"/>
    <cellStyle name="Note 7 11" xfId="24334" xr:uid="{00000000-0005-0000-0000-00006A0F0000}"/>
    <cellStyle name="Note 7 12" xfId="55953" xr:uid="{00000000-0005-0000-0000-000000040000}"/>
    <cellStyle name="Note 7 2" xfId="6339" xr:uid="{00000000-0005-0000-0000-000098040000}"/>
    <cellStyle name="Note 7 2 2" xfId="26747" xr:uid="{00000000-0005-0000-0000-00006C0F0000}"/>
    <cellStyle name="Note 7 2 3" xfId="41968" xr:uid="{00000000-0005-0000-0000-00006C0F0000}"/>
    <cellStyle name="Note 7 3" xfId="10022" xr:uid="{00000000-0005-0000-0000-000098040000}"/>
    <cellStyle name="Note 7 3 2" xfId="29623" xr:uid="{00000000-0005-0000-0000-00006D0F0000}"/>
    <cellStyle name="Note 7 3 3" xfId="44188" xr:uid="{00000000-0005-0000-0000-00006D0F0000}"/>
    <cellStyle name="Note 7 4" xfId="3519" xr:uid="{00000000-0005-0000-0000-000010250000}"/>
    <cellStyle name="Note 7 5" xfId="11791" xr:uid="{00000000-0005-0000-0000-000098040000}"/>
    <cellStyle name="Note 7 5 2" xfId="30355" xr:uid="{00000000-0005-0000-0000-00006F0F0000}"/>
    <cellStyle name="Note 7 5 3" xfId="44502" xr:uid="{00000000-0005-0000-0000-00006F0F0000}"/>
    <cellStyle name="Note 7 6" xfId="16197" xr:uid="{00000000-0005-0000-0000-000000040000}"/>
    <cellStyle name="Note 7 6 2" xfId="34753" xr:uid="{00000000-0005-0000-0000-0000700F0000}"/>
    <cellStyle name="Note 7 6 3" xfId="48545" xr:uid="{00000000-0005-0000-0000-0000700F0000}"/>
    <cellStyle name="Note 7 7" xfId="17038" xr:uid="{00000000-0005-0000-0000-000098040000}"/>
    <cellStyle name="Note 7 7 2" xfId="35594" xr:uid="{00000000-0005-0000-0000-0000710F0000}"/>
    <cellStyle name="Note 7 7 3" xfId="49274" xr:uid="{00000000-0005-0000-0000-0000710F0000}"/>
    <cellStyle name="Note 7 8" xfId="18474" xr:uid="{00000000-0005-0000-0000-000000040000}"/>
    <cellStyle name="Note 7 8 2" xfId="37030" xr:uid="{00000000-0005-0000-0000-0000720F0000}"/>
    <cellStyle name="Note 7 8 3" xfId="50543" xr:uid="{00000000-0005-0000-0000-0000720F0000}"/>
    <cellStyle name="Note 7 9" xfId="17970" xr:uid="{00000000-0005-0000-0000-000098040000}"/>
    <cellStyle name="Note 7 9 2" xfId="36526" xr:uid="{00000000-0005-0000-0000-0000730F0000}"/>
    <cellStyle name="Note 7 9 3" xfId="50105" xr:uid="{00000000-0005-0000-0000-0000730F0000}"/>
    <cellStyle name="Note 8" xfId="4260" xr:uid="{00000000-0005-0000-0000-000051040000}"/>
    <cellStyle name="Note 8 2" xfId="3520" xr:uid="{00000000-0005-0000-0000-000011250000}"/>
    <cellStyle name="Note 8 3" xfId="24781" xr:uid="{00000000-0005-0000-0000-0000740F0000}"/>
    <cellStyle name="Note 8 4" xfId="28674" xr:uid="{00000000-0005-0000-0000-0000740F0000}"/>
    <cellStyle name="Note 9" xfId="4826" xr:uid="{00000000-0005-0000-0000-0000C9240000}"/>
    <cellStyle name="Output" xfId="1061" xr:uid="{00000000-0005-0000-0000-000012040000}"/>
    <cellStyle name="Output 10" xfId="3521" xr:uid="{00000000-0005-0000-0000-000012250000}"/>
    <cellStyle name="Output 11" xfId="13808" xr:uid="{00000000-0005-0000-0000-000099040000}"/>
    <cellStyle name="Output 11 2" xfId="32364" xr:uid="{00000000-0005-0000-0000-0000790F0000}"/>
    <cellStyle name="Output 11 3" xfId="46390" xr:uid="{00000000-0005-0000-0000-0000790F0000}"/>
    <cellStyle name="Output 12" xfId="15593" xr:uid="{00000000-0005-0000-0000-000099040000}"/>
    <cellStyle name="Output 12 2" xfId="34149" xr:uid="{00000000-0005-0000-0000-00007A0F0000}"/>
    <cellStyle name="Output 12 3" xfId="48041" xr:uid="{00000000-0005-0000-0000-00007A0F0000}"/>
    <cellStyle name="Output 13" xfId="17748" xr:uid="{00000000-0005-0000-0000-000012040000}"/>
    <cellStyle name="Output 13 2" xfId="36304" xr:uid="{00000000-0005-0000-0000-00007B0F0000}"/>
    <cellStyle name="Output 13 3" xfId="49913" xr:uid="{00000000-0005-0000-0000-00007B0F0000}"/>
    <cellStyle name="Output 14" xfId="18483" xr:uid="{00000000-0005-0000-0000-000099040000}"/>
    <cellStyle name="Output 14 2" xfId="37039" xr:uid="{00000000-0005-0000-0000-00007C0F0000}"/>
    <cellStyle name="Output 14 3" xfId="50551" xr:uid="{00000000-0005-0000-0000-00007C0F0000}"/>
    <cellStyle name="Output 15" xfId="19299" xr:uid="{00000000-0005-0000-0000-000012040000}"/>
    <cellStyle name="Output 15 2" xfId="37855" xr:uid="{00000000-0005-0000-0000-00007D0F0000}"/>
    <cellStyle name="Output 15 3" xfId="51347" xr:uid="{00000000-0005-0000-0000-00007D0F0000}"/>
    <cellStyle name="Output 16" xfId="21679" xr:uid="{00000000-0005-0000-0000-000012040000}"/>
    <cellStyle name="Output 16 2" xfId="40219" xr:uid="{00000000-0005-0000-0000-00007E0F0000}"/>
    <cellStyle name="Output 16 3" xfId="53567" xr:uid="{00000000-0005-0000-0000-00007E0F0000}"/>
    <cellStyle name="Output 17" xfId="22047" xr:uid="{00000000-0005-0000-0000-000099040000}"/>
    <cellStyle name="Output 17 2" xfId="40587" xr:uid="{00000000-0005-0000-0000-00007F0F0000}"/>
    <cellStyle name="Output 17 3" xfId="53876" xr:uid="{00000000-0005-0000-0000-00007F0F0000}"/>
    <cellStyle name="Output 18" xfId="22849" xr:uid="{00000000-0005-0000-0000-0000770F0000}"/>
    <cellStyle name="Output 19" xfId="30014" xr:uid="{00000000-0005-0000-0000-0000770F0000}"/>
    <cellStyle name="Output 2" xfId="1062" xr:uid="{00000000-0005-0000-0000-000013040000}"/>
    <cellStyle name="Output 2 10" xfId="13847" xr:uid="{00000000-0005-0000-0000-00009A040000}"/>
    <cellStyle name="Output 2 10 2" xfId="32403" xr:uid="{00000000-0005-0000-0000-0000810F0000}"/>
    <cellStyle name="Output 2 10 3" xfId="46424" xr:uid="{00000000-0005-0000-0000-0000810F0000}"/>
    <cellStyle name="Output 2 11" xfId="13638" xr:uid="{00000000-0005-0000-0000-00009A040000}"/>
    <cellStyle name="Output 2 11 2" xfId="32194" xr:uid="{00000000-0005-0000-0000-0000820F0000}"/>
    <cellStyle name="Output 2 11 3" xfId="46240" xr:uid="{00000000-0005-0000-0000-0000820F0000}"/>
    <cellStyle name="Output 2 12" xfId="17350" xr:uid="{00000000-0005-0000-0000-000013040000}"/>
    <cellStyle name="Output 2 12 2" xfId="35906" xr:uid="{00000000-0005-0000-0000-0000830F0000}"/>
    <cellStyle name="Output 2 12 3" xfId="49564" xr:uid="{00000000-0005-0000-0000-0000830F0000}"/>
    <cellStyle name="Output 2 13" xfId="19792" xr:uid="{00000000-0005-0000-0000-00009A040000}"/>
    <cellStyle name="Output 2 13 2" xfId="38348" xr:uid="{00000000-0005-0000-0000-0000840F0000}"/>
    <cellStyle name="Output 2 13 3" xfId="51840" xr:uid="{00000000-0005-0000-0000-0000840F0000}"/>
    <cellStyle name="Output 2 14" xfId="18936" xr:uid="{00000000-0005-0000-0000-000013040000}"/>
    <cellStyle name="Output 2 14 2" xfId="37492" xr:uid="{00000000-0005-0000-0000-0000850F0000}"/>
    <cellStyle name="Output 2 14 3" xfId="50984" xr:uid="{00000000-0005-0000-0000-0000850F0000}"/>
    <cellStyle name="Output 2 15" xfId="21465" xr:uid="{00000000-0005-0000-0000-000013040000}"/>
    <cellStyle name="Output 2 15 2" xfId="40005" xr:uid="{00000000-0005-0000-0000-0000860F0000}"/>
    <cellStyle name="Output 2 15 3" xfId="53353" xr:uid="{00000000-0005-0000-0000-0000860F0000}"/>
    <cellStyle name="Output 2 16" xfId="22048" xr:uid="{00000000-0005-0000-0000-00009A040000}"/>
    <cellStyle name="Output 2 16 2" xfId="40588" xr:uid="{00000000-0005-0000-0000-0000870F0000}"/>
    <cellStyle name="Output 2 16 3" xfId="53877" xr:uid="{00000000-0005-0000-0000-0000870F0000}"/>
    <cellStyle name="Output 2 17" xfId="22850" xr:uid="{00000000-0005-0000-0000-0000800F0000}"/>
    <cellStyle name="Output 2 18" xfId="29991" xr:uid="{00000000-0005-0000-0000-0000800F0000}"/>
    <cellStyle name="Output 2 19" xfId="54265" xr:uid="{00000000-0005-0000-0000-000013040000}"/>
    <cellStyle name="Output 2 2" xfId="1063" xr:uid="{00000000-0005-0000-0000-000014040000}"/>
    <cellStyle name="Output 2 2 10" xfId="17614" xr:uid="{00000000-0005-0000-0000-000014040000}"/>
    <cellStyle name="Output 2 2 10 2" xfId="36170" xr:uid="{00000000-0005-0000-0000-0000890F0000}"/>
    <cellStyle name="Output 2 2 10 3" xfId="49798" xr:uid="{00000000-0005-0000-0000-0000890F0000}"/>
    <cellStyle name="Output 2 2 11" xfId="19705" xr:uid="{00000000-0005-0000-0000-00009B040000}"/>
    <cellStyle name="Output 2 2 11 2" xfId="38261" xr:uid="{00000000-0005-0000-0000-00008A0F0000}"/>
    <cellStyle name="Output 2 2 11 3" xfId="51753" xr:uid="{00000000-0005-0000-0000-00008A0F0000}"/>
    <cellStyle name="Output 2 2 12" xfId="19150" xr:uid="{00000000-0005-0000-0000-000014040000}"/>
    <cellStyle name="Output 2 2 12 2" xfId="37706" xr:uid="{00000000-0005-0000-0000-00008B0F0000}"/>
    <cellStyle name="Output 2 2 12 3" xfId="51198" xr:uid="{00000000-0005-0000-0000-00008B0F0000}"/>
    <cellStyle name="Output 2 2 13" xfId="21682" xr:uid="{00000000-0005-0000-0000-000014040000}"/>
    <cellStyle name="Output 2 2 13 2" xfId="40222" xr:uid="{00000000-0005-0000-0000-00008C0F0000}"/>
    <cellStyle name="Output 2 2 13 3" xfId="53570" xr:uid="{00000000-0005-0000-0000-00008C0F0000}"/>
    <cellStyle name="Output 2 2 14" xfId="22049" xr:uid="{00000000-0005-0000-0000-00009B040000}"/>
    <cellStyle name="Output 2 2 14 2" xfId="40589" xr:uid="{00000000-0005-0000-0000-00008D0F0000}"/>
    <cellStyle name="Output 2 2 14 3" xfId="53878" xr:uid="{00000000-0005-0000-0000-00008D0F0000}"/>
    <cellStyle name="Output 2 2 15" xfId="22851" xr:uid="{00000000-0005-0000-0000-0000880F0000}"/>
    <cellStyle name="Output 2 2 16" xfId="30011" xr:uid="{00000000-0005-0000-0000-0000880F0000}"/>
    <cellStyle name="Output 2 2 17" xfId="54266" xr:uid="{00000000-0005-0000-0000-000014040000}"/>
    <cellStyle name="Output 2 2 2" xfId="1803" xr:uid="{00000000-0005-0000-0000-000015040000}"/>
    <cellStyle name="Output 2 2 2 10" xfId="19200" xr:uid="{00000000-0005-0000-0000-00009C040000}"/>
    <cellStyle name="Output 2 2 2 10 2" xfId="37756" xr:uid="{00000000-0005-0000-0000-00008F0F0000}"/>
    <cellStyle name="Output 2 2 2 10 3" xfId="51248" xr:uid="{00000000-0005-0000-0000-00008F0F0000}"/>
    <cellStyle name="Output 2 2 2 11" xfId="21276" xr:uid="{00000000-0005-0000-0000-000015040000}"/>
    <cellStyle name="Output 2 2 2 11 2" xfId="39816" xr:uid="{00000000-0005-0000-0000-0000900F0000}"/>
    <cellStyle name="Output 2 2 2 11 3" xfId="53164" xr:uid="{00000000-0005-0000-0000-0000900F0000}"/>
    <cellStyle name="Output 2 2 2 12" xfId="19360" xr:uid="{00000000-0005-0000-0000-000015040000}"/>
    <cellStyle name="Output 2 2 2 12 2" xfId="37916" xr:uid="{00000000-0005-0000-0000-0000910F0000}"/>
    <cellStyle name="Output 2 2 2 12 3" xfId="51408" xr:uid="{00000000-0005-0000-0000-0000910F0000}"/>
    <cellStyle name="Output 2 2 2 13" xfId="22421" xr:uid="{00000000-0005-0000-0000-00009C040000}"/>
    <cellStyle name="Output 2 2 2 13 2" xfId="40961" xr:uid="{00000000-0005-0000-0000-0000920F0000}"/>
    <cellStyle name="Output 2 2 2 13 3" xfId="54154" xr:uid="{00000000-0005-0000-0000-0000920F0000}"/>
    <cellStyle name="Output 2 2 2 14" xfId="23358" xr:uid="{00000000-0005-0000-0000-00008E0F0000}"/>
    <cellStyle name="Output 2 2 2 15" xfId="29751" xr:uid="{00000000-0005-0000-0000-00008E0F0000}"/>
    <cellStyle name="Output 2 2 2 16" xfId="54724" xr:uid="{00000000-0005-0000-0000-000015040000}"/>
    <cellStyle name="Output 2 2 2 2" xfId="1904" xr:uid="{00000000-0005-0000-0000-000015040000}"/>
    <cellStyle name="Output 2 2 2 2 10" xfId="14200" xr:uid="{00000000-0005-0000-0000-000015040000}"/>
    <cellStyle name="Output 2 2 2 2 10 2" xfId="32756" xr:uid="{00000000-0005-0000-0000-0000940F0000}"/>
    <cellStyle name="Output 2 2 2 2 10 3" xfId="46756" xr:uid="{00000000-0005-0000-0000-0000940F0000}"/>
    <cellStyle name="Output 2 2 2 2 11" xfId="19256" xr:uid="{00000000-0005-0000-0000-00009D040000}"/>
    <cellStyle name="Output 2 2 2 2 11 2" xfId="37812" xr:uid="{00000000-0005-0000-0000-0000950F0000}"/>
    <cellStyle name="Output 2 2 2 2 11 3" xfId="51304" xr:uid="{00000000-0005-0000-0000-0000950F0000}"/>
    <cellStyle name="Output 2 2 2 2 12" xfId="23459" xr:uid="{00000000-0005-0000-0000-0000930F0000}"/>
    <cellStyle name="Output 2 2 2 2 13" xfId="54824" xr:uid="{00000000-0005-0000-0000-000015040000}"/>
    <cellStyle name="Output 2 2 2 2 2" xfId="5111" xr:uid="{00000000-0005-0000-0000-00009D040000}"/>
    <cellStyle name="Output 2 2 2 2 2 2" xfId="20138" xr:uid="{00000000-0005-0000-0000-000017050000}"/>
    <cellStyle name="Output 2 2 2 2 2 2 2" xfId="38690" xr:uid="{00000000-0005-0000-0000-0000970F0000}"/>
    <cellStyle name="Output 2 2 2 2 2 2 3" xfId="52176" xr:uid="{00000000-0005-0000-0000-0000970F0000}"/>
    <cellStyle name="Output 2 2 2 2 2 3" xfId="25528" xr:uid="{00000000-0005-0000-0000-0000960F0000}"/>
    <cellStyle name="Output 2 2 2 2 3" xfId="7077" xr:uid="{00000000-0005-0000-0000-00009D040000}"/>
    <cellStyle name="Output 2 2 2 2 3 2" xfId="27265" xr:uid="{00000000-0005-0000-0000-0000980F0000}"/>
    <cellStyle name="Output 2 2 2 2 3 3" xfId="42362" xr:uid="{00000000-0005-0000-0000-0000980F0000}"/>
    <cellStyle name="Output 2 2 2 2 4" xfId="4014" xr:uid="{00000000-0005-0000-0000-00009D040000}"/>
    <cellStyle name="Output 2 2 2 2 4 2" xfId="24568" xr:uid="{00000000-0005-0000-0000-0000990F0000}"/>
    <cellStyle name="Output 2 2 2 2 4 3" xfId="22762" xr:uid="{00000000-0005-0000-0000-0000990F0000}"/>
    <cellStyle name="Output 2 2 2 2 5" xfId="6626" xr:uid="{00000000-0005-0000-0000-00009D040000}"/>
    <cellStyle name="Output 2 2 2 2 5 2" xfId="26887" xr:uid="{00000000-0005-0000-0000-00009A0F0000}"/>
    <cellStyle name="Output 2 2 2 2 5 3" xfId="42063" xr:uid="{00000000-0005-0000-0000-00009A0F0000}"/>
    <cellStyle name="Output 2 2 2 2 6" xfId="8929" xr:uid="{00000000-0005-0000-0000-000016250000}"/>
    <cellStyle name="Output 2 2 2 2 7" xfId="12721" xr:uid="{00000000-0005-0000-0000-000015040000}"/>
    <cellStyle name="Output 2 2 2 2 7 2" xfId="31277" xr:uid="{00000000-0005-0000-0000-00009C0F0000}"/>
    <cellStyle name="Output 2 2 2 2 7 3" xfId="45371" xr:uid="{00000000-0005-0000-0000-00009C0F0000}"/>
    <cellStyle name="Output 2 2 2 2 8" xfId="13516" xr:uid="{00000000-0005-0000-0000-00009D040000}"/>
    <cellStyle name="Output 2 2 2 2 8 2" xfId="32072" xr:uid="{00000000-0005-0000-0000-00009D0F0000}"/>
    <cellStyle name="Output 2 2 2 2 8 3" xfId="46130" xr:uid="{00000000-0005-0000-0000-00009D0F0000}"/>
    <cellStyle name="Output 2 2 2 2 9" xfId="13469" xr:uid="{00000000-0005-0000-0000-00009D040000}"/>
    <cellStyle name="Output 2 2 2 2 9 2" xfId="32025" xr:uid="{00000000-0005-0000-0000-00009E0F0000}"/>
    <cellStyle name="Output 2 2 2 2 9 3" xfId="46090" xr:uid="{00000000-0005-0000-0000-00009E0F0000}"/>
    <cellStyle name="Output 2 2 2 3" xfId="2921" xr:uid="{00000000-0005-0000-0000-000015040000}"/>
    <cellStyle name="Output 2 2 2 3 10" xfId="19658" xr:uid="{00000000-0005-0000-0000-00009E040000}"/>
    <cellStyle name="Output 2 2 2 3 10 2" xfId="38214" xr:uid="{00000000-0005-0000-0000-0000A00F0000}"/>
    <cellStyle name="Output 2 2 2 3 10 3" xfId="51706" xr:uid="{00000000-0005-0000-0000-0000A00F0000}"/>
    <cellStyle name="Output 2 2 2 3 11" xfId="55742" xr:uid="{00000000-0005-0000-0000-000015040000}"/>
    <cellStyle name="Output 2 2 2 3 2" xfId="6128" xr:uid="{00000000-0005-0000-0000-00009E040000}"/>
    <cellStyle name="Output 2 2 2 3 2 2" xfId="26536" xr:uid="{00000000-0005-0000-0000-0000A10F0000}"/>
    <cellStyle name="Output 2 2 2 3 2 3" xfId="41836" xr:uid="{00000000-0005-0000-0000-0000A10F0000}"/>
    <cellStyle name="Output 2 2 2 3 3" xfId="8094" xr:uid="{00000000-0005-0000-0000-00009E040000}"/>
    <cellStyle name="Output 2 2 2 3 3 2" xfId="28111" xr:uid="{00000000-0005-0000-0000-0000A20F0000}"/>
    <cellStyle name="Output 2 2 2 3 3 3" xfId="43015" xr:uid="{00000000-0005-0000-0000-0000A20F0000}"/>
    <cellStyle name="Output 2 2 2 3 4" xfId="8954" xr:uid="{00000000-0005-0000-0000-00009E040000}"/>
    <cellStyle name="Output 2 2 2 3 4 2" xfId="28788" xr:uid="{00000000-0005-0000-0000-0000A30F0000}"/>
    <cellStyle name="Output 2 2 2 3 4 3" xfId="43492" xr:uid="{00000000-0005-0000-0000-0000A30F0000}"/>
    <cellStyle name="Output 2 2 2 3 5" xfId="9811" xr:uid="{00000000-0005-0000-0000-00009E040000}"/>
    <cellStyle name="Output 2 2 2 3 5 2" xfId="29412" xr:uid="{00000000-0005-0000-0000-0000A40F0000}"/>
    <cellStyle name="Output 2 2 2 3 5 3" xfId="43996" xr:uid="{00000000-0005-0000-0000-0000A40F0000}"/>
    <cellStyle name="Output 2 2 2 3 6" xfId="3924" xr:uid="{00000000-0005-0000-0000-000017250000}"/>
    <cellStyle name="Output 2 2 2 3 7" xfId="12034" xr:uid="{00000000-0005-0000-0000-00009E040000}"/>
    <cellStyle name="Output 2 2 2 3 7 2" xfId="30598" xr:uid="{00000000-0005-0000-0000-0000A60F0000}"/>
    <cellStyle name="Output 2 2 2 3 7 3" xfId="44742" xr:uid="{00000000-0005-0000-0000-0000A60F0000}"/>
    <cellStyle name="Output 2 2 2 3 8" xfId="16827" xr:uid="{00000000-0005-0000-0000-00009E040000}"/>
    <cellStyle name="Output 2 2 2 3 8 2" xfId="35383" xr:uid="{00000000-0005-0000-0000-0000A70F0000}"/>
    <cellStyle name="Output 2 2 2 3 8 3" xfId="49082" xr:uid="{00000000-0005-0000-0000-0000A70F0000}"/>
    <cellStyle name="Output 2 2 2 3 9" xfId="13874" xr:uid="{00000000-0005-0000-0000-000015040000}"/>
    <cellStyle name="Output 2 2 2 3 9 2" xfId="32430" xr:uid="{00000000-0005-0000-0000-0000A80F0000}"/>
    <cellStyle name="Output 2 2 2 3 9 3" xfId="46446" xr:uid="{00000000-0005-0000-0000-0000A80F0000}"/>
    <cellStyle name="Output 2 2 2 4" xfId="3079" xr:uid="{00000000-0005-0000-0000-000015040000}"/>
    <cellStyle name="Output 2 2 2 4 10" xfId="24281" xr:uid="{00000000-0005-0000-0000-0000A90F0000}"/>
    <cellStyle name="Output 2 2 2 4 11" xfId="55900" xr:uid="{00000000-0005-0000-0000-000015040000}"/>
    <cellStyle name="Output 2 2 2 4 2" xfId="6286" xr:uid="{00000000-0005-0000-0000-00009F040000}"/>
    <cellStyle name="Output 2 2 2 4 2 2" xfId="20955" xr:uid="{00000000-0005-0000-0000-00001A050000}"/>
    <cellStyle name="Output 2 2 2 4 2 2 2" xfId="39498" xr:uid="{00000000-0005-0000-0000-0000AB0F0000}"/>
    <cellStyle name="Output 2 2 2 4 2 2 3" xfId="52853" xr:uid="{00000000-0005-0000-0000-0000AB0F0000}"/>
    <cellStyle name="Output 2 2 2 4 2 3" xfId="26694" xr:uid="{00000000-0005-0000-0000-0000AA0F0000}"/>
    <cellStyle name="Output 2 2 2 4 3" xfId="9969" xr:uid="{00000000-0005-0000-0000-00009F040000}"/>
    <cellStyle name="Output 2 2 2 4 3 2" xfId="29570" xr:uid="{00000000-0005-0000-0000-0000AC0F0000}"/>
    <cellStyle name="Output 2 2 2 4 3 3" xfId="44142" xr:uid="{00000000-0005-0000-0000-0000AC0F0000}"/>
    <cellStyle name="Output 2 2 2 4 4" xfId="9122" xr:uid="{00000000-0005-0000-0000-000018250000}"/>
    <cellStyle name="Output 2 2 2 4 5" xfId="12932" xr:uid="{00000000-0005-0000-0000-00009F040000}"/>
    <cellStyle name="Output 2 2 2 4 5 2" xfId="31488" xr:uid="{00000000-0005-0000-0000-0000AE0F0000}"/>
    <cellStyle name="Output 2 2 2 4 5 3" xfId="45571" xr:uid="{00000000-0005-0000-0000-0000AE0F0000}"/>
    <cellStyle name="Output 2 2 2 4 6" xfId="16985" xr:uid="{00000000-0005-0000-0000-00009F040000}"/>
    <cellStyle name="Output 2 2 2 4 6 2" xfId="35541" xr:uid="{00000000-0005-0000-0000-0000AF0F0000}"/>
    <cellStyle name="Output 2 2 2 4 6 3" xfId="49228" xr:uid="{00000000-0005-0000-0000-0000AF0F0000}"/>
    <cellStyle name="Output 2 2 2 4 7" xfId="14703" xr:uid="{00000000-0005-0000-0000-000015040000}"/>
    <cellStyle name="Output 2 2 2 4 7 2" xfId="33259" xr:uid="{00000000-0005-0000-0000-0000B00F0000}"/>
    <cellStyle name="Output 2 2 2 4 7 3" xfId="47227" xr:uid="{00000000-0005-0000-0000-0000B00F0000}"/>
    <cellStyle name="Output 2 2 2 4 8" xfId="19506" xr:uid="{00000000-0005-0000-0000-00009F040000}"/>
    <cellStyle name="Output 2 2 2 4 8 2" xfId="38062" xr:uid="{00000000-0005-0000-0000-0000B10F0000}"/>
    <cellStyle name="Output 2 2 2 4 8 3" xfId="51554" xr:uid="{00000000-0005-0000-0000-0000B10F0000}"/>
    <cellStyle name="Output 2 2 2 4 9" xfId="21843" xr:uid="{00000000-0005-0000-0000-000015040000}"/>
    <cellStyle name="Output 2 2 2 4 9 2" xfId="40383" xr:uid="{00000000-0005-0000-0000-0000B20F0000}"/>
    <cellStyle name="Output 2 2 2 4 9 3" xfId="53731" xr:uid="{00000000-0005-0000-0000-0000B20F0000}"/>
    <cellStyle name="Output 2 2 2 5" xfId="5010" xr:uid="{00000000-0005-0000-0000-00009C040000}"/>
    <cellStyle name="Output 2 2 2 5 2" xfId="25428" xr:uid="{00000000-0005-0000-0000-0000B30F0000}"/>
    <cellStyle name="Output 2 2 2 5 3" xfId="41003" xr:uid="{00000000-0005-0000-0000-0000B30F0000}"/>
    <cellStyle name="Output 2 2 2 6" xfId="4762" xr:uid="{00000000-0005-0000-0000-000015250000}"/>
    <cellStyle name="Output 2 2 2 7" xfId="12249" xr:uid="{00000000-0005-0000-0000-00009C040000}"/>
    <cellStyle name="Output 2 2 2 7 2" xfId="30810" xr:uid="{00000000-0005-0000-0000-0000B50F0000}"/>
    <cellStyle name="Output 2 2 2 7 3" xfId="44930" xr:uid="{00000000-0005-0000-0000-0000B50F0000}"/>
    <cellStyle name="Output 2 2 2 8" xfId="16174" xr:uid="{00000000-0005-0000-0000-00009C040000}"/>
    <cellStyle name="Output 2 2 2 8 2" xfId="34730" xr:uid="{00000000-0005-0000-0000-0000B60F0000}"/>
    <cellStyle name="Output 2 2 2 8 3" xfId="48525" xr:uid="{00000000-0005-0000-0000-0000B60F0000}"/>
    <cellStyle name="Output 2 2 2 9" xfId="12332" xr:uid="{00000000-0005-0000-0000-000015040000}"/>
    <cellStyle name="Output 2 2 2 9 2" xfId="30893" xr:uid="{00000000-0005-0000-0000-0000B70F0000}"/>
    <cellStyle name="Output 2 2 2 9 3" xfId="45004" xr:uid="{00000000-0005-0000-0000-0000B70F0000}"/>
    <cellStyle name="Output 2 2 3" xfId="2446" xr:uid="{00000000-0005-0000-0000-000014040000}"/>
    <cellStyle name="Output 2 2 3 10" xfId="17376" xr:uid="{00000000-0005-0000-0000-000014040000}"/>
    <cellStyle name="Output 2 2 3 10 2" xfId="35932" xr:uid="{00000000-0005-0000-0000-0000B90F0000}"/>
    <cellStyle name="Output 2 2 3 10 3" xfId="49587" xr:uid="{00000000-0005-0000-0000-0000B90F0000}"/>
    <cellStyle name="Output 2 2 3 11" xfId="19680" xr:uid="{00000000-0005-0000-0000-0000A0040000}"/>
    <cellStyle name="Output 2 2 3 11 2" xfId="38236" xr:uid="{00000000-0005-0000-0000-0000BA0F0000}"/>
    <cellStyle name="Output 2 2 3 11 3" xfId="51728" xr:uid="{00000000-0005-0000-0000-0000BA0F0000}"/>
    <cellStyle name="Output 2 2 3 12" xfId="23957" xr:uid="{00000000-0005-0000-0000-0000B80F0000}"/>
    <cellStyle name="Output 2 2 3 13" xfId="55276" xr:uid="{00000000-0005-0000-0000-000014040000}"/>
    <cellStyle name="Output 2 2 3 2" xfId="5653" xr:uid="{00000000-0005-0000-0000-0000A0040000}"/>
    <cellStyle name="Output 2 2 3 2 2" xfId="20639" xr:uid="{00000000-0005-0000-0000-00001C050000}"/>
    <cellStyle name="Output 2 2 3 2 2 2" xfId="39191" xr:uid="{00000000-0005-0000-0000-0000BC0F0000}"/>
    <cellStyle name="Output 2 2 3 2 2 3" xfId="52574" xr:uid="{00000000-0005-0000-0000-0000BC0F0000}"/>
    <cellStyle name="Output 2 2 3 2 3" xfId="26070" xr:uid="{00000000-0005-0000-0000-0000BB0F0000}"/>
    <cellStyle name="Output 2 2 3 3" xfId="7619" xr:uid="{00000000-0005-0000-0000-0000A0040000}"/>
    <cellStyle name="Output 2 2 3 3 2" xfId="27749" xr:uid="{00000000-0005-0000-0000-0000BD0F0000}"/>
    <cellStyle name="Output 2 2 3 3 3" xfId="42757" xr:uid="{00000000-0005-0000-0000-0000BD0F0000}"/>
    <cellStyle name="Output 2 2 3 4" xfId="8480" xr:uid="{00000000-0005-0000-0000-0000A0040000}"/>
    <cellStyle name="Output 2 2 3 4 2" xfId="28407" xr:uid="{00000000-0005-0000-0000-0000BE0F0000}"/>
    <cellStyle name="Output 2 2 3 4 3" xfId="43234" xr:uid="{00000000-0005-0000-0000-0000BE0F0000}"/>
    <cellStyle name="Output 2 2 3 5" xfId="9336" xr:uid="{00000000-0005-0000-0000-0000A0040000}"/>
    <cellStyle name="Output 2 2 3 5 2" xfId="28938" xr:uid="{00000000-0005-0000-0000-0000BF0F0000}"/>
    <cellStyle name="Output 2 2 3 5 3" xfId="43618" xr:uid="{00000000-0005-0000-0000-0000BF0F0000}"/>
    <cellStyle name="Output 2 2 3 6" xfId="4763" xr:uid="{00000000-0005-0000-0000-000019250000}"/>
    <cellStyle name="Output 2 2 3 7" xfId="11488" xr:uid="{00000000-0005-0000-0000-000014040000}"/>
    <cellStyle name="Output 2 2 3 7 2" xfId="30052" xr:uid="{00000000-0005-0000-0000-0000C10F0000}"/>
    <cellStyle name="Output 2 2 3 7 3" xfId="44270" xr:uid="{00000000-0005-0000-0000-0000C10F0000}"/>
    <cellStyle name="Output 2 2 3 8" xfId="15120" xr:uid="{00000000-0005-0000-0000-0000A0040000}"/>
    <cellStyle name="Output 2 2 3 8 2" xfId="33676" xr:uid="{00000000-0005-0000-0000-0000C20F0000}"/>
    <cellStyle name="Output 2 2 3 8 3" xfId="47627" xr:uid="{00000000-0005-0000-0000-0000C20F0000}"/>
    <cellStyle name="Output 2 2 3 9" xfId="16354" xr:uid="{00000000-0005-0000-0000-0000A0040000}"/>
    <cellStyle name="Output 2 2 3 9 2" xfId="34910" xr:uid="{00000000-0005-0000-0000-0000C30F0000}"/>
    <cellStyle name="Output 2 2 3 9 3" xfId="48697" xr:uid="{00000000-0005-0000-0000-0000C30F0000}"/>
    <cellStyle name="Output 2 2 4" xfId="2615" xr:uid="{00000000-0005-0000-0000-000014040000}"/>
    <cellStyle name="Output 2 2 4 10" xfId="15863" xr:uid="{00000000-0005-0000-0000-0000A1040000}"/>
    <cellStyle name="Output 2 2 4 10 2" xfId="34419" xr:uid="{00000000-0005-0000-0000-0000C50F0000}"/>
    <cellStyle name="Output 2 2 4 10 3" xfId="48269" xr:uid="{00000000-0005-0000-0000-0000C50F0000}"/>
    <cellStyle name="Output 2 2 4 11" xfId="55441" xr:uid="{00000000-0005-0000-0000-000014040000}"/>
    <cellStyle name="Output 2 2 4 2" xfId="5822" xr:uid="{00000000-0005-0000-0000-0000A1040000}"/>
    <cellStyle name="Output 2 2 4 2 2" xfId="26232" xr:uid="{00000000-0005-0000-0000-0000C60F0000}"/>
    <cellStyle name="Output 2 2 4 2 3" xfId="41617" xr:uid="{00000000-0005-0000-0000-0000C60F0000}"/>
    <cellStyle name="Output 2 2 4 3" xfId="7788" xr:uid="{00000000-0005-0000-0000-0000A1040000}"/>
    <cellStyle name="Output 2 2 4 3 2" xfId="27832" xr:uid="{00000000-0005-0000-0000-0000C70F0000}"/>
    <cellStyle name="Output 2 2 4 3 3" xfId="42811" xr:uid="{00000000-0005-0000-0000-0000C70F0000}"/>
    <cellStyle name="Output 2 2 4 4" xfId="8649" xr:uid="{00000000-0005-0000-0000-0000A1040000}"/>
    <cellStyle name="Output 2 2 4 4 2" xfId="28512" xr:uid="{00000000-0005-0000-0000-0000C80F0000}"/>
    <cellStyle name="Output 2 2 4 4 3" xfId="43288" xr:uid="{00000000-0005-0000-0000-0000C80F0000}"/>
    <cellStyle name="Output 2 2 4 5" xfId="9505" xr:uid="{00000000-0005-0000-0000-0000A1040000}"/>
    <cellStyle name="Output 2 2 4 5 2" xfId="29107" xr:uid="{00000000-0005-0000-0000-0000C90F0000}"/>
    <cellStyle name="Output 2 2 4 5 3" xfId="43774" xr:uid="{00000000-0005-0000-0000-0000C90F0000}"/>
    <cellStyle name="Output 2 2 4 6" xfId="8928" xr:uid="{00000000-0005-0000-0000-00001A250000}"/>
    <cellStyle name="Output 2 2 4 7" xfId="12524" xr:uid="{00000000-0005-0000-0000-0000A1040000}"/>
    <cellStyle name="Output 2 2 4 7 2" xfId="31082" xr:uid="{00000000-0005-0000-0000-0000CB0F0000}"/>
    <cellStyle name="Output 2 2 4 7 3" xfId="45182" xr:uid="{00000000-0005-0000-0000-0000CB0F0000}"/>
    <cellStyle name="Output 2 2 4 8" xfId="16523" xr:uid="{00000000-0005-0000-0000-0000A1040000}"/>
    <cellStyle name="Output 2 2 4 8 2" xfId="35079" xr:uid="{00000000-0005-0000-0000-0000CC0F0000}"/>
    <cellStyle name="Output 2 2 4 8 3" xfId="48860" xr:uid="{00000000-0005-0000-0000-0000CC0F0000}"/>
    <cellStyle name="Output 2 2 4 9" xfId="14599" xr:uid="{00000000-0005-0000-0000-000014040000}"/>
    <cellStyle name="Output 2 2 4 9 2" xfId="33155" xr:uid="{00000000-0005-0000-0000-0000CD0F0000}"/>
    <cellStyle name="Output 2 2 4 9 3" xfId="47126" xr:uid="{00000000-0005-0000-0000-0000CD0F0000}"/>
    <cellStyle name="Output 2 2 5" xfId="2583" xr:uid="{00000000-0005-0000-0000-000014040000}"/>
    <cellStyle name="Output 2 2 5 10" xfId="24076" xr:uid="{00000000-0005-0000-0000-0000CE0F0000}"/>
    <cellStyle name="Output 2 2 5 11" xfId="55411" xr:uid="{00000000-0005-0000-0000-000014040000}"/>
    <cellStyle name="Output 2 2 5 2" xfId="5790" xr:uid="{00000000-0005-0000-0000-0000A2040000}"/>
    <cellStyle name="Output 2 2 5 2 2" xfId="20698" xr:uid="{00000000-0005-0000-0000-00001F050000}"/>
    <cellStyle name="Output 2 2 5 2 2 2" xfId="39246" xr:uid="{00000000-0005-0000-0000-0000D00F0000}"/>
    <cellStyle name="Output 2 2 5 2 2 3" xfId="52623" xr:uid="{00000000-0005-0000-0000-0000D00F0000}"/>
    <cellStyle name="Output 2 2 5 2 3" xfId="26203" xr:uid="{00000000-0005-0000-0000-0000CF0F0000}"/>
    <cellStyle name="Output 2 2 5 3" xfId="9473" xr:uid="{00000000-0005-0000-0000-0000A2040000}"/>
    <cellStyle name="Output 2 2 5 3 2" xfId="29075" xr:uid="{00000000-0005-0000-0000-0000D10F0000}"/>
    <cellStyle name="Output 2 2 5 3 3" xfId="43745" xr:uid="{00000000-0005-0000-0000-0000D10F0000}"/>
    <cellStyle name="Output 2 2 5 4" xfId="3522" xr:uid="{00000000-0005-0000-0000-00001B250000}"/>
    <cellStyle name="Output 2 2 5 5" xfId="12459" xr:uid="{00000000-0005-0000-0000-0000A2040000}"/>
    <cellStyle name="Output 2 2 5 5 2" xfId="31018" xr:uid="{00000000-0005-0000-0000-0000D30F0000}"/>
    <cellStyle name="Output 2 2 5 5 3" xfId="45118" xr:uid="{00000000-0005-0000-0000-0000D30F0000}"/>
    <cellStyle name="Output 2 2 5 6" xfId="16491" xr:uid="{00000000-0005-0000-0000-0000A2040000}"/>
    <cellStyle name="Output 2 2 5 6 2" xfId="35047" xr:uid="{00000000-0005-0000-0000-0000D40F0000}"/>
    <cellStyle name="Output 2 2 5 6 3" xfId="48828" xr:uid="{00000000-0005-0000-0000-0000D40F0000}"/>
    <cellStyle name="Output 2 2 5 7" xfId="17542" xr:uid="{00000000-0005-0000-0000-000014040000}"/>
    <cellStyle name="Output 2 2 5 7 2" xfId="36098" xr:uid="{00000000-0005-0000-0000-0000D50F0000}"/>
    <cellStyle name="Output 2 2 5 7 3" xfId="49728" xr:uid="{00000000-0005-0000-0000-0000D50F0000}"/>
    <cellStyle name="Output 2 2 5 8" xfId="13932" xr:uid="{00000000-0005-0000-0000-0000A2040000}"/>
    <cellStyle name="Output 2 2 5 8 2" xfId="32488" xr:uid="{00000000-0005-0000-0000-0000D60F0000}"/>
    <cellStyle name="Output 2 2 5 8 3" xfId="46500" xr:uid="{00000000-0005-0000-0000-0000D60F0000}"/>
    <cellStyle name="Output 2 2 5 9" xfId="21602" xr:uid="{00000000-0005-0000-0000-000014040000}"/>
    <cellStyle name="Output 2 2 5 9 2" xfId="40142" xr:uid="{00000000-0005-0000-0000-0000D70F0000}"/>
    <cellStyle name="Output 2 2 5 9 3" xfId="53490" xr:uid="{00000000-0005-0000-0000-0000D70F0000}"/>
    <cellStyle name="Output 2 2 6" xfId="4280" xr:uid="{00000000-0005-0000-0000-00009B040000}"/>
    <cellStyle name="Output 2 2 6 2" xfId="24801" xr:uid="{00000000-0005-0000-0000-0000D80F0000}"/>
    <cellStyle name="Output 2 2 6 3" xfId="22665" xr:uid="{00000000-0005-0000-0000-0000D80F0000}"/>
    <cellStyle name="Output 2 2 7" xfId="9123" xr:uid="{00000000-0005-0000-0000-000014250000}"/>
    <cellStyle name="Output 2 2 8" xfId="12778" xr:uid="{00000000-0005-0000-0000-00009B040000}"/>
    <cellStyle name="Output 2 2 8 2" xfId="31334" xr:uid="{00000000-0005-0000-0000-0000DA0F0000}"/>
    <cellStyle name="Output 2 2 8 3" xfId="45422" xr:uid="{00000000-0005-0000-0000-0000DA0F0000}"/>
    <cellStyle name="Output 2 2 9" xfId="14327" xr:uid="{00000000-0005-0000-0000-00009B040000}"/>
    <cellStyle name="Output 2 2 9 2" xfId="32883" xr:uid="{00000000-0005-0000-0000-0000DB0F0000}"/>
    <cellStyle name="Output 2 2 9 3" xfId="46873" xr:uid="{00000000-0005-0000-0000-0000DB0F0000}"/>
    <cellStyle name="Output 2 3" xfId="1064" xr:uid="{00000000-0005-0000-0000-000016040000}"/>
    <cellStyle name="Output 2 3 10" xfId="18637" xr:uid="{00000000-0005-0000-0000-000016040000}"/>
    <cellStyle name="Output 2 3 10 2" xfId="37193" xr:uid="{00000000-0005-0000-0000-0000DD0F0000}"/>
    <cellStyle name="Output 2 3 10 3" xfId="50695" xr:uid="{00000000-0005-0000-0000-0000DD0F0000}"/>
    <cellStyle name="Output 2 3 11" xfId="19749" xr:uid="{00000000-0005-0000-0000-0000A3040000}"/>
    <cellStyle name="Output 2 3 11 2" xfId="38305" xr:uid="{00000000-0005-0000-0000-0000DE0F0000}"/>
    <cellStyle name="Output 2 3 11 3" xfId="51797" xr:uid="{00000000-0005-0000-0000-0000DE0F0000}"/>
    <cellStyle name="Output 2 3 12" xfId="19319" xr:uid="{00000000-0005-0000-0000-000016040000}"/>
    <cellStyle name="Output 2 3 12 2" xfId="37875" xr:uid="{00000000-0005-0000-0000-0000DF0F0000}"/>
    <cellStyle name="Output 2 3 12 3" xfId="51367" xr:uid="{00000000-0005-0000-0000-0000DF0F0000}"/>
    <cellStyle name="Output 2 3 13" xfId="21461" xr:uid="{00000000-0005-0000-0000-000016040000}"/>
    <cellStyle name="Output 2 3 13 2" xfId="40001" xr:uid="{00000000-0005-0000-0000-0000E00F0000}"/>
    <cellStyle name="Output 2 3 13 3" xfId="53349" xr:uid="{00000000-0005-0000-0000-0000E00F0000}"/>
    <cellStyle name="Output 2 3 14" xfId="22050" xr:uid="{00000000-0005-0000-0000-0000A3040000}"/>
    <cellStyle name="Output 2 3 14 2" xfId="40590" xr:uid="{00000000-0005-0000-0000-0000E10F0000}"/>
    <cellStyle name="Output 2 3 14 3" xfId="53879" xr:uid="{00000000-0005-0000-0000-0000E10F0000}"/>
    <cellStyle name="Output 2 3 15" xfId="22852" xr:uid="{00000000-0005-0000-0000-0000DC0F0000}"/>
    <cellStyle name="Output 2 3 16" xfId="30010" xr:uid="{00000000-0005-0000-0000-0000DC0F0000}"/>
    <cellStyle name="Output 2 3 17" xfId="54267" xr:uid="{00000000-0005-0000-0000-000016040000}"/>
    <cellStyle name="Output 2 3 2" xfId="1804" xr:uid="{00000000-0005-0000-0000-000017040000}"/>
    <cellStyle name="Output 2 3 2 10" xfId="18992" xr:uid="{00000000-0005-0000-0000-0000A4040000}"/>
    <cellStyle name="Output 2 3 2 10 2" xfId="37548" xr:uid="{00000000-0005-0000-0000-0000E30F0000}"/>
    <cellStyle name="Output 2 3 2 10 3" xfId="51040" xr:uid="{00000000-0005-0000-0000-0000E30F0000}"/>
    <cellStyle name="Output 2 3 2 11" xfId="21277" xr:uid="{00000000-0005-0000-0000-000017040000}"/>
    <cellStyle name="Output 2 3 2 11 2" xfId="39817" xr:uid="{00000000-0005-0000-0000-0000E40F0000}"/>
    <cellStyle name="Output 2 3 2 11 3" xfId="53165" xr:uid="{00000000-0005-0000-0000-0000E40F0000}"/>
    <cellStyle name="Output 2 3 2 12" xfId="21064" xr:uid="{00000000-0005-0000-0000-000017040000}"/>
    <cellStyle name="Output 2 3 2 12 2" xfId="39604" xr:uid="{00000000-0005-0000-0000-0000E50F0000}"/>
    <cellStyle name="Output 2 3 2 12 3" xfId="52952" xr:uid="{00000000-0005-0000-0000-0000E50F0000}"/>
    <cellStyle name="Output 2 3 2 13" xfId="22422" xr:uid="{00000000-0005-0000-0000-0000A4040000}"/>
    <cellStyle name="Output 2 3 2 13 2" xfId="40962" xr:uid="{00000000-0005-0000-0000-0000E60F0000}"/>
    <cellStyle name="Output 2 3 2 13 3" xfId="54155" xr:uid="{00000000-0005-0000-0000-0000E60F0000}"/>
    <cellStyle name="Output 2 3 2 14" xfId="23359" xr:uid="{00000000-0005-0000-0000-0000E20F0000}"/>
    <cellStyle name="Output 2 3 2 15" xfId="29747" xr:uid="{00000000-0005-0000-0000-0000E20F0000}"/>
    <cellStyle name="Output 2 3 2 16" xfId="54725" xr:uid="{00000000-0005-0000-0000-000017040000}"/>
    <cellStyle name="Output 2 3 2 2" xfId="1903" xr:uid="{00000000-0005-0000-0000-000017040000}"/>
    <cellStyle name="Output 2 3 2 2 10" xfId="11912" xr:uid="{00000000-0005-0000-0000-000017040000}"/>
    <cellStyle name="Output 2 3 2 2 10 2" xfId="30476" xr:uid="{00000000-0005-0000-0000-0000E80F0000}"/>
    <cellStyle name="Output 2 3 2 2 10 3" xfId="44621" xr:uid="{00000000-0005-0000-0000-0000E80F0000}"/>
    <cellStyle name="Output 2 3 2 2 11" xfId="19688" xr:uid="{00000000-0005-0000-0000-0000A5040000}"/>
    <cellStyle name="Output 2 3 2 2 11 2" xfId="38244" xr:uid="{00000000-0005-0000-0000-0000E90F0000}"/>
    <cellStyle name="Output 2 3 2 2 11 3" xfId="51736" xr:uid="{00000000-0005-0000-0000-0000E90F0000}"/>
    <cellStyle name="Output 2 3 2 2 12" xfId="23458" xr:uid="{00000000-0005-0000-0000-0000E70F0000}"/>
    <cellStyle name="Output 2 3 2 2 13" xfId="54823" xr:uid="{00000000-0005-0000-0000-000017040000}"/>
    <cellStyle name="Output 2 3 2 2 2" xfId="5110" xr:uid="{00000000-0005-0000-0000-0000A5040000}"/>
    <cellStyle name="Output 2 3 2 2 2 2" xfId="20137" xr:uid="{00000000-0005-0000-0000-000023050000}"/>
    <cellStyle name="Output 2 3 2 2 2 2 2" xfId="38689" xr:uid="{00000000-0005-0000-0000-0000EB0F0000}"/>
    <cellStyle name="Output 2 3 2 2 2 2 3" xfId="52175" xr:uid="{00000000-0005-0000-0000-0000EB0F0000}"/>
    <cellStyle name="Output 2 3 2 2 2 3" xfId="25527" xr:uid="{00000000-0005-0000-0000-0000EA0F0000}"/>
    <cellStyle name="Output 2 3 2 2 3" xfId="7076" xr:uid="{00000000-0005-0000-0000-0000A5040000}"/>
    <cellStyle name="Output 2 3 2 2 3 2" xfId="27264" xr:uid="{00000000-0005-0000-0000-0000EC0F0000}"/>
    <cellStyle name="Output 2 3 2 2 3 3" xfId="42361" xr:uid="{00000000-0005-0000-0000-0000EC0F0000}"/>
    <cellStyle name="Output 2 3 2 2 4" xfId="4013" xr:uid="{00000000-0005-0000-0000-0000A5040000}"/>
    <cellStyle name="Output 2 3 2 2 4 2" xfId="24567" xr:uid="{00000000-0005-0000-0000-0000ED0F0000}"/>
    <cellStyle name="Output 2 3 2 2 4 3" xfId="28466" xr:uid="{00000000-0005-0000-0000-0000ED0F0000}"/>
    <cellStyle name="Output 2 3 2 2 5" xfId="6625" xr:uid="{00000000-0005-0000-0000-0000A5040000}"/>
    <cellStyle name="Output 2 3 2 2 5 2" xfId="26886" xr:uid="{00000000-0005-0000-0000-0000EE0F0000}"/>
    <cellStyle name="Output 2 3 2 2 5 3" xfId="42062" xr:uid="{00000000-0005-0000-0000-0000EE0F0000}"/>
    <cellStyle name="Output 2 3 2 2 6" xfId="4761" xr:uid="{00000000-0005-0000-0000-00001E250000}"/>
    <cellStyle name="Output 2 3 2 2 7" xfId="12722" xr:uid="{00000000-0005-0000-0000-000017040000}"/>
    <cellStyle name="Output 2 3 2 2 7 2" xfId="31278" xr:uid="{00000000-0005-0000-0000-0000F00F0000}"/>
    <cellStyle name="Output 2 3 2 2 7 3" xfId="45372" xr:uid="{00000000-0005-0000-0000-0000F00F0000}"/>
    <cellStyle name="Output 2 3 2 2 8" xfId="14611" xr:uid="{00000000-0005-0000-0000-0000A5040000}"/>
    <cellStyle name="Output 2 3 2 2 8 2" xfId="33167" xr:uid="{00000000-0005-0000-0000-0000F10F0000}"/>
    <cellStyle name="Output 2 3 2 2 8 3" xfId="47138" xr:uid="{00000000-0005-0000-0000-0000F10F0000}"/>
    <cellStyle name="Output 2 3 2 2 9" xfId="13528" xr:uid="{00000000-0005-0000-0000-0000A5040000}"/>
    <cellStyle name="Output 2 3 2 2 9 2" xfId="32084" xr:uid="{00000000-0005-0000-0000-0000F20F0000}"/>
    <cellStyle name="Output 2 3 2 2 9 3" xfId="46141" xr:uid="{00000000-0005-0000-0000-0000F20F0000}"/>
    <cellStyle name="Output 2 3 2 3" xfId="2922" xr:uid="{00000000-0005-0000-0000-000017040000}"/>
    <cellStyle name="Output 2 3 2 3 10" xfId="19900" xr:uid="{00000000-0005-0000-0000-0000A6040000}"/>
    <cellStyle name="Output 2 3 2 3 10 2" xfId="38456" xr:uid="{00000000-0005-0000-0000-0000F40F0000}"/>
    <cellStyle name="Output 2 3 2 3 10 3" xfId="51948" xr:uid="{00000000-0005-0000-0000-0000F40F0000}"/>
    <cellStyle name="Output 2 3 2 3 11" xfId="55743" xr:uid="{00000000-0005-0000-0000-000017040000}"/>
    <cellStyle name="Output 2 3 2 3 2" xfId="6129" xr:uid="{00000000-0005-0000-0000-0000A6040000}"/>
    <cellStyle name="Output 2 3 2 3 2 2" xfId="26537" xr:uid="{00000000-0005-0000-0000-0000F50F0000}"/>
    <cellStyle name="Output 2 3 2 3 2 3" xfId="41837" xr:uid="{00000000-0005-0000-0000-0000F50F0000}"/>
    <cellStyle name="Output 2 3 2 3 3" xfId="8095" xr:uid="{00000000-0005-0000-0000-0000A6040000}"/>
    <cellStyle name="Output 2 3 2 3 3 2" xfId="28112" xr:uid="{00000000-0005-0000-0000-0000F60F0000}"/>
    <cellStyle name="Output 2 3 2 3 3 3" xfId="43016" xr:uid="{00000000-0005-0000-0000-0000F60F0000}"/>
    <cellStyle name="Output 2 3 2 3 4" xfId="8955" xr:uid="{00000000-0005-0000-0000-0000A6040000}"/>
    <cellStyle name="Output 2 3 2 3 4 2" xfId="28789" xr:uid="{00000000-0005-0000-0000-0000F70F0000}"/>
    <cellStyle name="Output 2 3 2 3 4 3" xfId="43493" xr:uid="{00000000-0005-0000-0000-0000F70F0000}"/>
    <cellStyle name="Output 2 3 2 3 5" xfId="9812" xr:uid="{00000000-0005-0000-0000-0000A6040000}"/>
    <cellStyle name="Output 2 3 2 3 5 2" xfId="29413" xr:uid="{00000000-0005-0000-0000-0000F80F0000}"/>
    <cellStyle name="Output 2 3 2 3 5 3" xfId="43997" xr:uid="{00000000-0005-0000-0000-0000F80F0000}"/>
    <cellStyle name="Output 2 3 2 3 6" xfId="8930" xr:uid="{00000000-0005-0000-0000-00001F250000}"/>
    <cellStyle name="Output 2 3 2 3 7" xfId="11863" xr:uid="{00000000-0005-0000-0000-0000A6040000}"/>
    <cellStyle name="Output 2 3 2 3 7 2" xfId="30427" xr:uid="{00000000-0005-0000-0000-0000FA0F0000}"/>
    <cellStyle name="Output 2 3 2 3 7 3" xfId="44572" xr:uid="{00000000-0005-0000-0000-0000FA0F0000}"/>
    <cellStyle name="Output 2 3 2 3 8" xfId="16828" xr:uid="{00000000-0005-0000-0000-0000A6040000}"/>
    <cellStyle name="Output 2 3 2 3 8 2" xfId="35384" xr:uid="{00000000-0005-0000-0000-0000FB0F0000}"/>
    <cellStyle name="Output 2 3 2 3 8 3" xfId="49083" xr:uid="{00000000-0005-0000-0000-0000FB0F0000}"/>
    <cellStyle name="Output 2 3 2 3 9" xfId="16179" xr:uid="{00000000-0005-0000-0000-000017040000}"/>
    <cellStyle name="Output 2 3 2 3 9 2" xfId="34735" xr:uid="{00000000-0005-0000-0000-0000FC0F0000}"/>
    <cellStyle name="Output 2 3 2 3 9 3" xfId="48530" xr:uid="{00000000-0005-0000-0000-0000FC0F0000}"/>
    <cellStyle name="Output 2 3 2 4" xfId="3080" xr:uid="{00000000-0005-0000-0000-000017040000}"/>
    <cellStyle name="Output 2 3 2 4 10" xfId="24282" xr:uid="{00000000-0005-0000-0000-0000FD0F0000}"/>
    <cellStyle name="Output 2 3 2 4 11" xfId="55901" xr:uid="{00000000-0005-0000-0000-000017040000}"/>
    <cellStyle name="Output 2 3 2 4 2" xfId="6287" xr:uid="{00000000-0005-0000-0000-0000A7040000}"/>
    <cellStyle name="Output 2 3 2 4 2 2" xfId="20956" xr:uid="{00000000-0005-0000-0000-000026050000}"/>
    <cellStyle name="Output 2 3 2 4 2 2 2" xfId="39499" xr:uid="{00000000-0005-0000-0000-0000FF0F0000}"/>
    <cellStyle name="Output 2 3 2 4 2 2 3" xfId="52854" xr:uid="{00000000-0005-0000-0000-0000FF0F0000}"/>
    <cellStyle name="Output 2 3 2 4 2 3" xfId="26695" xr:uid="{00000000-0005-0000-0000-0000FE0F0000}"/>
    <cellStyle name="Output 2 3 2 4 3" xfId="9970" xr:uid="{00000000-0005-0000-0000-0000A7040000}"/>
    <cellStyle name="Output 2 3 2 4 3 2" xfId="29571" xr:uid="{00000000-0005-0000-0000-000000100000}"/>
    <cellStyle name="Output 2 3 2 4 3 3" xfId="44143" xr:uid="{00000000-0005-0000-0000-000000100000}"/>
    <cellStyle name="Output 2 3 2 4 4" xfId="3923" xr:uid="{00000000-0005-0000-0000-000020250000}"/>
    <cellStyle name="Output 2 3 2 4 5" xfId="11981" xr:uid="{00000000-0005-0000-0000-0000A7040000}"/>
    <cellStyle name="Output 2 3 2 4 5 2" xfId="30545" xr:uid="{00000000-0005-0000-0000-000002100000}"/>
    <cellStyle name="Output 2 3 2 4 5 3" xfId="44689" xr:uid="{00000000-0005-0000-0000-000002100000}"/>
    <cellStyle name="Output 2 3 2 4 6" xfId="16986" xr:uid="{00000000-0005-0000-0000-0000A7040000}"/>
    <cellStyle name="Output 2 3 2 4 6 2" xfId="35542" xr:uid="{00000000-0005-0000-0000-000003100000}"/>
    <cellStyle name="Output 2 3 2 4 6 3" xfId="49229" xr:uid="{00000000-0005-0000-0000-000003100000}"/>
    <cellStyle name="Output 2 3 2 4 7" xfId="16123" xr:uid="{00000000-0005-0000-0000-000017040000}"/>
    <cellStyle name="Output 2 3 2 4 7 2" xfId="34679" xr:uid="{00000000-0005-0000-0000-000004100000}"/>
    <cellStyle name="Output 2 3 2 4 7 3" xfId="48487" xr:uid="{00000000-0005-0000-0000-000004100000}"/>
    <cellStyle name="Output 2 3 2 4 8" xfId="19731" xr:uid="{00000000-0005-0000-0000-0000A7040000}"/>
    <cellStyle name="Output 2 3 2 4 8 2" xfId="38287" xr:uid="{00000000-0005-0000-0000-000005100000}"/>
    <cellStyle name="Output 2 3 2 4 8 3" xfId="51779" xr:uid="{00000000-0005-0000-0000-000005100000}"/>
    <cellStyle name="Output 2 3 2 4 9" xfId="21844" xr:uid="{00000000-0005-0000-0000-000017040000}"/>
    <cellStyle name="Output 2 3 2 4 9 2" xfId="40384" xr:uid="{00000000-0005-0000-0000-000006100000}"/>
    <cellStyle name="Output 2 3 2 4 9 3" xfId="53732" xr:uid="{00000000-0005-0000-0000-000006100000}"/>
    <cellStyle name="Output 2 3 2 5" xfId="5011" xr:uid="{00000000-0005-0000-0000-0000A4040000}"/>
    <cellStyle name="Output 2 3 2 5 2" xfId="25429" xr:uid="{00000000-0005-0000-0000-000007100000}"/>
    <cellStyle name="Output 2 3 2 5 3" xfId="41004" xr:uid="{00000000-0005-0000-0000-000007100000}"/>
    <cellStyle name="Output 2 3 2 6" xfId="9124" xr:uid="{00000000-0005-0000-0000-00001D250000}"/>
    <cellStyle name="Output 2 3 2 7" xfId="13620" xr:uid="{00000000-0005-0000-0000-0000A4040000}"/>
    <cellStyle name="Output 2 3 2 7 2" xfId="32176" xr:uid="{00000000-0005-0000-0000-000009100000}"/>
    <cellStyle name="Output 2 3 2 7 3" xfId="46224" xr:uid="{00000000-0005-0000-0000-000009100000}"/>
    <cellStyle name="Output 2 3 2 8" xfId="13737" xr:uid="{00000000-0005-0000-0000-0000A4040000}"/>
    <cellStyle name="Output 2 3 2 8 2" xfId="32293" xr:uid="{00000000-0005-0000-0000-00000A100000}"/>
    <cellStyle name="Output 2 3 2 8 3" xfId="46325" xr:uid="{00000000-0005-0000-0000-00000A100000}"/>
    <cellStyle name="Output 2 3 2 9" xfId="14295" xr:uid="{00000000-0005-0000-0000-000017040000}"/>
    <cellStyle name="Output 2 3 2 9 2" xfId="32851" xr:uid="{00000000-0005-0000-0000-00000B100000}"/>
    <cellStyle name="Output 2 3 2 9 3" xfId="46843" xr:uid="{00000000-0005-0000-0000-00000B100000}"/>
    <cellStyle name="Output 2 3 3" xfId="2445" xr:uid="{00000000-0005-0000-0000-000016040000}"/>
    <cellStyle name="Output 2 3 3 10" xfId="17577" xr:uid="{00000000-0005-0000-0000-000016040000}"/>
    <cellStyle name="Output 2 3 3 10 2" xfId="36133" xr:uid="{00000000-0005-0000-0000-00000D100000}"/>
    <cellStyle name="Output 2 3 3 10 3" xfId="49762" xr:uid="{00000000-0005-0000-0000-00000D100000}"/>
    <cellStyle name="Output 2 3 3 11" xfId="19718" xr:uid="{00000000-0005-0000-0000-0000A8040000}"/>
    <cellStyle name="Output 2 3 3 11 2" xfId="38274" xr:uid="{00000000-0005-0000-0000-00000E100000}"/>
    <cellStyle name="Output 2 3 3 11 3" xfId="51766" xr:uid="{00000000-0005-0000-0000-00000E100000}"/>
    <cellStyle name="Output 2 3 3 12" xfId="23956" xr:uid="{00000000-0005-0000-0000-00000C100000}"/>
    <cellStyle name="Output 2 3 3 13" xfId="55275" xr:uid="{00000000-0005-0000-0000-000016040000}"/>
    <cellStyle name="Output 2 3 3 2" xfId="5652" xr:uid="{00000000-0005-0000-0000-0000A8040000}"/>
    <cellStyle name="Output 2 3 3 2 2" xfId="20638" xr:uid="{00000000-0005-0000-0000-000028050000}"/>
    <cellStyle name="Output 2 3 3 2 2 2" xfId="39190" xr:uid="{00000000-0005-0000-0000-000010100000}"/>
    <cellStyle name="Output 2 3 3 2 2 3" xfId="52573" xr:uid="{00000000-0005-0000-0000-000010100000}"/>
    <cellStyle name="Output 2 3 3 2 3" xfId="26069" xr:uid="{00000000-0005-0000-0000-00000F100000}"/>
    <cellStyle name="Output 2 3 3 3" xfId="7618" xr:uid="{00000000-0005-0000-0000-0000A8040000}"/>
    <cellStyle name="Output 2 3 3 3 2" xfId="27748" xr:uid="{00000000-0005-0000-0000-000011100000}"/>
    <cellStyle name="Output 2 3 3 3 3" xfId="42756" xr:uid="{00000000-0005-0000-0000-000011100000}"/>
    <cellStyle name="Output 2 3 3 4" xfId="8479" xr:uid="{00000000-0005-0000-0000-0000A8040000}"/>
    <cellStyle name="Output 2 3 3 4 2" xfId="28406" xr:uid="{00000000-0005-0000-0000-000012100000}"/>
    <cellStyle name="Output 2 3 3 4 3" xfId="43233" xr:uid="{00000000-0005-0000-0000-000012100000}"/>
    <cellStyle name="Output 2 3 3 5" xfId="9335" xr:uid="{00000000-0005-0000-0000-0000A8040000}"/>
    <cellStyle name="Output 2 3 3 5 2" xfId="28937" xr:uid="{00000000-0005-0000-0000-000013100000}"/>
    <cellStyle name="Output 2 3 3 5 3" xfId="43617" xr:uid="{00000000-0005-0000-0000-000013100000}"/>
    <cellStyle name="Output 2 3 3 6" xfId="9121" xr:uid="{00000000-0005-0000-0000-000021250000}"/>
    <cellStyle name="Output 2 3 3 7" xfId="11489" xr:uid="{00000000-0005-0000-0000-000016040000}"/>
    <cellStyle name="Output 2 3 3 7 2" xfId="30053" xr:uid="{00000000-0005-0000-0000-000015100000}"/>
    <cellStyle name="Output 2 3 3 7 3" xfId="44271" xr:uid="{00000000-0005-0000-0000-000015100000}"/>
    <cellStyle name="Output 2 3 3 8" xfId="15119" xr:uid="{00000000-0005-0000-0000-0000A8040000}"/>
    <cellStyle name="Output 2 3 3 8 2" xfId="33675" xr:uid="{00000000-0005-0000-0000-000016100000}"/>
    <cellStyle name="Output 2 3 3 8 3" xfId="47626" xr:uid="{00000000-0005-0000-0000-000016100000}"/>
    <cellStyle name="Output 2 3 3 9" xfId="16353" xr:uid="{00000000-0005-0000-0000-0000A8040000}"/>
    <cellStyle name="Output 2 3 3 9 2" xfId="34909" xr:uid="{00000000-0005-0000-0000-000017100000}"/>
    <cellStyle name="Output 2 3 3 9 3" xfId="48696" xr:uid="{00000000-0005-0000-0000-000017100000}"/>
    <cellStyle name="Output 2 3 4" xfId="2616" xr:uid="{00000000-0005-0000-0000-000016040000}"/>
    <cellStyle name="Output 2 3 4 10" xfId="16095" xr:uid="{00000000-0005-0000-0000-0000A9040000}"/>
    <cellStyle name="Output 2 3 4 10 2" xfId="34651" xr:uid="{00000000-0005-0000-0000-000019100000}"/>
    <cellStyle name="Output 2 3 4 10 3" xfId="48464" xr:uid="{00000000-0005-0000-0000-000019100000}"/>
    <cellStyle name="Output 2 3 4 11" xfId="55442" xr:uid="{00000000-0005-0000-0000-000016040000}"/>
    <cellStyle name="Output 2 3 4 2" xfId="5823" xr:uid="{00000000-0005-0000-0000-0000A9040000}"/>
    <cellStyle name="Output 2 3 4 2 2" xfId="26233" xr:uid="{00000000-0005-0000-0000-00001A100000}"/>
    <cellStyle name="Output 2 3 4 2 3" xfId="41618" xr:uid="{00000000-0005-0000-0000-00001A100000}"/>
    <cellStyle name="Output 2 3 4 3" xfId="7789" xr:uid="{00000000-0005-0000-0000-0000A9040000}"/>
    <cellStyle name="Output 2 3 4 3 2" xfId="27833" xr:uid="{00000000-0005-0000-0000-00001B100000}"/>
    <cellStyle name="Output 2 3 4 3 3" xfId="42812" xr:uid="{00000000-0005-0000-0000-00001B100000}"/>
    <cellStyle name="Output 2 3 4 4" xfId="8650" xr:uid="{00000000-0005-0000-0000-0000A9040000}"/>
    <cellStyle name="Output 2 3 4 4 2" xfId="28513" xr:uid="{00000000-0005-0000-0000-00001C100000}"/>
    <cellStyle name="Output 2 3 4 4 3" xfId="43289" xr:uid="{00000000-0005-0000-0000-00001C100000}"/>
    <cellStyle name="Output 2 3 4 5" xfId="9506" xr:uid="{00000000-0005-0000-0000-0000A9040000}"/>
    <cellStyle name="Output 2 3 4 5 2" xfId="29108" xr:uid="{00000000-0005-0000-0000-00001D100000}"/>
    <cellStyle name="Output 2 3 4 5 3" xfId="43775" xr:uid="{00000000-0005-0000-0000-00001D100000}"/>
    <cellStyle name="Output 2 3 4 6" xfId="4764" xr:uid="{00000000-0005-0000-0000-000022250000}"/>
    <cellStyle name="Output 2 3 4 7" xfId="13147" xr:uid="{00000000-0005-0000-0000-0000A9040000}"/>
    <cellStyle name="Output 2 3 4 7 2" xfId="31703" xr:uid="{00000000-0005-0000-0000-00001F100000}"/>
    <cellStyle name="Output 2 3 4 7 3" xfId="45786" xr:uid="{00000000-0005-0000-0000-00001F100000}"/>
    <cellStyle name="Output 2 3 4 8" xfId="16524" xr:uid="{00000000-0005-0000-0000-0000A9040000}"/>
    <cellStyle name="Output 2 3 4 8 2" xfId="35080" xr:uid="{00000000-0005-0000-0000-000020100000}"/>
    <cellStyle name="Output 2 3 4 8 3" xfId="48861" xr:uid="{00000000-0005-0000-0000-000020100000}"/>
    <cellStyle name="Output 2 3 4 9" xfId="15233" xr:uid="{00000000-0005-0000-0000-000016040000}"/>
    <cellStyle name="Output 2 3 4 9 2" xfId="33789" xr:uid="{00000000-0005-0000-0000-000021100000}"/>
    <cellStyle name="Output 2 3 4 9 3" xfId="47732" xr:uid="{00000000-0005-0000-0000-000021100000}"/>
    <cellStyle name="Output 2 3 5" xfId="2790" xr:uid="{00000000-0005-0000-0000-000016040000}"/>
    <cellStyle name="Output 2 3 5 10" xfId="24140" xr:uid="{00000000-0005-0000-0000-000022100000}"/>
    <cellStyle name="Output 2 3 5 11" xfId="55613" xr:uid="{00000000-0005-0000-0000-000016040000}"/>
    <cellStyle name="Output 2 3 5 2" xfId="5997" xr:uid="{00000000-0005-0000-0000-0000AA040000}"/>
    <cellStyle name="Output 2 3 5 2 2" xfId="20825" xr:uid="{00000000-0005-0000-0000-00002B050000}"/>
    <cellStyle name="Output 2 3 5 2 2 2" xfId="39369" xr:uid="{00000000-0005-0000-0000-000024100000}"/>
    <cellStyle name="Output 2 3 5 2 2 3" xfId="52738" xr:uid="{00000000-0005-0000-0000-000024100000}"/>
    <cellStyle name="Output 2 3 5 2 3" xfId="26406" xr:uid="{00000000-0005-0000-0000-000023100000}"/>
    <cellStyle name="Output 2 3 5 3" xfId="9680" xr:uid="{00000000-0005-0000-0000-0000AA040000}"/>
    <cellStyle name="Output 2 3 5 3 2" xfId="29281" xr:uid="{00000000-0005-0000-0000-000025100000}"/>
    <cellStyle name="Output 2 3 5 3 3" xfId="43880" xr:uid="{00000000-0005-0000-0000-000025100000}"/>
    <cellStyle name="Output 2 3 5 4" xfId="8927" xr:uid="{00000000-0005-0000-0000-000023250000}"/>
    <cellStyle name="Output 2 3 5 5" xfId="13098" xr:uid="{00000000-0005-0000-0000-0000AA040000}"/>
    <cellStyle name="Output 2 3 5 5 2" xfId="31654" xr:uid="{00000000-0005-0000-0000-000027100000}"/>
    <cellStyle name="Output 2 3 5 5 3" xfId="45737" xr:uid="{00000000-0005-0000-0000-000027100000}"/>
    <cellStyle name="Output 2 3 5 6" xfId="16697" xr:uid="{00000000-0005-0000-0000-0000AA040000}"/>
    <cellStyle name="Output 2 3 5 6 2" xfId="35253" xr:uid="{00000000-0005-0000-0000-000028100000}"/>
    <cellStyle name="Output 2 3 5 6 3" xfId="48966" xr:uid="{00000000-0005-0000-0000-000028100000}"/>
    <cellStyle name="Output 2 3 5 7" xfId="15875" xr:uid="{00000000-0005-0000-0000-000016040000}"/>
    <cellStyle name="Output 2 3 5 7 2" xfId="34431" xr:uid="{00000000-0005-0000-0000-000029100000}"/>
    <cellStyle name="Output 2 3 5 7 3" xfId="48280" xr:uid="{00000000-0005-0000-0000-000029100000}"/>
    <cellStyle name="Output 2 3 5 8" xfId="14386" xr:uid="{00000000-0005-0000-0000-0000AA040000}"/>
    <cellStyle name="Output 2 3 5 8 2" xfId="32942" xr:uid="{00000000-0005-0000-0000-00002A100000}"/>
    <cellStyle name="Output 2 3 5 8 3" xfId="46926" xr:uid="{00000000-0005-0000-0000-00002A100000}"/>
    <cellStyle name="Output 2 3 5 9" xfId="21714" xr:uid="{00000000-0005-0000-0000-000016040000}"/>
    <cellStyle name="Output 2 3 5 9 2" xfId="40254" xr:uid="{00000000-0005-0000-0000-00002B100000}"/>
    <cellStyle name="Output 2 3 5 9 3" xfId="53602" xr:uid="{00000000-0005-0000-0000-00002B100000}"/>
    <cellStyle name="Output 2 3 6" xfId="4281" xr:uid="{00000000-0005-0000-0000-0000A3040000}"/>
    <cellStyle name="Output 2 3 6 2" xfId="24802" xr:uid="{00000000-0005-0000-0000-00002C100000}"/>
    <cellStyle name="Output 2 3 6 3" xfId="22664" xr:uid="{00000000-0005-0000-0000-00002C100000}"/>
    <cellStyle name="Output 2 3 7" xfId="3926" xr:uid="{00000000-0005-0000-0000-00001C250000}"/>
    <cellStyle name="Output 2 3 8" xfId="14015" xr:uid="{00000000-0005-0000-0000-0000A3040000}"/>
    <cellStyle name="Output 2 3 8 2" xfId="32571" xr:uid="{00000000-0005-0000-0000-00002E100000}"/>
    <cellStyle name="Output 2 3 8 3" xfId="46576" xr:uid="{00000000-0005-0000-0000-00002E100000}"/>
    <cellStyle name="Output 2 3 9" xfId="17862" xr:uid="{00000000-0005-0000-0000-0000A3040000}"/>
    <cellStyle name="Output 2 3 9 2" xfId="36418" xr:uid="{00000000-0005-0000-0000-00002F100000}"/>
    <cellStyle name="Output 2 3 9 3" xfId="50006" xr:uid="{00000000-0005-0000-0000-00002F100000}"/>
    <cellStyle name="Output 2 4" xfId="1802" xr:uid="{00000000-0005-0000-0000-000018040000}"/>
    <cellStyle name="Output 2 4 10" xfId="14588" xr:uid="{00000000-0005-0000-0000-0000AB040000}"/>
    <cellStyle name="Output 2 4 10 2" xfId="33144" xr:uid="{00000000-0005-0000-0000-000031100000}"/>
    <cellStyle name="Output 2 4 10 3" xfId="47118" xr:uid="{00000000-0005-0000-0000-000031100000}"/>
    <cellStyle name="Output 2 4 11" xfId="21275" xr:uid="{00000000-0005-0000-0000-000018040000}"/>
    <cellStyle name="Output 2 4 11 2" xfId="39815" xr:uid="{00000000-0005-0000-0000-000032100000}"/>
    <cellStyle name="Output 2 4 11 3" xfId="53163" xr:uid="{00000000-0005-0000-0000-000032100000}"/>
    <cellStyle name="Output 2 4 12" xfId="12137" xr:uid="{00000000-0005-0000-0000-000018040000}"/>
    <cellStyle name="Output 2 4 12 2" xfId="30700" xr:uid="{00000000-0005-0000-0000-000033100000}"/>
    <cellStyle name="Output 2 4 12 3" xfId="44838" xr:uid="{00000000-0005-0000-0000-000033100000}"/>
    <cellStyle name="Output 2 4 13" xfId="22420" xr:uid="{00000000-0005-0000-0000-0000AB040000}"/>
    <cellStyle name="Output 2 4 13 2" xfId="40960" xr:uid="{00000000-0005-0000-0000-000034100000}"/>
    <cellStyle name="Output 2 4 13 3" xfId="54153" xr:uid="{00000000-0005-0000-0000-000034100000}"/>
    <cellStyle name="Output 2 4 14" xfId="23357" xr:uid="{00000000-0005-0000-0000-000030100000}"/>
    <cellStyle name="Output 2 4 15" xfId="24118" xr:uid="{00000000-0005-0000-0000-000030100000}"/>
    <cellStyle name="Output 2 4 16" xfId="54723" xr:uid="{00000000-0005-0000-0000-000018040000}"/>
    <cellStyle name="Output 2 4 2" xfId="1905" xr:uid="{00000000-0005-0000-0000-000018040000}"/>
    <cellStyle name="Output 2 4 2 10" xfId="13400" xr:uid="{00000000-0005-0000-0000-000018040000}"/>
    <cellStyle name="Output 2 4 2 10 2" xfId="31956" xr:uid="{00000000-0005-0000-0000-000036100000}"/>
    <cellStyle name="Output 2 4 2 10 3" xfId="46030" xr:uid="{00000000-0005-0000-0000-000036100000}"/>
    <cellStyle name="Output 2 4 2 11" xfId="14458" xr:uid="{00000000-0005-0000-0000-0000AC040000}"/>
    <cellStyle name="Output 2 4 2 11 2" xfId="33014" xr:uid="{00000000-0005-0000-0000-000037100000}"/>
    <cellStyle name="Output 2 4 2 11 3" xfId="46995" xr:uid="{00000000-0005-0000-0000-000037100000}"/>
    <cellStyle name="Output 2 4 2 12" xfId="23460" xr:uid="{00000000-0005-0000-0000-000035100000}"/>
    <cellStyle name="Output 2 4 2 13" xfId="54825" xr:uid="{00000000-0005-0000-0000-000018040000}"/>
    <cellStyle name="Output 2 4 2 2" xfId="5112" xr:uid="{00000000-0005-0000-0000-0000AC040000}"/>
    <cellStyle name="Output 2 4 2 2 2" xfId="20139" xr:uid="{00000000-0005-0000-0000-00002E050000}"/>
    <cellStyle name="Output 2 4 2 2 2 2" xfId="38691" xr:uid="{00000000-0005-0000-0000-000039100000}"/>
    <cellStyle name="Output 2 4 2 2 2 3" xfId="52177" xr:uid="{00000000-0005-0000-0000-000039100000}"/>
    <cellStyle name="Output 2 4 2 2 3" xfId="25529" xr:uid="{00000000-0005-0000-0000-000038100000}"/>
    <cellStyle name="Output 2 4 2 3" xfId="7078" xr:uid="{00000000-0005-0000-0000-0000AC040000}"/>
    <cellStyle name="Output 2 4 2 3 2" xfId="27266" xr:uid="{00000000-0005-0000-0000-00003A100000}"/>
    <cellStyle name="Output 2 4 2 3 3" xfId="42363" xr:uid="{00000000-0005-0000-0000-00003A100000}"/>
    <cellStyle name="Output 2 4 2 4" xfId="4015" xr:uid="{00000000-0005-0000-0000-0000AC040000}"/>
    <cellStyle name="Output 2 4 2 4 2" xfId="24569" xr:uid="{00000000-0005-0000-0000-00003B100000}"/>
    <cellStyle name="Output 2 4 2 4 3" xfId="22761" xr:uid="{00000000-0005-0000-0000-00003B100000}"/>
    <cellStyle name="Output 2 4 2 5" xfId="6627" xr:uid="{00000000-0005-0000-0000-0000AC040000}"/>
    <cellStyle name="Output 2 4 2 5 2" xfId="26888" xr:uid="{00000000-0005-0000-0000-00003C100000}"/>
    <cellStyle name="Output 2 4 2 5 3" xfId="42064" xr:uid="{00000000-0005-0000-0000-00003C100000}"/>
    <cellStyle name="Output 2 4 2 6" xfId="3524" xr:uid="{00000000-0005-0000-0000-000025250000}"/>
    <cellStyle name="Output 2 4 2 7" xfId="12720" xr:uid="{00000000-0005-0000-0000-000018040000}"/>
    <cellStyle name="Output 2 4 2 7 2" xfId="31276" xr:uid="{00000000-0005-0000-0000-00003E100000}"/>
    <cellStyle name="Output 2 4 2 7 3" xfId="45370" xr:uid="{00000000-0005-0000-0000-00003E100000}"/>
    <cellStyle name="Output 2 4 2 8" xfId="13517" xr:uid="{00000000-0005-0000-0000-0000AC040000}"/>
    <cellStyle name="Output 2 4 2 8 2" xfId="32073" xr:uid="{00000000-0005-0000-0000-00003F100000}"/>
    <cellStyle name="Output 2 4 2 8 3" xfId="46131" xr:uid="{00000000-0005-0000-0000-00003F100000}"/>
    <cellStyle name="Output 2 4 2 9" xfId="14625" xr:uid="{00000000-0005-0000-0000-0000AC040000}"/>
    <cellStyle name="Output 2 4 2 9 2" xfId="33181" xr:uid="{00000000-0005-0000-0000-000040100000}"/>
    <cellStyle name="Output 2 4 2 9 3" xfId="47151" xr:uid="{00000000-0005-0000-0000-000040100000}"/>
    <cellStyle name="Output 2 4 3" xfId="2920" xr:uid="{00000000-0005-0000-0000-000018040000}"/>
    <cellStyle name="Output 2 4 3 10" xfId="19497" xr:uid="{00000000-0005-0000-0000-0000AD040000}"/>
    <cellStyle name="Output 2 4 3 10 2" xfId="38053" xr:uid="{00000000-0005-0000-0000-000042100000}"/>
    <cellStyle name="Output 2 4 3 10 3" xfId="51545" xr:uid="{00000000-0005-0000-0000-000042100000}"/>
    <cellStyle name="Output 2 4 3 11" xfId="55741" xr:uid="{00000000-0005-0000-0000-000018040000}"/>
    <cellStyle name="Output 2 4 3 2" xfId="6127" xr:uid="{00000000-0005-0000-0000-0000AD040000}"/>
    <cellStyle name="Output 2 4 3 2 2" xfId="26535" xr:uid="{00000000-0005-0000-0000-000043100000}"/>
    <cellStyle name="Output 2 4 3 2 3" xfId="41835" xr:uid="{00000000-0005-0000-0000-000043100000}"/>
    <cellStyle name="Output 2 4 3 3" xfId="8093" xr:uid="{00000000-0005-0000-0000-0000AD040000}"/>
    <cellStyle name="Output 2 4 3 3 2" xfId="28110" xr:uid="{00000000-0005-0000-0000-000044100000}"/>
    <cellStyle name="Output 2 4 3 3 3" xfId="43014" xr:uid="{00000000-0005-0000-0000-000044100000}"/>
    <cellStyle name="Output 2 4 3 4" xfId="8953" xr:uid="{00000000-0005-0000-0000-0000AD040000}"/>
    <cellStyle name="Output 2 4 3 4 2" xfId="28787" xr:uid="{00000000-0005-0000-0000-000045100000}"/>
    <cellStyle name="Output 2 4 3 4 3" xfId="43491" xr:uid="{00000000-0005-0000-0000-000045100000}"/>
    <cellStyle name="Output 2 4 3 5" xfId="9810" xr:uid="{00000000-0005-0000-0000-0000AD040000}"/>
    <cellStyle name="Output 2 4 3 5 2" xfId="29411" xr:uid="{00000000-0005-0000-0000-000046100000}"/>
    <cellStyle name="Output 2 4 3 5 3" xfId="43995" xr:uid="{00000000-0005-0000-0000-000046100000}"/>
    <cellStyle name="Output 2 4 3 6" xfId="3928" xr:uid="{00000000-0005-0000-0000-000026250000}"/>
    <cellStyle name="Output 2 4 3 7" xfId="12985" xr:uid="{00000000-0005-0000-0000-0000AD040000}"/>
    <cellStyle name="Output 2 4 3 7 2" xfId="31541" xr:uid="{00000000-0005-0000-0000-000048100000}"/>
    <cellStyle name="Output 2 4 3 7 3" xfId="45624" xr:uid="{00000000-0005-0000-0000-000048100000}"/>
    <cellStyle name="Output 2 4 3 8" xfId="16826" xr:uid="{00000000-0005-0000-0000-0000AD040000}"/>
    <cellStyle name="Output 2 4 3 8 2" xfId="35382" xr:uid="{00000000-0005-0000-0000-000049100000}"/>
    <cellStyle name="Output 2 4 3 8 3" xfId="49081" xr:uid="{00000000-0005-0000-0000-000049100000}"/>
    <cellStyle name="Output 2 4 3 9" xfId="15946" xr:uid="{00000000-0005-0000-0000-000018040000}"/>
    <cellStyle name="Output 2 4 3 9 2" xfId="34502" xr:uid="{00000000-0005-0000-0000-00004A100000}"/>
    <cellStyle name="Output 2 4 3 9 3" xfId="48343" xr:uid="{00000000-0005-0000-0000-00004A100000}"/>
    <cellStyle name="Output 2 4 4" xfId="3078" xr:uid="{00000000-0005-0000-0000-000018040000}"/>
    <cellStyle name="Output 2 4 4 10" xfId="24280" xr:uid="{00000000-0005-0000-0000-00004B100000}"/>
    <cellStyle name="Output 2 4 4 11" xfId="55899" xr:uid="{00000000-0005-0000-0000-000018040000}"/>
    <cellStyle name="Output 2 4 4 2" xfId="6285" xr:uid="{00000000-0005-0000-0000-0000AE040000}"/>
    <cellStyle name="Output 2 4 4 2 2" xfId="20954" xr:uid="{00000000-0005-0000-0000-000031050000}"/>
    <cellStyle name="Output 2 4 4 2 2 2" xfId="39497" xr:uid="{00000000-0005-0000-0000-00004D100000}"/>
    <cellStyle name="Output 2 4 4 2 2 3" xfId="52852" xr:uid="{00000000-0005-0000-0000-00004D100000}"/>
    <cellStyle name="Output 2 4 4 2 3" xfId="26693" xr:uid="{00000000-0005-0000-0000-00004C100000}"/>
    <cellStyle name="Output 2 4 4 3" xfId="9968" xr:uid="{00000000-0005-0000-0000-0000AE040000}"/>
    <cellStyle name="Output 2 4 4 3 2" xfId="29569" xr:uid="{00000000-0005-0000-0000-00004E100000}"/>
    <cellStyle name="Output 2 4 4 3 3" xfId="44141" xr:uid="{00000000-0005-0000-0000-00004E100000}"/>
    <cellStyle name="Output 2 4 4 4" xfId="9126" xr:uid="{00000000-0005-0000-0000-000027250000}"/>
    <cellStyle name="Output 2 4 4 5" xfId="11810" xr:uid="{00000000-0005-0000-0000-0000AE040000}"/>
    <cellStyle name="Output 2 4 4 5 2" xfId="30374" xr:uid="{00000000-0005-0000-0000-000050100000}"/>
    <cellStyle name="Output 2 4 4 5 3" xfId="44520" xr:uid="{00000000-0005-0000-0000-000050100000}"/>
    <cellStyle name="Output 2 4 4 6" xfId="16984" xr:uid="{00000000-0005-0000-0000-0000AE040000}"/>
    <cellStyle name="Output 2 4 4 6 2" xfId="35540" xr:uid="{00000000-0005-0000-0000-000051100000}"/>
    <cellStyle name="Output 2 4 4 6 3" xfId="49227" xr:uid="{00000000-0005-0000-0000-000051100000}"/>
    <cellStyle name="Output 2 4 4 7" xfId="16032" xr:uid="{00000000-0005-0000-0000-000018040000}"/>
    <cellStyle name="Output 2 4 4 7 2" xfId="34588" xr:uid="{00000000-0005-0000-0000-000052100000}"/>
    <cellStyle name="Output 2 4 4 7 3" xfId="48408" xr:uid="{00000000-0005-0000-0000-000052100000}"/>
    <cellStyle name="Output 2 4 4 8" xfId="18409" xr:uid="{00000000-0005-0000-0000-0000AE040000}"/>
    <cellStyle name="Output 2 4 4 8 2" xfId="36965" xr:uid="{00000000-0005-0000-0000-000053100000}"/>
    <cellStyle name="Output 2 4 4 8 3" xfId="50485" xr:uid="{00000000-0005-0000-0000-000053100000}"/>
    <cellStyle name="Output 2 4 4 9" xfId="21842" xr:uid="{00000000-0005-0000-0000-000018040000}"/>
    <cellStyle name="Output 2 4 4 9 2" xfId="40382" xr:uid="{00000000-0005-0000-0000-000054100000}"/>
    <cellStyle name="Output 2 4 4 9 3" xfId="53730" xr:uid="{00000000-0005-0000-0000-000054100000}"/>
    <cellStyle name="Output 2 4 5" xfId="5009" xr:uid="{00000000-0005-0000-0000-0000AB040000}"/>
    <cellStyle name="Output 2 4 5 2" xfId="25427" xr:uid="{00000000-0005-0000-0000-000055100000}"/>
    <cellStyle name="Output 2 4 5 3" xfId="41002" xr:uid="{00000000-0005-0000-0000-000055100000}"/>
    <cellStyle name="Output 2 4 6" xfId="3523" xr:uid="{00000000-0005-0000-0000-000024250000}"/>
    <cellStyle name="Output 2 4 7" xfId="13622" xr:uid="{00000000-0005-0000-0000-0000AB040000}"/>
    <cellStyle name="Output 2 4 7 2" xfId="32178" xr:uid="{00000000-0005-0000-0000-000057100000}"/>
    <cellStyle name="Output 2 4 7 3" xfId="46225" xr:uid="{00000000-0005-0000-0000-000057100000}"/>
    <cellStyle name="Output 2 4 8" xfId="14598" xr:uid="{00000000-0005-0000-0000-0000AB040000}"/>
    <cellStyle name="Output 2 4 8 2" xfId="33154" xr:uid="{00000000-0005-0000-0000-000058100000}"/>
    <cellStyle name="Output 2 4 8 3" xfId="47125" xr:uid="{00000000-0005-0000-0000-000058100000}"/>
    <cellStyle name="Output 2 4 9" xfId="17491" xr:uid="{00000000-0005-0000-0000-000018040000}"/>
    <cellStyle name="Output 2 4 9 2" xfId="36047" xr:uid="{00000000-0005-0000-0000-000059100000}"/>
    <cellStyle name="Output 2 4 9 3" xfId="49685" xr:uid="{00000000-0005-0000-0000-000059100000}"/>
    <cellStyle name="Output 2 5" xfId="2447" xr:uid="{00000000-0005-0000-0000-000013040000}"/>
    <cellStyle name="Output 2 5 10" xfId="13271" xr:uid="{00000000-0005-0000-0000-000013040000}"/>
    <cellStyle name="Output 2 5 10 2" xfId="31827" xr:uid="{00000000-0005-0000-0000-00005B100000}"/>
    <cellStyle name="Output 2 5 10 3" xfId="45909" xr:uid="{00000000-0005-0000-0000-00005B100000}"/>
    <cellStyle name="Output 2 5 11" xfId="19354" xr:uid="{00000000-0005-0000-0000-0000AF040000}"/>
    <cellStyle name="Output 2 5 11 2" xfId="37910" xr:uid="{00000000-0005-0000-0000-00005C100000}"/>
    <cellStyle name="Output 2 5 11 3" xfId="51402" xr:uid="{00000000-0005-0000-0000-00005C100000}"/>
    <cellStyle name="Output 2 5 12" xfId="23958" xr:uid="{00000000-0005-0000-0000-00005A100000}"/>
    <cellStyle name="Output 2 5 13" xfId="55277" xr:uid="{00000000-0005-0000-0000-000013040000}"/>
    <cellStyle name="Output 2 5 2" xfId="5654" xr:uid="{00000000-0005-0000-0000-0000AF040000}"/>
    <cellStyle name="Output 2 5 2 2" xfId="20640" xr:uid="{00000000-0005-0000-0000-000033050000}"/>
    <cellStyle name="Output 2 5 2 2 2" xfId="39192" xr:uid="{00000000-0005-0000-0000-00005E100000}"/>
    <cellStyle name="Output 2 5 2 2 3" xfId="52575" xr:uid="{00000000-0005-0000-0000-00005E100000}"/>
    <cellStyle name="Output 2 5 2 3" xfId="26071" xr:uid="{00000000-0005-0000-0000-00005D100000}"/>
    <cellStyle name="Output 2 5 3" xfId="7620" xr:uid="{00000000-0005-0000-0000-0000AF040000}"/>
    <cellStyle name="Output 2 5 3 2" xfId="27750" xr:uid="{00000000-0005-0000-0000-00005F100000}"/>
    <cellStyle name="Output 2 5 3 3" xfId="42758" xr:uid="{00000000-0005-0000-0000-00005F100000}"/>
    <cellStyle name="Output 2 5 4" xfId="8481" xr:uid="{00000000-0005-0000-0000-0000AF040000}"/>
    <cellStyle name="Output 2 5 4 2" xfId="28408" xr:uid="{00000000-0005-0000-0000-000060100000}"/>
    <cellStyle name="Output 2 5 4 3" xfId="43235" xr:uid="{00000000-0005-0000-0000-000060100000}"/>
    <cellStyle name="Output 2 5 5" xfId="9337" xr:uid="{00000000-0005-0000-0000-0000AF040000}"/>
    <cellStyle name="Output 2 5 5 2" xfId="28939" xr:uid="{00000000-0005-0000-0000-000061100000}"/>
    <cellStyle name="Output 2 5 5 3" xfId="43619" xr:uid="{00000000-0005-0000-0000-000061100000}"/>
    <cellStyle name="Output 2 5 6" xfId="4759" xr:uid="{00000000-0005-0000-0000-000028250000}"/>
    <cellStyle name="Output 2 5 7" xfId="11487" xr:uid="{00000000-0005-0000-0000-000013040000}"/>
    <cellStyle name="Output 2 5 7 2" xfId="30051" xr:uid="{00000000-0005-0000-0000-000063100000}"/>
    <cellStyle name="Output 2 5 7 3" xfId="44269" xr:uid="{00000000-0005-0000-0000-000063100000}"/>
    <cellStyle name="Output 2 5 8" xfId="15121" xr:uid="{00000000-0005-0000-0000-0000AF040000}"/>
    <cellStyle name="Output 2 5 8 2" xfId="33677" xr:uid="{00000000-0005-0000-0000-000064100000}"/>
    <cellStyle name="Output 2 5 8 3" xfId="47628" xr:uid="{00000000-0005-0000-0000-000064100000}"/>
    <cellStyle name="Output 2 5 9" xfId="16355" xr:uid="{00000000-0005-0000-0000-0000AF040000}"/>
    <cellStyle name="Output 2 5 9 2" xfId="34911" xr:uid="{00000000-0005-0000-0000-000065100000}"/>
    <cellStyle name="Output 2 5 9 3" xfId="48698" xr:uid="{00000000-0005-0000-0000-000065100000}"/>
    <cellStyle name="Output 2 6" xfId="2614" xr:uid="{00000000-0005-0000-0000-000013040000}"/>
    <cellStyle name="Output 2 6 10" xfId="17761" xr:uid="{00000000-0005-0000-0000-0000B0040000}"/>
    <cellStyle name="Output 2 6 10 2" xfId="36317" xr:uid="{00000000-0005-0000-0000-000067100000}"/>
    <cellStyle name="Output 2 6 10 3" xfId="49925" xr:uid="{00000000-0005-0000-0000-000067100000}"/>
    <cellStyle name="Output 2 6 11" xfId="55440" xr:uid="{00000000-0005-0000-0000-000013040000}"/>
    <cellStyle name="Output 2 6 2" xfId="5821" xr:uid="{00000000-0005-0000-0000-0000B0040000}"/>
    <cellStyle name="Output 2 6 2 2" xfId="26231" xr:uid="{00000000-0005-0000-0000-000068100000}"/>
    <cellStyle name="Output 2 6 2 3" xfId="41616" xr:uid="{00000000-0005-0000-0000-000068100000}"/>
    <cellStyle name="Output 2 6 3" xfId="7787" xr:uid="{00000000-0005-0000-0000-0000B0040000}"/>
    <cellStyle name="Output 2 6 3 2" xfId="27831" xr:uid="{00000000-0005-0000-0000-000069100000}"/>
    <cellStyle name="Output 2 6 3 3" xfId="42810" xr:uid="{00000000-0005-0000-0000-000069100000}"/>
    <cellStyle name="Output 2 6 4" xfId="8648" xr:uid="{00000000-0005-0000-0000-0000B0040000}"/>
    <cellStyle name="Output 2 6 4 2" xfId="28511" xr:uid="{00000000-0005-0000-0000-00006A100000}"/>
    <cellStyle name="Output 2 6 4 3" xfId="43287" xr:uid="{00000000-0005-0000-0000-00006A100000}"/>
    <cellStyle name="Output 2 6 5" xfId="9504" xr:uid="{00000000-0005-0000-0000-0000B0040000}"/>
    <cellStyle name="Output 2 6 5 2" xfId="29106" xr:uid="{00000000-0005-0000-0000-00006B100000}"/>
    <cellStyle name="Output 2 6 5 3" xfId="43773" xr:uid="{00000000-0005-0000-0000-00006B100000}"/>
    <cellStyle name="Output 2 6 6" xfId="8932" xr:uid="{00000000-0005-0000-0000-000029250000}"/>
    <cellStyle name="Output 2 6 7" xfId="12570" xr:uid="{00000000-0005-0000-0000-0000B0040000}"/>
    <cellStyle name="Output 2 6 7 2" xfId="31126" xr:uid="{00000000-0005-0000-0000-00006D100000}"/>
    <cellStyle name="Output 2 6 7 3" xfId="45226" xr:uid="{00000000-0005-0000-0000-00006D100000}"/>
    <cellStyle name="Output 2 6 8" xfId="16522" xr:uid="{00000000-0005-0000-0000-0000B0040000}"/>
    <cellStyle name="Output 2 6 8 2" xfId="35078" xr:uid="{00000000-0005-0000-0000-00006E100000}"/>
    <cellStyle name="Output 2 6 8 3" xfId="48859" xr:uid="{00000000-0005-0000-0000-00006E100000}"/>
    <cellStyle name="Output 2 6 9" xfId="17405" xr:uid="{00000000-0005-0000-0000-000013040000}"/>
    <cellStyle name="Output 2 6 9 2" xfId="35961" xr:uid="{00000000-0005-0000-0000-00006F100000}"/>
    <cellStyle name="Output 2 6 9 3" xfId="49614" xr:uid="{00000000-0005-0000-0000-00006F100000}"/>
    <cellStyle name="Output 2 7" xfId="2791" xr:uid="{00000000-0005-0000-0000-000013040000}"/>
    <cellStyle name="Output 2 7 10" xfId="24141" xr:uid="{00000000-0005-0000-0000-000070100000}"/>
    <cellStyle name="Output 2 7 11" xfId="55614" xr:uid="{00000000-0005-0000-0000-000013040000}"/>
    <cellStyle name="Output 2 7 2" xfId="5998" xr:uid="{00000000-0005-0000-0000-0000B1040000}"/>
    <cellStyle name="Output 2 7 2 2" xfId="20826" xr:uid="{00000000-0005-0000-0000-000036050000}"/>
    <cellStyle name="Output 2 7 2 2 2" xfId="39370" xr:uid="{00000000-0005-0000-0000-000072100000}"/>
    <cellStyle name="Output 2 7 2 2 3" xfId="52739" xr:uid="{00000000-0005-0000-0000-000072100000}"/>
    <cellStyle name="Output 2 7 2 3" xfId="26407" xr:uid="{00000000-0005-0000-0000-000071100000}"/>
    <cellStyle name="Output 2 7 3" xfId="9681" xr:uid="{00000000-0005-0000-0000-0000B1040000}"/>
    <cellStyle name="Output 2 7 3 2" xfId="29282" xr:uid="{00000000-0005-0000-0000-000073100000}"/>
    <cellStyle name="Output 2 7 3 3" xfId="43881" xr:uid="{00000000-0005-0000-0000-000073100000}"/>
    <cellStyle name="Output 2 7 4" xfId="3927" xr:uid="{00000000-0005-0000-0000-00002A250000}"/>
    <cellStyle name="Output 2 7 5" xfId="13097" xr:uid="{00000000-0005-0000-0000-0000B1040000}"/>
    <cellStyle name="Output 2 7 5 2" xfId="31653" xr:uid="{00000000-0005-0000-0000-000075100000}"/>
    <cellStyle name="Output 2 7 5 3" xfId="45736" xr:uid="{00000000-0005-0000-0000-000075100000}"/>
    <cellStyle name="Output 2 7 6" xfId="16698" xr:uid="{00000000-0005-0000-0000-0000B1040000}"/>
    <cellStyle name="Output 2 7 6 2" xfId="35254" xr:uid="{00000000-0005-0000-0000-000076100000}"/>
    <cellStyle name="Output 2 7 6 3" xfId="48967" xr:uid="{00000000-0005-0000-0000-000076100000}"/>
    <cellStyle name="Output 2 7 7" xfId="17940" xr:uid="{00000000-0005-0000-0000-000013040000}"/>
    <cellStyle name="Output 2 7 7 2" xfId="36496" xr:uid="{00000000-0005-0000-0000-000077100000}"/>
    <cellStyle name="Output 2 7 7 3" xfId="50078" xr:uid="{00000000-0005-0000-0000-000077100000}"/>
    <cellStyle name="Output 2 7 8" xfId="12087" xr:uid="{00000000-0005-0000-0000-0000B1040000}"/>
    <cellStyle name="Output 2 7 8 2" xfId="30650" xr:uid="{00000000-0005-0000-0000-000078100000}"/>
    <cellStyle name="Output 2 7 8 3" xfId="44793" xr:uid="{00000000-0005-0000-0000-000078100000}"/>
    <cellStyle name="Output 2 7 9" xfId="21715" xr:uid="{00000000-0005-0000-0000-000013040000}"/>
    <cellStyle name="Output 2 7 9 2" xfId="40255" xr:uid="{00000000-0005-0000-0000-000079100000}"/>
    <cellStyle name="Output 2 7 9 3" xfId="53603" xr:uid="{00000000-0005-0000-0000-000079100000}"/>
    <cellStyle name="Output 2 8" xfId="4279" xr:uid="{00000000-0005-0000-0000-00009A040000}"/>
    <cellStyle name="Output 2 8 2" xfId="24800" xr:uid="{00000000-0005-0000-0000-00007A100000}"/>
    <cellStyle name="Output 2 8 3" xfId="27784" xr:uid="{00000000-0005-0000-0000-00007A100000}"/>
    <cellStyle name="Output 2 9" xfId="3925" xr:uid="{00000000-0005-0000-0000-000013250000}"/>
    <cellStyle name="Output 20" xfId="54264" xr:uid="{00000000-0005-0000-0000-000012040000}"/>
    <cellStyle name="Output 3" xfId="1065" xr:uid="{00000000-0005-0000-0000-000019040000}"/>
    <cellStyle name="Output 3 10" xfId="15862" xr:uid="{00000000-0005-0000-0000-000019040000}"/>
    <cellStyle name="Output 3 10 2" xfId="34418" xr:uid="{00000000-0005-0000-0000-00007D100000}"/>
    <cellStyle name="Output 3 10 3" xfId="48268" xr:uid="{00000000-0005-0000-0000-00007D100000}"/>
    <cellStyle name="Output 3 11" xfId="19292" xr:uid="{00000000-0005-0000-0000-0000B2040000}"/>
    <cellStyle name="Output 3 11 2" xfId="37848" xr:uid="{00000000-0005-0000-0000-00007E100000}"/>
    <cellStyle name="Output 3 11 3" xfId="51340" xr:uid="{00000000-0005-0000-0000-00007E100000}"/>
    <cellStyle name="Output 3 12" xfId="19839" xr:uid="{00000000-0005-0000-0000-000019040000}"/>
    <cellStyle name="Output 3 12 2" xfId="38395" xr:uid="{00000000-0005-0000-0000-00007F100000}"/>
    <cellStyle name="Output 3 12 3" xfId="51887" xr:uid="{00000000-0005-0000-0000-00007F100000}"/>
    <cellStyle name="Output 3 13" xfId="21681" xr:uid="{00000000-0005-0000-0000-000019040000}"/>
    <cellStyle name="Output 3 13 2" xfId="40221" xr:uid="{00000000-0005-0000-0000-000080100000}"/>
    <cellStyle name="Output 3 13 3" xfId="53569" xr:uid="{00000000-0005-0000-0000-000080100000}"/>
    <cellStyle name="Output 3 14" xfId="22051" xr:uid="{00000000-0005-0000-0000-0000B2040000}"/>
    <cellStyle name="Output 3 14 2" xfId="40591" xr:uid="{00000000-0005-0000-0000-000081100000}"/>
    <cellStyle name="Output 3 14 3" xfId="53880" xr:uid="{00000000-0005-0000-0000-000081100000}"/>
    <cellStyle name="Output 3 15" xfId="22853" xr:uid="{00000000-0005-0000-0000-00007C100000}"/>
    <cellStyle name="Output 3 16" xfId="23580" xr:uid="{00000000-0005-0000-0000-00007C100000}"/>
    <cellStyle name="Output 3 17" xfId="54268" xr:uid="{00000000-0005-0000-0000-000019040000}"/>
    <cellStyle name="Output 3 2" xfId="1805" xr:uid="{00000000-0005-0000-0000-00001A040000}"/>
    <cellStyle name="Output 3 2 10" xfId="14007" xr:uid="{00000000-0005-0000-0000-0000B3040000}"/>
    <cellStyle name="Output 3 2 10 2" xfId="32563" xr:uid="{00000000-0005-0000-0000-000083100000}"/>
    <cellStyle name="Output 3 2 10 3" xfId="46570" xr:uid="{00000000-0005-0000-0000-000083100000}"/>
    <cellStyle name="Output 3 2 11" xfId="21278" xr:uid="{00000000-0005-0000-0000-00001A040000}"/>
    <cellStyle name="Output 3 2 11 2" xfId="39818" xr:uid="{00000000-0005-0000-0000-000084100000}"/>
    <cellStyle name="Output 3 2 11 3" xfId="53166" xr:uid="{00000000-0005-0000-0000-000084100000}"/>
    <cellStyle name="Output 3 2 12" xfId="19827" xr:uid="{00000000-0005-0000-0000-00001A040000}"/>
    <cellStyle name="Output 3 2 12 2" xfId="38383" xr:uid="{00000000-0005-0000-0000-000085100000}"/>
    <cellStyle name="Output 3 2 12 3" xfId="51875" xr:uid="{00000000-0005-0000-0000-000085100000}"/>
    <cellStyle name="Output 3 2 13" xfId="22423" xr:uid="{00000000-0005-0000-0000-0000B3040000}"/>
    <cellStyle name="Output 3 2 13 2" xfId="40963" xr:uid="{00000000-0005-0000-0000-000086100000}"/>
    <cellStyle name="Output 3 2 13 3" xfId="54156" xr:uid="{00000000-0005-0000-0000-000086100000}"/>
    <cellStyle name="Output 3 2 14" xfId="23360" xr:uid="{00000000-0005-0000-0000-000082100000}"/>
    <cellStyle name="Output 3 2 15" xfId="29750" xr:uid="{00000000-0005-0000-0000-000082100000}"/>
    <cellStyle name="Output 3 2 16" xfId="54726" xr:uid="{00000000-0005-0000-0000-00001A040000}"/>
    <cellStyle name="Output 3 2 2" xfId="1902" xr:uid="{00000000-0005-0000-0000-00001A040000}"/>
    <cellStyle name="Output 3 2 2 10" xfId="17440" xr:uid="{00000000-0005-0000-0000-00001A040000}"/>
    <cellStyle name="Output 3 2 2 10 2" xfId="35996" xr:uid="{00000000-0005-0000-0000-000088100000}"/>
    <cellStyle name="Output 3 2 2 10 3" xfId="49642" xr:uid="{00000000-0005-0000-0000-000088100000}"/>
    <cellStyle name="Output 3 2 2 11" xfId="18108" xr:uid="{00000000-0005-0000-0000-0000B4040000}"/>
    <cellStyle name="Output 3 2 2 11 2" xfId="36664" xr:uid="{00000000-0005-0000-0000-000089100000}"/>
    <cellStyle name="Output 3 2 2 11 3" xfId="50223" xr:uid="{00000000-0005-0000-0000-000089100000}"/>
    <cellStyle name="Output 3 2 2 12" xfId="23457" xr:uid="{00000000-0005-0000-0000-000087100000}"/>
    <cellStyle name="Output 3 2 2 13" xfId="54822" xr:uid="{00000000-0005-0000-0000-00001A040000}"/>
    <cellStyle name="Output 3 2 2 2" xfId="5109" xr:uid="{00000000-0005-0000-0000-0000B4040000}"/>
    <cellStyle name="Output 3 2 2 2 2" xfId="20136" xr:uid="{00000000-0005-0000-0000-00003A050000}"/>
    <cellStyle name="Output 3 2 2 2 2 2" xfId="38688" xr:uid="{00000000-0005-0000-0000-00008B100000}"/>
    <cellStyle name="Output 3 2 2 2 2 3" xfId="52174" xr:uid="{00000000-0005-0000-0000-00008B100000}"/>
    <cellStyle name="Output 3 2 2 2 3" xfId="25526" xr:uid="{00000000-0005-0000-0000-00008A100000}"/>
    <cellStyle name="Output 3 2 2 3" xfId="7075" xr:uid="{00000000-0005-0000-0000-0000B4040000}"/>
    <cellStyle name="Output 3 2 2 3 2" xfId="27263" xr:uid="{00000000-0005-0000-0000-00008C100000}"/>
    <cellStyle name="Output 3 2 2 3 3" xfId="42360" xr:uid="{00000000-0005-0000-0000-00008C100000}"/>
    <cellStyle name="Output 3 2 2 4" xfId="4012" xr:uid="{00000000-0005-0000-0000-0000B4040000}"/>
    <cellStyle name="Output 3 2 2 4 2" xfId="24566" xr:uid="{00000000-0005-0000-0000-00008D100000}"/>
    <cellStyle name="Output 3 2 2 4 3" xfId="22763" xr:uid="{00000000-0005-0000-0000-00008D100000}"/>
    <cellStyle name="Output 3 2 2 5" xfId="6624" xr:uid="{00000000-0005-0000-0000-0000B4040000}"/>
    <cellStyle name="Output 3 2 2 5 2" xfId="26885" xr:uid="{00000000-0005-0000-0000-00008E100000}"/>
    <cellStyle name="Output 3 2 2 5 3" xfId="42061" xr:uid="{00000000-0005-0000-0000-00008E100000}"/>
    <cellStyle name="Output 3 2 2 6" xfId="8931" xr:uid="{00000000-0005-0000-0000-00002D250000}"/>
    <cellStyle name="Output 3 2 2 7" xfId="12723" xr:uid="{00000000-0005-0000-0000-00001A040000}"/>
    <cellStyle name="Output 3 2 2 7 2" xfId="31279" xr:uid="{00000000-0005-0000-0000-000090100000}"/>
    <cellStyle name="Output 3 2 2 7 3" xfId="45373" xr:uid="{00000000-0005-0000-0000-000090100000}"/>
    <cellStyle name="Output 3 2 2 8" xfId="14400" xr:uid="{00000000-0005-0000-0000-0000B4040000}"/>
    <cellStyle name="Output 3 2 2 8 2" xfId="32956" xr:uid="{00000000-0005-0000-0000-000091100000}"/>
    <cellStyle name="Output 3 2 2 8 3" xfId="46940" xr:uid="{00000000-0005-0000-0000-000091100000}"/>
    <cellStyle name="Output 3 2 2 9" xfId="14415" xr:uid="{00000000-0005-0000-0000-0000B4040000}"/>
    <cellStyle name="Output 3 2 2 9 2" xfId="32971" xr:uid="{00000000-0005-0000-0000-000092100000}"/>
    <cellStyle name="Output 3 2 2 9 3" xfId="46955" xr:uid="{00000000-0005-0000-0000-000092100000}"/>
    <cellStyle name="Output 3 2 3" xfId="2923" xr:uid="{00000000-0005-0000-0000-00001A040000}"/>
    <cellStyle name="Output 3 2 3 10" xfId="18888" xr:uid="{00000000-0005-0000-0000-0000B5040000}"/>
    <cellStyle name="Output 3 2 3 10 2" xfId="37444" xr:uid="{00000000-0005-0000-0000-000094100000}"/>
    <cellStyle name="Output 3 2 3 10 3" xfId="50936" xr:uid="{00000000-0005-0000-0000-000094100000}"/>
    <cellStyle name="Output 3 2 3 11" xfId="55744" xr:uid="{00000000-0005-0000-0000-00001A040000}"/>
    <cellStyle name="Output 3 2 3 2" xfId="6130" xr:uid="{00000000-0005-0000-0000-0000B5040000}"/>
    <cellStyle name="Output 3 2 3 2 2" xfId="26538" xr:uid="{00000000-0005-0000-0000-000095100000}"/>
    <cellStyle name="Output 3 2 3 2 3" xfId="41838" xr:uid="{00000000-0005-0000-0000-000095100000}"/>
    <cellStyle name="Output 3 2 3 3" xfId="8096" xr:uid="{00000000-0005-0000-0000-0000B5040000}"/>
    <cellStyle name="Output 3 2 3 3 2" xfId="28113" xr:uid="{00000000-0005-0000-0000-000096100000}"/>
    <cellStyle name="Output 3 2 3 3 3" xfId="43017" xr:uid="{00000000-0005-0000-0000-000096100000}"/>
    <cellStyle name="Output 3 2 3 4" xfId="8956" xr:uid="{00000000-0005-0000-0000-0000B5040000}"/>
    <cellStyle name="Output 3 2 3 4 2" xfId="28790" xr:uid="{00000000-0005-0000-0000-000097100000}"/>
    <cellStyle name="Output 3 2 3 4 3" xfId="43494" xr:uid="{00000000-0005-0000-0000-000097100000}"/>
    <cellStyle name="Output 3 2 3 5" xfId="9813" xr:uid="{00000000-0005-0000-0000-0000B5040000}"/>
    <cellStyle name="Output 3 2 3 5 2" xfId="29414" xr:uid="{00000000-0005-0000-0000-000098100000}"/>
    <cellStyle name="Output 3 2 3 5 3" xfId="43998" xr:uid="{00000000-0005-0000-0000-000098100000}"/>
    <cellStyle name="Output 3 2 3 6" xfId="3525" xr:uid="{00000000-0005-0000-0000-00002E250000}"/>
    <cellStyle name="Output 3 2 3 7" xfId="12035" xr:uid="{00000000-0005-0000-0000-0000B5040000}"/>
    <cellStyle name="Output 3 2 3 7 2" xfId="30599" xr:uid="{00000000-0005-0000-0000-00009A100000}"/>
    <cellStyle name="Output 3 2 3 7 3" xfId="44743" xr:uid="{00000000-0005-0000-0000-00009A100000}"/>
    <cellStyle name="Output 3 2 3 8" xfId="16829" xr:uid="{00000000-0005-0000-0000-0000B5040000}"/>
    <cellStyle name="Output 3 2 3 8 2" xfId="35385" xr:uid="{00000000-0005-0000-0000-00009B100000}"/>
    <cellStyle name="Output 3 2 3 8 3" xfId="49084" xr:uid="{00000000-0005-0000-0000-00009B100000}"/>
    <cellStyle name="Output 3 2 3 9" xfId="18037" xr:uid="{00000000-0005-0000-0000-00001A040000}"/>
    <cellStyle name="Output 3 2 3 9 2" xfId="36593" xr:uid="{00000000-0005-0000-0000-00009C100000}"/>
    <cellStyle name="Output 3 2 3 9 3" xfId="50160" xr:uid="{00000000-0005-0000-0000-00009C100000}"/>
    <cellStyle name="Output 3 2 4" xfId="3081" xr:uid="{00000000-0005-0000-0000-00001A040000}"/>
    <cellStyle name="Output 3 2 4 10" xfId="24283" xr:uid="{00000000-0005-0000-0000-00009D100000}"/>
    <cellStyle name="Output 3 2 4 11" xfId="55902" xr:uid="{00000000-0005-0000-0000-00001A040000}"/>
    <cellStyle name="Output 3 2 4 2" xfId="6288" xr:uid="{00000000-0005-0000-0000-0000B6040000}"/>
    <cellStyle name="Output 3 2 4 2 2" xfId="20957" xr:uid="{00000000-0005-0000-0000-00003D050000}"/>
    <cellStyle name="Output 3 2 4 2 2 2" xfId="39500" xr:uid="{00000000-0005-0000-0000-00009F100000}"/>
    <cellStyle name="Output 3 2 4 2 2 3" xfId="52855" xr:uid="{00000000-0005-0000-0000-00009F100000}"/>
    <cellStyle name="Output 3 2 4 2 3" xfId="26696" xr:uid="{00000000-0005-0000-0000-00009E100000}"/>
    <cellStyle name="Output 3 2 4 3" xfId="9971" xr:uid="{00000000-0005-0000-0000-0000B6040000}"/>
    <cellStyle name="Output 3 2 4 3 2" xfId="29572" xr:uid="{00000000-0005-0000-0000-0000A0100000}"/>
    <cellStyle name="Output 3 2 4 3 3" xfId="44144" xr:uid="{00000000-0005-0000-0000-0000A0100000}"/>
    <cellStyle name="Output 3 2 4 4" xfId="3526" xr:uid="{00000000-0005-0000-0000-00002F250000}"/>
    <cellStyle name="Output 3 2 4 5" xfId="11808" xr:uid="{00000000-0005-0000-0000-0000B6040000}"/>
    <cellStyle name="Output 3 2 4 5 2" xfId="30372" xr:uid="{00000000-0005-0000-0000-0000A2100000}"/>
    <cellStyle name="Output 3 2 4 5 3" xfId="44519" xr:uid="{00000000-0005-0000-0000-0000A2100000}"/>
    <cellStyle name="Output 3 2 4 6" xfId="16987" xr:uid="{00000000-0005-0000-0000-0000B6040000}"/>
    <cellStyle name="Output 3 2 4 6 2" xfId="35543" xr:uid="{00000000-0005-0000-0000-0000A3100000}"/>
    <cellStyle name="Output 3 2 4 6 3" xfId="49230" xr:uid="{00000000-0005-0000-0000-0000A3100000}"/>
    <cellStyle name="Output 3 2 4 7" xfId="15295" xr:uid="{00000000-0005-0000-0000-00001A040000}"/>
    <cellStyle name="Output 3 2 4 7 2" xfId="33851" xr:uid="{00000000-0005-0000-0000-0000A4100000}"/>
    <cellStyle name="Output 3 2 4 7 3" xfId="47788" xr:uid="{00000000-0005-0000-0000-0000A4100000}"/>
    <cellStyle name="Output 3 2 4 8" xfId="19399" xr:uid="{00000000-0005-0000-0000-0000B6040000}"/>
    <cellStyle name="Output 3 2 4 8 2" xfId="37955" xr:uid="{00000000-0005-0000-0000-0000A5100000}"/>
    <cellStyle name="Output 3 2 4 8 3" xfId="51447" xr:uid="{00000000-0005-0000-0000-0000A5100000}"/>
    <cellStyle name="Output 3 2 4 9" xfId="21845" xr:uid="{00000000-0005-0000-0000-00001A040000}"/>
    <cellStyle name="Output 3 2 4 9 2" xfId="40385" xr:uid="{00000000-0005-0000-0000-0000A6100000}"/>
    <cellStyle name="Output 3 2 4 9 3" xfId="53733" xr:uid="{00000000-0005-0000-0000-0000A6100000}"/>
    <cellStyle name="Output 3 2 5" xfId="5012" xr:uid="{00000000-0005-0000-0000-0000B3040000}"/>
    <cellStyle name="Output 3 2 5 2" xfId="25430" xr:uid="{00000000-0005-0000-0000-0000A7100000}"/>
    <cellStyle name="Output 3 2 5 3" xfId="41005" xr:uid="{00000000-0005-0000-0000-0000A7100000}"/>
    <cellStyle name="Output 3 2 6" xfId="4760" xr:uid="{00000000-0005-0000-0000-00002C250000}"/>
    <cellStyle name="Output 3 2 7" xfId="14738" xr:uid="{00000000-0005-0000-0000-0000B3040000}"/>
    <cellStyle name="Output 3 2 7 2" xfId="33294" xr:uid="{00000000-0005-0000-0000-0000A9100000}"/>
    <cellStyle name="Output 3 2 7 3" xfId="47260" xr:uid="{00000000-0005-0000-0000-0000A9100000}"/>
    <cellStyle name="Output 3 2 8" xfId="18000" xr:uid="{00000000-0005-0000-0000-0000B3040000}"/>
    <cellStyle name="Output 3 2 8 2" xfId="36556" xr:uid="{00000000-0005-0000-0000-0000AA100000}"/>
    <cellStyle name="Output 3 2 8 3" xfId="50125" xr:uid="{00000000-0005-0000-0000-0000AA100000}"/>
    <cellStyle name="Output 3 2 9" xfId="17222" xr:uid="{00000000-0005-0000-0000-00001A040000}"/>
    <cellStyle name="Output 3 2 9 2" xfId="35778" xr:uid="{00000000-0005-0000-0000-0000AB100000}"/>
    <cellStyle name="Output 3 2 9 3" xfId="49449" xr:uid="{00000000-0005-0000-0000-0000AB100000}"/>
    <cellStyle name="Output 3 3" xfId="2444" xr:uid="{00000000-0005-0000-0000-000019040000}"/>
    <cellStyle name="Output 3 3 10" xfId="17809" xr:uid="{00000000-0005-0000-0000-000019040000}"/>
    <cellStyle name="Output 3 3 10 2" xfId="36365" xr:uid="{00000000-0005-0000-0000-0000AD100000}"/>
    <cellStyle name="Output 3 3 10 3" xfId="49961" xr:uid="{00000000-0005-0000-0000-0000AD100000}"/>
    <cellStyle name="Output 3 3 11" xfId="15289" xr:uid="{00000000-0005-0000-0000-0000B7040000}"/>
    <cellStyle name="Output 3 3 11 2" xfId="33845" xr:uid="{00000000-0005-0000-0000-0000AE100000}"/>
    <cellStyle name="Output 3 3 11 3" xfId="47782" xr:uid="{00000000-0005-0000-0000-0000AE100000}"/>
    <cellStyle name="Output 3 3 12" xfId="23955" xr:uid="{00000000-0005-0000-0000-0000AC100000}"/>
    <cellStyle name="Output 3 3 13" xfId="55274" xr:uid="{00000000-0005-0000-0000-000019040000}"/>
    <cellStyle name="Output 3 3 2" xfId="5651" xr:uid="{00000000-0005-0000-0000-0000B7040000}"/>
    <cellStyle name="Output 3 3 2 2" xfId="20637" xr:uid="{00000000-0005-0000-0000-00003F050000}"/>
    <cellStyle name="Output 3 3 2 2 2" xfId="39189" xr:uid="{00000000-0005-0000-0000-0000B0100000}"/>
    <cellStyle name="Output 3 3 2 2 3" xfId="52572" xr:uid="{00000000-0005-0000-0000-0000B0100000}"/>
    <cellStyle name="Output 3 3 2 3" xfId="26068" xr:uid="{00000000-0005-0000-0000-0000AF100000}"/>
    <cellStyle name="Output 3 3 3" xfId="7617" xr:uid="{00000000-0005-0000-0000-0000B7040000}"/>
    <cellStyle name="Output 3 3 3 2" xfId="27747" xr:uid="{00000000-0005-0000-0000-0000B1100000}"/>
    <cellStyle name="Output 3 3 3 3" xfId="42755" xr:uid="{00000000-0005-0000-0000-0000B1100000}"/>
    <cellStyle name="Output 3 3 4" xfId="8478" xr:uid="{00000000-0005-0000-0000-0000B7040000}"/>
    <cellStyle name="Output 3 3 4 2" xfId="28405" xr:uid="{00000000-0005-0000-0000-0000B2100000}"/>
    <cellStyle name="Output 3 3 4 3" xfId="43232" xr:uid="{00000000-0005-0000-0000-0000B2100000}"/>
    <cellStyle name="Output 3 3 5" xfId="9334" xr:uid="{00000000-0005-0000-0000-0000B7040000}"/>
    <cellStyle name="Output 3 3 5 2" xfId="28936" xr:uid="{00000000-0005-0000-0000-0000B3100000}"/>
    <cellStyle name="Output 3 3 5 3" xfId="43616" xr:uid="{00000000-0005-0000-0000-0000B3100000}"/>
    <cellStyle name="Output 3 3 6" xfId="3930" xr:uid="{00000000-0005-0000-0000-000030250000}"/>
    <cellStyle name="Output 3 3 7" xfId="11490" xr:uid="{00000000-0005-0000-0000-000019040000}"/>
    <cellStyle name="Output 3 3 7 2" xfId="30054" xr:uid="{00000000-0005-0000-0000-0000B5100000}"/>
    <cellStyle name="Output 3 3 7 3" xfId="44272" xr:uid="{00000000-0005-0000-0000-0000B5100000}"/>
    <cellStyle name="Output 3 3 8" xfId="15118" xr:uid="{00000000-0005-0000-0000-0000B7040000}"/>
    <cellStyle name="Output 3 3 8 2" xfId="33674" xr:uid="{00000000-0005-0000-0000-0000B6100000}"/>
    <cellStyle name="Output 3 3 8 3" xfId="47625" xr:uid="{00000000-0005-0000-0000-0000B6100000}"/>
    <cellStyle name="Output 3 3 9" xfId="16352" xr:uid="{00000000-0005-0000-0000-0000B7040000}"/>
    <cellStyle name="Output 3 3 9 2" xfId="34908" xr:uid="{00000000-0005-0000-0000-0000B7100000}"/>
    <cellStyle name="Output 3 3 9 3" xfId="48695" xr:uid="{00000000-0005-0000-0000-0000B7100000}"/>
    <cellStyle name="Output 3 4" xfId="2617" xr:uid="{00000000-0005-0000-0000-000019040000}"/>
    <cellStyle name="Output 3 4 10" xfId="19610" xr:uid="{00000000-0005-0000-0000-0000B8040000}"/>
    <cellStyle name="Output 3 4 10 2" xfId="38166" xr:uid="{00000000-0005-0000-0000-0000B9100000}"/>
    <cellStyle name="Output 3 4 10 3" xfId="51658" xr:uid="{00000000-0005-0000-0000-0000B9100000}"/>
    <cellStyle name="Output 3 4 11" xfId="55443" xr:uid="{00000000-0005-0000-0000-000019040000}"/>
    <cellStyle name="Output 3 4 2" xfId="5824" xr:uid="{00000000-0005-0000-0000-0000B8040000}"/>
    <cellStyle name="Output 3 4 2 2" xfId="26234" xr:uid="{00000000-0005-0000-0000-0000BA100000}"/>
    <cellStyle name="Output 3 4 2 3" xfId="41619" xr:uid="{00000000-0005-0000-0000-0000BA100000}"/>
    <cellStyle name="Output 3 4 3" xfId="7790" xr:uid="{00000000-0005-0000-0000-0000B8040000}"/>
    <cellStyle name="Output 3 4 3 2" xfId="27834" xr:uid="{00000000-0005-0000-0000-0000BB100000}"/>
    <cellStyle name="Output 3 4 3 3" xfId="42813" xr:uid="{00000000-0005-0000-0000-0000BB100000}"/>
    <cellStyle name="Output 3 4 4" xfId="8651" xr:uid="{00000000-0005-0000-0000-0000B8040000}"/>
    <cellStyle name="Output 3 4 4 2" xfId="28514" xr:uid="{00000000-0005-0000-0000-0000BC100000}"/>
    <cellStyle name="Output 3 4 4 3" xfId="43290" xr:uid="{00000000-0005-0000-0000-0000BC100000}"/>
    <cellStyle name="Output 3 4 5" xfId="9507" xr:uid="{00000000-0005-0000-0000-0000B8040000}"/>
    <cellStyle name="Output 3 4 5 2" xfId="29109" xr:uid="{00000000-0005-0000-0000-0000BD100000}"/>
    <cellStyle name="Output 3 4 5 3" xfId="43776" xr:uid="{00000000-0005-0000-0000-0000BD100000}"/>
    <cellStyle name="Output 3 4 6" xfId="9128" xr:uid="{00000000-0005-0000-0000-000031250000}"/>
    <cellStyle name="Output 3 4 7" xfId="12471" xr:uid="{00000000-0005-0000-0000-0000B8040000}"/>
    <cellStyle name="Output 3 4 7 2" xfId="31030" xr:uid="{00000000-0005-0000-0000-0000BF100000}"/>
    <cellStyle name="Output 3 4 7 3" xfId="45130" xr:uid="{00000000-0005-0000-0000-0000BF100000}"/>
    <cellStyle name="Output 3 4 8" xfId="16525" xr:uid="{00000000-0005-0000-0000-0000B8040000}"/>
    <cellStyle name="Output 3 4 8 2" xfId="35081" xr:uid="{00000000-0005-0000-0000-0000C0100000}"/>
    <cellStyle name="Output 3 4 8 3" xfId="48862" xr:uid="{00000000-0005-0000-0000-0000C0100000}"/>
    <cellStyle name="Output 3 4 9" xfId="17752" xr:uid="{00000000-0005-0000-0000-000019040000}"/>
    <cellStyle name="Output 3 4 9 2" xfId="36308" xr:uid="{00000000-0005-0000-0000-0000C1100000}"/>
    <cellStyle name="Output 3 4 9 3" xfId="49917" xr:uid="{00000000-0005-0000-0000-0000C1100000}"/>
    <cellStyle name="Output 3 5" xfId="2582" xr:uid="{00000000-0005-0000-0000-000019040000}"/>
    <cellStyle name="Output 3 5 10" xfId="24075" xr:uid="{00000000-0005-0000-0000-0000C2100000}"/>
    <cellStyle name="Output 3 5 11" xfId="55410" xr:uid="{00000000-0005-0000-0000-000019040000}"/>
    <cellStyle name="Output 3 5 2" xfId="5789" xr:uid="{00000000-0005-0000-0000-0000B9040000}"/>
    <cellStyle name="Output 3 5 2 2" xfId="20697" xr:uid="{00000000-0005-0000-0000-000042050000}"/>
    <cellStyle name="Output 3 5 2 2 2" xfId="39245" xr:uid="{00000000-0005-0000-0000-0000C4100000}"/>
    <cellStyle name="Output 3 5 2 2 3" xfId="52622" xr:uid="{00000000-0005-0000-0000-0000C4100000}"/>
    <cellStyle name="Output 3 5 2 3" xfId="26202" xr:uid="{00000000-0005-0000-0000-0000C3100000}"/>
    <cellStyle name="Output 3 5 3" xfId="9472" xr:uid="{00000000-0005-0000-0000-0000B9040000}"/>
    <cellStyle name="Output 3 5 3 2" xfId="29074" xr:uid="{00000000-0005-0000-0000-0000C5100000}"/>
    <cellStyle name="Output 3 5 3 3" xfId="43744" xr:uid="{00000000-0005-0000-0000-0000C5100000}"/>
    <cellStyle name="Output 3 5 4" xfId="4757" xr:uid="{00000000-0005-0000-0000-000032250000}"/>
    <cellStyle name="Output 3 5 5" xfId="12515" xr:uid="{00000000-0005-0000-0000-0000B9040000}"/>
    <cellStyle name="Output 3 5 5 2" xfId="31073" xr:uid="{00000000-0005-0000-0000-0000C7100000}"/>
    <cellStyle name="Output 3 5 5 3" xfId="45173" xr:uid="{00000000-0005-0000-0000-0000C7100000}"/>
    <cellStyle name="Output 3 5 6" xfId="16490" xr:uid="{00000000-0005-0000-0000-0000B9040000}"/>
    <cellStyle name="Output 3 5 6 2" xfId="35046" xr:uid="{00000000-0005-0000-0000-0000C8100000}"/>
    <cellStyle name="Output 3 5 6 3" xfId="48827" xr:uid="{00000000-0005-0000-0000-0000C8100000}"/>
    <cellStyle name="Output 3 5 7" xfId="13408" xr:uid="{00000000-0005-0000-0000-000019040000}"/>
    <cellStyle name="Output 3 5 7 2" xfId="31964" xr:uid="{00000000-0005-0000-0000-0000C9100000}"/>
    <cellStyle name="Output 3 5 7 3" xfId="46038" xr:uid="{00000000-0005-0000-0000-0000C9100000}"/>
    <cellStyle name="Output 3 5 8" xfId="17725" xr:uid="{00000000-0005-0000-0000-0000B9040000}"/>
    <cellStyle name="Output 3 5 8 2" xfId="36281" xr:uid="{00000000-0005-0000-0000-0000CA100000}"/>
    <cellStyle name="Output 3 5 8 3" xfId="49894" xr:uid="{00000000-0005-0000-0000-0000CA100000}"/>
    <cellStyle name="Output 3 5 9" xfId="21601" xr:uid="{00000000-0005-0000-0000-000019040000}"/>
    <cellStyle name="Output 3 5 9 2" xfId="40141" xr:uid="{00000000-0005-0000-0000-0000CB100000}"/>
    <cellStyle name="Output 3 5 9 3" xfId="53489" xr:uid="{00000000-0005-0000-0000-0000CB100000}"/>
    <cellStyle name="Output 3 6" xfId="4282" xr:uid="{00000000-0005-0000-0000-0000B2040000}"/>
    <cellStyle name="Output 3 6 2" xfId="24803" xr:uid="{00000000-0005-0000-0000-0000CC100000}"/>
    <cellStyle name="Output 3 6 3" xfId="27583" xr:uid="{00000000-0005-0000-0000-0000CC100000}"/>
    <cellStyle name="Output 3 7" xfId="9125" xr:uid="{00000000-0005-0000-0000-00002B250000}"/>
    <cellStyle name="Output 3 8" xfId="14119" xr:uid="{00000000-0005-0000-0000-0000B2040000}"/>
    <cellStyle name="Output 3 8 2" xfId="32675" xr:uid="{00000000-0005-0000-0000-0000CE100000}"/>
    <cellStyle name="Output 3 8 3" xfId="46677" xr:uid="{00000000-0005-0000-0000-0000CE100000}"/>
    <cellStyle name="Output 3 9" xfId="13811" xr:uid="{00000000-0005-0000-0000-0000B2040000}"/>
    <cellStyle name="Output 3 9 2" xfId="32367" xr:uid="{00000000-0005-0000-0000-0000CF100000}"/>
    <cellStyle name="Output 3 9 3" xfId="46393" xr:uid="{00000000-0005-0000-0000-0000CF100000}"/>
    <cellStyle name="Output 4" xfId="1066" xr:uid="{00000000-0005-0000-0000-00001B040000}"/>
    <cellStyle name="Output 4 10" xfId="13430" xr:uid="{00000000-0005-0000-0000-00001B040000}"/>
    <cellStyle name="Output 4 10 2" xfId="31986" xr:uid="{00000000-0005-0000-0000-0000D1100000}"/>
    <cellStyle name="Output 4 10 3" xfId="46057" xr:uid="{00000000-0005-0000-0000-0000D1100000}"/>
    <cellStyle name="Output 4 11" xfId="18872" xr:uid="{00000000-0005-0000-0000-0000BA040000}"/>
    <cellStyle name="Output 4 11 2" xfId="37428" xr:uid="{00000000-0005-0000-0000-0000D2100000}"/>
    <cellStyle name="Output 4 11 3" xfId="50920" xr:uid="{00000000-0005-0000-0000-0000D2100000}"/>
    <cellStyle name="Output 4 12" xfId="19869" xr:uid="{00000000-0005-0000-0000-00001B040000}"/>
    <cellStyle name="Output 4 12 2" xfId="38425" xr:uid="{00000000-0005-0000-0000-0000D3100000}"/>
    <cellStyle name="Output 4 12 3" xfId="51917" xr:uid="{00000000-0005-0000-0000-0000D3100000}"/>
    <cellStyle name="Output 4 13" xfId="21462" xr:uid="{00000000-0005-0000-0000-00001B040000}"/>
    <cellStyle name="Output 4 13 2" xfId="40002" xr:uid="{00000000-0005-0000-0000-0000D4100000}"/>
    <cellStyle name="Output 4 13 3" xfId="53350" xr:uid="{00000000-0005-0000-0000-0000D4100000}"/>
    <cellStyle name="Output 4 14" xfId="22052" xr:uid="{00000000-0005-0000-0000-0000BA040000}"/>
    <cellStyle name="Output 4 14 2" xfId="40592" xr:uid="{00000000-0005-0000-0000-0000D5100000}"/>
    <cellStyle name="Output 4 14 3" xfId="53881" xr:uid="{00000000-0005-0000-0000-0000D5100000}"/>
    <cellStyle name="Output 4 15" xfId="22854" xr:uid="{00000000-0005-0000-0000-0000D0100000}"/>
    <cellStyle name="Output 4 16" xfId="30009" xr:uid="{00000000-0005-0000-0000-0000D0100000}"/>
    <cellStyle name="Output 4 17" xfId="54269" xr:uid="{00000000-0005-0000-0000-00001B040000}"/>
    <cellStyle name="Output 4 2" xfId="1806" xr:uid="{00000000-0005-0000-0000-00001C040000}"/>
    <cellStyle name="Output 4 2 10" xfId="18761" xr:uid="{00000000-0005-0000-0000-0000BB040000}"/>
    <cellStyle name="Output 4 2 10 2" xfId="37317" xr:uid="{00000000-0005-0000-0000-0000D7100000}"/>
    <cellStyle name="Output 4 2 10 3" xfId="50814" xr:uid="{00000000-0005-0000-0000-0000D7100000}"/>
    <cellStyle name="Output 4 2 11" xfId="21279" xr:uid="{00000000-0005-0000-0000-00001C040000}"/>
    <cellStyle name="Output 4 2 11 2" xfId="39819" xr:uid="{00000000-0005-0000-0000-0000D8100000}"/>
    <cellStyle name="Output 4 2 11 3" xfId="53167" xr:uid="{00000000-0005-0000-0000-0000D8100000}"/>
    <cellStyle name="Output 4 2 12" xfId="19612" xr:uid="{00000000-0005-0000-0000-00001C040000}"/>
    <cellStyle name="Output 4 2 12 2" xfId="38168" xr:uid="{00000000-0005-0000-0000-0000D9100000}"/>
    <cellStyle name="Output 4 2 12 3" xfId="51660" xr:uid="{00000000-0005-0000-0000-0000D9100000}"/>
    <cellStyle name="Output 4 2 13" xfId="22424" xr:uid="{00000000-0005-0000-0000-0000BB040000}"/>
    <cellStyle name="Output 4 2 13 2" xfId="40964" xr:uid="{00000000-0005-0000-0000-0000DA100000}"/>
    <cellStyle name="Output 4 2 13 3" xfId="54157" xr:uid="{00000000-0005-0000-0000-0000DA100000}"/>
    <cellStyle name="Output 4 2 14" xfId="23361" xr:uid="{00000000-0005-0000-0000-0000D6100000}"/>
    <cellStyle name="Output 4 2 15" xfId="29749" xr:uid="{00000000-0005-0000-0000-0000D6100000}"/>
    <cellStyle name="Output 4 2 16" xfId="54727" xr:uid="{00000000-0005-0000-0000-00001C040000}"/>
    <cellStyle name="Output 4 2 2" xfId="1901" xr:uid="{00000000-0005-0000-0000-00001C040000}"/>
    <cellStyle name="Output 4 2 2 10" xfId="14285" xr:uid="{00000000-0005-0000-0000-00001C040000}"/>
    <cellStyle name="Output 4 2 2 10 2" xfId="32841" xr:uid="{00000000-0005-0000-0000-0000DC100000}"/>
    <cellStyle name="Output 4 2 2 10 3" xfId="46833" xr:uid="{00000000-0005-0000-0000-0000DC100000}"/>
    <cellStyle name="Output 4 2 2 11" xfId="18630" xr:uid="{00000000-0005-0000-0000-0000BC040000}"/>
    <cellStyle name="Output 4 2 2 11 2" xfId="37186" xr:uid="{00000000-0005-0000-0000-0000DD100000}"/>
    <cellStyle name="Output 4 2 2 11 3" xfId="50688" xr:uid="{00000000-0005-0000-0000-0000DD100000}"/>
    <cellStyle name="Output 4 2 2 12" xfId="23456" xr:uid="{00000000-0005-0000-0000-0000DB100000}"/>
    <cellStyle name="Output 4 2 2 13" xfId="54821" xr:uid="{00000000-0005-0000-0000-00001C040000}"/>
    <cellStyle name="Output 4 2 2 2" xfId="5108" xr:uid="{00000000-0005-0000-0000-0000BC040000}"/>
    <cellStyle name="Output 4 2 2 2 2" xfId="20135" xr:uid="{00000000-0005-0000-0000-000046050000}"/>
    <cellStyle name="Output 4 2 2 2 2 2" xfId="38687" xr:uid="{00000000-0005-0000-0000-0000DF100000}"/>
    <cellStyle name="Output 4 2 2 2 2 3" xfId="52173" xr:uid="{00000000-0005-0000-0000-0000DF100000}"/>
    <cellStyle name="Output 4 2 2 2 3" xfId="25525" xr:uid="{00000000-0005-0000-0000-0000DE100000}"/>
    <cellStyle name="Output 4 2 2 3" xfId="7074" xr:uid="{00000000-0005-0000-0000-0000BC040000}"/>
    <cellStyle name="Output 4 2 2 3 2" xfId="27262" xr:uid="{00000000-0005-0000-0000-0000E0100000}"/>
    <cellStyle name="Output 4 2 2 3 3" xfId="42359" xr:uid="{00000000-0005-0000-0000-0000E0100000}"/>
    <cellStyle name="Output 4 2 2 4" xfId="4011" xr:uid="{00000000-0005-0000-0000-0000BC040000}"/>
    <cellStyle name="Output 4 2 2 4 2" xfId="24565" xr:uid="{00000000-0005-0000-0000-0000E1100000}"/>
    <cellStyle name="Output 4 2 2 4 3" xfId="22764" xr:uid="{00000000-0005-0000-0000-0000E1100000}"/>
    <cellStyle name="Output 4 2 2 5" xfId="6623" xr:uid="{00000000-0005-0000-0000-0000BC040000}"/>
    <cellStyle name="Output 4 2 2 5 2" xfId="26884" xr:uid="{00000000-0005-0000-0000-0000E2100000}"/>
    <cellStyle name="Output 4 2 2 5 3" xfId="42060" xr:uid="{00000000-0005-0000-0000-0000E2100000}"/>
    <cellStyle name="Output 4 2 2 6" xfId="9127" xr:uid="{00000000-0005-0000-0000-000035250000}"/>
    <cellStyle name="Output 4 2 2 7" xfId="12724" xr:uid="{00000000-0005-0000-0000-00001C040000}"/>
    <cellStyle name="Output 4 2 2 7 2" xfId="31280" xr:uid="{00000000-0005-0000-0000-0000E4100000}"/>
    <cellStyle name="Output 4 2 2 7 3" xfId="45374" xr:uid="{00000000-0005-0000-0000-0000E4100000}"/>
    <cellStyle name="Output 4 2 2 8" xfId="13648" xr:uid="{00000000-0005-0000-0000-0000BC040000}"/>
    <cellStyle name="Output 4 2 2 8 2" xfId="32204" xr:uid="{00000000-0005-0000-0000-0000E5100000}"/>
    <cellStyle name="Output 4 2 2 8 3" xfId="46249" xr:uid="{00000000-0005-0000-0000-0000E5100000}"/>
    <cellStyle name="Output 4 2 2 9" xfId="15796" xr:uid="{00000000-0005-0000-0000-0000BC040000}"/>
    <cellStyle name="Output 4 2 2 9 2" xfId="34352" xr:uid="{00000000-0005-0000-0000-0000E6100000}"/>
    <cellStyle name="Output 4 2 2 9 3" xfId="48208" xr:uid="{00000000-0005-0000-0000-0000E6100000}"/>
    <cellStyle name="Output 4 2 3" xfId="2924" xr:uid="{00000000-0005-0000-0000-00001C040000}"/>
    <cellStyle name="Output 4 2 3 10" xfId="16044" xr:uid="{00000000-0005-0000-0000-0000BD040000}"/>
    <cellStyle name="Output 4 2 3 10 2" xfId="34600" xr:uid="{00000000-0005-0000-0000-0000E8100000}"/>
    <cellStyle name="Output 4 2 3 10 3" xfId="48418" xr:uid="{00000000-0005-0000-0000-0000E8100000}"/>
    <cellStyle name="Output 4 2 3 11" xfId="55745" xr:uid="{00000000-0005-0000-0000-00001C040000}"/>
    <cellStyle name="Output 4 2 3 2" xfId="6131" xr:uid="{00000000-0005-0000-0000-0000BD040000}"/>
    <cellStyle name="Output 4 2 3 2 2" xfId="26539" xr:uid="{00000000-0005-0000-0000-0000E9100000}"/>
    <cellStyle name="Output 4 2 3 2 3" xfId="41839" xr:uid="{00000000-0005-0000-0000-0000E9100000}"/>
    <cellStyle name="Output 4 2 3 3" xfId="8097" xr:uid="{00000000-0005-0000-0000-0000BD040000}"/>
    <cellStyle name="Output 4 2 3 3 2" xfId="28114" xr:uid="{00000000-0005-0000-0000-0000EA100000}"/>
    <cellStyle name="Output 4 2 3 3 3" xfId="43018" xr:uid="{00000000-0005-0000-0000-0000EA100000}"/>
    <cellStyle name="Output 4 2 3 4" xfId="8957" xr:uid="{00000000-0005-0000-0000-0000BD040000}"/>
    <cellStyle name="Output 4 2 3 4 2" xfId="28791" xr:uid="{00000000-0005-0000-0000-0000EB100000}"/>
    <cellStyle name="Output 4 2 3 4 3" xfId="43495" xr:uid="{00000000-0005-0000-0000-0000EB100000}"/>
    <cellStyle name="Output 4 2 3 5" xfId="9814" xr:uid="{00000000-0005-0000-0000-0000BD040000}"/>
    <cellStyle name="Output 4 2 3 5 2" xfId="29415" xr:uid="{00000000-0005-0000-0000-0000EC100000}"/>
    <cellStyle name="Output 4 2 3 5 3" xfId="43999" xr:uid="{00000000-0005-0000-0000-0000EC100000}"/>
    <cellStyle name="Output 4 2 3 6" xfId="4758" xr:uid="{00000000-0005-0000-0000-000036250000}"/>
    <cellStyle name="Output 4 2 3 7" xfId="11864" xr:uid="{00000000-0005-0000-0000-0000BD040000}"/>
    <cellStyle name="Output 4 2 3 7 2" xfId="30428" xr:uid="{00000000-0005-0000-0000-0000EE100000}"/>
    <cellStyle name="Output 4 2 3 7 3" xfId="44573" xr:uid="{00000000-0005-0000-0000-0000EE100000}"/>
    <cellStyle name="Output 4 2 3 8" xfId="16830" xr:uid="{00000000-0005-0000-0000-0000BD040000}"/>
    <cellStyle name="Output 4 2 3 8 2" xfId="35386" xr:uid="{00000000-0005-0000-0000-0000EF100000}"/>
    <cellStyle name="Output 4 2 3 8 3" xfId="49085" xr:uid="{00000000-0005-0000-0000-0000EF100000}"/>
    <cellStyle name="Output 4 2 3 9" xfId="16520" xr:uid="{00000000-0005-0000-0000-00001C040000}"/>
    <cellStyle name="Output 4 2 3 9 2" xfId="35076" xr:uid="{00000000-0005-0000-0000-0000F0100000}"/>
    <cellStyle name="Output 4 2 3 9 3" xfId="48857" xr:uid="{00000000-0005-0000-0000-0000F0100000}"/>
    <cellStyle name="Output 4 2 4" xfId="3082" xr:uid="{00000000-0005-0000-0000-00001C040000}"/>
    <cellStyle name="Output 4 2 4 10" xfId="24284" xr:uid="{00000000-0005-0000-0000-0000F1100000}"/>
    <cellStyle name="Output 4 2 4 11" xfId="55903" xr:uid="{00000000-0005-0000-0000-00001C040000}"/>
    <cellStyle name="Output 4 2 4 2" xfId="6289" xr:uid="{00000000-0005-0000-0000-0000BE040000}"/>
    <cellStyle name="Output 4 2 4 2 2" xfId="20958" xr:uid="{00000000-0005-0000-0000-000049050000}"/>
    <cellStyle name="Output 4 2 4 2 2 2" xfId="39501" xr:uid="{00000000-0005-0000-0000-0000F3100000}"/>
    <cellStyle name="Output 4 2 4 2 2 3" xfId="52856" xr:uid="{00000000-0005-0000-0000-0000F3100000}"/>
    <cellStyle name="Output 4 2 4 2 3" xfId="26697" xr:uid="{00000000-0005-0000-0000-0000F2100000}"/>
    <cellStyle name="Output 4 2 4 3" xfId="9972" xr:uid="{00000000-0005-0000-0000-0000BE040000}"/>
    <cellStyle name="Output 4 2 4 3 2" xfId="29573" xr:uid="{00000000-0005-0000-0000-0000F4100000}"/>
    <cellStyle name="Output 4 2 4 3 3" xfId="44145" xr:uid="{00000000-0005-0000-0000-0000F4100000}"/>
    <cellStyle name="Output 4 2 4 4" xfId="8933" xr:uid="{00000000-0005-0000-0000-000037250000}"/>
    <cellStyle name="Output 4 2 4 5" xfId="11983" xr:uid="{00000000-0005-0000-0000-0000BE040000}"/>
    <cellStyle name="Output 4 2 4 5 2" xfId="30547" xr:uid="{00000000-0005-0000-0000-0000F6100000}"/>
    <cellStyle name="Output 4 2 4 5 3" xfId="44691" xr:uid="{00000000-0005-0000-0000-0000F6100000}"/>
    <cellStyle name="Output 4 2 4 6" xfId="16988" xr:uid="{00000000-0005-0000-0000-0000BE040000}"/>
    <cellStyle name="Output 4 2 4 6 2" xfId="35544" xr:uid="{00000000-0005-0000-0000-0000F7100000}"/>
    <cellStyle name="Output 4 2 4 6 3" xfId="49231" xr:uid="{00000000-0005-0000-0000-0000F7100000}"/>
    <cellStyle name="Output 4 2 4 7" xfId="15596" xr:uid="{00000000-0005-0000-0000-00001C040000}"/>
    <cellStyle name="Output 4 2 4 7 2" xfId="34152" xr:uid="{00000000-0005-0000-0000-0000F8100000}"/>
    <cellStyle name="Output 4 2 4 7 3" xfId="48044" xr:uid="{00000000-0005-0000-0000-0000F8100000}"/>
    <cellStyle name="Output 4 2 4 8" xfId="19596" xr:uid="{00000000-0005-0000-0000-0000BE040000}"/>
    <cellStyle name="Output 4 2 4 8 2" xfId="38152" xr:uid="{00000000-0005-0000-0000-0000F9100000}"/>
    <cellStyle name="Output 4 2 4 8 3" xfId="51644" xr:uid="{00000000-0005-0000-0000-0000F9100000}"/>
    <cellStyle name="Output 4 2 4 9" xfId="21846" xr:uid="{00000000-0005-0000-0000-00001C040000}"/>
    <cellStyle name="Output 4 2 4 9 2" xfId="40386" xr:uid="{00000000-0005-0000-0000-0000FA100000}"/>
    <cellStyle name="Output 4 2 4 9 3" xfId="53734" xr:uid="{00000000-0005-0000-0000-0000FA100000}"/>
    <cellStyle name="Output 4 2 5" xfId="5013" xr:uid="{00000000-0005-0000-0000-0000BB040000}"/>
    <cellStyle name="Output 4 2 5 2" xfId="25431" xr:uid="{00000000-0005-0000-0000-0000FB100000}"/>
    <cellStyle name="Output 4 2 5 3" xfId="41006" xr:uid="{00000000-0005-0000-0000-0000FB100000}"/>
    <cellStyle name="Output 4 2 6" xfId="3929" xr:uid="{00000000-0005-0000-0000-000034250000}"/>
    <cellStyle name="Output 4 2 7" xfId="13467" xr:uid="{00000000-0005-0000-0000-0000BB040000}"/>
    <cellStyle name="Output 4 2 7 2" xfId="32023" xr:uid="{00000000-0005-0000-0000-0000FD100000}"/>
    <cellStyle name="Output 4 2 7 3" xfId="46088" xr:uid="{00000000-0005-0000-0000-0000FD100000}"/>
    <cellStyle name="Output 4 2 8" xfId="17907" xr:uid="{00000000-0005-0000-0000-0000BB040000}"/>
    <cellStyle name="Output 4 2 8 2" xfId="36463" xr:uid="{00000000-0005-0000-0000-0000FE100000}"/>
    <cellStyle name="Output 4 2 8 3" xfId="50046" xr:uid="{00000000-0005-0000-0000-0000FE100000}"/>
    <cellStyle name="Output 4 2 9" xfId="17235" xr:uid="{00000000-0005-0000-0000-00001C040000}"/>
    <cellStyle name="Output 4 2 9 2" xfId="35791" xr:uid="{00000000-0005-0000-0000-0000FF100000}"/>
    <cellStyle name="Output 4 2 9 3" xfId="49462" xr:uid="{00000000-0005-0000-0000-0000FF100000}"/>
    <cellStyle name="Output 4 3" xfId="2443" xr:uid="{00000000-0005-0000-0000-00001B040000}"/>
    <cellStyle name="Output 4 3 10" xfId="12359" xr:uid="{00000000-0005-0000-0000-00001B040000}"/>
    <cellStyle name="Output 4 3 10 2" xfId="30918" xr:uid="{00000000-0005-0000-0000-000001110000}"/>
    <cellStyle name="Output 4 3 10 3" xfId="45027" xr:uid="{00000000-0005-0000-0000-000001110000}"/>
    <cellStyle name="Output 4 3 11" xfId="15897" xr:uid="{00000000-0005-0000-0000-0000BF040000}"/>
    <cellStyle name="Output 4 3 11 2" xfId="34453" xr:uid="{00000000-0005-0000-0000-000002110000}"/>
    <cellStyle name="Output 4 3 11 3" xfId="48301" xr:uid="{00000000-0005-0000-0000-000002110000}"/>
    <cellStyle name="Output 4 3 12" xfId="23954" xr:uid="{00000000-0005-0000-0000-000000110000}"/>
    <cellStyle name="Output 4 3 13" xfId="55273" xr:uid="{00000000-0005-0000-0000-00001B040000}"/>
    <cellStyle name="Output 4 3 2" xfId="5650" xr:uid="{00000000-0005-0000-0000-0000BF040000}"/>
    <cellStyle name="Output 4 3 2 2" xfId="20636" xr:uid="{00000000-0005-0000-0000-00004B050000}"/>
    <cellStyle name="Output 4 3 2 2 2" xfId="39188" xr:uid="{00000000-0005-0000-0000-000004110000}"/>
    <cellStyle name="Output 4 3 2 2 3" xfId="52571" xr:uid="{00000000-0005-0000-0000-000004110000}"/>
    <cellStyle name="Output 4 3 2 3" xfId="26067" xr:uid="{00000000-0005-0000-0000-000003110000}"/>
    <cellStyle name="Output 4 3 3" xfId="7616" xr:uid="{00000000-0005-0000-0000-0000BF040000}"/>
    <cellStyle name="Output 4 3 3 2" xfId="27746" xr:uid="{00000000-0005-0000-0000-000005110000}"/>
    <cellStyle name="Output 4 3 3 3" xfId="42754" xr:uid="{00000000-0005-0000-0000-000005110000}"/>
    <cellStyle name="Output 4 3 4" xfId="8477" xr:uid="{00000000-0005-0000-0000-0000BF040000}"/>
    <cellStyle name="Output 4 3 4 2" xfId="28404" xr:uid="{00000000-0005-0000-0000-000006110000}"/>
    <cellStyle name="Output 4 3 4 3" xfId="43231" xr:uid="{00000000-0005-0000-0000-000006110000}"/>
    <cellStyle name="Output 4 3 5" xfId="9333" xr:uid="{00000000-0005-0000-0000-0000BF040000}"/>
    <cellStyle name="Output 4 3 5 2" xfId="28935" xr:uid="{00000000-0005-0000-0000-000007110000}"/>
    <cellStyle name="Output 4 3 5 3" xfId="43615" xr:uid="{00000000-0005-0000-0000-000007110000}"/>
    <cellStyle name="Output 4 3 6" xfId="3527" xr:uid="{00000000-0005-0000-0000-000038250000}"/>
    <cellStyle name="Output 4 3 7" xfId="11491" xr:uid="{00000000-0005-0000-0000-00001B040000}"/>
    <cellStyle name="Output 4 3 7 2" xfId="30055" xr:uid="{00000000-0005-0000-0000-000009110000}"/>
    <cellStyle name="Output 4 3 7 3" xfId="44273" xr:uid="{00000000-0005-0000-0000-000009110000}"/>
    <cellStyle name="Output 4 3 8" xfId="15117" xr:uid="{00000000-0005-0000-0000-0000BF040000}"/>
    <cellStyle name="Output 4 3 8 2" xfId="33673" xr:uid="{00000000-0005-0000-0000-00000A110000}"/>
    <cellStyle name="Output 4 3 8 3" xfId="47624" xr:uid="{00000000-0005-0000-0000-00000A110000}"/>
    <cellStyle name="Output 4 3 9" xfId="16351" xr:uid="{00000000-0005-0000-0000-0000BF040000}"/>
    <cellStyle name="Output 4 3 9 2" xfId="34907" xr:uid="{00000000-0005-0000-0000-00000B110000}"/>
    <cellStyle name="Output 4 3 9 3" xfId="48694" xr:uid="{00000000-0005-0000-0000-00000B110000}"/>
    <cellStyle name="Output 4 4" xfId="2618" xr:uid="{00000000-0005-0000-0000-00001B040000}"/>
    <cellStyle name="Output 4 4 10" xfId="19471" xr:uid="{00000000-0005-0000-0000-0000C0040000}"/>
    <cellStyle name="Output 4 4 10 2" xfId="38027" xr:uid="{00000000-0005-0000-0000-00000D110000}"/>
    <cellStyle name="Output 4 4 10 3" xfId="51519" xr:uid="{00000000-0005-0000-0000-00000D110000}"/>
    <cellStyle name="Output 4 4 11" xfId="55444" xr:uid="{00000000-0005-0000-0000-00001B040000}"/>
    <cellStyle name="Output 4 4 2" xfId="5825" xr:uid="{00000000-0005-0000-0000-0000C0040000}"/>
    <cellStyle name="Output 4 4 2 2" xfId="26235" xr:uid="{00000000-0005-0000-0000-00000E110000}"/>
    <cellStyle name="Output 4 4 2 3" xfId="41620" xr:uid="{00000000-0005-0000-0000-00000E110000}"/>
    <cellStyle name="Output 4 4 3" xfId="7791" xr:uid="{00000000-0005-0000-0000-0000C0040000}"/>
    <cellStyle name="Output 4 4 3 2" xfId="27835" xr:uid="{00000000-0005-0000-0000-00000F110000}"/>
    <cellStyle name="Output 4 4 3 3" xfId="42814" xr:uid="{00000000-0005-0000-0000-00000F110000}"/>
    <cellStyle name="Output 4 4 4" xfId="8652" xr:uid="{00000000-0005-0000-0000-0000C0040000}"/>
    <cellStyle name="Output 4 4 4 2" xfId="28515" xr:uid="{00000000-0005-0000-0000-000010110000}"/>
    <cellStyle name="Output 4 4 4 3" xfId="43291" xr:uid="{00000000-0005-0000-0000-000010110000}"/>
    <cellStyle name="Output 4 4 5" xfId="9508" xr:uid="{00000000-0005-0000-0000-0000C0040000}"/>
    <cellStyle name="Output 4 4 5 2" xfId="29110" xr:uid="{00000000-0005-0000-0000-000011110000}"/>
    <cellStyle name="Output 4 4 5 3" xfId="43777" xr:uid="{00000000-0005-0000-0000-000011110000}"/>
    <cellStyle name="Output 4 4 6" xfId="3528" xr:uid="{00000000-0005-0000-0000-000039250000}"/>
    <cellStyle name="Output 4 4 7" xfId="12571" xr:uid="{00000000-0005-0000-0000-0000C0040000}"/>
    <cellStyle name="Output 4 4 7 2" xfId="31127" xr:uid="{00000000-0005-0000-0000-000013110000}"/>
    <cellStyle name="Output 4 4 7 3" xfId="45227" xr:uid="{00000000-0005-0000-0000-000013110000}"/>
    <cellStyle name="Output 4 4 8" xfId="16526" xr:uid="{00000000-0005-0000-0000-0000C0040000}"/>
    <cellStyle name="Output 4 4 8 2" xfId="35082" xr:uid="{00000000-0005-0000-0000-000014110000}"/>
    <cellStyle name="Output 4 4 8 3" xfId="48863" xr:uid="{00000000-0005-0000-0000-000014110000}"/>
    <cellStyle name="Output 4 4 9" xfId="15366" xr:uid="{00000000-0005-0000-0000-00001B040000}"/>
    <cellStyle name="Output 4 4 9 2" xfId="33922" xr:uid="{00000000-0005-0000-0000-000015110000}"/>
    <cellStyle name="Output 4 4 9 3" xfId="47853" xr:uid="{00000000-0005-0000-0000-000015110000}"/>
    <cellStyle name="Output 4 5" xfId="2789" xr:uid="{00000000-0005-0000-0000-00001B040000}"/>
    <cellStyle name="Output 4 5 10" xfId="24139" xr:uid="{00000000-0005-0000-0000-000016110000}"/>
    <cellStyle name="Output 4 5 11" xfId="55612" xr:uid="{00000000-0005-0000-0000-00001B040000}"/>
    <cellStyle name="Output 4 5 2" xfId="5996" xr:uid="{00000000-0005-0000-0000-0000C1040000}"/>
    <cellStyle name="Output 4 5 2 2" xfId="20824" xr:uid="{00000000-0005-0000-0000-00004E050000}"/>
    <cellStyle name="Output 4 5 2 2 2" xfId="39368" xr:uid="{00000000-0005-0000-0000-000018110000}"/>
    <cellStyle name="Output 4 5 2 2 3" xfId="52737" xr:uid="{00000000-0005-0000-0000-000018110000}"/>
    <cellStyle name="Output 4 5 2 3" xfId="26405" xr:uid="{00000000-0005-0000-0000-000017110000}"/>
    <cellStyle name="Output 4 5 3" xfId="9679" xr:uid="{00000000-0005-0000-0000-0000C1040000}"/>
    <cellStyle name="Output 4 5 3 2" xfId="29280" xr:uid="{00000000-0005-0000-0000-000019110000}"/>
    <cellStyle name="Output 4 5 3 3" xfId="43879" xr:uid="{00000000-0005-0000-0000-000019110000}"/>
    <cellStyle name="Output 4 5 4" xfId="3529" xr:uid="{00000000-0005-0000-0000-00003A250000}"/>
    <cellStyle name="Output 4 5 5" xfId="13099" xr:uid="{00000000-0005-0000-0000-0000C1040000}"/>
    <cellStyle name="Output 4 5 5 2" xfId="31655" xr:uid="{00000000-0005-0000-0000-00001B110000}"/>
    <cellStyle name="Output 4 5 5 3" xfId="45738" xr:uid="{00000000-0005-0000-0000-00001B110000}"/>
    <cellStyle name="Output 4 5 6" xfId="16696" xr:uid="{00000000-0005-0000-0000-0000C1040000}"/>
    <cellStyle name="Output 4 5 6 2" xfId="35252" xr:uid="{00000000-0005-0000-0000-00001C110000}"/>
    <cellStyle name="Output 4 5 6 3" xfId="48965" xr:uid="{00000000-0005-0000-0000-00001C110000}"/>
    <cellStyle name="Output 4 5 7" xfId="13979" xr:uid="{00000000-0005-0000-0000-00001B040000}"/>
    <cellStyle name="Output 4 5 7 2" xfId="32535" xr:uid="{00000000-0005-0000-0000-00001D110000}"/>
    <cellStyle name="Output 4 5 7 3" xfId="46545" xr:uid="{00000000-0005-0000-0000-00001D110000}"/>
    <cellStyle name="Output 4 5 8" xfId="18563" xr:uid="{00000000-0005-0000-0000-0000C1040000}"/>
    <cellStyle name="Output 4 5 8 2" xfId="37119" xr:uid="{00000000-0005-0000-0000-00001E110000}"/>
    <cellStyle name="Output 4 5 8 3" xfId="50621" xr:uid="{00000000-0005-0000-0000-00001E110000}"/>
    <cellStyle name="Output 4 5 9" xfId="21713" xr:uid="{00000000-0005-0000-0000-00001B040000}"/>
    <cellStyle name="Output 4 5 9 2" xfId="40253" xr:uid="{00000000-0005-0000-0000-00001F110000}"/>
    <cellStyle name="Output 4 5 9 3" xfId="53601" xr:uid="{00000000-0005-0000-0000-00001F110000}"/>
    <cellStyle name="Output 4 6" xfId="4283" xr:uid="{00000000-0005-0000-0000-0000BA040000}"/>
    <cellStyle name="Output 4 6 2" xfId="24804" xr:uid="{00000000-0005-0000-0000-000020110000}"/>
    <cellStyle name="Output 4 6 3" xfId="24466" xr:uid="{00000000-0005-0000-0000-000020110000}"/>
    <cellStyle name="Output 4 7" xfId="9197" xr:uid="{00000000-0005-0000-0000-000033250000}"/>
    <cellStyle name="Output 4 8" xfId="13199" xr:uid="{00000000-0005-0000-0000-0000BA040000}"/>
    <cellStyle name="Output 4 8 2" xfId="31755" xr:uid="{00000000-0005-0000-0000-000022110000}"/>
    <cellStyle name="Output 4 8 3" xfId="45837" xr:uid="{00000000-0005-0000-0000-000022110000}"/>
    <cellStyle name="Output 4 9" xfId="18076" xr:uid="{00000000-0005-0000-0000-0000BA040000}"/>
    <cellStyle name="Output 4 9 2" xfId="36632" xr:uid="{00000000-0005-0000-0000-000023110000}"/>
    <cellStyle name="Output 4 9 3" xfId="50194" xr:uid="{00000000-0005-0000-0000-000023110000}"/>
    <cellStyle name="Output 5" xfId="1801" xr:uid="{00000000-0005-0000-0000-00001D040000}"/>
    <cellStyle name="Output 5 10" xfId="18991" xr:uid="{00000000-0005-0000-0000-0000C2040000}"/>
    <cellStyle name="Output 5 10 2" xfId="37547" xr:uid="{00000000-0005-0000-0000-000025110000}"/>
    <cellStyle name="Output 5 10 3" xfId="51039" xr:uid="{00000000-0005-0000-0000-000025110000}"/>
    <cellStyle name="Output 5 11" xfId="21274" xr:uid="{00000000-0005-0000-0000-00001D040000}"/>
    <cellStyle name="Output 5 11 2" xfId="39814" xr:uid="{00000000-0005-0000-0000-000026110000}"/>
    <cellStyle name="Output 5 11 3" xfId="53162" xr:uid="{00000000-0005-0000-0000-000026110000}"/>
    <cellStyle name="Output 5 12" xfId="18599" xr:uid="{00000000-0005-0000-0000-00001D040000}"/>
    <cellStyle name="Output 5 12 2" xfId="37155" xr:uid="{00000000-0005-0000-0000-000027110000}"/>
    <cellStyle name="Output 5 12 3" xfId="50657" xr:uid="{00000000-0005-0000-0000-000027110000}"/>
    <cellStyle name="Output 5 13" xfId="22419" xr:uid="{00000000-0005-0000-0000-0000C2040000}"/>
    <cellStyle name="Output 5 13 2" xfId="40959" xr:uid="{00000000-0005-0000-0000-000028110000}"/>
    <cellStyle name="Output 5 13 3" xfId="54152" xr:uid="{00000000-0005-0000-0000-000028110000}"/>
    <cellStyle name="Output 5 14" xfId="23356" xr:uid="{00000000-0005-0000-0000-000024110000}"/>
    <cellStyle name="Output 5 15" xfId="29752" xr:uid="{00000000-0005-0000-0000-000024110000}"/>
    <cellStyle name="Output 5 16" xfId="54722" xr:uid="{00000000-0005-0000-0000-00001D040000}"/>
    <cellStyle name="Output 5 2" xfId="1906" xr:uid="{00000000-0005-0000-0000-00001D040000}"/>
    <cellStyle name="Output 5 2 10" xfId="15987" xr:uid="{00000000-0005-0000-0000-00001D040000}"/>
    <cellStyle name="Output 5 2 10 2" xfId="34543" xr:uid="{00000000-0005-0000-0000-00002A110000}"/>
    <cellStyle name="Output 5 2 10 3" xfId="48375" xr:uid="{00000000-0005-0000-0000-00002A110000}"/>
    <cellStyle name="Output 5 2 11" xfId="18621" xr:uid="{00000000-0005-0000-0000-0000C3040000}"/>
    <cellStyle name="Output 5 2 11 2" xfId="37177" xr:uid="{00000000-0005-0000-0000-00002B110000}"/>
    <cellStyle name="Output 5 2 11 3" xfId="50679" xr:uid="{00000000-0005-0000-0000-00002B110000}"/>
    <cellStyle name="Output 5 2 12" xfId="23461" xr:uid="{00000000-0005-0000-0000-000029110000}"/>
    <cellStyle name="Output 5 2 13" xfId="54826" xr:uid="{00000000-0005-0000-0000-00001D040000}"/>
    <cellStyle name="Output 5 2 2" xfId="5113" xr:uid="{00000000-0005-0000-0000-0000C3040000}"/>
    <cellStyle name="Output 5 2 2 2" xfId="20140" xr:uid="{00000000-0005-0000-0000-000051050000}"/>
    <cellStyle name="Output 5 2 2 2 2" xfId="38692" xr:uid="{00000000-0005-0000-0000-00002D110000}"/>
    <cellStyle name="Output 5 2 2 2 3" xfId="52178" xr:uid="{00000000-0005-0000-0000-00002D110000}"/>
    <cellStyle name="Output 5 2 2 3" xfId="25530" xr:uid="{00000000-0005-0000-0000-00002C110000}"/>
    <cellStyle name="Output 5 2 3" xfId="7079" xr:uid="{00000000-0005-0000-0000-0000C3040000}"/>
    <cellStyle name="Output 5 2 3 2" xfId="27267" xr:uid="{00000000-0005-0000-0000-00002E110000}"/>
    <cellStyle name="Output 5 2 3 3" xfId="42364" xr:uid="{00000000-0005-0000-0000-00002E110000}"/>
    <cellStyle name="Output 5 2 4" xfId="4016" xr:uid="{00000000-0005-0000-0000-0000C3040000}"/>
    <cellStyle name="Output 5 2 4 2" xfId="24570" xr:uid="{00000000-0005-0000-0000-00002F110000}"/>
    <cellStyle name="Output 5 2 4 3" xfId="28468" xr:uid="{00000000-0005-0000-0000-00002F110000}"/>
    <cellStyle name="Output 5 2 5" xfId="6628" xr:uid="{00000000-0005-0000-0000-0000C3040000}"/>
    <cellStyle name="Output 5 2 5 2" xfId="26889" xr:uid="{00000000-0005-0000-0000-000030110000}"/>
    <cellStyle name="Output 5 2 5 3" xfId="42065" xr:uid="{00000000-0005-0000-0000-000030110000}"/>
    <cellStyle name="Output 5 2 6" xfId="9131" xr:uid="{00000000-0005-0000-0000-00003C250000}"/>
    <cellStyle name="Output 5 2 7" xfId="12719" xr:uid="{00000000-0005-0000-0000-00001D040000}"/>
    <cellStyle name="Output 5 2 7 2" xfId="31275" xr:uid="{00000000-0005-0000-0000-000032110000}"/>
    <cellStyle name="Output 5 2 7 3" xfId="45369" xr:uid="{00000000-0005-0000-0000-000032110000}"/>
    <cellStyle name="Output 5 2 8" xfId="13518" xr:uid="{00000000-0005-0000-0000-0000C3040000}"/>
    <cellStyle name="Output 5 2 8 2" xfId="32074" xr:uid="{00000000-0005-0000-0000-000033110000}"/>
    <cellStyle name="Output 5 2 8 3" xfId="46132" xr:uid="{00000000-0005-0000-0000-000033110000}"/>
    <cellStyle name="Output 5 2 9" xfId="11500" xr:uid="{00000000-0005-0000-0000-0000C3040000}"/>
    <cellStyle name="Output 5 2 9 2" xfId="30064" xr:uid="{00000000-0005-0000-0000-000034110000}"/>
    <cellStyle name="Output 5 2 9 3" xfId="44281" xr:uid="{00000000-0005-0000-0000-000034110000}"/>
    <cellStyle name="Output 5 3" xfId="2919" xr:uid="{00000000-0005-0000-0000-00001D040000}"/>
    <cellStyle name="Output 5 3 10" xfId="19395" xr:uid="{00000000-0005-0000-0000-0000C4040000}"/>
    <cellStyle name="Output 5 3 10 2" xfId="37951" xr:uid="{00000000-0005-0000-0000-000036110000}"/>
    <cellStyle name="Output 5 3 10 3" xfId="51443" xr:uid="{00000000-0005-0000-0000-000036110000}"/>
    <cellStyle name="Output 5 3 11" xfId="55740" xr:uid="{00000000-0005-0000-0000-00001D040000}"/>
    <cellStyle name="Output 5 3 2" xfId="6126" xr:uid="{00000000-0005-0000-0000-0000C4040000}"/>
    <cellStyle name="Output 5 3 2 2" xfId="26534" xr:uid="{00000000-0005-0000-0000-000037110000}"/>
    <cellStyle name="Output 5 3 2 3" xfId="41834" xr:uid="{00000000-0005-0000-0000-000037110000}"/>
    <cellStyle name="Output 5 3 3" xfId="8092" xr:uid="{00000000-0005-0000-0000-0000C4040000}"/>
    <cellStyle name="Output 5 3 3 2" xfId="28109" xr:uid="{00000000-0005-0000-0000-000038110000}"/>
    <cellStyle name="Output 5 3 3 3" xfId="43013" xr:uid="{00000000-0005-0000-0000-000038110000}"/>
    <cellStyle name="Output 5 3 4" xfId="8952" xr:uid="{00000000-0005-0000-0000-0000C4040000}"/>
    <cellStyle name="Output 5 3 4 2" xfId="28786" xr:uid="{00000000-0005-0000-0000-000039110000}"/>
    <cellStyle name="Output 5 3 4 3" xfId="43490" xr:uid="{00000000-0005-0000-0000-000039110000}"/>
    <cellStyle name="Output 5 3 5" xfId="9809" xr:uid="{00000000-0005-0000-0000-0000C4040000}"/>
    <cellStyle name="Output 5 3 5 2" xfId="29410" xr:uid="{00000000-0005-0000-0000-00003A110000}"/>
    <cellStyle name="Output 5 3 5 3" xfId="43994" xr:uid="{00000000-0005-0000-0000-00003A110000}"/>
    <cellStyle name="Output 5 3 6" xfId="4754" xr:uid="{00000000-0005-0000-0000-00003D250000}"/>
    <cellStyle name="Output 5 3 7" xfId="12986" xr:uid="{00000000-0005-0000-0000-0000C4040000}"/>
    <cellStyle name="Output 5 3 7 2" xfId="31542" xr:uid="{00000000-0005-0000-0000-00003C110000}"/>
    <cellStyle name="Output 5 3 7 3" xfId="45625" xr:uid="{00000000-0005-0000-0000-00003C110000}"/>
    <cellStyle name="Output 5 3 8" xfId="16825" xr:uid="{00000000-0005-0000-0000-0000C4040000}"/>
    <cellStyle name="Output 5 3 8 2" xfId="35381" xr:uid="{00000000-0005-0000-0000-00003D110000}"/>
    <cellStyle name="Output 5 3 8 3" xfId="49080" xr:uid="{00000000-0005-0000-0000-00003D110000}"/>
    <cellStyle name="Output 5 3 9" xfId="18403" xr:uid="{00000000-0005-0000-0000-00001D040000}"/>
    <cellStyle name="Output 5 3 9 2" xfId="36959" xr:uid="{00000000-0005-0000-0000-00003E110000}"/>
    <cellStyle name="Output 5 3 9 3" xfId="50479" xr:uid="{00000000-0005-0000-0000-00003E110000}"/>
    <cellStyle name="Output 5 4" xfId="3077" xr:uid="{00000000-0005-0000-0000-00001D040000}"/>
    <cellStyle name="Output 5 4 10" xfId="24279" xr:uid="{00000000-0005-0000-0000-00003F110000}"/>
    <cellStyle name="Output 5 4 11" xfId="55898" xr:uid="{00000000-0005-0000-0000-00001D040000}"/>
    <cellStyle name="Output 5 4 2" xfId="6284" xr:uid="{00000000-0005-0000-0000-0000C5040000}"/>
    <cellStyle name="Output 5 4 2 2" xfId="20953" xr:uid="{00000000-0005-0000-0000-000054050000}"/>
    <cellStyle name="Output 5 4 2 2 2" xfId="39496" xr:uid="{00000000-0005-0000-0000-000041110000}"/>
    <cellStyle name="Output 5 4 2 2 3" xfId="52851" xr:uid="{00000000-0005-0000-0000-000041110000}"/>
    <cellStyle name="Output 5 4 2 3" xfId="26692" xr:uid="{00000000-0005-0000-0000-000040110000}"/>
    <cellStyle name="Output 5 4 3" xfId="9967" xr:uid="{00000000-0005-0000-0000-0000C5040000}"/>
    <cellStyle name="Output 5 4 3 2" xfId="29568" xr:uid="{00000000-0005-0000-0000-000042110000}"/>
    <cellStyle name="Output 5 4 3 3" xfId="44140" xr:uid="{00000000-0005-0000-0000-000042110000}"/>
    <cellStyle name="Output 5 4 4" xfId="9200" xr:uid="{00000000-0005-0000-0000-00003E250000}"/>
    <cellStyle name="Output 5 4 5" xfId="11982" xr:uid="{00000000-0005-0000-0000-0000C5040000}"/>
    <cellStyle name="Output 5 4 5 2" xfId="30546" xr:uid="{00000000-0005-0000-0000-000044110000}"/>
    <cellStyle name="Output 5 4 5 3" xfId="44690" xr:uid="{00000000-0005-0000-0000-000044110000}"/>
    <cellStyle name="Output 5 4 6" xfId="16983" xr:uid="{00000000-0005-0000-0000-0000C5040000}"/>
    <cellStyle name="Output 5 4 6 2" xfId="35539" xr:uid="{00000000-0005-0000-0000-000045110000}"/>
    <cellStyle name="Output 5 4 6 3" xfId="49226" xr:uid="{00000000-0005-0000-0000-000045110000}"/>
    <cellStyle name="Output 5 4 7" xfId="16626" xr:uid="{00000000-0005-0000-0000-00001D040000}"/>
    <cellStyle name="Output 5 4 7 2" xfId="35182" xr:uid="{00000000-0005-0000-0000-000046110000}"/>
    <cellStyle name="Output 5 4 7 3" xfId="48957" xr:uid="{00000000-0005-0000-0000-000046110000}"/>
    <cellStyle name="Output 5 4 8" xfId="12239" xr:uid="{00000000-0005-0000-0000-0000C5040000}"/>
    <cellStyle name="Output 5 4 8 2" xfId="30800" xr:uid="{00000000-0005-0000-0000-000047110000}"/>
    <cellStyle name="Output 5 4 8 3" xfId="44921" xr:uid="{00000000-0005-0000-0000-000047110000}"/>
    <cellStyle name="Output 5 4 9" xfId="21841" xr:uid="{00000000-0005-0000-0000-00001D040000}"/>
    <cellStyle name="Output 5 4 9 2" xfId="40381" xr:uid="{00000000-0005-0000-0000-000048110000}"/>
    <cellStyle name="Output 5 4 9 3" xfId="53729" xr:uid="{00000000-0005-0000-0000-000048110000}"/>
    <cellStyle name="Output 5 5" xfId="5008" xr:uid="{00000000-0005-0000-0000-0000C2040000}"/>
    <cellStyle name="Output 5 5 2" xfId="25426" xr:uid="{00000000-0005-0000-0000-000049110000}"/>
    <cellStyle name="Output 5 5 3" xfId="41001" xr:uid="{00000000-0005-0000-0000-000049110000}"/>
    <cellStyle name="Output 5 6" xfId="3933" xr:uid="{00000000-0005-0000-0000-00003B250000}"/>
    <cellStyle name="Output 5 7" xfId="11496" xr:uid="{00000000-0005-0000-0000-0000C2040000}"/>
    <cellStyle name="Output 5 7 2" xfId="30060" xr:uid="{00000000-0005-0000-0000-00004B110000}"/>
    <cellStyle name="Output 5 7 3" xfId="44278" xr:uid="{00000000-0005-0000-0000-00004B110000}"/>
    <cellStyle name="Output 5 8" xfId="17406" xr:uid="{00000000-0005-0000-0000-0000C2040000}"/>
    <cellStyle name="Output 5 8 2" xfId="35962" xr:uid="{00000000-0005-0000-0000-00004C110000}"/>
    <cellStyle name="Output 5 8 3" xfId="49615" xr:uid="{00000000-0005-0000-0000-00004C110000}"/>
    <cellStyle name="Output 5 9" xfId="17953" xr:uid="{00000000-0005-0000-0000-00001D040000}"/>
    <cellStyle name="Output 5 9 2" xfId="36509" xr:uid="{00000000-0005-0000-0000-00004D110000}"/>
    <cellStyle name="Output 5 9 3" xfId="50090" xr:uid="{00000000-0005-0000-0000-00004D110000}"/>
    <cellStyle name="Output 6" xfId="2448" xr:uid="{00000000-0005-0000-0000-000012040000}"/>
    <cellStyle name="Output 6 10" xfId="15955" xr:uid="{00000000-0005-0000-0000-000012040000}"/>
    <cellStyle name="Output 6 10 2" xfId="34511" xr:uid="{00000000-0005-0000-0000-00004F110000}"/>
    <cellStyle name="Output 6 10 3" xfId="48351" xr:uid="{00000000-0005-0000-0000-00004F110000}"/>
    <cellStyle name="Output 6 11" xfId="19628" xr:uid="{00000000-0005-0000-0000-0000C6040000}"/>
    <cellStyle name="Output 6 11 2" xfId="38184" xr:uid="{00000000-0005-0000-0000-000050110000}"/>
    <cellStyle name="Output 6 11 3" xfId="51676" xr:uid="{00000000-0005-0000-0000-000050110000}"/>
    <cellStyle name="Output 6 12" xfId="23959" xr:uid="{00000000-0005-0000-0000-00004E110000}"/>
    <cellStyle name="Output 6 13" xfId="55278" xr:uid="{00000000-0005-0000-0000-000012040000}"/>
    <cellStyle name="Output 6 2" xfId="5655" xr:uid="{00000000-0005-0000-0000-0000C6040000}"/>
    <cellStyle name="Output 6 2 2" xfId="20641" xr:uid="{00000000-0005-0000-0000-000056050000}"/>
    <cellStyle name="Output 6 2 2 2" xfId="39193" xr:uid="{00000000-0005-0000-0000-000052110000}"/>
    <cellStyle name="Output 6 2 2 3" xfId="52576" xr:uid="{00000000-0005-0000-0000-000052110000}"/>
    <cellStyle name="Output 6 2 3" xfId="26072" xr:uid="{00000000-0005-0000-0000-000051110000}"/>
    <cellStyle name="Output 6 3" xfId="7621" xr:uid="{00000000-0005-0000-0000-0000C6040000}"/>
    <cellStyle name="Output 6 3 2" xfId="27751" xr:uid="{00000000-0005-0000-0000-000053110000}"/>
    <cellStyle name="Output 6 3 3" xfId="42759" xr:uid="{00000000-0005-0000-0000-000053110000}"/>
    <cellStyle name="Output 6 4" xfId="8482" xr:uid="{00000000-0005-0000-0000-0000C6040000}"/>
    <cellStyle name="Output 6 4 2" xfId="28409" xr:uid="{00000000-0005-0000-0000-000054110000}"/>
    <cellStyle name="Output 6 4 3" xfId="43236" xr:uid="{00000000-0005-0000-0000-000054110000}"/>
    <cellStyle name="Output 6 5" xfId="9338" xr:uid="{00000000-0005-0000-0000-0000C6040000}"/>
    <cellStyle name="Output 6 5 2" xfId="28940" xr:uid="{00000000-0005-0000-0000-000055110000}"/>
    <cellStyle name="Output 6 5 3" xfId="43620" xr:uid="{00000000-0005-0000-0000-000055110000}"/>
    <cellStyle name="Output 6 6" xfId="3932" xr:uid="{00000000-0005-0000-0000-00003F250000}"/>
    <cellStyle name="Output 6 7" xfId="11486" xr:uid="{00000000-0005-0000-0000-000012040000}"/>
    <cellStyle name="Output 6 7 2" xfId="30050" xr:uid="{00000000-0005-0000-0000-000057110000}"/>
    <cellStyle name="Output 6 7 3" xfId="44268" xr:uid="{00000000-0005-0000-0000-000057110000}"/>
    <cellStyle name="Output 6 8" xfId="15122" xr:uid="{00000000-0005-0000-0000-0000C6040000}"/>
    <cellStyle name="Output 6 8 2" xfId="33678" xr:uid="{00000000-0005-0000-0000-000058110000}"/>
    <cellStyle name="Output 6 8 3" xfId="47629" xr:uid="{00000000-0005-0000-0000-000058110000}"/>
    <cellStyle name="Output 6 9" xfId="16356" xr:uid="{00000000-0005-0000-0000-0000C6040000}"/>
    <cellStyle name="Output 6 9 2" xfId="34912" xr:uid="{00000000-0005-0000-0000-000059110000}"/>
    <cellStyle name="Output 6 9 3" xfId="48699" xr:uid="{00000000-0005-0000-0000-000059110000}"/>
    <cellStyle name="Output 7" xfId="2613" xr:uid="{00000000-0005-0000-0000-000012040000}"/>
    <cellStyle name="Output 7 10" xfId="19559" xr:uid="{00000000-0005-0000-0000-0000C7040000}"/>
    <cellStyle name="Output 7 10 2" xfId="38115" xr:uid="{00000000-0005-0000-0000-00005B110000}"/>
    <cellStyle name="Output 7 10 3" xfId="51607" xr:uid="{00000000-0005-0000-0000-00005B110000}"/>
    <cellStyle name="Output 7 11" xfId="55439" xr:uid="{00000000-0005-0000-0000-000012040000}"/>
    <cellStyle name="Output 7 2" xfId="5820" xr:uid="{00000000-0005-0000-0000-0000C7040000}"/>
    <cellStyle name="Output 7 2 2" xfId="26230" xr:uid="{00000000-0005-0000-0000-00005C110000}"/>
    <cellStyle name="Output 7 2 3" xfId="41615" xr:uid="{00000000-0005-0000-0000-00005C110000}"/>
    <cellStyle name="Output 7 3" xfId="7786" xr:uid="{00000000-0005-0000-0000-0000C7040000}"/>
    <cellStyle name="Output 7 3 2" xfId="27830" xr:uid="{00000000-0005-0000-0000-00005D110000}"/>
    <cellStyle name="Output 7 3 3" xfId="42809" xr:uid="{00000000-0005-0000-0000-00005D110000}"/>
    <cellStyle name="Output 7 4" xfId="8647" xr:uid="{00000000-0005-0000-0000-0000C7040000}"/>
    <cellStyle name="Output 7 4 2" xfId="28510" xr:uid="{00000000-0005-0000-0000-00005E110000}"/>
    <cellStyle name="Output 7 4 3" xfId="43286" xr:uid="{00000000-0005-0000-0000-00005E110000}"/>
    <cellStyle name="Output 7 5" xfId="9503" xr:uid="{00000000-0005-0000-0000-0000C7040000}"/>
    <cellStyle name="Output 7 5 2" xfId="29105" xr:uid="{00000000-0005-0000-0000-00005F110000}"/>
    <cellStyle name="Output 7 5 3" xfId="43772" xr:uid="{00000000-0005-0000-0000-00005F110000}"/>
    <cellStyle name="Output 7 6" xfId="9130" xr:uid="{00000000-0005-0000-0000-000040250000}"/>
    <cellStyle name="Output 7 7" xfId="12470" xr:uid="{00000000-0005-0000-0000-0000C7040000}"/>
    <cellStyle name="Output 7 7 2" xfId="31029" xr:uid="{00000000-0005-0000-0000-000061110000}"/>
    <cellStyle name="Output 7 7 3" xfId="45129" xr:uid="{00000000-0005-0000-0000-000061110000}"/>
    <cellStyle name="Output 7 8" xfId="16521" xr:uid="{00000000-0005-0000-0000-0000C7040000}"/>
    <cellStyle name="Output 7 8 2" xfId="35077" xr:uid="{00000000-0005-0000-0000-000062110000}"/>
    <cellStyle name="Output 7 8 3" xfId="48858" xr:uid="{00000000-0005-0000-0000-000062110000}"/>
    <cellStyle name="Output 7 9" xfId="16079" xr:uid="{00000000-0005-0000-0000-000012040000}"/>
    <cellStyle name="Output 7 9 2" xfId="34635" xr:uid="{00000000-0005-0000-0000-000063110000}"/>
    <cellStyle name="Output 7 9 3" xfId="48450" xr:uid="{00000000-0005-0000-0000-000063110000}"/>
    <cellStyle name="Output 8" xfId="2584" xr:uid="{00000000-0005-0000-0000-000012040000}"/>
    <cellStyle name="Output 8 10" xfId="24077" xr:uid="{00000000-0005-0000-0000-000064110000}"/>
    <cellStyle name="Output 8 11" xfId="55412" xr:uid="{00000000-0005-0000-0000-000012040000}"/>
    <cellStyle name="Output 8 2" xfId="5791" xr:uid="{00000000-0005-0000-0000-0000C8040000}"/>
    <cellStyle name="Output 8 2 2" xfId="20699" xr:uid="{00000000-0005-0000-0000-000059050000}"/>
    <cellStyle name="Output 8 2 2 2" xfId="39247" xr:uid="{00000000-0005-0000-0000-000066110000}"/>
    <cellStyle name="Output 8 2 2 3" xfId="52624" xr:uid="{00000000-0005-0000-0000-000066110000}"/>
    <cellStyle name="Output 8 2 3" xfId="26204" xr:uid="{00000000-0005-0000-0000-000065110000}"/>
    <cellStyle name="Output 8 3" xfId="9474" xr:uid="{00000000-0005-0000-0000-0000C8040000}"/>
    <cellStyle name="Output 8 3 2" xfId="29076" xr:uid="{00000000-0005-0000-0000-000067110000}"/>
    <cellStyle name="Output 8 3 3" xfId="43746" xr:uid="{00000000-0005-0000-0000-000067110000}"/>
    <cellStyle name="Output 8 4" xfId="4755" xr:uid="{00000000-0005-0000-0000-000041250000}"/>
    <cellStyle name="Output 8 5" xfId="12559" xr:uid="{00000000-0005-0000-0000-0000C8040000}"/>
    <cellStyle name="Output 8 5 2" xfId="31115" xr:uid="{00000000-0005-0000-0000-000069110000}"/>
    <cellStyle name="Output 8 5 3" xfId="45215" xr:uid="{00000000-0005-0000-0000-000069110000}"/>
    <cellStyle name="Output 8 6" xfId="16492" xr:uid="{00000000-0005-0000-0000-0000C8040000}"/>
    <cellStyle name="Output 8 6 2" xfId="35048" xr:uid="{00000000-0005-0000-0000-00006A110000}"/>
    <cellStyle name="Output 8 6 3" xfId="48829" xr:uid="{00000000-0005-0000-0000-00006A110000}"/>
    <cellStyle name="Output 8 7" xfId="18041" xr:uid="{00000000-0005-0000-0000-000012040000}"/>
    <cellStyle name="Output 8 7 2" xfId="36597" xr:uid="{00000000-0005-0000-0000-00006B110000}"/>
    <cellStyle name="Output 8 7 3" xfId="50164" xr:uid="{00000000-0005-0000-0000-00006B110000}"/>
    <cellStyle name="Output 8 8" xfId="18722" xr:uid="{00000000-0005-0000-0000-0000C8040000}"/>
    <cellStyle name="Output 8 8 2" xfId="37278" xr:uid="{00000000-0005-0000-0000-00006C110000}"/>
    <cellStyle name="Output 8 8 3" xfId="50775" xr:uid="{00000000-0005-0000-0000-00006C110000}"/>
    <cellStyle name="Output 8 9" xfId="21603" xr:uid="{00000000-0005-0000-0000-000012040000}"/>
    <cellStyle name="Output 8 9 2" xfId="40143" xr:uid="{00000000-0005-0000-0000-00006D110000}"/>
    <cellStyle name="Output 8 9 3" xfId="53491" xr:uid="{00000000-0005-0000-0000-00006D110000}"/>
    <cellStyle name="Output 9" xfId="4278" xr:uid="{00000000-0005-0000-0000-000099040000}"/>
    <cellStyle name="Output 9 2" xfId="24799" xr:uid="{00000000-0005-0000-0000-00006E110000}"/>
    <cellStyle name="Output 9 3" xfId="22666" xr:uid="{00000000-0005-0000-0000-00006E110000}"/>
    <cellStyle name="Percent [2]" xfId="1067" xr:uid="{00000000-0005-0000-0000-00001E040000}"/>
    <cellStyle name="Percent [2] 2" xfId="9199" xr:uid="{00000000-0005-0000-0000-000042250000}"/>
    <cellStyle name="sheet" xfId="1068" xr:uid="{00000000-0005-0000-0000-00001F040000}"/>
    <cellStyle name="sheet 2" xfId="3530" xr:uid="{00000000-0005-0000-0000-000043250000}"/>
    <cellStyle name="Status" xfId="3934" xr:uid="{00000000-0005-0000-0000-000044250000}"/>
    <cellStyle name="Style 1" xfId="1069" xr:uid="{00000000-0005-0000-0000-000020040000}"/>
    <cellStyle name="Style 1 2" xfId="9132" xr:uid="{00000000-0005-0000-0000-000045250000}"/>
    <cellStyle name="Style 21" xfId="1070" xr:uid="{00000000-0005-0000-0000-000021040000}"/>
    <cellStyle name="Style 21 10" xfId="15392" xr:uid="{00000000-0005-0000-0000-000021040000}"/>
    <cellStyle name="Style 21 10 2" xfId="33948" xr:uid="{00000000-0005-0000-0000-000077110000}"/>
    <cellStyle name="Style 21 10 3" xfId="47879" xr:uid="{00000000-0005-0000-0000-000077110000}"/>
    <cellStyle name="Style 21 11" xfId="13197" xr:uid="{00000000-0005-0000-0000-0000CC040000}"/>
    <cellStyle name="Style 21 11 2" xfId="31753" xr:uid="{00000000-0005-0000-0000-000078110000}"/>
    <cellStyle name="Style 21 11 3" xfId="45835" xr:uid="{00000000-0005-0000-0000-000078110000}"/>
    <cellStyle name="Style 21 12" xfId="17731" xr:uid="{00000000-0005-0000-0000-0000CC040000}"/>
    <cellStyle name="Style 21 12 2" xfId="36287" xr:uid="{00000000-0005-0000-0000-000079110000}"/>
    <cellStyle name="Style 21 12 3" xfId="49900" xr:uid="{00000000-0005-0000-0000-000079110000}"/>
    <cellStyle name="Style 21 13" xfId="14886" xr:uid="{00000000-0005-0000-0000-000021040000}"/>
    <cellStyle name="Style 21 13 2" xfId="33442" xr:uid="{00000000-0005-0000-0000-00007A110000}"/>
    <cellStyle name="Style 21 13 3" xfId="47403" xr:uid="{00000000-0005-0000-0000-00007A110000}"/>
    <cellStyle name="Style 21 14" xfId="18688" xr:uid="{00000000-0005-0000-0000-0000CC040000}"/>
    <cellStyle name="Style 21 14 2" xfId="37244" xr:uid="{00000000-0005-0000-0000-00007B110000}"/>
    <cellStyle name="Style 21 14 3" xfId="50741" xr:uid="{00000000-0005-0000-0000-00007B110000}"/>
    <cellStyle name="Style 21 15" xfId="18938" xr:uid="{00000000-0005-0000-0000-000021040000}"/>
    <cellStyle name="Style 21 15 2" xfId="37494" xr:uid="{00000000-0005-0000-0000-00007C110000}"/>
    <cellStyle name="Style 21 15 3" xfId="50986" xr:uid="{00000000-0005-0000-0000-00007C110000}"/>
    <cellStyle name="Style 21 16" xfId="21463" xr:uid="{00000000-0005-0000-0000-000021040000}"/>
    <cellStyle name="Style 21 16 2" xfId="40003" xr:uid="{00000000-0005-0000-0000-00007D110000}"/>
    <cellStyle name="Style 21 16 3" xfId="53351" xr:uid="{00000000-0005-0000-0000-00007D110000}"/>
    <cellStyle name="Style 21 17" xfId="22053" xr:uid="{00000000-0005-0000-0000-0000CC040000}"/>
    <cellStyle name="Style 21 17 2" xfId="40593" xr:uid="{00000000-0005-0000-0000-00007E110000}"/>
    <cellStyle name="Style 21 17 3" xfId="53882" xr:uid="{00000000-0005-0000-0000-00007E110000}"/>
    <cellStyle name="Style 21 18" xfId="22855" xr:uid="{00000000-0005-0000-0000-000076110000}"/>
    <cellStyle name="Style 21 19" xfId="23575" xr:uid="{00000000-0005-0000-0000-000076110000}"/>
    <cellStyle name="Style 21 2" xfId="1071" xr:uid="{00000000-0005-0000-0000-000022040000}"/>
    <cellStyle name="Style 21 2 10" xfId="14222" xr:uid="{00000000-0005-0000-0000-0000CD040000}"/>
    <cellStyle name="Style 21 2 10 2" xfId="32778" xr:uid="{00000000-0005-0000-0000-000080110000}"/>
    <cellStyle name="Style 21 2 10 3" xfId="46775" xr:uid="{00000000-0005-0000-0000-000080110000}"/>
    <cellStyle name="Style 21 2 11" xfId="14716" xr:uid="{00000000-0005-0000-0000-0000CD040000}"/>
    <cellStyle name="Style 21 2 11 2" xfId="33272" xr:uid="{00000000-0005-0000-0000-000081110000}"/>
    <cellStyle name="Style 21 2 11 3" xfId="47239" xr:uid="{00000000-0005-0000-0000-000081110000}"/>
    <cellStyle name="Style 21 2 12" xfId="18851" xr:uid="{00000000-0005-0000-0000-000022040000}"/>
    <cellStyle name="Style 21 2 12 2" xfId="37407" xr:uid="{00000000-0005-0000-0000-000082110000}"/>
    <cellStyle name="Style 21 2 12 3" xfId="50899" xr:uid="{00000000-0005-0000-0000-000082110000}"/>
    <cellStyle name="Style 21 2 13" xfId="19159" xr:uid="{00000000-0005-0000-0000-0000CD040000}"/>
    <cellStyle name="Style 21 2 13 2" xfId="37715" xr:uid="{00000000-0005-0000-0000-000083110000}"/>
    <cellStyle name="Style 21 2 13 3" xfId="51207" xr:uid="{00000000-0005-0000-0000-000083110000}"/>
    <cellStyle name="Style 21 2 14" xfId="19865" xr:uid="{00000000-0005-0000-0000-000022040000}"/>
    <cellStyle name="Style 21 2 14 2" xfId="38421" xr:uid="{00000000-0005-0000-0000-000084110000}"/>
    <cellStyle name="Style 21 2 14 3" xfId="51913" xr:uid="{00000000-0005-0000-0000-000084110000}"/>
    <cellStyle name="Style 21 2 15" xfId="21680" xr:uid="{00000000-0005-0000-0000-000022040000}"/>
    <cellStyle name="Style 21 2 15 2" xfId="40220" xr:uid="{00000000-0005-0000-0000-000085110000}"/>
    <cellStyle name="Style 21 2 15 3" xfId="53568" xr:uid="{00000000-0005-0000-0000-000085110000}"/>
    <cellStyle name="Style 21 2 16" xfId="22054" xr:uid="{00000000-0005-0000-0000-0000CD040000}"/>
    <cellStyle name="Style 21 2 16 2" xfId="40594" xr:uid="{00000000-0005-0000-0000-000086110000}"/>
    <cellStyle name="Style 21 2 16 3" xfId="53883" xr:uid="{00000000-0005-0000-0000-000086110000}"/>
    <cellStyle name="Style 21 2 17" xfId="22856" xr:uid="{00000000-0005-0000-0000-00007F110000}"/>
    <cellStyle name="Style 21 2 18" xfId="30008" xr:uid="{00000000-0005-0000-0000-00007F110000}"/>
    <cellStyle name="Style 21 2 19" xfId="54271" xr:uid="{00000000-0005-0000-0000-000022040000}"/>
    <cellStyle name="Style 21 2 2" xfId="1072" xr:uid="{00000000-0005-0000-0000-000023040000}"/>
    <cellStyle name="Style 21 2 2 10" xfId="14574" xr:uid="{00000000-0005-0000-0000-000023040000}"/>
    <cellStyle name="Style 21 2 2 10 2" xfId="33130" xr:uid="{00000000-0005-0000-0000-000088110000}"/>
    <cellStyle name="Style 21 2 2 10 3" xfId="47108" xr:uid="{00000000-0005-0000-0000-000088110000}"/>
    <cellStyle name="Style 21 2 2 11" xfId="19063" xr:uid="{00000000-0005-0000-0000-0000CE040000}"/>
    <cellStyle name="Style 21 2 2 11 2" xfId="37619" xr:uid="{00000000-0005-0000-0000-000089110000}"/>
    <cellStyle name="Style 21 2 2 11 3" xfId="51111" xr:uid="{00000000-0005-0000-0000-000089110000}"/>
    <cellStyle name="Style 21 2 2 12" xfId="19913" xr:uid="{00000000-0005-0000-0000-000023040000}"/>
    <cellStyle name="Style 21 2 2 12 2" xfId="38469" xr:uid="{00000000-0005-0000-0000-00008A110000}"/>
    <cellStyle name="Style 21 2 2 12 3" xfId="51961" xr:uid="{00000000-0005-0000-0000-00008A110000}"/>
    <cellStyle name="Style 21 2 2 13" xfId="21464" xr:uid="{00000000-0005-0000-0000-000023040000}"/>
    <cellStyle name="Style 21 2 2 13 2" xfId="40004" xr:uid="{00000000-0005-0000-0000-00008B110000}"/>
    <cellStyle name="Style 21 2 2 13 3" xfId="53352" xr:uid="{00000000-0005-0000-0000-00008B110000}"/>
    <cellStyle name="Style 21 2 2 14" xfId="22055" xr:uid="{00000000-0005-0000-0000-0000CE040000}"/>
    <cellStyle name="Style 21 2 2 14 2" xfId="40595" xr:uid="{00000000-0005-0000-0000-00008C110000}"/>
    <cellStyle name="Style 21 2 2 14 3" xfId="53884" xr:uid="{00000000-0005-0000-0000-00008C110000}"/>
    <cellStyle name="Style 21 2 2 15" xfId="22857" xr:uid="{00000000-0005-0000-0000-000087110000}"/>
    <cellStyle name="Style 21 2 2 16" xfId="30004" xr:uid="{00000000-0005-0000-0000-000087110000}"/>
    <cellStyle name="Style 21 2 2 17" xfId="54272" xr:uid="{00000000-0005-0000-0000-000023040000}"/>
    <cellStyle name="Style 21 2 2 2" xfId="2440" xr:uid="{00000000-0005-0000-0000-000023040000}"/>
    <cellStyle name="Style 21 2 2 2 10" xfId="16348" xr:uid="{00000000-0005-0000-0000-0000CF040000}"/>
    <cellStyle name="Style 21 2 2 2 10 2" xfId="34904" xr:uid="{00000000-0005-0000-0000-00008E110000}"/>
    <cellStyle name="Style 21 2 2 2 10 3" xfId="48691" xr:uid="{00000000-0005-0000-0000-00008E110000}"/>
    <cellStyle name="Style 21 2 2 2 11" xfId="18350" xr:uid="{00000000-0005-0000-0000-000023040000}"/>
    <cellStyle name="Style 21 2 2 2 11 2" xfId="36906" xr:uid="{00000000-0005-0000-0000-00008F110000}"/>
    <cellStyle name="Style 21 2 2 2 11 3" xfId="50430" xr:uid="{00000000-0005-0000-0000-00008F110000}"/>
    <cellStyle name="Style 21 2 2 2 12" xfId="18794" xr:uid="{00000000-0005-0000-0000-0000CF040000}"/>
    <cellStyle name="Style 21 2 2 2 12 2" xfId="37350" xr:uid="{00000000-0005-0000-0000-000090110000}"/>
    <cellStyle name="Style 21 2 2 2 12 3" xfId="50843" xr:uid="{00000000-0005-0000-0000-000090110000}"/>
    <cellStyle name="Style 21 2 2 2 13" xfId="23951" xr:uid="{00000000-0005-0000-0000-00008D110000}"/>
    <cellStyle name="Style 21 2 2 2 2" xfId="5647" xr:uid="{00000000-0005-0000-0000-0000CF040000}"/>
    <cellStyle name="Style 21 2 2 2 2 2" xfId="20633" xr:uid="{00000000-0005-0000-0000-000061050000}"/>
    <cellStyle name="Style 21 2 2 2 2 2 2" xfId="39185" xr:uid="{00000000-0005-0000-0000-000092110000}"/>
    <cellStyle name="Style 21 2 2 2 2 2 3" xfId="52568" xr:uid="{00000000-0005-0000-0000-000092110000}"/>
    <cellStyle name="Style 21 2 2 2 2 3" xfId="26064" xr:uid="{00000000-0005-0000-0000-000091110000}"/>
    <cellStyle name="Style 21 2 2 2 2 4" xfId="41464" xr:uid="{00000000-0005-0000-0000-000091110000}"/>
    <cellStyle name="Style 21 2 2 2 3" xfId="7613" xr:uid="{00000000-0005-0000-0000-0000CF040000}"/>
    <cellStyle name="Style 21 2 2 2 3 2" xfId="27743" xr:uid="{00000000-0005-0000-0000-000093110000}"/>
    <cellStyle name="Style 21 2 2 2 3 3" xfId="42751" xr:uid="{00000000-0005-0000-0000-000093110000}"/>
    <cellStyle name="Style 21 2 2 2 4" xfId="8474" xr:uid="{00000000-0005-0000-0000-0000CF040000}"/>
    <cellStyle name="Style 21 2 2 2 4 2" xfId="28401" xr:uid="{00000000-0005-0000-0000-000094110000}"/>
    <cellStyle name="Style 21 2 2 2 4 3" xfId="43228" xr:uid="{00000000-0005-0000-0000-000094110000}"/>
    <cellStyle name="Style 21 2 2 2 5" xfId="9330" xr:uid="{00000000-0005-0000-0000-0000CF040000}"/>
    <cellStyle name="Style 21 2 2 2 5 2" xfId="28932" xr:uid="{00000000-0005-0000-0000-000095110000}"/>
    <cellStyle name="Style 21 2 2 2 5 3" xfId="43612" xr:uid="{00000000-0005-0000-0000-000095110000}"/>
    <cellStyle name="Style 21 2 2 2 6" xfId="9129" xr:uid="{00000000-0005-0000-0000-000049250000}"/>
    <cellStyle name="Style 21 2 2 2 7" xfId="12786" xr:uid="{00000000-0005-0000-0000-0000CF040000}"/>
    <cellStyle name="Style 21 2 2 2 7 2" xfId="31342" xr:uid="{00000000-0005-0000-0000-000097110000}"/>
    <cellStyle name="Style 21 2 2 2 7 3" xfId="45430" xr:uid="{00000000-0005-0000-0000-000097110000}"/>
    <cellStyle name="Style 21 2 2 2 8" xfId="15114" xr:uid="{00000000-0005-0000-0000-0000CF040000}"/>
    <cellStyle name="Style 21 2 2 2 8 2" xfId="33670" xr:uid="{00000000-0005-0000-0000-000098110000}"/>
    <cellStyle name="Style 21 2 2 2 8 3" xfId="47621" xr:uid="{00000000-0005-0000-0000-000098110000}"/>
    <cellStyle name="Style 21 2 2 2 9" xfId="13355" xr:uid="{00000000-0005-0000-0000-000023040000}"/>
    <cellStyle name="Style 21 2 2 2 9 2" xfId="31911" xr:uid="{00000000-0005-0000-0000-000099110000}"/>
    <cellStyle name="Style 21 2 2 2 9 3" xfId="45987" xr:uid="{00000000-0005-0000-0000-000099110000}"/>
    <cellStyle name="Style 21 2 2 3" xfId="2621" xr:uid="{00000000-0005-0000-0000-000023040000}"/>
    <cellStyle name="Style 21 2 2 3 10" xfId="17289" xr:uid="{00000000-0005-0000-0000-000023040000}"/>
    <cellStyle name="Style 21 2 2 3 10 2" xfId="35845" xr:uid="{00000000-0005-0000-0000-00009B110000}"/>
    <cellStyle name="Style 21 2 2 3 10 3" xfId="49513" xr:uid="{00000000-0005-0000-0000-00009B110000}"/>
    <cellStyle name="Style 21 2 2 3 11" xfId="19558" xr:uid="{00000000-0005-0000-0000-0000D0040000}"/>
    <cellStyle name="Style 21 2 2 3 11 2" xfId="38114" xr:uid="{00000000-0005-0000-0000-00009C110000}"/>
    <cellStyle name="Style 21 2 2 3 11 3" xfId="51606" xr:uid="{00000000-0005-0000-0000-00009C110000}"/>
    <cellStyle name="Style 21 2 2 3 12" xfId="55447" xr:uid="{00000000-0005-0000-0000-000023040000}"/>
    <cellStyle name="Style 21 2 2 3 2" xfId="5828" xr:uid="{00000000-0005-0000-0000-0000D0040000}"/>
    <cellStyle name="Style 21 2 2 3 2 2" xfId="20718" xr:uid="{00000000-0005-0000-0000-000063050000}"/>
    <cellStyle name="Style 21 2 2 3 2 2 2" xfId="39263" xr:uid="{00000000-0005-0000-0000-00009E110000}"/>
    <cellStyle name="Style 21 2 2 3 2 2 3" xfId="52640" xr:uid="{00000000-0005-0000-0000-00009E110000}"/>
    <cellStyle name="Style 21 2 2 3 2 3" xfId="26238" xr:uid="{00000000-0005-0000-0000-00009D110000}"/>
    <cellStyle name="Style 21 2 2 3 2 4" xfId="41623" xr:uid="{00000000-0005-0000-0000-00009D110000}"/>
    <cellStyle name="Style 21 2 2 3 3" xfId="7794" xr:uid="{00000000-0005-0000-0000-0000D0040000}"/>
    <cellStyle name="Style 21 2 2 3 3 2" xfId="27838" xr:uid="{00000000-0005-0000-0000-00009F110000}"/>
    <cellStyle name="Style 21 2 2 3 3 3" xfId="42817" xr:uid="{00000000-0005-0000-0000-00009F110000}"/>
    <cellStyle name="Style 21 2 2 3 4" xfId="8655" xr:uid="{00000000-0005-0000-0000-0000D0040000}"/>
    <cellStyle name="Style 21 2 2 3 4 2" xfId="28518" xr:uid="{00000000-0005-0000-0000-0000A0110000}"/>
    <cellStyle name="Style 21 2 2 3 4 3" xfId="43294" xr:uid="{00000000-0005-0000-0000-0000A0110000}"/>
    <cellStyle name="Style 21 2 2 3 5" xfId="9511" xr:uid="{00000000-0005-0000-0000-0000D0040000}"/>
    <cellStyle name="Style 21 2 2 3 5 2" xfId="29113" xr:uid="{00000000-0005-0000-0000-0000A1110000}"/>
    <cellStyle name="Style 21 2 2 3 5 3" xfId="43780" xr:uid="{00000000-0005-0000-0000-0000A1110000}"/>
    <cellStyle name="Style 21 2 2 3 6" xfId="4756" xr:uid="{00000000-0005-0000-0000-00004A250000}"/>
    <cellStyle name="Style 21 2 2 3 7" xfId="12569" xr:uid="{00000000-0005-0000-0000-0000D0040000}"/>
    <cellStyle name="Style 21 2 2 3 7 2" xfId="31125" xr:uid="{00000000-0005-0000-0000-0000A3110000}"/>
    <cellStyle name="Style 21 2 2 3 7 3" xfId="45225" xr:uid="{00000000-0005-0000-0000-0000A3110000}"/>
    <cellStyle name="Style 21 2 2 3 8" xfId="14198" xr:uid="{00000000-0005-0000-0000-000023040000}"/>
    <cellStyle name="Style 21 2 2 3 8 2" xfId="32754" xr:uid="{00000000-0005-0000-0000-0000A4110000}"/>
    <cellStyle name="Style 21 2 2 3 8 3" xfId="46754" xr:uid="{00000000-0005-0000-0000-0000A4110000}"/>
    <cellStyle name="Style 21 2 2 3 9" xfId="16529" xr:uid="{00000000-0005-0000-0000-0000D0040000}"/>
    <cellStyle name="Style 21 2 2 3 9 2" xfId="35085" xr:uid="{00000000-0005-0000-0000-0000A5110000}"/>
    <cellStyle name="Style 21 2 2 3 9 3" xfId="48866" xr:uid="{00000000-0005-0000-0000-0000A5110000}"/>
    <cellStyle name="Style 21 2 2 4" xfId="2579" xr:uid="{00000000-0005-0000-0000-000023040000}"/>
    <cellStyle name="Style 21 2 2 4 10" xfId="21598" xr:uid="{00000000-0005-0000-0000-000023040000}"/>
    <cellStyle name="Style 21 2 2 4 10 2" xfId="40138" xr:uid="{00000000-0005-0000-0000-0000A7110000}"/>
    <cellStyle name="Style 21 2 2 4 10 3" xfId="53486" xr:uid="{00000000-0005-0000-0000-0000A7110000}"/>
    <cellStyle name="Style 21 2 2 4 11" xfId="24072" xr:uid="{00000000-0005-0000-0000-0000A6110000}"/>
    <cellStyle name="Style 21 2 2 4 12" xfId="55407" xr:uid="{00000000-0005-0000-0000-000023040000}"/>
    <cellStyle name="Style 21 2 2 4 2" xfId="5786" xr:uid="{00000000-0005-0000-0000-0000D1040000}"/>
    <cellStyle name="Style 21 2 2 4 2 2" xfId="26199" xr:uid="{00000000-0005-0000-0000-0000A8110000}"/>
    <cellStyle name="Style 21 2 2 4 2 3" xfId="41587" xr:uid="{00000000-0005-0000-0000-0000A8110000}"/>
    <cellStyle name="Style 21 2 2 4 3" xfId="9469" xr:uid="{00000000-0005-0000-0000-0000D1040000}"/>
    <cellStyle name="Style 21 2 2 4 3 2" xfId="29071" xr:uid="{00000000-0005-0000-0000-0000A9110000}"/>
    <cellStyle name="Style 21 2 2 4 3 3" xfId="43741" xr:uid="{00000000-0005-0000-0000-0000A9110000}"/>
    <cellStyle name="Style 21 2 2 4 4" xfId="9198" xr:uid="{00000000-0005-0000-0000-00004B250000}"/>
    <cellStyle name="Style 21 2 2 4 5" xfId="13157" xr:uid="{00000000-0005-0000-0000-0000D1040000}"/>
    <cellStyle name="Style 21 2 2 4 5 2" xfId="31713" xr:uid="{00000000-0005-0000-0000-0000AB110000}"/>
    <cellStyle name="Style 21 2 2 4 5 3" xfId="45795" xr:uid="{00000000-0005-0000-0000-0000AB110000}"/>
    <cellStyle name="Style 21 2 2 4 6" xfId="12104" xr:uid="{00000000-0005-0000-0000-000023040000}"/>
    <cellStyle name="Style 21 2 2 4 6 2" xfId="30667" xr:uid="{00000000-0005-0000-0000-0000AC110000}"/>
    <cellStyle name="Style 21 2 2 4 6 3" xfId="44808" xr:uid="{00000000-0005-0000-0000-0000AC110000}"/>
    <cellStyle name="Style 21 2 2 4 7" xfId="16487" xr:uid="{00000000-0005-0000-0000-0000D1040000}"/>
    <cellStyle name="Style 21 2 2 4 7 2" xfId="35043" xr:uid="{00000000-0005-0000-0000-0000AD110000}"/>
    <cellStyle name="Style 21 2 2 4 7 3" xfId="48824" xr:uid="{00000000-0005-0000-0000-0000AD110000}"/>
    <cellStyle name="Style 21 2 2 4 8" xfId="11771" xr:uid="{00000000-0005-0000-0000-000023040000}"/>
    <cellStyle name="Style 21 2 2 4 8 2" xfId="30335" xr:uid="{00000000-0005-0000-0000-0000AE110000}"/>
    <cellStyle name="Style 21 2 2 4 8 3" xfId="44482" xr:uid="{00000000-0005-0000-0000-0000AE110000}"/>
    <cellStyle name="Style 21 2 2 4 9" xfId="19980" xr:uid="{00000000-0005-0000-0000-0000D1040000}"/>
    <cellStyle name="Style 21 2 2 4 9 2" xfId="38536" xr:uid="{00000000-0005-0000-0000-0000AF110000}"/>
    <cellStyle name="Style 21 2 2 4 9 3" xfId="52028" xr:uid="{00000000-0005-0000-0000-0000AF110000}"/>
    <cellStyle name="Style 21 2 2 5" xfId="4289" xr:uid="{00000000-0005-0000-0000-0000CE040000}"/>
    <cellStyle name="Style 21 2 2 5 2" xfId="24807" xr:uid="{00000000-0005-0000-0000-0000B0110000}"/>
    <cellStyle name="Style 21 2 2 5 3" xfId="22663" xr:uid="{00000000-0005-0000-0000-0000B0110000}"/>
    <cellStyle name="Style 21 2 2 6" xfId="3931" xr:uid="{00000000-0005-0000-0000-000048250000}"/>
    <cellStyle name="Style 21 2 2 7" xfId="15015" xr:uid="{00000000-0005-0000-0000-000023040000}"/>
    <cellStyle name="Style 21 2 2 7 2" xfId="33571" xr:uid="{00000000-0005-0000-0000-0000B2110000}"/>
    <cellStyle name="Style 21 2 2 7 3" xfId="47523" xr:uid="{00000000-0005-0000-0000-0000B2110000}"/>
    <cellStyle name="Style 21 2 2 8" xfId="14246" xr:uid="{00000000-0005-0000-0000-0000CE040000}"/>
    <cellStyle name="Style 21 2 2 8 2" xfId="32802" xr:uid="{00000000-0005-0000-0000-0000B3110000}"/>
    <cellStyle name="Style 21 2 2 8 3" xfId="46796" xr:uid="{00000000-0005-0000-0000-0000B3110000}"/>
    <cellStyle name="Style 21 2 2 9" xfId="13440" xr:uid="{00000000-0005-0000-0000-0000CE040000}"/>
    <cellStyle name="Style 21 2 2 9 2" xfId="31996" xr:uid="{00000000-0005-0000-0000-0000B4110000}"/>
    <cellStyle name="Style 21 2 2 9 3" xfId="46065" xr:uid="{00000000-0005-0000-0000-0000B4110000}"/>
    <cellStyle name="Style 21 2 3" xfId="1073" xr:uid="{00000000-0005-0000-0000-000024040000}"/>
    <cellStyle name="Style 21 2 3 10" xfId="15555" xr:uid="{00000000-0005-0000-0000-000024040000}"/>
    <cellStyle name="Style 21 2 3 10 2" xfId="34111" xr:uid="{00000000-0005-0000-0000-0000B6110000}"/>
    <cellStyle name="Style 21 2 3 10 3" xfId="48006" xr:uid="{00000000-0005-0000-0000-0000B6110000}"/>
    <cellStyle name="Style 21 2 3 11" xfId="19934" xr:uid="{00000000-0005-0000-0000-0000D2040000}"/>
    <cellStyle name="Style 21 2 3 11 2" xfId="38490" xr:uid="{00000000-0005-0000-0000-0000B7110000}"/>
    <cellStyle name="Style 21 2 3 11 3" xfId="51982" xr:uid="{00000000-0005-0000-0000-0000B7110000}"/>
    <cellStyle name="Style 21 2 3 12" xfId="18937" xr:uid="{00000000-0005-0000-0000-000024040000}"/>
    <cellStyle name="Style 21 2 3 12 2" xfId="37493" xr:uid="{00000000-0005-0000-0000-0000B8110000}"/>
    <cellStyle name="Style 21 2 3 12 3" xfId="50985" xr:uid="{00000000-0005-0000-0000-0000B8110000}"/>
    <cellStyle name="Style 21 2 3 13" xfId="21673" xr:uid="{00000000-0005-0000-0000-000024040000}"/>
    <cellStyle name="Style 21 2 3 13 2" xfId="40213" xr:uid="{00000000-0005-0000-0000-0000B9110000}"/>
    <cellStyle name="Style 21 2 3 13 3" xfId="53561" xr:uid="{00000000-0005-0000-0000-0000B9110000}"/>
    <cellStyle name="Style 21 2 3 14" xfId="22056" xr:uid="{00000000-0005-0000-0000-0000D2040000}"/>
    <cellStyle name="Style 21 2 3 14 2" xfId="40596" xr:uid="{00000000-0005-0000-0000-0000BA110000}"/>
    <cellStyle name="Style 21 2 3 14 3" xfId="53885" xr:uid="{00000000-0005-0000-0000-0000BA110000}"/>
    <cellStyle name="Style 21 2 3 15" xfId="22858" xr:uid="{00000000-0005-0000-0000-0000B5110000}"/>
    <cellStyle name="Style 21 2 3 16" xfId="30007" xr:uid="{00000000-0005-0000-0000-0000B5110000}"/>
    <cellStyle name="Style 21 2 3 17" xfId="54273" xr:uid="{00000000-0005-0000-0000-000024040000}"/>
    <cellStyle name="Style 21 2 3 2" xfId="2439" xr:uid="{00000000-0005-0000-0000-000024040000}"/>
    <cellStyle name="Style 21 2 3 2 10" xfId="16347" xr:uid="{00000000-0005-0000-0000-0000D3040000}"/>
    <cellStyle name="Style 21 2 3 2 10 2" xfId="34903" xr:uid="{00000000-0005-0000-0000-0000BC110000}"/>
    <cellStyle name="Style 21 2 3 2 10 3" xfId="48690" xr:uid="{00000000-0005-0000-0000-0000BC110000}"/>
    <cellStyle name="Style 21 2 3 2 11" xfId="17367" xr:uid="{00000000-0005-0000-0000-000024040000}"/>
    <cellStyle name="Style 21 2 3 2 11 2" xfId="35923" xr:uid="{00000000-0005-0000-0000-0000BD110000}"/>
    <cellStyle name="Style 21 2 3 2 11 3" xfId="49579" xr:uid="{00000000-0005-0000-0000-0000BD110000}"/>
    <cellStyle name="Style 21 2 3 2 12" xfId="13814" xr:uid="{00000000-0005-0000-0000-0000D3040000}"/>
    <cellStyle name="Style 21 2 3 2 12 2" xfId="32370" xr:uid="{00000000-0005-0000-0000-0000BE110000}"/>
    <cellStyle name="Style 21 2 3 2 12 3" xfId="46396" xr:uid="{00000000-0005-0000-0000-0000BE110000}"/>
    <cellStyle name="Style 21 2 3 2 13" xfId="23950" xr:uid="{00000000-0005-0000-0000-0000BB110000}"/>
    <cellStyle name="Style 21 2 3 2 2" xfId="5646" xr:uid="{00000000-0005-0000-0000-0000D3040000}"/>
    <cellStyle name="Style 21 2 3 2 2 2" xfId="20632" xr:uid="{00000000-0005-0000-0000-000067050000}"/>
    <cellStyle name="Style 21 2 3 2 2 2 2" xfId="39184" xr:uid="{00000000-0005-0000-0000-0000C0110000}"/>
    <cellStyle name="Style 21 2 3 2 2 2 3" xfId="52567" xr:uid="{00000000-0005-0000-0000-0000C0110000}"/>
    <cellStyle name="Style 21 2 3 2 2 3" xfId="26063" xr:uid="{00000000-0005-0000-0000-0000BF110000}"/>
    <cellStyle name="Style 21 2 3 2 2 4" xfId="41463" xr:uid="{00000000-0005-0000-0000-0000BF110000}"/>
    <cellStyle name="Style 21 2 3 2 3" xfId="7612" xr:uid="{00000000-0005-0000-0000-0000D3040000}"/>
    <cellStyle name="Style 21 2 3 2 3 2" xfId="27742" xr:uid="{00000000-0005-0000-0000-0000C1110000}"/>
    <cellStyle name="Style 21 2 3 2 3 3" xfId="42750" xr:uid="{00000000-0005-0000-0000-0000C1110000}"/>
    <cellStyle name="Style 21 2 3 2 4" xfId="8473" xr:uid="{00000000-0005-0000-0000-0000D3040000}"/>
    <cellStyle name="Style 21 2 3 2 4 2" xfId="28400" xr:uid="{00000000-0005-0000-0000-0000C2110000}"/>
    <cellStyle name="Style 21 2 3 2 4 3" xfId="43227" xr:uid="{00000000-0005-0000-0000-0000C2110000}"/>
    <cellStyle name="Style 21 2 3 2 5" xfId="9329" xr:uid="{00000000-0005-0000-0000-0000D3040000}"/>
    <cellStyle name="Style 21 2 3 2 5 2" xfId="28931" xr:uid="{00000000-0005-0000-0000-0000C3110000}"/>
    <cellStyle name="Style 21 2 3 2 5 3" xfId="43611" xr:uid="{00000000-0005-0000-0000-0000C3110000}"/>
    <cellStyle name="Style 21 2 3 2 6" xfId="3532" xr:uid="{00000000-0005-0000-0000-00004D250000}"/>
    <cellStyle name="Style 21 2 3 2 7" xfId="13205" xr:uid="{00000000-0005-0000-0000-0000D3040000}"/>
    <cellStyle name="Style 21 2 3 2 7 2" xfId="31761" xr:uid="{00000000-0005-0000-0000-0000C5110000}"/>
    <cellStyle name="Style 21 2 3 2 7 3" xfId="45843" xr:uid="{00000000-0005-0000-0000-0000C5110000}"/>
    <cellStyle name="Style 21 2 3 2 8" xfId="15113" xr:uid="{00000000-0005-0000-0000-0000D3040000}"/>
    <cellStyle name="Style 21 2 3 2 8 2" xfId="33669" xr:uid="{00000000-0005-0000-0000-0000C6110000}"/>
    <cellStyle name="Style 21 2 3 2 8 3" xfId="47620" xr:uid="{00000000-0005-0000-0000-0000C6110000}"/>
    <cellStyle name="Style 21 2 3 2 9" xfId="13356" xr:uid="{00000000-0005-0000-0000-000024040000}"/>
    <cellStyle name="Style 21 2 3 2 9 2" xfId="31912" xr:uid="{00000000-0005-0000-0000-0000C7110000}"/>
    <cellStyle name="Style 21 2 3 2 9 3" xfId="45988" xr:uid="{00000000-0005-0000-0000-0000C7110000}"/>
    <cellStyle name="Style 21 2 3 3" xfId="2622" xr:uid="{00000000-0005-0000-0000-000024040000}"/>
    <cellStyle name="Style 21 2 3 3 10" xfId="14066" xr:uid="{00000000-0005-0000-0000-000024040000}"/>
    <cellStyle name="Style 21 2 3 3 10 2" xfId="32622" xr:uid="{00000000-0005-0000-0000-0000C9110000}"/>
    <cellStyle name="Style 21 2 3 3 10 3" xfId="46625" xr:uid="{00000000-0005-0000-0000-0000C9110000}"/>
    <cellStyle name="Style 21 2 3 3 11" xfId="15417" xr:uid="{00000000-0005-0000-0000-0000D4040000}"/>
    <cellStyle name="Style 21 2 3 3 11 2" xfId="33973" xr:uid="{00000000-0005-0000-0000-0000CA110000}"/>
    <cellStyle name="Style 21 2 3 3 11 3" xfId="47898" xr:uid="{00000000-0005-0000-0000-0000CA110000}"/>
    <cellStyle name="Style 21 2 3 3 12" xfId="55448" xr:uid="{00000000-0005-0000-0000-000024040000}"/>
    <cellStyle name="Style 21 2 3 3 2" xfId="5829" xr:uid="{00000000-0005-0000-0000-0000D4040000}"/>
    <cellStyle name="Style 21 2 3 3 2 2" xfId="20719" xr:uid="{00000000-0005-0000-0000-000069050000}"/>
    <cellStyle name="Style 21 2 3 3 2 2 2" xfId="39264" xr:uid="{00000000-0005-0000-0000-0000CC110000}"/>
    <cellStyle name="Style 21 2 3 3 2 2 3" xfId="52641" xr:uid="{00000000-0005-0000-0000-0000CC110000}"/>
    <cellStyle name="Style 21 2 3 3 2 3" xfId="26239" xr:uid="{00000000-0005-0000-0000-0000CB110000}"/>
    <cellStyle name="Style 21 2 3 3 2 4" xfId="41624" xr:uid="{00000000-0005-0000-0000-0000CB110000}"/>
    <cellStyle name="Style 21 2 3 3 3" xfId="7795" xr:uid="{00000000-0005-0000-0000-0000D4040000}"/>
    <cellStyle name="Style 21 2 3 3 3 2" xfId="27839" xr:uid="{00000000-0005-0000-0000-0000CD110000}"/>
    <cellStyle name="Style 21 2 3 3 3 3" xfId="42818" xr:uid="{00000000-0005-0000-0000-0000CD110000}"/>
    <cellStyle name="Style 21 2 3 3 4" xfId="8656" xr:uid="{00000000-0005-0000-0000-0000D4040000}"/>
    <cellStyle name="Style 21 2 3 3 4 2" xfId="28519" xr:uid="{00000000-0005-0000-0000-0000CE110000}"/>
    <cellStyle name="Style 21 2 3 3 4 3" xfId="43295" xr:uid="{00000000-0005-0000-0000-0000CE110000}"/>
    <cellStyle name="Style 21 2 3 3 5" xfId="9512" xr:uid="{00000000-0005-0000-0000-0000D4040000}"/>
    <cellStyle name="Style 21 2 3 3 5 2" xfId="29114" xr:uid="{00000000-0005-0000-0000-0000CF110000}"/>
    <cellStyle name="Style 21 2 3 3 5 3" xfId="43781" xr:uid="{00000000-0005-0000-0000-0000CF110000}"/>
    <cellStyle name="Style 21 2 3 3 6" xfId="3533" xr:uid="{00000000-0005-0000-0000-00004E250000}"/>
    <cellStyle name="Style 21 2 3 3 7" xfId="12523" xr:uid="{00000000-0005-0000-0000-0000D4040000}"/>
    <cellStyle name="Style 21 2 3 3 7 2" xfId="31081" xr:uid="{00000000-0005-0000-0000-0000D1110000}"/>
    <cellStyle name="Style 21 2 3 3 7 3" xfId="45181" xr:uid="{00000000-0005-0000-0000-0000D1110000}"/>
    <cellStyle name="Style 21 2 3 3 8" xfId="14040" xr:uid="{00000000-0005-0000-0000-000024040000}"/>
    <cellStyle name="Style 21 2 3 3 8 2" xfId="32596" xr:uid="{00000000-0005-0000-0000-0000D2110000}"/>
    <cellStyle name="Style 21 2 3 3 8 3" xfId="46599" xr:uid="{00000000-0005-0000-0000-0000D2110000}"/>
    <cellStyle name="Style 21 2 3 3 9" xfId="16530" xr:uid="{00000000-0005-0000-0000-0000D4040000}"/>
    <cellStyle name="Style 21 2 3 3 9 2" xfId="35086" xr:uid="{00000000-0005-0000-0000-0000D3110000}"/>
    <cellStyle name="Style 21 2 3 3 9 3" xfId="48867" xr:uid="{00000000-0005-0000-0000-0000D3110000}"/>
    <cellStyle name="Style 21 2 3 4" xfId="2578" xr:uid="{00000000-0005-0000-0000-000024040000}"/>
    <cellStyle name="Style 21 2 3 4 10" xfId="21597" xr:uid="{00000000-0005-0000-0000-000024040000}"/>
    <cellStyle name="Style 21 2 3 4 10 2" xfId="40137" xr:uid="{00000000-0005-0000-0000-0000D5110000}"/>
    <cellStyle name="Style 21 2 3 4 10 3" xfId="53485" xr:uid="{00000000-0005-0000-0000-0000D5110000}"/>
    <cellStyle name="Style 21 2 3 4 11" xfId="24071" xr:uid="{00000000-0005-0000-0000-0000D4110000}"/>
    <cellStyle name="Style 21 2 3 4 12" xfId="55406" xr:uid="{00000000-0005-0000-0000-000024040000}"/>
    <cellStyle name="Style 21 2 3 4 2" xfId="5785" xr:uid="{00000000-0005-0000-0000-0000D5040000}"/>
    <cellStyle name="Style 21 2 3 4 2 2" xfId="26198" xr:uid="{00000000-0005-0000-0000-0000D6110000}"/>
    <cellStyle name="Style 21 2 3 4 2 3" xfId="41586" xr:uid="{00000000-0005-0000-0000-0000D6110000}"/>
    <cellStyle name="Style 21 2 3 4 3" xfId="9468" xr:uid="{00000000-0005-0000-0000-0000D5040000}"/>
    <cellStyle name="Style 21 2 3 4 3 2" xfId="29070" xr:uid="{00000000-0005-0000-0000-0000D7110000}"/>
    <cellStyle name="Style 21 2 3 4 3 3" xfId="43740" xr:uid="{00000000-0005-0000-0000-0000D7110000}"/>
    <cellStyle name="Style 21 2 3 4 4" xfId="3937" xr:uid="{00000000-0005-0000-0000-00004F250000}"/>
    <cellStyle name="Style 21 2 3 4 5" xfId="12514" xr:uid="{00000000-0005-0000-0000-0000D5040000}"/>
    <cellStyle name="Style 21 2 3 4 5 2" xfId="31072" xr:uid="{00000000-0005-0000-0000-0000D9110000}"/>
    <cellStyle name="Style 21 2 3 4 5 3" xfId="45172" xr:uid="{00000000-0005-0000-0000-0000D9110000}"/>
    <cellStyle name="Style 21 2 3 4 6" xfId="13958" xr:uid="{00000000-0005-0000-0000-000024040000}"/>
    <cellStyle name="Style 21 2 3 4 6 2" xfId="32514" xr:uid="{00000000-0005-0000-0000-0000DA110000}"/>
    <cellStyle name="Style 21 2 3 4 6 3" xfId="46525" xr:uid="{00000000-0005-0000-0000-0000DA110000}"/>
    <cellStyle name="Style 21 2 3 4 7" xfId="16486" xr:uid="{00000000-0005-0000-0000-0000D5040000}"/>
    <cellStyle name="Style 21 2 3 4 7 2" xfId="35042" xr:uid="{00000000-0005-0000-0000-0000DB110000}"/>
    <cellStyle name="Style 21 2 3 4 7 3" xfId="48823" xr:uid="{00000000-0005-0000-0000-0000DB110000}"/>
    <cellStyle name="Style 21 2 3 4 8" xfId="14102" xr:uid="{00000000-0005-0000-0000-000024040000}"/>
    <cellStyle name="Style 21 2 3 4 8 2" xfId="32658" xr:uid="{00000000-0005-0000-0000-0000DC110000}"/>
    <cellStyle name="Style 21 2 3 4 8 3" xfId="46660" xr:uid="{00000000-0005-0000-0000-0000DC110000}"/>
    <cellStyle name="Style 21 2 3 4 9" xfId="19994" xr:uid="{00000000-0005-0000-0000-0000D5040000}"/>
    <cellStyle name="Style 21 2 3 4 9 2" xfId="38550" xr:uid="{00000000-0005-0000-0000-0000DD110000}"/>
    <cellStyle name="Style 21 2 3 4 9 3" xfId="52042" xr:uid="{00000000-0005-0000-0000-0000DD110000}"/>
    <cellStyle name="Style 21 2 3 5" xfId="4290" xr:uid="{00000000-0005-0000-0000-0000D2040000}"/>
    <cellStyle name="Style 21 2 3 5 2" xfId="24808" xr:uid="{00000000-0005-0000-0000-0000DE110000}"/>
    <cellStyle name="Style 21 2 3 5 3" xfId="22662" xr:uid="{00000000-0005-0000-0000-0000DE110000}"/>
    <cellStyle name="Style 21 2 3 6" xfId="3531" xr:uid="{00000000-0005-0000-0000-00004C250000}"/>
    <cellStyle name="Style 21 2 3 7" xfId="15389" xr:uid="{00000000-0005-0000-0000-000024040000}"/>
    <cellStyle name="Style 21 2 3 7 2" xfId="33945" xr:uid="{00000000-0005-0000-0000-0000E0110000}"/>
    <cellStyle name="Style 21 2 3 7 3" xfId="47876" xr:uid="{00000000-0005-0000-0000-0000E0110000}"/>
    <cellStyle name="Style 21 2 3 8" xfId="13198" xr:uid="{00000000-0005-0000-0000-0000D2040000}"/>
    <cellStyle name="Style 21 2 3 8 2" xfId="31754" xr:uid="{00000000-0005-0000-0000-0000E1110000}"/>
    <cellStyle name="Style 21 2 3 8 3" xfId="45836" xr:uid="{00000000-0005-0000-0000-0000E1110000}"/>
    <cellStyle name="Style 21 2 3 9" xfId="12334" xr:uid="{00000000-0005-0000-0000-0000D2040000}"/>
    <cellStyle name="Style 21 2 3 9 2" xfId="30895" xr:uid="{00000000-0005-0000-0000-0000E2110000}"/>
    <cellStyle name="Style 21 2 3 9 3" xfId="45006" xr:uid="{00000000-0005-0000-0000-0000E2110000}"/>
    <cellStyle name="Style 21 2 4" xfId="2441" xr:uid="{00000000-0005-0000-0000-000022040000}"/>
    <cellStyle name="Style 21 2 4 10" xfId="16349" xr:uid="{00000000-0005-0000-0000-0000D6040000}"/>
    <cellStyle name="Style 21 2 4 10 2" xfId="34905" xr:uid="{00000000-0005-0000-0000-0000E4110000}"/>
    <cellStyle name="Style 21 2 4 10 3" xfId="48692" xr:uid="{00000000-0005-0000-0000-0000E4110000}"/>
    <cellStyle name="Style 21 2 4 11" xfId="17918" xr:uid="{00000000-0005-0000-0000-000022040000}"/>
    <cellStyle name="Style 21 2 4 11 2" xfId="36474" xr:uid="{00000000-0005-0000-0000-0000E5110000}"/>
    <cellStyle name="Style 21 2 4 11 3" xfId="50057" xr:uid="{00000000-0005-0000-0000-0000E5110000}"/>
    <cellStyle name="Style 21 2 4 12" xfId="17537" xr:uid="{00000000-0005-0000-0000-0000D6040000}"/>
    <cellStyle name="Style 21 2 4 12 2" xfId="36093" xr:uid="{00000000-0005-0000-0000-0000E6110000}"/>
    <cellStyle name="Style 21 2 4 12 3" xfId="49724" xr:uid="{00000000-0005-0000-0000-0000E6110000}"/>
    <cellStyle name="Style 21 2 4 13" xfId="23952" xr:uid="{00000000-0005-0000-0000-0000E3110000}"/>
    <cellStyle name="Style 21 2 4 2" xfId="5648" xr:uid="{00000000-0005-0000-0000-0000D6040000}"/>
    <cellStyle name="Style 21 2 4 2 2" xfId="20634" xr:uid="{00000000-0005-0000-0000-00006C050000}"/>
    <cellStyle name="Style 21 2 4 2 2 2" xfId="39186" xr:uid="{00000000-0005-0000-0000-0000E8110000}"/>
    <cellStyle name="Style 21 2 4 2 2 3" xfId="52569" xr:uid="{00000000-0005-0000-0000-0000E8110000}"/>
    <cellStyle name="Style 21 2 4 2 3" xfId="26065" xr:uid="{00000000-0005-0000-0000-0000E7110000}"/>
    <cellStyle name="Style 21 2 4 2 4" xfId="41465" xr:uid="{00000000-0005-0000-0000-0000E7110000}"/>
    <cellStyle name="Style 21 2 4 3" xfId="7614" xr:uid="{00000000-0005-0000-0000-0000D6040000}"/>
    <cellStyle name="Style 21 2 4 3 2" xfId="27744" xr:uid="{00000000-0005-0000-0000-0000E9110000}"/>
    <cellStyle name="Style 21 2 4 3 3" xfId="42752" xr:uid="{00000000-0005-0000-0000-0000E9110000}"/>
    <cellStyle name="Style 21 2 4 4" xfId="8475" xr:uid="{00000000-0005-0000-0000-0000D6040000}"/>
    <cellStyle name="Style 21 2 4 4 2" xfId="28402" xr:uid="{00000000-0005-0000-0000-0000EA110000}"/>
    <cellStyle name="Style 21 2 4 4 3" xfId="43229" xr:uid="{00000000-0005-0000-0000-0000EA110000}"/>
    <cellStyle name="Style 21 2 4 5" xfId="9331" xr:uid="{00000000-0005-0000-0000-0000D6040000}"/>
    <cellStyle name="Style 21 2 4 5 2" xfId="28933" xr:uid="{00000000-0005-0000-0000-0000EB110000}"/>
    <cellStyle name="Style 21 2 4 5 3" xfId="43613" xr:uid="{00000000-0005-0000-0000-0000EB110000}"/>
    <cellStyle name="Style 21 2 4 6" xfId="9135" xr:uid="{00000000-0005-0000-0000-000050250000}"/>
    <cellStyle name="Style 21 2 4 7" xfId="11887" xr:uid="{00000000-0005-0000-0000-0000D6040000}"/>
    <cellStyle name="Style 21 2 4 7 2" xfId="30451" xr:uid="{00000000-0005-0000-0000-0000ED110000}"/>
    <cellStyle name="Style 21 2 4 7 3" xfId="44596" xr:uid="{00000000-0005-0000-0000-0000ED110000}"/>
    <cellStyle name="Style 21 2 4 8" xfId="15115" xr:uid="{00000000-0005-0000-0000-0000D6040000}"/>
    <cellStyle name="Style 21 2 4 8 2" xfId="33671" xr:uid="{00000000-0005-0000-0000-0000EE110000}"/>
    <cellStyle name="Style 21 2 4 8 3" xfId="47622" xr:uid="{00000000-0005-0000-0000-0000EE110000}"/>
    <cellStyle name="Style 21 2 4 9" xfId="13354" xr:uid="{00000000-0005-0000-0000-000022040000}"/>
    <cellStyle name="Style 21 2 4 9 2" xfId="31910" xr:uid="{00000000-0005-0000-0000-0000EF110000}"/>
    <cellStyle name="Style 21 2 4 9 3" xfId="45986" xr:uid="{00000000-0005-0000-0000-0000EF110000}"/>
    <cellStyle name="Style 21 2 5" xfId="2620" xr:uid="{00000000-0005-0000-0000-000022040000}"/>
    <cellStyle name="Style 21 2 5 10" xfId="18357" xr:uid="{00000000-0005-0000-0000-000022040000}"/>
    <cellStyle name="Style 21 2 5 10 2" xfId="36913" xr:uid="{00000000-0005-0000-0000-0000F1110000}"/>
    <cellStyle name="Style 21 2 5 10 3" xfId="50436" xr:uid="{00000000-0005-0000-0000-0000F1110000}"/>
    <cellStyle name="Style 21 2 5 11" xfId="19021" xr:uid="{00000000-0005-0000-0000-0000D7040000}"/>
    <cellStyle name="Style 21 2 5 11 2" xfId="37577" xr:uid="{00000000-0005-0000-0000-0000F2110000}"/>
    <cellStyle name="Style 21 2 5 11 3" xfId="51069" xr:uid="{00000000-0005-0000-0000-0000F2110000}"/>
    <cellStyle name="Style 21 2 5 12" xfId="55446" xr:uid="{00000000-0005-0000-0000-000022040000}"/>
    <cellStyle name="Style 21 2 5 2" xfId="5827" xr:uid="{00000000-0005-0000-0000-0000D7040000}"/>
    <cellStyle name="Style 21 2 5 2 2" xfId="20717" xr:uid="{00000000-0005-0000-0000-00006E050000}"/>
    <cellStyle name="Style 21 2 5 2 2 2" xfId="39262" xr:uid="{00000000-0005-0000-0000-0000F4110000}"/>
    <cellStyle name="Style 21 2 5 2 2 3" xfId="52639" xr:uid="{00000000-0005-0000-0000-0000F4110000}"/>
    <cellStyle name="Style 21 2 5 2 3" xfId="26237" xr:uid="{00000000-0005-0000-0000-0000F3110000}"/>
    <cellStyle name="Style 21 2 5 2 4" xfId="41622" xr:uid="{00000000-0005-0000-0000-0000F3110000}"/>
    <cellStyle name="Style 21 2 5 3" xfId="7793" xr:uid="{00000000-0005-0000-0000-0000D7040000}"/>
    <cellStyle name="Style 21 2 5 3 2" xfId="27837" xr:uid="{00000000-0005-0000-0000-0000F5110000}"/>
    <cellStyle name="Style 21 2 5 3 3" xfId="42816" xr:uid="{00000000-0005-0000-0000-0000F5110000}"/>
    <cellStyle name="Style 21 2 5 4" xfId="8654" xr:uid="{00000000-0005-0000-0000-0000D7040000}"/>
    <cellStyle name="Style 21 2 5 4 2" xfId="28517" xr:uid="{00000000-0005-0000-0000-0000F6110000}"/>
    <cellStyle name="Style 21 2 5 4 3" xfId="43293" xr:uid="{00000000-0005-0000-0000-0000F6110000}"/>
    <cellStyle name="Style 21 2 5 5" xfId="9510" xr:uid="{00000000-0005-0000-0000-0000D7040000}"/>
    <cellStyle name="Style 21 2 5 5 2" xfId="29112" xr:uid="{00000000-0005-0000-0000-0000F7110000}"/>
    <cellStyle name="Style 21 2 5 5 3" xfId="43779" xr:uid="{00000000-0005-0000-0000-0000F7110000}"/>
    <cellStyle name="Style 21 2 5 6" xfId="4750" xr:uid="{00000000-0005-0000-0000-000051250000}"/>
    <cellStyle name="Style 21 2 5 7" xfId="12469" xr:uid="{00000000-0005-0000-0000-0000D7040000}"/>
    <cellStyle name="Style 21 2 5 7 2" xfId="31028" xr:uid="{00000000-0005-0000-0000-0000F9110000}"/>
    <cellStyle name="Style 21 2 5 7 3" xfId="45128" xr:uid="{00000000-0005-0000-0000-0000F9110000}"/>
    <cellStyle name="Style 21 2 5 8" xfId="14086" xr:uid="{00000000-0005-0000-0000-000022040000}"/>
    <cellStyle name="Style 21 2 5 8 2" xfId="32642" xr:uid="{00000000-0005-0000-0000-0000FA110000}"/>
    <cellStyle name="Style 21 2 5 8 3" xfId="46645" xr:uid="{00000000-0005-0000-0000-0000FA110000}"/>
    <cellStyle name="Style 21 2 5 9" xfId="16528" xr:uid="{00000000-0005-0000-0000-0000D7040000}"/>
    <cellStyle name="Style 21 2 5 9 2" xfId="35084" xr:uid="{00000000-0005-0000-0000-0000FB110000}"/>
    <cellStyle name="Style 21 2 5 9 3" xfId="48865" xr:uid="{00000000-0005-0000-0000-0000FB110000}"/>
    <cellStyle name="Style 21 2 6" xfId="2580" xr:uid="{00000000-0005-0000-0000-000022040000}"/>
    <cellStyle name="Style 21 2 6 10" xfId="21599" xr:uid="{00000000-0005-0000-0000-000022040000}"/>
    <cellStyle name="Style 21 2 6 10 2" xfId="40139" xr:uid="{00000000-0005-0000-0000-0000FD110000}"/>
    <cellStyle name="Style 21 2 6 10 3" xfId="53487" xr:uid="{00000000-0005-0000-0000-0000FD110000}"/>
    <cellStyle name="Style 21 2 6 11" xfId="24073" xr:uid="{00000000-0005-0000-0000-0000FC110000}"/>
    <cellStyle name="Style 21 2 6 12" xfId="55408" xr:uid="{00000000-0005-0000-0000-000022040000}"/>
    <cellStyle name="Style 21 2 6 2" xfId="5787" xr:uid="{00000000-0005-0000-0000-0000D8040000}"/>
    <cellStyle name="Style 21 2 6 2 2" xfId="26200" xr:uid="{00000000-0005-0000-0000-0000FE110000}"/>
    <cellStyle name="Style 21 2 6 2 3" xfId="41588" xr:uid="{00000000-0005-0000-0000-0000FE110000}"/>
    <cellStyle name="Style 21 2 6 3" xfId="9470" xr:uid="{00000000-0005-0000-0000-0000D8040000}"/>
    <cellStyle name="Style 21 2 6 3 2" xfId="29072" xr:uid="{00000000-0005-0000-0000-0000FF110000}"/>
    <cellStyle name="Style 21 2 6 3 3" xfId="43742" xr:uid="{00000000-0005-0000-0000-0000FF110000}"/>
    <cellStyle name="Style 21 2 6 4" xfId="9209" xr:uid="{00000000-0005-0000-0000-000052250000}"/>
    <cellStyle name="Style 21 2 6 5" xfId="12461" xr:uid="{00000000-0005-0000-0000-0000D8040000}"/>
    <cellStyle name="Style 21 2 6 5 2" xfId="31020" xr:uid="{00000000-0005-0000-0000-000001120000}"/>
    <cellStyle name="Style 21 2 6 5 3" xfId="45120" xr:uid="{00000000-0005-0000-0000-000001120000}"/>
    <cellStyle name="Style 21 2 6 6" xfId="14077" xr:uid="{00000000-0005-0000-0000-000022040000}"/>
    <cellStyle name="Style 21 2 6 6 2" xfId="32633" xr:uid="{00000000-0005-0000-0000-000002120000}"/>
    <cellStyle name="Style 21 2 6 6 3" xfId="46636" xr:uid="{00000000-0005-0000-0000-000002120000}"/>
    <cellStyle name="Style 21 2 6 7" xfId="16488" xr:uid="{00000000-0005-0000-0000-0000D8040000}"/>
    <cellStyle name="Style 21 2 6 7 2" xfId="35044" xr:uid="{00000000-0005-0000-0000-000003120000}"/>
    <cellStyle name="Style 21 2 6 7 3" xfId="48825" xr:uid="{00000000-0005-0000-0000-000003120000}"/>
    <cellStyle name="Style 21 2 6 8" xfId="12052" xr:uid="{00000000-0005-0000-0000-000022040000}"/>
    <cellStyle name="Style 21 2 6 8 2" xfId="30615" xr:uid="{00000000-0005-0000-0000-000004120000}"/>
    <cellStyle name="Style 21 2 6 8 3" xfId="44759" xr:uid="{00000000-0005-0000-0000-000004120000}"/>
    <cellStyle name="Style 21 2 6 9" xfId="19012" xr:uid="{00000000-0005-0000-0000-0000D8040000}"/>
    <cellStyle name="Style 21 2 6 9 2" xfId="37568" xr:uid="{00000000-0005-0000-0000-000005120000}"/>
    <cellStyle name="Style 21 2 6 9 3" xfId="51060" xr:uid="{00000000-0005-0000-0000-000005120000}"/>
    <cellStyle name="Style 21 2 7" xfId="4288" xr:uid="{00000000-0005-0000-0000-0000CD040000}"/>
    <cellStyle name="Style 21 2 7 2" xfId="24806" xr:uid="{00000000-0005-0000-0000-000006120000}"/>
    <cellStyle name="Style 21 2 7 3" xfId="28264" xr:uid="{00000000-0005-0000-0000-000006120000}"/>
    <cellStyle name="Style 21 2 8" xfId="9201" xr:uid="{00000000-0005-0000-0000-000047250000}"/>
    <cellStyle name="Style 21 2 9" xfId="13563" xr:uid="{00000000-0005-0000-0000-000022040000}"/>
    <cellStyle name="Style 21 2 9 2" xfId="32119" xr:uid="{00000000-0005-0000-0000-000008120000}"/>
    <cellStyle name="Style 21 2 9 3" xfId="46173" xr:uid="{00000000-0005-0000-0000-000008120000}"/>
    <cellStyle name="Style 21 20" xfId="54270" xr:uid="{00000000-0005-0000-0000-000021040000}"/>
    <cellStyle name="Style 21 3" xfId="1074" xr:uid="{00000000-0005-0000-0000-000025040000}"/>
    <cellStyle name="Style 21 3 10" xfId="18804" xr:uid="{00000000-0005-0000-0000-000025040000}"/>
    <cellStyle name="Style 21 3 10 2" xfId="37360" xr:uid="{00000000-0005-0000-0000-00000A120000}"/>
    <cellStyle name="Style 21 3 10 3" xfId="50853" xr:uid="{00000000-0005-0000-0000-00000A120000}"/>
    <cellStyle name="Style 21 3 11" xfId="19134" xr:uid="{00000000-0005-0000-0000-0000D9040000}"/>
    <cellStyle name="Style 21 3 11 2" xfId="37690" xr:uid="{00000000-0005-0000-0000-00000B120000}"/>
    <cellStyle name="Style 21 3 11 3" xfId="51182" xr:uid="{00000000-0005-0000-0000-00000B120000}"/>
    <cellStyle name="Style 21 3 12" xfId="19759" xr:uid="{00000000-0005-0000-0000-000025040000}"/>
    <cellStyle name="Style 21 3 12 2" xfId="38315" xr:uid="{00000000-0005-0000-0000-00000C120000}"/>
    <cellStyle name="Style 21 3 12 3" xfId="51807" xr:uid="{00000000-0005-0000-0000-00000C120000}"/>
    <cellStyle name="Style 21 3 13" xfId="21471" xr:uid="{00000000-0005-0000-0000-000025040000}"/>
    <cellStyle name="Style 21 3 13 2" xfId="40011" xr:uid="{00000000-0005-0000-0000-00000D120000}"/>
    <cellStyle name="Style 21 3 13 3" xfId="53359" xr:uid="{00000000-0005-0000-0000-00000D120000}"/>
    <cellStyle name="Style 21 3 14" xfId="22057" xr:uid="{00000000-0005-0000-0000-0000D9040000}"/>
    <cellStyle name="Style 21 3 14 2" xfId="40597" xr:uid="{00000000-0005-0000-0000-00000E120000}"/>
    <cellStyle name="Style 21 3 14 3" xfId="53886" xr:uid="{00000000-0005-0000-0000-00000E120000}"/>
    <cellStyle name="Style 21 3 15" xfId="22859" xr:uid="{00000000-0005-0000-0000-000009120000}"/>
    <cellStyle name="Style 21 3 16" xfId="30006" xr:uid="{00000000-0005-0000-0000-000009120000}"/>
    <cellStyle name="Style 21 3 17" xfId="54274" xr:uid="{00000000-0005-0000-0000-000025040000}"/>
    <cellStyle name="Style 21 3 2" xfId="2438" xr:uid="{00000000-0005-0000-0000-000025040000}"/>
    <cellStyle name="Style 21 3 2 10" xfId="16346" xr:uid="{00000000-0005-0000-0000-0000DA040000}"/>
    <cellStyle name="Style 21 3 2 10 2" xfId="34902" xr:uid="{00000000-0005-0000-0000-000010120000}"/>
    <cellStyle name="Style 21 3 2 10 3" xfId="48689" xr:uid="{00000000-0005-0000-0000-000010120000}"/>
    <cellStyle name="Style 21 3 2 11" xfId="17168" xr:uid="{00000000-0005-0000-0000-000025040000}"/>
    <cellStyle name="Style 21 3 2 11 2" xfId="35724" xr:uid="{00000000-0005-0000-0000-000011120000}"/>
    <cellStyle name="Style 21 3 2 11 3" xfId="49399" xr:uid="{00000000-0005-0000-0000-000011120000}"/>
    <cellStyle name="Style 21 3 2 12" xfId="15858" xr:uid="{00000000-0005-0000-0000-0000DA040000}"/>
    <cellStyle name="Style 21 3 2 12 2" xfId="34414" xr:uid="{00000000-0005-0000-0000-000012120000}"/>
    <cellStyle name="Style 21 3 2 12 3" xfId="48264" xr:uid="{00000000-0005-0000-0000-000012120000}"/>
    <cellStyle name="Style 21 3 2 13" xfId="23949" xr:uid="{00000000-0005-0000-0000-00000F120000}"/>
    <cellStyle name="Style 21 3 2 2" xfId="5645" xr:uid="{00000000-0005-0000-0000-0000DA040000}"/>
    <cellStyle name="Style 21 3 2 2 2" xfId="20631" xr:uid="{00000000-0005-0000-0000-000072050000}"/>
    <cellStyle name="Style 21 3 2 2 2 2" xfId="39183" xr:uid="{00000000-0005-0000-0000-000014120000}"/>
    <cellStyle name="Style 21 3 2 2 2 3" xfId="52566" xr:uid="{00000000-0005-0000-0000-000014120000}"/>
    <cellStyle name="Style 21 3 2 2 3" xfId="26062" xr:uid="{00000000-0005-0000-0000-000013120000}"/>
    <cellStyle name="Style 21 3 2 2 4" xfId="41462" xr:uid="{00000000-0005-0000-0000-000013120000}"/>
    <cellStyle name="Style 21 3 2 3" xfId="7611" xr:uid="{00000000-0005-0000-0000-0000DA040000}"/>
    <cellStyle name="Style 21 3 2 3 2" xfId="27741" xr:uid="{00000000-0005-0000-0000-000015120000}"/>
    <cellStyle name="Style 21 3 2 3 3" xfId="42749" xr:uid="{00000000-0005-0000-0000-000015120000}"/>
    <cellStyle name="Style 21 3 2 4" xfId="8472" xr:uid="{00000000-0005-0000-0000-0000DA040000}"/>
    <cellStyle name="Style 21 3 2 4 2" xfId="28399" xr:uid="{00000000-0005-0000-0000-000016120000}"/>
    <cellStyle name="Style 21 3 2 4 3" xfId="43226" xr:uid="{00000000-0005-0000-0000-000016120000}"/>
    <cellStyle name="Style 21 3 2 5" xfId="9328" xr:uid="{00000000-0005-0000-0000-0000DA040000}"/>
    <cellStyle name="Style 21 3 2 5 2" xfId="28930" xr:uid="{00000000-0005-0000-0000-000017120000}"/>
    <cellStyle name="Style 21 3 2 5 3" xfId="43610" xr:uid="{00000000-0005-0000-0000-000017120000}"/>
    <cellStyle name="Style 21 3 2 6" xfId="9134" xr:uid="{00000000-0005-0000-0000-000054250000}"/>
    <cellStyle name="Style 21 3 2 7" xfId="13206" xr:uid="{00000000-0005-0000-0000-0000DA040000}"/>
    <cellStyle name="Style 21 3 2 7 2" xfId="31762" xr:uid="{00000000-0005-0000-0000-000019120000}"/>
    <cellStyle name="Style 21 3 2 7 3" xfId="45844" xr:uid="{00000000-0005-0000-0000-000019120000}"/>
    <cellStyle name="Style 21 3 2 8" xfId="15112" xr:uid="{00000000-0005-0000-0000-0000DA040000}"/>
    <cellStyle name="Style 21 3 2 8 2" xfId="33668" xr:uid="{00000000-0005-0000-0000-00001A120000}"/>
    <cellStyle name="Style 21 3 2 8 3" xfId="47619" xr:uid="{00000000-0005-0000-0000-00001A120000}"/>
    <cellStyle name="Style 21 3 2 9" xfId="13342" xr:uid="{00000000-0005-0000-0000-000025040000}"/>
    <cellStyle name="Style 21 3 2 9 2" xfId="31898" xr:uid="{00000000-0005-0000-0000-00001B120000}"/>
    <cellStyle name="Style 21 3 2 9 3" xfId="45975" xr:uid="{00000000-0005-0000-0000-00001B120000}"/>
    <cellStyle name="Style 21 3 3" xfId="2623" xr:uid="{00000000-0005-0000-0000-000025040000}"/>
    <cellStyle name="Style 21 3 3 10" xfId="11511" xr:uid="{00000000-0005-0000-0000-000025040000}"/>
    <cellStyle name="Style 21 3 3 10 2" xfId="30075" xr:uid="{00000000-0005-0000-0000-00001D120000}"/>
    <cellStyle name="Style 21 3 3 10 3" xfId="44290" xr:uid="{00000000-0005-0000-0000-00001D120000}"/>
    <cellStyle name="Style 21 3 3 11" xfId="19896" xr:uid="{00000000-0005-0000-0000-0000DB040000}"/>
    <cellStyle name="Style 21 3 3 11 2" xfId="38452" xr:uid="{00000000-0005-0000-0000-00001E120000}"/>
    <cellStyle name="Style 21 3 3 11 3" xfId="51944" xr:uid="{00000000-0005-0000-0000-00001E120000}"/>
    <cellStyle name="Style 21 3 3 12" xfId="55449" xr:uid="{00000000-0005-0000-0000-000025040000}"/>
    <cellStyle name="Style 21 3 3 2" xfId="5830" xr:uid="{00000000-0005-0000-0000-0000DB040000}"/>
    <cellStyle name="Style 21 3 3 2 2" xfId="20720" xr:uid="{00000000-0005-0000-0000-000074050000}"/>
    <cellStyle name="Style 21 3 3 2 2 2" xfId="39265" xr:uid="{00000000-0005-0000-0000-000020120000}"/>
    <cellStyle name="Style 21 3 3 2 2 3" xfId="52642" xr:uid="{00000000-0005-0000-0000-000020120000}"/>
    <cellStyle name="Style 21 3 3 2 3" xfId="26240" xr:uid="{00000000-0005-0000-0000-00001F120000}"/>
    <cellStyle name="Style 21 3 3 2 4" xfId="41625" xr:uid="{00000000-0005-0000-0000-00001F120000}"/>
    <cellStyle name="Style 21 3 3 3" xfId="7796" xr:uid="{00000000-0005-0000-0000-0000DB040000}"/>
    <cellStyle name="Style 21 3 3 3 2" xfId="27840" xr:uid="{00000000-0005-0000-0000-000021120000}"/>
    <cellStyle name="Style 21 3 3 3 3" xfId="42819" xr:uid="{00000000-0005-0000-0000-000021120000}"/>
    <cellStyle name="Style 21 3 3 4" xfId="8657" xr:uid="{00000000-0005-0000-0000-0000DB040000}"/>
    <cellStyle name="Style 21 3 3 4 2" xfId="28520" xr:uid="{00000000-0005-0000-0000-000022120000}"/>
    <cellStyle name="Style 21 3 3 4 3" xfId="43296" xr:uid="{00000000-0005-0000-0000-000022120000}"/>
    <cellStyle name="Style 21 3 3 5" xfId="9513" xr:uid="{00000000-0005-0000-0000-0000DB040000}"/>
    <cellStyle name="Style 21 3 3 5 2" xfId="29115" xr:uid="{00000000-0005-0000-0000-000023120000}"/>
    <cellStyle name="Style 21 3 3 5 3" xfId="43782" xr:uid="{00000000-0005-0000-0000-000023120000}"/>
    <cellStyle name="Style 21 3 3 6" xfId="4751" xr:uid="{00000000-0005-0000-0000-000055250000}"/>
    <cellStyle name="Style 21 3 3 7" xfId="13146" xr:uid="{00000000-0005-0000-0000-0000DB040000}"/>
    <cellStyle name="Style 21 3 3 7 2" xfId="31702" xr:uid="{00000000-0005-0000-0000-000025120000}"/>
    <cellStyle name="Style 21 3 3 7 3" xfId="45785" xr:uid="{00000000-0005-0000-0000-000025120000}"/>
    <cellStyle name="Style 21 3 3 8" xfId="14270" xr:uid="{00000000-0005-0000-0000-000025040000}"/>
    <cellStyle name="Style 21 3 3 8 2" xfId="32826" xr:uid="{00000000-0005-0000-0000-000026120000}"/>
    <cellStyle name="Style 21 3 3 8 3" xfId="46820" xr:uid="{00000000-0005-0000-0000-000026120000}"/>
    <cellStyle name="Style 21 3 3 9" xfId="16531" xr:uid="{00000000-0005-0000-0000-0000DB040000}"/>
    <cellStyle name="Style 21 3 3 9 2" xfId="35087" xr:uid="{00000000-0005-0000-0000-000027120000}"/>
    <cellStyle name="Style 21 3 3 9 3" xfId="48868" xr:uid="{00000000-0005-0000-0000-000027120000}"/>
    <cellStyle name="Style 21 3 4" xfId="2577" xr:uid="{00000000-0005-0000-0000-000025040000}"/>
    <cellStyle name="Style 21 3 4 10" xfId="21596" xr:uid="{00000000-0005-0000-0000-000025040000}"/>
    <cellStyle name="Style 21 3 4 10 2" xfId="40136" xr:uid="{00000000-0005-0000-0000-000029120000}"/>
    <cellStyle name="Style 21 3 4 10 3" xfId="53484" xr:uid="{00000000-0005-0000-0000-000029120000}"/>
    <cellStyle name="Style 21 3 4 11" xfId="24070" xr:uid="{00000000-0005-0000-0000-000028120000}"/>
    <cellStyle name="Style 21 3 4 12" xfId="55405" xr:uid="{00000000-0005-0000-0000-000025040000}"/>
    <cellStyle name="Style 21 3 4 2" xfId="5784" xr:uid="{00000000-0005-0000-0000-0000DC040000}"/>
    <cellStyle name="Style 21 3 4 2 2" xfId="26197" xr:uid="{00000000-0005-0000-0000-00002A120000}"/>
    <cellStyle name="Style 21 3 4 2 3" xfId="41585" xr:uid="{00000000-0005-0000-0000-00002A120000}"/>
    <cellStyle name="Style 21 3 4 3" xfId="9467" xr:uid="{00000000-0005-0000-0000-0000DC040000}"/>
    <cellStyle name="Style 21 3 4 3 2" xfId="29069" xr:uid="{00000000-0005-0000-0000-00002B120000}"/>
    <cellStyle name="Style 21 3 4 3 3" xfId="43739" xr:uid="{00000000-0005-0000-0000-00002B120000}"/>
    <cellStyle name="Style 21 3 4 4" xfId="9208" xr:uid="{00000000-0005-0000-0000-000056250000}"/>
    <cellStyle name="Style 21 3 4 5" xfId="12560" xr:uid="{00000000-0005-0000-0000-0000DC040000}"/>
    <cellStyle name="Style 21 3 4 5 2" xfId="31116" xr:uid="{00000000-0005-0000-0000-00002D120000}"/>
    <cellStyle name="Style 21 3 4 5 3" xfId="45216" xr:uid="{00000000-0005-0000-0000-00002D120000}"/>
    <cellStyle name="Style 21 3 4 6" xfId="14059" xr:uid="{00000000-0005-0000-0000-000025040000}"/>
    <cellStyle name="Style 21 3 4 6 2" xfId="32615" xr:uid="{00000000-0005-0000-0000-00002E120000}"/>
    <cellStyle name="Style 21 3 4 6 3" xfId="46618" xr:uid="{00000000-0005-0000-0000-00002E120000}"/>
    <cellStyle name="Style 21 3 4 7" xfId="16485" xr:uid="{00000000-0005-0000-0000-0000DC040000}"/>
    <cellStyle name="Style 21 3 4 7 2" xfId="35041" xr:uid="{00000000-0005-0000-0000-00002F120000}"/>
    <cellStyle name="Style 21 3 4 7 3" xfId="48822" xr:uid="{00000000-0005-0000-0000-00002F120000}"/>
    <cellStyle name="Style 21 3 4 8" xfId="18352" xr:uid="{00000000-0005-0000-0000-000025040000}"/>
    <cellStyle name="Style 21 3 4 8 2" xfId="36908" xr:uid="{00000000-0005-0000-0000-000030120000}"/>
    <cellStyle name="Style 21 3 4 8 3" xfId="50432" xr:uid="{00000000-0005-0000-0000-000030120000}"/>
    <cellStyle name="Style 21 3 4 9" xfId="19469" xr:uid="{00000000-0005-0000-0000-0000DC040000}"/>
    <cellStyle name="Style 21 3 4 9 2" xfId="38025" xr:uid="{00000000-0005-0000-0000-000031120000}"/>
    <cellStyle name="Style 21 3 4 9 3" xfId="51517" xr:uid="{00000000-0005-0000-0000-000031120000}"/>
    <cellStyle name="Style 21 3 5" xfId="4291" xr:uid="{00000000-0005-0000-0000-0000D9040000}"/>
    <cellStyle name="Style 21 3 5 2" xfId="24809" xr:uid="{00000000-0005-0000-0000-000032120000}"/>
    <cellStyle name="Style 21 3 5 3" xfId="28493" xr:uid="{00000000-0005-0000-0000-000032120000}"/>
    <cellStyle name="Style 21 3 6" xfId="3936" xr:uid="{00000000-0005-0000-0000-000053250000}"/>
    <cellStyle name="Style 21 3 7" xfId="15013" xr:uid="{00000000-0005-0000-0000-000025040000}"/>
    <cellStyle name="Style 21 3 7 2" xfId="33569" xr:uid="{00000000-0005-0000-0000-000034120000}"/>
    <cellStyle name="Style 21 3 7 3" xfId="47521" xr:uid="{00000000-0005-0000-0000-000034120000}"/>
    <cellStyle name="Style 21 3 8" xfId="14144" xr:uid="{00000000-0005-0000-0000-0000D9040000}"/>
    <cellStyle name="Style 21 3 8 2" xfId="32700" xr:uid="{00000000-0005-0000-0000-000035120000}"/>
    <cellStyle name="Style 21 3 8 3" xfId="46700" xr:uid="{00000000-0005-0000-0000-000035120000}"/>
    <cellStyle name="Style 21 3 9" xfId="18347" xr:uid="{00000000-0005-0000-0000-0000D9040000}"/>
    <cellStyle name="Style 21 3 9 2" xfId="36903" xr:uid="{00000000-0005-0000-0000-000036120000}"/>
    <cellStyle name="Style 21 3 9 3" xfId="50427" xr:uid="{00000000-0005-0000-0000-000036120000}"/>
    <cellStyle name="Style 21 4" xfId="1075" xr:uid="{00000000-0005-0000-0000-000026040000}"/>
    <cellStyle name="Style 21 4 10" xfId="18672" xr:uid="{00000000-0005-0000-0000-000026040000}"/>
    <cellStyle name="Style 21 4 10 2" xfId="37228" xr:uid="{00000000-0005-0000-0000-000038120000}"/>
    <cellStyle name="Style 21 4 10 3" xfId="50725" xr:uid="{00000000-0005-0000-0000-000038120000}"/>
    <cellStyle name="Style 21 4 11" xfId="19152" xr:uid="{00000000-0005-0000-0000-0000DD040000}"/>
    <cellStyle name="Style 21 4 11 2" xfId="37708" xr:uid="{00000000-0005-0000-0000-000039120000}"/>
    <cellStyle name="Style 21 4 11 3" xfId="51200" xr:uid="{00000000-0005-0000-0000-000039120000}"/>
    <cellStyle name="Style 21 4 12" xfId="13833" xr:uid="{00000000-0005-0000-0000-000026040000}"/>
    <cellStyle name="Style 21 4 12 2" xfId="32389" xr:uid="{00000000-0005-0000-0000-00003A120000}"/>
    <cellStyle name="Style 21 4 12 3" xfId="46413" xr:uid="{00000000-0005-0000-0000-00003A120000}"/>
    <cellStyle name="Style 21 4 13" xfId="21678" xr:uid="{00000000-0005-0000-0000-000026040000}"/>
    <cellStyle name="Style 21 4 13 2" xfId="40218" xr:uid="{00000000-0005-0000-0000-00003B120000}"/>
    <cellStyle name="Style 21 4 13 3" xfId="53566" xr:uid="{00000000-0005-0000-0000-00003B120000}"/>
    <cellStyle name="Style 21 4 14" xfId="22058" xr:uid="{00000000-0005-0000-0000-0000DD040000}"/>
    <cellStyle name="Style 21 4 14 2" xfId="40598" xr:uid="{00000000-0005-0000-0000-00003C120000}"/>
    <cellStyle name="Style 21 4 14 3" xfId="53887" xr:uid="{00000000-0005-0000-0000-00003C120000}"/>
    <cellStyle name="Style 21 4 15" xfId="22860" xr:uid="{00000000-0005-0000-0000-000037120000}"/>
    <cellStyle name="Style 21 4 16" xfId="23576" xr:uid="{00000000-0005-0000-0000-000037120000}"/>
    <cellStyle name="Style 21 4 17" xfId="54275" xr:uid="{00000000-0005-0000-0000-000026040000}"/>
    <cellStyle name="Style 21 4 2" xfId="2437" xr:uid="{00000000-0005-0000-0000-000026040000}"/>
    <cellStyle name="Style 21 4 2 10" xfId="16345" xr:uid="{00000000-0005-0000-0000-0000DE040000}"/>
    <cellStyle name="Style 21 4 2 10 2" xfId="34901" xr:uid="{00000000-0005-0000-0000-00003E120000}"/>
    <cellStyle name="Style 21 4 2 10 3" xfId="48688" xr:uid="{00000000-0005-0000-0000-00003E120000}"/>
    <cellStyle name="Style 21 4 2 11" xfId="17381" xr:uid="{00000000-0005-0000-0000-000026040000}"/>
    <cellStyle name="Style 21 4 2 11 2" xfId="35937" xr:uid="{00000000-0005-0000-0000-00003F120000}"/>
    <cellStyle name="Style 21 4 2 11 3" xfId="49592" xr:uid="{00000000-0005-0000-0000-00003F120000}"/>
    <cellStyle name="Style 21 4 2 12" xfId="18191" xr:uid="{00000000-0005-0000-0000-0000DE040000}"/>
    <cellStyle name="Style 21 4 2 12 2" xfId="36747" xr:uid="{00000000-0005-0000-0000-000040120000}"/>
    <cellStyle name="Style 21 4 2 12 3" xfId="50298" xr:uid="{00000000-0005-0000-0000-000040120000}"/>
    <cellStyle name="Style 21 4 2 13" xfId="23948" xr:uid="{00000000-0005-0000-0000-00003D120000}"/>
    <cellStyle name="Style 21 4 2 2" xfId="5644" xr:uid="{00000000-0005-0000-0000-0000DE040000}"/>
    <cellStyle name="Style 21 4 2 2 2" xfId="20630" xr:uid="{00000000-0005-0000-0000-000078050000}"/>
    <cellStyle name="Style 21 4 2 2 2 2" xfId="39182" xr:uid="{00000000-0005-0000-0000-000042120000}"/>
    <cellStyle name="Style 21 4 2 2 2 3" xfId="52565" xr:uid="{00000000-0005-0000-0000-000042120000}"/>
    <cellStyle name="Style 21 4 2 2 3" xfId="26061" xr:uid="{00000000-0005-0000-0000-000041120000}"/>
    <cellStyle name="Style 21 4 2 2 4" xfId="41461" xr:uid="{00000000-0005-0000-0000-000041120000}"/>
    <cellStyle name="Style 21 4 2 3" xfId="7610" xr:uid="{00000000-0005-0000-0000-0000DE040000}"/>
    <cellStyle name="Style 21 4 2 3 2" xfId="27740" xr:uid="{00000000-0005-0000-0000-000043120000}"/>
    <cellStyle name="Style 21 4 2 3 3" xfId="42748" xr:uid="{00000000-0005-0000-0000-000043120000}"/>
    <cellStyle name="Style 21 4 2 4" xfId="8471" xr:uid="{00000000-0005-0000-0000-0000DE040000}"/>
    <cellStyle name="Style 21 4 2 4 2" xfId="28398" xr:uid="{00000000-0005-0000-0000-000044120000}"/>
    <cellStyle name="Style 21 4 2 4 3" xfId="43225" xr:uid="{00000000-0005-0000-0000-000044120000}"/>
    <cellStyle name="Style 21 4 2 5" xfId="9327" xr:uid="{00000000-0005-0000-0000-0000DE040000}"/>
    <cellStyle name="Style 21 4 2 5 2" xfId="28929" xr:uid="{00000000-0005-0000-0000-000045120000}"/>
    <cellStyle name="Style 21 4 2 5 3" xfId="43609" xr:uid="{00000000-0005-0000-0000-000045120000}"/>
    <cellStyle name="Style 21 4 2 6" xfId="3938" xr:uid="{00000000-0005-0000-0000-000058250000}"/>
    <cellStyle name="Style 21 4 2 7" xfId="13207" xr:uid="{00000000-0005-0000-0000-0000DE040000}"/>
    <cellStyle name="Style 21 4 2 7 2" xfId="31763" xr:uid="{00000000-0005-0000-0000-000047120000}"/>
    <cellStyle name="Style 21 4 2 7 3" xfId="45845" xr:uid="{00000000-0005-0000-0000-000047120000}"/>
    <cellStyle name="Style 21 4 2 8" xfId="15111" xr:uid="{00000000-0005-0000-0000-0000DE040000}"/>
    <cellStyle name="Style 21 4 2 8 2" xfId="33667" xr:uid="{00000000-0005-0000-0000-000048120000}"/>
    <cellStyle name="Style 21 4 2 8 3" xfId="47618" xr:uid="{00000000-0005-0000-0000-000048120000}"/>
    <cellStyle name="Style 21 4 2 9" xfId="13357" xr:uid="{00000000-0005-0000-0000-000026040000}"/>
    <cellStyle name="Style 21 4 2 9 2" xfId="31913" xr:uid="{00000000-0005-0000-0000-000049120000}"/>
    <cellStyle name="Style 21 4 2 9 3" xfId="45989" xr:uid="{00000000-0005-0000-0000-000049120000}"/>
    <cellStyle name="Style 21 4 3" xfId="2624" xr:uid="{00000000-0005-0000-0000-000026040000}"/>
    <cellStyle name="Style 21 4 3 10" xfId="13727" xr:uid="{00000000-0005-0000-0000-000026040000}"/>
    <cellStyle name="Style 21 4 3 10 2" xfId="32283" xr:uid="{00000000-0005-0000-0000-00004B120000}"/>
    <cellStyle name="Style 21 4 3 10 3" xfId="46315" xr:uid="{00000000-0005-0000-0000-00004B120000}"/>
    <cellStyle name="Style 21 4 3 11" xfId="19609" xr:uid="{00000000-0005-0000-0000-0000DF040000}"/>
    <cellStyle name="Style 21 4 3 11 2" xfId="38165" xr:uid="{00000000-0005-0000-0000-00004C120000}"/>
    <cellStyle name="Style 21 4 3 11 3" xfId="51657" xr:uid="{00000000-0005-0000-0000-00004C120000}"/>
    <cellStyle name="Style 21 4 3 12" xfId="55450" xr:uid="{00000000-0005-0000-0000-000026040000}"/>
    <cellStyle name="Style 21 4 3 2" xfId="5831" xr:uid="{00000000-0005-0000-0000-0000DF040000}"/>
    <cellStyle name="Style 21 4 3 2 2" xfId="20721" xr:uid="{00000000-0005-0000-0000-00007A050000}"/>
    <cellStyle name="Style 21 4 3 2 2 2" xfId="39266" xr:uid="{00000000-0005-0000-0000-00004E120000}"/>
    <cellStyle name="Style 21 4 3 2 2 3" xfId="52643" xr:uid="{00000000-0005-0000-0000-00004E120000}"/>
    <cellStyle name="Style 21 4 3 2 3" xfId="26241" xr:uid="{00000000-0005-0000-0000-00004D120000}"/>
    <cellStyle name="Style 21 4 3 2 4" xfId="41626" xr:uid="{00000000-0005-0000-0000-00004D120000}"/>
    <cellStyle name="Style 21 4 3 3" xfId="7797" xr:uid="{00000000-0005-0000-0000-0000DF040000}"/>
    <cellStyle name="Style 21 4 3 3 2" xfId="27841" xr:uid="{00000000-0005-0000-0000-00004F120000}"/>
    <cellStyle name="Style 21 4 3 3 3" xfId="42820" xr:uid="{00000000-0005-0000-0000-00004F120000}"/>
    <cellStyle name="Style 21 4 3 4" xfId="8658" xr:uid="{00000000-0005-0000-0000-0000DF040000}"/>
    <cellStyle name="Style 21 4 3 4 2" xfId="28521" xr:uid="{00000000-0005-0000-0000-000050120000}"/>
    <cellStyle name="Style 21 4 3 4 3" xfId="43297" xr:uid="{00000000-0005-0000-0000-000050120000}"/>
    <cellStyle name="Style 21 4 3 5" xfId="9514" xr:uid="{00000000-0005-0000-0000-0000DF040000}"/>
    <cellStyle name="Style 21 4 3 5 2" xfId="29116" xr:uid="{00000000-0005-0000-0000-000051120000}"/>
    <cellStyle name="Style 21 4 3 5 3" xfId="43783" xr:uid="{00000000-0005-0000-0000-000051120000}"/>
    <cellStyle name="Style 21 4 3 6" xfId="9136" xr:uid="{00000000-0005-0000-0000-000059250000}"/>
    <cellStyle name="Style 21 4 3 7" xfId="12472" xr:uid="{00000000-0005-0000-0000-0000DF040000}"/>
    <cellStyle name="Style 21 4 3 7 2" xfId="31031" xr:uid="{00000000-0005-0000-0000-000053120000}"/>
    <cellStyle name="Style 21 4 3 7 3" xfId="45131" xr:uid="{00000000-0005-0000-0000-000053120000}"/>
    <cellStyle name="Style 21 4 3 8" xfId="14355" xr:uid="{00000000-0005-0000-0000-000026040000}"/>
    <cellStyle name="Style 21 4 3 8 2" xfId="32911" xr:uid="{00000000-0005-0000-0000-000054120000}"/>
    <cellStyle name="Style 21 4 3 8 3" xfId="46900" xr:uid="{00000000-0005-0000-0000-000054120000}"/>
    <cellStyle name="Style 21 4 3 9" xfId="16532" xr:uid="{00000000-0005-0000-0000-0000DF040000}"/>
    <cellStyle name="Style 21 4 3 9 2" xfId="35088" xr:uid="{00000000-0005-0000-0000-000055120000}"/>
    <cellStyle name="Style 21 4 3 9 3" xfId="48869" xr:uid="{00000000-0005-0000-0000-000055120000}"/>
    <cellStyle name="Style 21 4 4" xfId="2576" xr:uid="{00000000-0005-0000-0000-000026040000}"/>
    <cellStyle name="Style 21 4 4 10" xfId="21595" xr:uid="{00000000-0005-0000-0000-000026040000}"/>
    <cellStyle name="Style 21 4 4 10 2" xfId="40135" xr:uid="{00000000-0005-0000-0000-000057120000}"/>
    <cellStyle name="Style 21 4 4 10 3" xfId="53483" xr:uid="{00000000-0005-0000-0000-000057120000}"/>
    <cellStyle name="Style 21 4 4 11" xfId="24069" xr:uid="{00000000-0005-0000-0000-000056120000}"/>
    <cellStyle name="Style 21 4 4 12" xfId="55404" xr:uid="{00000000-0005-0000-0000-000026040000}"/>
    <cellStyle name="Style 21 4 4 2" xfId="5783" xr:uid="{00000000-0005-0000-0000-0000E0040000}"/>
    <cellStyle name="Style 21 4 4 2 2" xfId="26196" xr:uid="{00000000-0005-0000-0000-000058120000}"/>
    <cellStyle name="Style 21 4 4 2 3" xfId="41584" xr:uid="{00000000-0005-0000-0000-000058120000}"/>
    <cellStyle name="Style 21 4 4 3" xfId="9466" xr:uid="{00000000-0005-0000-0000-0000E0040000}"/>
    <cellStyle name="Style 21 4 4 3 2" xfId="29068" xr:uid="{00000000-0005-0000-0000-000059120000}"/>
    <cellStyle name="Style 21 4 4 3 3" xfId="43738" xr:uid="{00000000-0005-0000-0000-000059120000}"/>
    <cellStyle name="Style 21 4 4 4" xfId="4749" xr:uid="{00000000-0005-0000-0000-00005A250000}"/>
    <cellStyle name="Style 21 4 4 5" xfId="12460" xr:uid="{00000000-0005-0000-0000-0000E0040000}"/>
    <cellStyle name="Style 21 4 4 5 2" xfId="31019" xr:uid="{00000000-0005-0000-0000-00005B120000}"/>
    <cellStyle name="Style 21 4 4 5 3" xfId="45119" xr:uid="{00000000-0005-0000-0000-00005B120000}"/>
    <cellStyle name="Style 21 4 4 6" xfId="12075" xr:uid="{00000000-0005-0000-0000-000026040000}"/>
    <cellStyle name="Style 21 4 4 6 2" xfId="30638" xr:uid="{00000000-0005-0000-0000-00005C120000}"/>
    <cellStyle name="Style 21 4 4 6 3" xfId="44781" xr:uid="{00000000-0005-0000-0000-00005C120000}"/>
    <cellStyle name="Style 21 4 4 7" xfId="16484" xr:uid="{00000000-0005-0000-0000-0000E0040000}"/>
    <cellStyle name="Style 21 4 4 7 2" xfId="35040" xr:uid="{00000000-0005-0000-0000-00005D120000}"/>
    <cellStyle name="Style 21 4 4 7 3" xfId="48821" xr:uid="{00000000-0005-0000-0000-00005D120000}"/>
    <cellStyle name="Style 21 4 4 8" xfId="15748" xr:uid="{00000000-0005-0000-0000-000026040000}"/>
    <cellStyle name="Style 21 4 4 8 2" xfId="34304" xr:uid="{00000000-0005-0000-0000-00005E120000}"/>
    <cellStyle name="Style 21 4 4 8 3" xfId="48161" xr:uid="{00000000-0005-0000-0000-00005E120000}"/>
    <cellStyle name="Style 21 4 4 9" xfId="17161" xr:uid="{00000000-0005-0000-0000-0000E0040000}"/>
    <cellStyle name="Style 21 4 4 9 2" xfId="35717" xr:uid="{00000000-0005-0000-0000-00005F120000}"/>
    <cellStyle name="Style 21 4 4 9 3" xfId="49392" xr:uid="{00000000-0005-0000-0000-00005F120000}"/>
    <cellStyle name="Style 21 4 5" xfId="4292" xr:uid="{00000000-0005-0000-0000-0000DD040000}"/>
    <cellStyle name="Style 21 4 5 2" xfId="24810" xr:uid="{00000000-0005-0000-0000-000060120000}"/>
    <cellStyle name="Style 21 4 5 3" xfId="22661" xr:uid="{00000000-0005-0000-0000-000060120000}"/>
    <cellStyle name="Style 21 4 6" xfId="3534" xr:uid="{00000000-0005-0000-0000-000057250000}"/>
    <cellStyle name="Style 21 4 7" xfId="15391" xr:uid="{00000000-0005-0000-0000-000026040000}"/>
    <cellStyle name="Style 21 4 7 2" xfId="33947" xr:uid="{00000000-0005-0000-0000-000062120000}"/>
    <cellStyle name="Style 21 4 7 3" xfId="47878" xr:uid="{00000000-0005-0000-0000-000062120000}"/>
    <cellStyle name="Style 21 4 8" xfId="13989" xr:uid="{00000000-0005-0000-0000-0000DD040000}"/>
    <cellStyle name="Style 21 4 8 2" xfId="32545" xr:uid="{00000000-0005-0000-0000-000063120000}"/>
    <cellStyle name="Style 21 4 8 3" xfId="46554" xr:uid="{00000000-0005-0000-0000-000063120000}"/>
    <cellStyle name="Style 21 4 9" xfId="17946" xr:uid="{00000000-0005-0000-0000-0000DD040000}"/>
    <cellStyle name="Style 21 4 9 2" xfId="36502" xr:uid="{00000000-0005-0000-0000-000064120000}"/>
    <cellStyle name="Style 21 4 9 3" xfId="50083" xr:uid="{00000000-0005-0000-0000-000064120000}"/>
    <cellStyle name="Style 21 5" xfId="2442" xr:uid="{00000000-0005-0000-0000-000021040000}"/>
    <cellStyle name="Style 21 5 10" xfId="16350" xr:uid="{00000000-0005-0000-0000-0000E1040000}"/>
    <cellStyle name="Style 21 5 10 2" xfId="34906" xr:uid="{00000000-0005-0000-0000-000066120000}"/>
    <cellStyle name="Style 21 5 10 3" xfId="48693" xr:uid="{00000000-0005-0000-0000-000066120000}"/>
    <cellStyle name="Style 21 5 11" xfId="17391" xr:uid="{00000000-0005-0000-0000-000021040000}"/>
    <cellStyle name="Style 21 5 11 2" xfId="35947" xr:uid="{00000000-0005-0000-0000-000067120000}"/>
    <cellStyle name="Style 21 5 11 3" xfId="49601" xr:uid="{00000000-0005-0000-0000-000067120000}"/>
    <cellStyle name="Style 21 5 12" xfId="19537" xr:uid="{00000000-0005-0000-0000-0000E1040000}"/>
    <cellStyle name="Style 21 5 12 2" xfId="38093" xr:uid="{00000000-0005-0000-0000-000068120000}"/>
    <cellStyle name="Style 21 5 12 3" xfId="51585" xr:uid="{00000000-0005-0000-0000-000068120000}"/>
    <cellStyle name="Style 21 5 13" xfId="23953" xr:uid="{00000000-0005-0000-0000-000065120000}"/>
    <cellStyle name="Style 21 5 2" xfId="5649" xr:uid="{00000000-0005-0000-0000-0000E1040000}"/>
    <cellStyle name="Style 21 5 2 2" xfId="20635" xr:uid="{00000000-0005-0000-0000-00007D050000}"/>
    <cellStyle name="Style 21 5 2 2 2" xfId="39187" xr:uid="{00000000-0005-0000-0000-00006A120000}"/>
    <cellStyle name="Style 21 5 2 2 3" xfId="52570" xr:uid="{00000000-0005-0000-0000-00006A120000}"/>
    <cellStyle name="Style 21 5 2 3" xfId="26066" xr:uid="{00000000-0005-0000-0000-000069120000}"/>
    <cellStyle name="Style 21 5 2 4" xfId="41466" xr:uid="{00000000-0005-0000-0000-000069120000}"/>
    <cellStyle name="Style 21 5 3" xfId="7615" xr:uid="{00000000-0005-0000-0000-0000E1040000}"/>
    <cellStyle name="Style 21 5 3 2" xfId="27745" xr:uid="{00000000-0005-0000-0000-00006B120000}"/>
    <cellStyle name="Style 21 5 3 3" xfId="42753" xr:uid="{00000000-0005-0000-0000-00006B120000}"/>
    <cellStyle name="Style 21 5 4" xfId="8476" xr:uid="{00000000-0005-0000-0000-0000E1040000}"/>
    <cellStyle name="Style 21 5 4 2" xfId="28403" xr:uid="{00000000-0005-0000-0000-00006C120000}"/>
    <cellStyle name="Style 21 5 4 3" xfId="43230" xr:uid="{00000000-0005-0000-0000-00006C120000}"/>
    <cellStyle name="Style 21 5 5" xfId="9332" xr:uid="{00000000-0005-0000-0000-0000E1040000}"/>
    <cellStyle name="Style 21 5 5 2" xfId="28934" xr:uid="{00000000-0005-0000-0000-00006D120000}"/>
    <cellStyle name="Style 21 5 5 3" xfId="43614" xr:uid="{00000000-0005-0000-0000-00006D120000}"/>
    <cellStyle name="Style 21 5 6" xfId="9210" xr:uid="{00000000-0005-0000-0000-00005B250000}"/>
    <cellStyle name="Style 21 5 7" xfId="11728" xr:uid="{00000000-0005-0000-0000-0000E1040000}"/>
    <cellStyle name="Style 21 5 7 2" xfId="30292" xr:uid="{00000000-0005-0000-0000-00006F120000}"/>
    <cellStyle name="Style 21 5 7 3" xfId="44440" xr:uid="{00000000-0005-0000-0000-00006F120000}"/>
    <cellStyle name="Style 21 5 8" xfId="15116" xr:uid="{00000000-0005-0000-0000-0000E1040000}"/>
    <cellStyle name="Style 21 5 8 2" xfId="33672" xr:uid="{00000000-0005-0000-0000-000070120000}"/>
    <cellStyle name="Style 21 5 8 3" xfId="47623" xr:uid="{00000000-0005-0000-0000-000070120000}"/>
    <cellStyle name="Style 21 5 9" xfId="13353" xr:uid="{00000000-0005-0000-0000-000021040000}"/>
    <cellStyle name="Style 21 5 9 2" xfId="31909" xr:uid="{00000000-0005-0000-0000-000071120000}"/>
    <cellStyle name="Style 21 5 9 3" xfId="45985" xr:uid="{00000000-0005-0000-0000-000071120000}"/>
    <cellStyle name="Style 21 6" xfId="2619" xr:uid="{00000000-0005-0000-0000-000021040000}"/>
    <cellStyle name="Style 21 6 10" xfId="15294" xr:uid="{00000000-0005-0000-0000-000021040000}"/>
    <cellStyle name="Style 21 6 10 2" xfId="33850" xr:uid="{00000000-0005-0000-0000-000073120000}"/>
    <cellStyle name="Style 21 6 10 3" xfId="47787" xr:uid="{00000000-0005-0000-0000-000073120000}"/>
    <cellStyle name="Style 21 6 11" xfId="17958" xr:uid="{00000000-0005-0000-0000-0000E2040000}"/>
    <cellStyle name="Style 21 6 11 2" xfId="36514" xr:uid="{00000000-0005-0000-0000-000074120000}"/>
    <cellStyle name="Style 21 6 11 3" xfId="50095" xr:uid="{00000000-0005-0000-0000-000074120000}"/>
    <cellStyle name="Style 21 6 12" xfId="55445" xr:uid="{00000000-0005-0000-0000-000021040000}"/>
    <cellStyle name="Style 21 6 2" xfId="5826" xr:uid="{00000000-0005-0000-0000-0000E2040000}"/>
    <cellStyle name="Style 21 6 2 2" xfId="20716" xr:uid="{00000000-0005-0000-0000-00007F050000}"/>
    <cellStyle name="Style 21 6 2 2 2" xfId="39261" xr:uid="{00000000-0005-0000-0000-000076120000}"/>
    <cellStyle name="Style 21 6 2 2 3" xfId="52638" xr:uid="{00000000-0005-0000-0000-000076120000}"/>
    <cellStyle name="Style 21 6 2 3" xfId="26236" xr:uid="{00000000-0005-0000-0000-000075120000}"/>
    <cellStyle name="Style 21 6 2 4" xfId="41621" xr:uid="{00000000-0005-0000-0000-000075120000}"/>
    <cellStyle name="Style 21 6 3" xfId="7792" xr:uid="{00000000-0005-0000-0000-0000E2040000}"/>
    <cellStyle name="Style 21 6 3 2" xfId="27836" xr:uid="{00000000-0005-0000-0000-000077120000}"/>
    <cellStyle name="Style 21 6 3 3" xfId="42815" xr:uid="{00000000-0005-0000-0000-000077120000}"/>
    <cellStyle name="Style 21 6 4" xfId="8653" xr:uid="{00000000-0005-0000-0000-0000E2040000}"/>
    <cellStyle name="Style 21 6 4 2" xfId="28516" xr:uid="{00000000-0005-0000-0000-000078120000}"/>
    <cellStyle name="Style 21 6 4 3" xfId="43292" xr:uid="{00000000-0005-0000-0000-000078120000}"/>
    <cellStyle name="Style 21 6 5" xfId="9509" xr:uid="{00000000-0005-0000-0000-0000E2040000}"/>
    <cellStyle name="Style 21 6 5 2" xfId="29111" xr:uid="{00000000-0005-0000-0000-000079120000}"/>
    <cellStyle name="Style 21 6 5 3" xfId="43778" xr:uid="{00000000-0005-0000-0000-000079120000}"/>
    <cellStyle name="Style 21 6 6" xfId="3935" xr:uid="{00000000-0005-0000-0000-00005C250000}"/>
    <cellStyle name="Style 21 6 7" xfId="12525" xr:uid="{00000000-0005-0000-0000-0000E2040000}"/>
    <cellStyle name="Style 21 6 7 2" xfId="31083" xr:uid="{00000000-0005-0000-0000-00007B120000}"/>
    <cellStyle name="Style 21 6 7 3" xfId="45183" xr:uid="{00000000-0005-0000-0000-00007B120000}"/>
    <cellStyle name="Style 21 6 8" xfId="13969" xr:uid="{00000000-0005-0000-0000-000021040000}"/>
    <cellStyle name="Style 21 6 8 2" xfId="32525" xr:uid="{00000000-0005-0000-0000-00007C120000}"/>
    <cellStyle name="Style 21 6 8 3" xfId="46535" xr:uid="{00000000-0005-0000-0000-00007C120000}"/>
    <cellStyle name="Style 21 6 9" xfId="16527" xr:uid="{00000000-0005-0000-0000-0000E2040000}"/>
    <cellStyle name="Style 21 6 9 2" xfId="35083" xr:uid="{00000000-0005-0000-0000-00007D120000}"/>
    <cellStyle name="Style 21 6 9 3" xfId="48864" xr:uid="{00000000-0005-0000-0000-00007D120000}"/>
    <cellStyle name="Style 21 7" xfId="2581" xr:uid="{00000000-0005-0000-0000-000021040000}"/>
    <cellStyle name="Style 21 7 10" xfId="21600" xr:uid="{00000000-0005-0000-0000-000021040000}"/>
    <cellStyle name="Style 21 7 10 2" xfId="40140" xr:uid="{00000000-0005-0000-0000-00007F120000}"/>
    <cellStyle name="Style 21 7 10 3" xfId="53488" xr:uid="{00000000-0005-0000-0000-00007F120000}"/>
    <cellStyle name="Style 21 7 11" xfId="24074" xr:uid="{00000000-0005-0000-0000-00007E120000}"/>
    <cellStyle name="Style 21 7 12" xfId="55409" xr:uid="{00000000-0005-0000-0000-000021040000}"/>
    <cellStyle name="Style 21 7 2" xfId="5788" xr:uid="{00000000-0005-0000-0000-0000E3040000}"/>
    <cellStyle name="Style 21 7 2 2" xfId="26201" xr:uid="{00000000-0005-0000-0000-000080120000}"/>
    <cellStyle name="Style 21 7 2 3" xfId="41589" xr:uid="{00000000-0005-0000-0000-000080120000}"/>
    <cellStyle name="Style 21 7 3" xfId="9471" xr:uid="{00000000-0005-0000-0000-0000E3040000}"/>
    <cellStyle name="Style 21 7 3 2" xfId="29073" xr:uid="{00000000-0005-0000-0000-000081120000}"/>
    <cellStyle name="Style 21 7 3 3" xfId="43743" xr:uid="{00000000-0005-0000-0000-000081120000}"/>
    <cellStyle name="Style 21 7 4" xfId="9133" xr:uid="{00000000-0005-0000-0000-00005D250000}"/>
    <cellStyle name="Style 21 7 5" xfId="12561" xr:uid="{00000000-0005-0000-0000-0000E3040000}"/>
    <cellStyle name="Style 21 7 5 2" xfId="31117" xr:uid="{00000000-0005-0000-0000-000083120000}"/>
    <cellStyle name="Style 21 7 5 3" xfId="45217" xr:uid="{00000000-0005-0000-0000-000083120000}"/>
    <cellStyle name="Style 21 7 6" xfId="11481" xr:uid="{00000000-0005-0000-0000-000021040000}"/>
    <cellStyle name="Style 21 7 6 2" xfId="30045" xr:uid="{00000000-0005-0000-0000-000084120000}"/>
    <cellStyle name="Style 21 7 6 3" xfId="44263" xr:uid="{00000000-0005-0000-0000-000084120000}"/>
    <cellStyle name="Style 21 7 7" xfId="16489" xr:uid="{00000000-0005-0000-0000-0000E3040000}"/>
    <cellStyle name="Style 21 7 7 2" xfId="35045" xr:uid="{00000000-0005-0000-0000-000085120000}"/>
    <cellStyle name="Style 21 7 7 3" xfId="48826" xr:uid="{00000000-0005-0000-0000-000085120000}"/>
    <cellStyle name="Style 21 7 8" xfId="17140" xr:uid="{00000000-0005-0000-0000-000021040000}"/>
    <cellStyle name="Style 21 7 8 2" xfId="35696" xr:uid="{00000000-0005-0000-0000-000086120000}"/>
    <cellStyle name="Style 21 7 8 3" xfId="49373" xr:uid="{00000000-0005-0000-0000-000086120000}"/>
    <cellStyle name="Style 21 7 9" xfId="17654" xr:uid="{00000000-0005-0000-0000-0000E3040000}"/>
    <cellStyle name="Style 21 7 9 2" xfId="36210" xr:uid="{00000000-0005-0000-0000-000087120000}"/>
    <cellStyle name="Style 21 7 9 3" xfId="49834" xr:uid="{00000000-0005-0000-0000-000087120000}"/>
    <cellStyle name="Style 21 8" xfId="4287" xr:uid="{00000000-0005-0000-0000-0000CC040000}"/>
    <cellStyle name="Style 21 8 2" xfId="24805" xr:uid="{00000000-0005-0000-0000-000088120000}"/>
    <cellStyle name="Style 21 8 3" xfId="26856" xr:uid="{00000000-0005-0000-0000-000088120000}"/>
    <cellStyle name="Style 21 9" xfId="4753" xr:uid="{00000000-0005-0000-0000-000046250000}"/>
    <cellStyle name="Style 22" xfId="1076" xr:uid="{00000000-0005-0000-0000-000027040000}"/>
    <cellStyle name="Style 22 10" xfId="13557" xr:uid="{00000000-0005-0000-0000-000027040000}"/>
    <cellStyle name="Style 22 10 2" xfId="32113" xr:uid="{00000000-0005-0000-0000-00008B120000}"/>
    <cellStyle name="Style 22 10 3" xfId="46167" xr:uid="{00000000-0005-0000-0000-00008B120000}"/>
    <cellStyle name="Style 22 11" xfId="13554" xr:uid="{00000000-0005-0000-0000-0000E4040000}"/>
    <cellStyle name="Style 22 11 2" xfId="32110" xr:uid="{00000000-0005-0000-0000-00008C120000}"/>
    <cellStyle name="Style 22 11 3" xfId="46164" xr:uid="{00000000-0005-0000-0000-00008C120000}"/>
    <cellStyle name="Style 22 12" xfId="15765" xr:uid="{00000000-0005-0000-0000-0000E4040000}"/>
    <cellStyle name="Style 22 12 2" xfId="34321" xr:uid="{00000000-0005-0000-0000-00008D120000}"/>
    <cellStyle name="Style 22 12 3" xfId="48177" xr:uid="{00000000-0005-0000-0000-00008D120000}"/>
    <cellStyle name="Style 22 13" xfId="15821" xr:uid="{00000000-0005-0000-0000-000027040000}"/>
    <cellStyle name="Style 22 13 2" xfId="34377" xr:uid="{00000000-0005-0000-0000-00008E120000}"/>
    <cellStyle name="Style 22 13 3" xfId="48230" xr:uid="{00000000-0005-0000-0000-00008E120000}"/>
    <cellStyle name="Style 22 14" xfId="13739" xr:uid="{00000000-0005-0000-0000-0000E4040000}"/>
    <cellStyle name="Style 22 14 2" xfId="32295" xr:uid="{00000000-0005-0000-0000-00008F120000}"/>
    <cellStyle name="Style 22 14 3" xfId="46327" xr:uid="{00000000-0005-0000-0000-00008F120000}"/>
    <cellStyle name="Style 22 15" xfId="13873" xr:uid="{00000000-0005-0000-0000-000027040000}"/>
    <cellStyle name="Style 22 15 2" xfId="32429" xr:uid="{00000000-0005-0000-0000-000090120000}"/>
    <cellStyle name="Style 22 15 3" xfId="46445" xr:uid="{00000000-0005-0000-0000-000090120000}"/>
    <cellStyle name="Style 22 16" xfId="21466" xr:uid="{00000000-0005-0000-0000-000027040000}"/>
    <cellStyle name="Style 22 16 2" xfId="40006" xr:uid="{00000000-0005-0000-0000-000091120000}"/>
    <cellStyle name="Style 22 16 3" xfId="53354" xr:uid="{00000000-0005-0000-0000-000091120000}"/>
    <cellStyle name="Style 22 17" xfId="22059" xr:uid="{00000000-0005-0000-0000-0000E4040000}"/>
    <cellStyle name="Style 22 17 2" xfId="40599" xr:uid="{00000000-0005-0000-0000-000092120000}"/>
    <cellStyle name="Style 22 17 3" xfId="53888" xr:uid="{00000000-0005-0000-0000-000092120000}"/>
    <cellStyle name="Style 22 18" xfId="22861" xr:uid="{00000000-0005-0000-0000-00008A120000}"/>
    <cellStyle name="Style 22 19" xfId="30005" xr:uid="{00000000-0005-0000-0000-00008A120000}"/>
    <cellStyle name="Style 22 2" xfId="1077" xr:uid="{00000000-0005-0000-0000-000028040000}"/>
    <cellStyle name="Style 22 2 10" xfId="13575" xr:uid="{00000000-0005-0000-0000-0000E5040000}"/>
    <cellStyle name="Style 22 2 10 2" xfId="32131" xr:uid="{00000000-0005-0000-0000-000094120000}"/>
    <cellStyle name="Style 22 2 10 3" xfId="46183" xr:uid="{00000000-0005-0000-0000-000094120000}"/>
    <cellStyle name="Style 22 2 11" xfId="18491" xr:uid="{00000000-0005-0000-0000-0000E5040000}"/>
    <cellStyle name="Style 22 2 11 2" xfId="37047" xr:uid="{00000000-0005-0000-0000-000095120000}"/>
    <cellStyle name="Style 22 2 11 3" xfId="50558" xr:uid="{00000000-0005-0000-0000-000095120000}"/>
    <cellStyle name="Style 22 2 12" xfId="17268" xr:uid="{00000000-0005-0000-0000-000028040000}"/>
    <cellStyle name="Style 22 2 12 2" xfId="35824" xr:uid="{00000000-0005-0000-0000-000096120000}"/>
    <cellStyle name="Style 22 2 12 3" xfId="49492" xr:uid="{00000000-0005-0000-0000-000096120000}"/>
    <cellStyle name="Style 22 2 13" xfId="19784" xr:uid="{00000000-0005-0000-0000-0000E5040000}"/>
    <cellStyle name="Style 22 2 13 2" xfId="38340" xr:uid="{00000000-0005-0000-0000-000097120000}"/>
    <cellStyle name="Style 22 2 13 3" xfId="51832" xr:uid="{00000000-0005-0000-0000-000097120000}"/>
    <cellStyle name="Style 22 2 14" xfId="17425" xr:uid="{00000000-0005-0000-0000-000028040000}"/>
    <cellStyle name="Style 22 2 14 2" xfId="35981" xr:uid="{00000000-0005-0000-0000-000098120000}"/>
    <cellStyle name="Style 22 2 14 3" xfId="49630" xr:uid="{00000000-0005-0000-0000-000098120000}"/>
    <cellStyle name="Style 22 2 15" xfId="21677" xr:uid="{00000000-0005-0000-0000-000028040000}"/>
    <cellStyle name="Style 22 2 15 2" xfId="40217" xr:uid="{00000000-0005-0000-0000-000099120000}"/>
    <cellStyle name="Style 22 2 15 3" xfId="53565" xr:uid="{00000000-0005-0000-0000-000099120000}"/>
    <cellStyle name="Style 22 2 16" xfId="22060" xr:uid="{00000000-0005-0000-0000-0000E5040000}"/>
    <cellStyle name="Style 22 2 16 2" xfId="40600" xr:uid="{00000000-0005-0000-0000-00009A120000}"/>
    <cellStyle name="Style 22 2 16 3" xfId="53889" xr:uid="{00000000-0005-0000-0000-00009A120000}"/>
    <cellStyle name="Style 22 2 17" xfId="22862" xr:uid="{00000000-0005-0000-0000-000093120000}"/>
    <cellStyle name="Style 22 2 18" xfId="29992" xr:uid="{00000000-0005-0000-0000-000093120000}"/>
    <cellStyle name="Style 22 2 19" xfId="54277" xr:uid="{00000000-0005-0000-0000-000028040000}"/>
    <cellStyle name="Style 22 2 2" xfId="1078" xr:uid="{00000000-0005-0000-0000-000029040000}"/>
    <cellStyle name="Style 22 2 2 10" xfId="14328" xr:uid="{00000000-0005-0000-0000-000029040000}"/>
    <cellStyle name="Style 22 2 2 10 2" xfId="32884" xr:uid="{00000000-0005-0000-0000-00009C120000}"/>
    <cellStyle name="Style 22 2 2 10 3" xfId="46874" xr:uid="{00000000-0005-0000-0000-00009C120000}"/>
    <cellStyle name="Style 22 2 2 11" xfId="19330" xr:uid="{00000000-0005-0000-0000-0000E6040000}"/>
    <cellStyle name="Style 22 2 2 11 2" xfId="37886" xr:uid="{00000000-0005-0000-0000-00009D120000}"/>
    <cellStyle name="Style 22 2 2 11 3" xfId="51378" xr:uid="{00000000-0005-0000-0000-00009D120000}"/>
    <cellStyle name="Style 22 2 2 12" xfId="16083" xr:uid="{00000000-0005-0000-0000-000029040000}"/>
    <cellStyle name="Style 22 2 2 12 2" xfId="34639" xr:uid="{00000000-0005-0000-0000-00009E120000}"/>
    <cellStyle name="Style 22 2 2 12 3" xfId="48454" xr:uid="{00000000-0005-0000-0000-00009E120000}"/>
    <cellStyle name="Style 22 2 2 13" xfId="21467" xr:uid="{00000000-0005-0000-0000-000029040000}"/>
    <cellStyle name="Style 22 2 2 13 2" xfId="40007" xr:uid="{00000000-0005-0000-0000-00009F120000}"/>
    <cellStyle name="Style 22 2 2 13 3" xfId="53355" xr:uid="{00000000-0005-0000-0000-00009F120000}"/>
    <cellStyle name="Style 22 2 2 14" xfId="22061" xr:uid="{00000000-0005-0000-0000-0000E6040000}"/>
    <cellStyle name="Style 22 2 2 14 2" xfId="40601" xr:uid="{00000000-0005-0000-0000-0000A0120000}"/>
    <cellStyle name="Style 22 2 2 14 3" xfId="53890" xr:uid="{00000000-0005-0000-0000-0000A0120000}"/>
    <cellStyle name="Style 22 2 2 15" xfId="22863" xr:uid="{00000000-0005-0000-0000-00009B120000}"/>
    <cellStyle name="Style 22 2 2 16" xfId="30003" xr:uid="{00000000-0005-0000-0000-00009B120000}"/>
    <cellStyle name="Style 22 2 2 17" xfId="54278" xr:uid="{00000000-0005-0000-0000-000029040000}"/>
    <cellStyle name="Style 22 2 2 2" xfId="2434" xr:uid="{00000000-0005-0000-0000-000029040000}"/>
    <cellStyle name="Style 22 2 2 2 10" xfId="16342" xr:uid="{00000000-0005-0000-0000-0000E7040000}"/>
    <cellStyle name="Style 22 2 2 2 10 2" xfId="34898" xr:uid="{00000000-0005-0000-0000-0000A2120000}"/>
    <cellStyle name="Style 22 2 2 2 10 3" xfId="48685" xr:uid="{00000000-0005-0000-0000-0000A2120000}"/>
    <cellStyle name="Style 22 2 2 2 11" xfId="13349" xr:uid="{00000000-0005-0000-0000-000029040000}"/>
    <cellStyle name="Style 22 2 2 2 11 2" xfId="31905" xr:uid="{00000000-0005-0000-0000-0000A3120000}"/>
    <cellStyle name="Style 22 2 2 2 11 3" xfId="45982" xr:uid="{00000000-0005-0000-0000-0000A3120000}"/>
    <cellStyle name="Style 22 2 2 2 12" xfId="13443" xr:uid="{00000000-0005-0000-0000-0000E7040000}"/>
    <cellStyle name="Style 22 2 2 2 12 2" xfId="31999" xr:uid="{00000000-0005-0000-0000-0000A4120000}"/>
    <cellStyle name="Style 22 2 2 2 12 3" xfId="46067" xr:uid="{00000000-0005-0000-0000-0000A4120000}"/>
    <cellStyle name="Style 22 2 2 2 13" xfId="23945" xr:uid="{00000000-0005-0000-0000-0000A1120000}"/>
    <cellStyle name="Style 22 2 2 2 2" xfId="5641" xr:uid="{00000000-0005-0000-0000-0000E7040000}"/>
    <cellStyle name="Style 22 2 2 2 2 2" xfId="20627" xr:uid="{00000000-0005-0000-0000-000085050000}"/>
    <cellStyle name="Style 22 2 2 2 2 2 2" xfId="39179" xr:uid="{00000000-0005-0000-0000-0000A6120000}"/>
    <cellStyle name="Style 22 2 2 2 2 2 3" xfId="52562" xr:uid="{00000000-0005-0000-0000-0000A6120000}"/>
    <cellStyle name="Style 22 2 2 2 2 3" xfId="26058" xr:uid="{00000000-0005-0000-0000-0000A5120000}"/>
    <cellStyle name="Style 22 2 2 2 2 4" xfId="41458" xr:uid="{00000000-0005-0000-0000-0000A5120000}"/>
    <cellStyle name="Style 22 2 2 2 3" xfId="7607" xr:uid="{00000000-0005-0000-0000-0000E7040000}"/>
    <cellStyle name="Style 22 2 2 2 3 2" xfId="27737" xr:uid="{00000000-0005-0000-0000-0000A7120000}"/>
    <cellStyle name="Style 22 2 2 2 3 3" xfId="42745" xr:uid="{00000000-0005-0000-0000-0000A7120000}"/>
    <cellStyle name="Style 22 2 2 2 4" xfId="8468" xr:uid="{00000000-0005-0000-0000-0000E7040000}"/>
    <cellStyle name="Style 22 2 2 2 4 2" xfId="28395" xr:uid="{00000000-0005-0000-0000-0000A8120000}"/>
    <cellStyle name="Style 22 2 2 2 4 3" xfId="43222" xr:uid="{00000000-0005-0000-0000-0000A8120000}"/>
    <cellStyle name="Style 22 2 2 2 5" xfId="9324" xr:uid="{00000000-0005-0000-0000-0000E7040000}"/>
    <cellStyle name="Style 22 2 2 2 5 2" xfId="28926" xr:uid="{00000000-0005-0000-0000-0000A9120000}"/>
    <cellStyle name="Style 22 2 2 2 5 3" xfId="43606" xr:uid="{00000000-0005-0000-0000-0000A9120000}"/>
    <cellStyle name="Style 22 2 2 2 6" xfId="3536" xr:uid="{00000000-0005-0000-0000-000061250000}"/>
    <cellStyle name="Style 22 2 2 2 7" xfId="11734" xr:uid="{00000000-0005-0000-0000-0000E7040000}"/>
    <cellStyle name="Style 22 2 2 2 7 2" xfId="30298" xr:uid="{00000000-0005-0000-0000-0000AB120000}"/>
    <cellStyle name="Style 22 2 2 2 7 3" xfId="44446" xr:uid="{00000000-0005-0000-0000-0000AB120000}"/>
    <cellStyle name="Style 22 2 2 2 8" xfId="15108" xr:uid="{00000000-0005-0000-0000-0000E7040000}"/>
    <cellStyle name="Style 22 2 2 2 8 2" xfId="33664" xr:uid="{00000000-0005-0000-0000-0000AC120000}"/>
    <cellStyle name="Style 22 2 2 2 8 3" xfId="47615" xr:uid="{00000000-0005-0000-0000-0000AC120000}"/>
    <cellStyle name="Style 22 2 2 2 9" xfId="12850" xr:uid="{00000000-0005-0000-0000-000029040000}"/>
    <cellStyle name="Style 22 2 2 2 9 2" xfId="31406" xr:uid="{00000000-0005-0000-0000-0000AD120000}"/>
    <cellStyle name="Style 22 2 2 2 9 3" xfId="45491" xr:uid="{00000000-0005-0000-0000-0000AD120000}"/>
    <cellStyle name="Style 22 2 2 3" xfId="2627" xr:uid="{00000000-0005-0000-0000-000029040000}"/>
    <cellStyle name="Style 22 2 2 3 10" xfId="15227" xr:uid="{00000000-0005-0000-0000-000029040000}"/>
    <cellStyle name="Style 22 2 2 3 10 2" xfId="33783" xr:uid="{00000000-0005-0000-0000-0000AF120000}"/>
    <cellStyle name="Style 22 2 2 3 10 3" xfId="47728" xr:uid="{00000000-0005-0000-0000-0000AF120000}"/>
    <cellStyle name="Style 22 2 2 3 11" xfId="14100" xr:uid="{00000000-0005-0000-0000-0000E8040000}"/>
    <cellStyle name="Style 22 2 2 3 11 2" xfId="32656" xr:uid="{00000000-0005-0000-0000-0000B0120000}"/>
    <cellStyle name="Style 22 2 2 3 11 3" xfId="46658" xr:uid="{00000000-0005-0000-0000-0000B0120000}"/>
    <cellStyle name="Style 22 2 2 3 12" xfId="55453" xr:uid="{00000000-0005-0000-0000-000029040000}"/>
    <cellStyle name="Style 22 2 2 3 2" xfId="5834" xr:uid="{00000000-0005-0000-0000-0000E8040000}"/>
    <cellStyle name="Style 22 2 2 3 2 2" xfId="20724" xr:uid="{00000000-0005-0000-0000-000087050000}"/>
    <cellStyle name="Style 22 2 2 3 2 2 2" xfId="39269" xr:uid="{00000000-0005-0000-0000-0000B2120000}"/>
    <cellStyle name="Style 22 2 2 3 2 2 3" xfId="52646" xr:uid="{00000000-0005-0000-0000-0000B2120000}"/>
    <cellStyle name="Style 22 2 2 3 2 3" xfId="26244" xr:uid="{00000000-0005-0000-0000-0000B1120000}"/>
    <cellStyle name="Style 22 2 2 3 2 4" xfId="41629" xr:uid="{00000000-0005-0000-0000-0000B1120000}"/>
    <cellStyle name="Style 22 2 2 3 3" xfId="7800" xr:uid="{00000000-0005-0000-0000-0000E8040000}"/>
    <cellStyle name="Style 22 2 2 3 3 2" xfId="27844" xr:uid="{00000000-0005-0000-0000-0000B3120000}"/>
    <cellStyle name="Style 22 2 2 3 3 3" xfId="42823" xr:uid="{00000000-0005-0000-0000-0000B3120000}"/>
    <cellStyle name="Style 22 2 2 3 4" xfId="8661" xr:uid="{00000000-0005-0000-0000-0000E8040000}"/>
    <cellStyle name="Style 22 2 2 3 4 2" xfId="28524" xr:uid="{00000000-0005-0000-0000-0000B4120000}"/>
    <cellStyle name="Style 22 2 2 3 4 3" xfId="43300" xr:uid="{00000000-0005-0000-0000-0000B4120000}"/>
    <cellStyle name="Style 22 2 2 3 5" xfId="9517" xr:uid="{00000000-0005-0000-0000-0000E8040000}"/>
    <cellStyle name="Style 22 2 2 3 5 2" xfId="29119" xr:uid="{00000000-0005-0000-0000-0000B5120000}"/>
    <cellStyle name="Style 22 2 2 3 5 3" xfId="43786" xr:uid="{00000000-0005-0000-0000-0000B5120000}"/>
    <cellStyle name="Style 22 2 2 3 6" xfId="3537" xr:uid="{00000000-0005-0000-0000-000062250000}"/>
    <cellStyle name="Style 22 2 2 3 7" xfId="13145" xr:uid="{00000000-0005-0000-0000-0000E8040000}"/>
    <cellStyle name="Style 22 2 2 3 7 2" xfId="31701" xr:uid="{00000000-0005-0000-0000-0000B7120000}"/>
    <cellStyle name="Style 22 2 2 3 7 3" xfId="45784" xr:uid="{00000000-0005-0000-0000-0000B7120000}"/>
    <cellStyle name="Style 22 2 2 3 8" xfId="12062" xr:uid="{00000000-0005-0000-0000-000029040000}"/>
    <cellStyle name="Style 22 2 2 3 8 2" xfId="30625" xr:uid="{00000000-0005-0000-0000-0000B8120000}"/>
    <cellStyle name="Style 22 2 2 3 8 3" xfId="44768" xr:uid="{00000000-0005-0000-0000-0000B8120000}"/>
    <cellStyle name="Style 22 2 2 3 9" xfId="16535" xr:uid="{00000000-0005-0000-0000-0000E8040000}"/>
    <cellStyle name="Style 22 2 2 3 9 2" xfId="35091" xr:uid="{00000000-0005-0000-0000-0000B9120000}"/>
    <cellStyle name="Style 22 2 2 3 9 3" xfId="48872" xr:uid="{00000000-0005-0000-0000-0000B9120000}"/>
    <cellStyle name="Style 22 2 2 4" xfId="2573" xr:uid="{00000000-0005-0000-0000-000029040000}"/>
    <cellStyle name="Style 22 2 2 4 10" xfId="21592" xr:uid="{00000000-0005-0000-0000-000029040000}"/>
    <cellStyle name="Style 22 2 2 4 10 2" xfId="40132" xr:uid="{00000000-0005-0000-0000-0000BB120000}"/>
    <cellStyle name="Style 22 2 2 4 10 3" xfId="53480" xr:uid="{00000000-0005-0000-0000-0000BB120000}"/>
    <cellStyle name="Style 22 2 2 4 11" xfId="24066" xr:uid="{00000000-0005-0000-0000-0000BA120000}"/>
    <cellStyle name="Style 22 2 2 4 12" xfId="55401" xr:uid="{00000000-0005-0000-0000-000029040000}"/>
    <cellStyle name="Style 22 2 2 4 2" xfId="5780" xr:uid="{00000000-0005-0000-0000-0000E9040000}"/>
    <cellStyle name="Style 22 2 2 4 2 2" xfId="26193" xr:uid="{00000000-0005-0000-0000-0000BC120000}"/>
    <cellStyle name="Style 22 2 2 4 2 3" xfId="41581" xr:uid="{00000000-0005-0000-0000-0000BC120000}"/>
    <cellStyle name="Style 22 2 2 4 3" xfId="9463" xr:uid="{00000000-0005-0000-0000-0000E9040000}"/>
    <cellStyle name="Style 22 2 2 4 3 2" xfId="29065" xr:uid="{00000000-0005-0000-0000-0000BD120000}"/>
    <cellStyle name="Style 22 2 2 4 3 3" xfId="43735" xr:uid="{00000000-0005-0000-0000-0000BD120000}"/>
    <cellStyle name="Style 22 2 2 4 4" xfId="3941" xr:uid="{00000000-0005-0000-0000-000063250000}"/>
    <cellStyle name="Style 22 2 2 4 5" xfId="12511" xr:uid="{00000000-0005-0000-0000-0000E9040000}"/>
    <cellStyle name="Style 22 2 2 4 5 2" xfId="31069" xr:uid="{00000000-0005-0000-0000-0000BF120000}"/>
    <cellStyle name="Style 22 2 2 4 5 3" xfId="45169" xr:uid="{00000000-0005-0000-0000-0000BF120000}"/>
    <cellStyle name="Style 22 2 2 4 6" xfId="14720" xr:uid="{00000000-0005-0000-0000-000029040000}"/>
    <cellStyle name="Style 22 2 2 4 6 2" xfId="33276" xr:uid="{00000000-0005-0000-0000-0000C0120000}"/>
    <cellStyle name="Style 22 2 2 4 6 3" xfId="47243" xr:uid="{00000000-0005-0000-0000-0000C0120000}"/>
    <cellStyle name="Style 22 2 2 4 7" xfId="16481" xr:uid="{00000000-0005-0000-0000-0000E9040000}"/>
    <cellStyle name="Style 22 2 2 4 7 2" xfId="35037" xr:uid="{00000000-0005-0000-0000-0000C1120000}"/>
    <cellStyle name="Style 22 2 2 4 7 3" xfId="48818" xr:uid="{00000000-0005-0000-0000-0000C1120000}"/>
    <cellStyle name="Style 22 2 2 4 8" xfId="15964" xr:uid="{00000000-0005-0000-0000-000029040000}"/>
    <cellStyle name="Style 22 2 2 4 8 2" xfId="34520" xr:uid="{00000000-0005-0000-0000-0000C2120000}"/>
    <cellStyle name="Style 22 2 2 4 8 3" xfId="48359" xr:uid="{00000000-0005-0000-0000-0000C2120000}"/>
    <cellStyle name="Style 22 2 2 4 9" xfId="14454" xr:uid="{00000000-0005-0000-0000-0000E9040000}"/>
    <cellStyle name="Style 22 2 2 4 9 2" xfId="33010" xr:uid="{00000000-0005-0000-0000-0000C3120000}"/>
    <cellStyle name="Style 22 2 2 4 9 3" xfId="46992" xr:uid="{00000000-0005-0000-0000-0000C3120000}"/>
    <cellStyle name="Style 22 2 2 5" xfId="4295" xr:uid="{00000000-0005-0000-0000-0000E6040000}"/>
    <cellStyle name="Style 22 2 2 5 2" xfId="24813" xr:uid="{00000000-0005-0000-0000-0000C4120000}"/>
    <cellStyle name="Style 22 2 2 5 3" xfId="28299" xr:uid="{00000000-0005-0000-0000-0000C4120000}"/>
    <cellStyle name="Style 22 2 2 6" xfId="3535" xr:uid="{00000000-0005-0000-0000-000060250000}"/>
    <cellStyle name="Style 22 2 2 7" xfId="15390" xr:uid="{00000000-0005-0000-0000-000029040000}"/>
    <cellStyle name="Style 22 2 2 7 2" xfId="33946" xr:uid="{00000000-0005-0000-0000-0000C6120000}"/>
    <cellStyle name="Style 22 2 2 7 3" xfId="47877" xr:uid="{00000000-0005-0000-0000-0000C6120000}"/>
    <cellStyle name="Style 22 2 2 8" xfId="15838" xr:uid="{00000000-0005-0000-0000-0000E6040000}"/>
    <cellStyle name="Style 22 2 2 8 2" xfId="34394" xr:uid="{00000000-0005-0000-0000-0000C7120000}"/>
    <cellStyle name="Style 22 2 2 8 3" xfId="48245" xr:uid="{00000000-0005-0000-0000-0000C7120000}"/>
    <cellStyle name="Style 22 2 2 9" xfId="14911" xr:uid="{00000000-0005-0000-0000-0000E6040000}"/>
    <cellStyle name="Style 22 2 2 9 2" xfId="33467" xr:uid="{00000000-0005-0000-0000-0000C8120000}"/>
    <cellStyle name="Style 22 2 2 9 3" xfId="47426" xr:uid="{00000000-0005-0000-0000-0000C8120000}"/>
    <cellStyle name="Style 22 2 3" xfId="1079" xr:uid="{00000000-0005-0000-0000-00002A040000}"/>
    <cellStyle name="Style 22 2 3 10" xfId="18315" xr:uid="{00000000-0005-0000-0000-00002A040000}"/>
    <cellStyle name="Style 22 2 3 10 2" xfId="36871" xr:uid="{00000000-0005-0000-0000-0000CA120000}"/>
    <cellStyle name="Style 22 2 3 10 3" xfId="50401" xr:uid="{00000000-0005-0000-0000-0000CA120000}"/>
    <cellStyle name="Style 22 2 3 11" xfId="19855" xr:uid="{00000000-0005-0000-0000-0000EA040000}"/>
    <cellStyle name="Style 22 2 3 11 2" xfId="38411" xr:uid="{00000000-0005-0000-0000-0000CB120000}"/>
    <cellStyle name="Style 22 2 3 11 3" xfId="51903" xr:uid="{00000000-0005-0000-0000-0000CB120000}"/>
    <cellStyle name="Style 22 2 3 12" xfId="19845" xr:uid="{00000000-0005-0000-0000-00002A040000}"/>
    <cellStyle name="Style 22 2 3 12 2" xfId="38401" xr:uid="{00000000-0005-0000-0000-0000CC120000}"/>
    <cellStyle name="Style 22 2 3 12 3" xfId="51893" xr:uid="{00000000-0005-0000-0000-0000CC120000}"/>
    <cellStyle name="Style 22 2 3 13" xfId="21674" xr:uid="{00000000-0005-0000-0000-00002A040000}"/>
    <cellStyle name="Style 22 2 3 13 2" xfId="40214" xr:uid="{00000000-0005-0000-0000-0000CD120000}"/>
    <cellStyle name="Style 22 2 3 13 3" xfId="53562" xr:uid="{00000000-0005-0000-0000-0000CD120000}"/>
    <cellStyle name="Style 22 2 3 14" xfId="22062" xr:uid="{00000000-0005-0000-0000-0000EA040000}"/>
    <cellStyle name="Style 22 2 3 14 2" xfId="40602" xr:uid="{00000000-0005-0000-0000-0000CE120000}"/>
    <cellStyle name="Style 22 2 3 14 3" xfId="53891" xr:uid="{00000000-0005-0000-0000-0000CE120000}"/>
    <cellStyle name="Style 22 2 3 15" xfId="22864" xr:uid="{00000000-0005-0000-0000-0000C9120000}"/>
    <cellStyle name="Style 22 2 3 16" xfId="30002" xr:uid="{00000000-0005-0000-0000-0000C9120000}"/>
    <cellStyle name="Style 22 2 3 17" xfId="54279" xr:uid="{00000000-0005-0000-0000-00002A040000}"/>
    <cellStyle name="Style 22 2 3 2" xfId="2433" xr:uid="{00000000-0005-0000-0000-00002A040000}"/>
    <cellStyle name="Style 22 2 3 2 10" xfId="16341" xr:uid="{00000000-0005-0000-0000-0000EB040000}"/>
    <cellStyle name="Style 22 2 3 2 10 2" xfId="34897" xr:uid="{00000000-0005-0000-0000-0000D0120000}"/>
    <cellStyle name="Style 22 2 3 2 10 3" xfId="48684" xr:uid="{00000000-0005-0000-0000-0000D0120000}"/>
    <cellStyle name="Style 22 2 3 2 11" xfId="17297" xr:uid="{00000000-0005-0000-0000-00002A040000}"/>
    <cellStyle name="Style 22 2 3 2 11 2" xfId="35853" xr:uid="{00000000-0005-0000-0000-0000D1120000}"/>
    <cellStyle name="Style 22 2 3 2 11 3" xfId="49521" xr:uid="{00000000-0005-0000-0000-0000D1120000}"/>
    <cellStyle name="Style 22 2 3 2 12" xfId="16084" xr:uid="{00000000-0005-0000-0000-0000EB040000}"/>
    <cellStyle name="Style 22 2 3 2 12 2" xfId="34640" xr:uid="{00000000-0005-0000-0000-0000D2120000}"/>
    <cellStyle name="Style 22 2 3 2 12 3" xfId="48455" xr:uid="{00000000-0005-0000-0000-0000D2120000}"/>
    <cellStyle name="Style 22 2 3 2 13" xfId="23944" xr:uid="{00000000-0005-0000-0000-0000CF120000}"/>
    <cellStyle name="Style 22 2 3 2 2" xfId="5640" xr:uid="{00000000-0005-0000-0000-0000EB040000}"/>
    <cellStyle name="Style 22 2 3 2 2 2" xfId="20626" xr:uid="{00000000-0005-0000-0000-00008B050000}"/>
    <cellStyle name="Style 22 2 3 2 2 2 2" xfId="39178" xr:uid="{00000000-0005-0000-0000-0000D4120000}"/>
    <cellStyle name="Style 22 2 3 2 2 2 3" xfId="52561" xr:uid="{00000000-0005-0000-0000-0000D4120000}"/>
    <cellStyle name="Style 22 2 3 2 2 3" xfId="26057" xr:uid="{00000000-0005-0000-0000-0000D3120000}"/>
    <cellStyle name="Style 22 2 3 2 2 4" xfId="41457" xr:uid="{00000000-0005-0000-0000-0000D3120000}"/>
    <cellStyle name="Style 22 2 3 2 3" xfId="7606" xr:uid="{00000000-0005-0000-0000-0000EB040000}"/>
    <cellStyle name="Style 22 2 3 2 3 2" xfId="27736" xr:uid="{00000000-0005-0000-0000-0000D5120000}"/>
    <cellStyle name="Style 22 2 3 2 3 3" xfId="42744" xr:uid="{00000000-0005-0000-0000-0000D5120000}"/>
    <cellStyle name="Style 22 2 3 2 4" xfId="8467" xr:uid="{00000000-0005-0000-0000-0000EB040000}"/>
    <cellStyle name="Style 22 2 3 2 4 2" xfId="28394" xr:uid="{00000000-0005-0000-0000-0000D6120000}"/>
    <cellStyle name="Style 22 2 3 2 4 3" xfId="43221" xr:uid="{00000000-0005-0000-0000-0000D6120000}"/>
    <cellStyle name="Style 22 2 3 2 5" xfId="9323" xr:uid="{00000000-0005-0000-0000-0000EB040000}"/>
    <cellStyle name="Style 22 2 3 2 5 2" xfId="28925" xr:uid="{00000000-0005-0000-0000-0000D7120000}"/>
    <cellStyle name="Style 22 2 3 2 5 3" xfId="43605" xr:uid="{00000000-0005-0000-0000-0000D7120000}"/>
    <cellStyle name="Style 22 2 3 2 6" xfId="4746" xr:uid="{00000000-0005-0000-0000-000065250000}"/>
    <cellStyle name="Style 22 2 3 2 7" xfId="11893" xr:uid="{00000000-0005-0000-0000-0000EB040000}"/>
    <cellStyle name="Style 22 2 3 2 7 2" xfId="30457" xr:uid="{00000000-0005-0000-0000-0000D9120000}"/>
    <cellStyle name="Style 22 2 3 2 7 3" xfId="44602" xr:uid="{00000000-0005-0000-0000-0000D9120000}"/>
    <cellStyle name="Style 22 2 3 2 8" xfId="15107" xr:uid="{00000000-0005-0000-0000-0000EB040000}"/>
    <cellStyle name="Style 22 2 3 2 8 2" xfId="33663" xr:uid="{00000000-0005-0000-0000-0000DA120000}"/>
    <cellStyle name="Style 22 2 3 2 8 3" xfId="47614" xr:uid="{00000000-0005-0000-0000-0000DA120000}"/>
    <cellStyle name="Style 22 2 3 2 9" xfId="13359" xr:uid="{00000000-0005-0000-0000-00002A040000}"/>
    <cellStyle name="Style 22 2 3 2 9 2" xfId="31915" xr:uid="{00000000-0005-0000-0000-0000DB120000}"/>
    <cellStyle name="Style 22 2 3 2 9 3" xfId="45991" xr:uid="{00000000-0005-0000-0000-0000DB120000}"/>
    <cellStyle name="Style 22 2 3 3" xfId="2628" xr:uid="{00000000-0005-0000-0000-00002A040000}"/>
    <cellStyle name="Style 22 2 3 3 10" xfId="17586" xr:uid="{00000000-0005-0000-0000-00002A040000}"/>
    <cellStyle name="Style 22 2 3 3 10 2" xfId="36142" xr:uid="{00000000-0005-0000-0000-0000DD120000}"/>
    <cellStyle name="Style 22 2 3 3 10 3" xfId="49771" xr:uid="{00000000-0005-0000-0000-0000DD120000}"/>
    <cellStyle name="Style 22 2 3 3 11" xfId="18117" xr:uid="{00000000-0005-0000-0000-0000EC040000}"/>
    <cellStyle name="Style 22 2 3 3 11 2" xfId="36673" xr:uid="{00000000-0005-0000-0000-0000DE120000}"/>
    <cellStyle name="Style 22 2 3 3 11 3" xfId="50229" xr:uid="{00000000-0005-0000-0000-0000DE120000}"/>
    <cellStyle name="Style 22 2 3 3 12" xfId="55454" xr:uid="{00000000-0005-0000-0000-00002A040000}"/>
    <cellStyle name="Style 22 2 3 3 2" xfId="5835" xr:uid="{00000000-0005-0000-0000-0000EC040000}"/>
    <cellStyle name="Style 22 2 3 3 2 2" xfId="20725" xr:uid="{00000000-0005-0000-0000-00008D050000}"/>
    <cellStyle name="Style 22 2 3 3 2 2 2" xfId="39270" xr:uid="{00000000-0005-0000-0000-0000E0120000}"/>
    <cellStyle name="Style 22 2 3 3 2 2 3" xfId="52647" xr:uid="{00000000-0005-0000-0000-0000E0120000}"/>
    <cellStyle name="Style 22 2 3 3 2 3" xfId="26245" xr:uid="{00000000-0005-0000-0000-0000DF120000}"/>
    <cellStyle name="Style 22 2 3 3 2 4" xfId="41630" xr:uid="{00000000-0005-0000-0000-0000DF120000}"/>
    <cellStyle name="Style 22 2 3 3 3" xfId="7801" xr:uid="{00000000-0005-0000-0000-0000EC040000}"/>
    <cellStyle name="Style 22 2 3 3 3 2" xfId="27845" xr:uid="{00000000-0005-0000-0000-0000E1120000}"/>
    <cellStyle name="Style 22 2 3 3 3 3" xfId="42824" xr:uid="{00000000-0005-0000-0000-0000E1120000}"/>
    <cellStyle name="Style 22 2 3 3 4" xfId="8662" xr:uid="{00000000-0005-0000-0000-0000EC040000}"/>
    <cellStyle name="Style 22 2 3 3 4 2" xfId="28525" xr:uid="{00000000-0005-0000-0000-0000E2120000}"/>
    <cellStyle name="Style 22 2 3 3 4 3" xfId="43301" xr:uid="{00000000-0005-0000-0000-0000E2120000}"/>
    <cellStyle name="Style 22 2 3 3 5" xfId="9518" xr:uid="{00000000-0005-0000-0000-0000EC040000}"/>
    <cellStyle name="Style 22 2 3 3 5 2" xfId="29120" xr:uid="{00000000-0005-0000-0000-0000E3120000}"/>
    <cellStyle name="Style 22 2 3 3 5 3" xfId="43787" xr:uid="{00000000-0005-0000-0000-0000E3120000}"/>
    <cellStyle name="Style 22 2 3 3 6" xfId="9213" xr:uid="{00000000-0005-0000-0000-000066250000}"/>
    <cellStyle name="Style 22 2 3 3 7" xfId="12474" xr:uid="{00000000-0005-0000-0000-0000EC040000}"/>
    <cellStyle name="Style 22 2 3 3 7 2" xfId="31032" xr:uid="{00000000-0005-0000-0000-0000E5120000}"/>
    <cellStyle name="Style 22 2 3 3 7 3" xfId="45132" xr:uid="{00000000-0005-0000-0000-0000E5120000}"/>
    <cellStyle name="Style 22 2 3 3 8" xfId="14087" xr:uid="{00000000-0005-0000-0000-00002A040000}"/>
    <cellStyle name="Style 22 2 3 3 8 2" xfId="32643" xr:uid="{00000000-0005-0000-0000-0000E6120000}"/>
    <cellStyle name="Style 22 2 3 3 8 3" xfId="46646" xr:uid="{00000000-0005-0000-0000-0000E6120000}"/>
    <cellStyle name="Style 22 2 3 3 9" xfId="16536" xr:uid="{00000000-0005-0000-0000-0000EC040000}"/>
    <cellStyle name="Style 22 2 3 3 9 2" xfId="35092" xr:uid="{00000000-0005-0000-0000-0000E7120000}"/>
    <cellStyle name="Style 22 2 3 3 9 3" xfId="48873" xr:uid="{00000000-0005-0000-0000-0000E7120000}"/>
    <cellStyle name="Style 22 2 3 4" xfId="2572" xr:uid="{00000000-0005-0000-0000-00002A040000}"/>
    <cellStyle name="Style 22 2 3 4 10" xfId="21591" xr:uid="{00000000-0005-0000-0000-00002A040000}"/>
    <cellStyle name="Style 22 2 3 4 10 2" xfId="40131" xr:uid="{00000000-0005-0000-0000-0000E9120000}"/>
    <cellStyle name="Style 22 2 3 4 10 3" xfId="53479" xr:uid="{00000000-0005-0000-0000-0000E9120000}"/>
    <cellStyle name="Style 22 2 3 4 11" xfId="24065" xr:uid="{00000000-0005-0000-0000-0000E8120000}"/>
    <cellStyle name="Style 22 2 3 4 12" xfId="55400" xr:uid="{00000000-0005-0000-0000-00002A040000}"/>
    <cellStyle name="Style 22 2 3 4 2" xfId="5779" xr:uid="{00000000-0005-0000-0000-0000ED040000}"/>
    <cellStyle name="Style 22 2 3 4 2 2" xfId="26192" xr:uid="{00000000-0005-0000-0000-0000EA120000}"/>
    <cellStyle name="Style 22 2 3 4 2 3" xfId="41580" xr:uid="{00000000-0005-0000-0000-0000EA120000}"/>
    <cellStyle name="Style 22 2 3 4 3" xfId="9462" xr:uid="{00000000-0005-0000-0000-0000ED040000}"/>
    <cellStyle name="Style 22 2 3 4 3 2" xfId="29064" xr:uid="{00000000-0005-0000-0000-0000EB120000}"/>
    <cellStyle name="Style 22 2 3 4 3 3" xfId="43734" xr:uid="{00000000-0005-0000-0000-0000EB120000}"/>
    <cellStyle name="Style 22 2 3 4 4" xfId="3940" xr:uid="{00000000-0005-0000-0000-000067250000}"/>
    <cellStyle name="Style 22 2 3 4 5" xfId="12556" xr:uid="{00000000-0005-0000-0000-0000ED040000}"/>
    <cellStyle name="Style 22 2 3 4 5 2" xfId="31112" xr:uid="{00000000-0005-0000-0000-0000ED120000}"/>
    <cellStyle name="Style 22 2 3 4 5 3" xfId="45212" xr:uid="{00000000-0005-0000-0000-0000ED120000}"/>
    <cellStyle name="Style 22 2 3 4 6" xfId="14076" xr:uid="{00000000-0005-0000-0000-00002A040000}"/>
    <cellStyle name="Style 22 2 3 4 6 2" xfId="32632" xr:uid="{00000000-0005-0000-0000-0000EE120000}"/>
    <cellStyle name="Style 22 2 3 4 6 3" xfId="46635" xr:uid="{00000000-0005-0000-0000-0000EE120000}"/>
    <cellStyle name="Style 22 2 3 4 7" xfId="16480" xr:uid="{00000000-0005-0000-0000-0000ED040000}"/>
    <cellStyle name="Style 22 2 3 4 7 2" xfId="35036" xr:uid="{00000000-0005-0000-0000-0000EF120000}"/>
    <cellStyle name="Style 22 2 3 4 7 3" xfId="48817" xr:uid="{00000000-0005-0000-0000-0000EF120000}"/>
    <cellStyle name="Style 22 2 3 4 8" xfId="18460" xr:uid="{00000000-0005-0000-0000-00002A040000}"/>
    <cellStyle name="Style 22 2 3 4 8 2" xfId="37016" xr:uid="{00000000-0005-0000-0000-0000F0120000}"/>
    <cellStyle name="Style 22 2 3 4 8 3" xfId="50531" xr:uid="{00000000-0005-0000-0000-0000F0120000}"/>
    <cellStyle name="Style 22 2 3 4 9" xfId="19475" xr:uid="{00000000-0005-0000-0000-0000ED040000}"/>
    <cellStyle name="Style 22 2 3 4 9 2" xfId="38031" xr:uid="{00000000-0005-0000-0000-0000F1120000}"/>
    <cellStyle name="Style 22 2 3 4 9 3" xfId="51523" xr:uid="{00000000-0005-0000-0000-0000F1120000}"/>
    <cellStyle name="Style 22 2 3 5" xfId="4296" xr:uid="{00000000-0005-0000-0000-0000EA040000}"/>
    <cellStyle name="Style 22 2 3 5 2" xfId="24814" xr:uid="{00000000-0005-0000-0000-0000F2120000}"/>
    <cellStyle name="Style 22 2 3 5 3" xfId="28491" xr:uid="{00000000-0005-0000-0000-0000F2120000}"/>
    <cellStyle name="Style 22 2 3 6" xfId="9139" xr:uid="{00000000-0005-0000-0000-000064250000}"/>
    <cellStyle name="Style 22 2 3 7" xfId="14784" xr:uid="{00000000-0005-0000-0000-00002A040000}"/>
    <cellStyle name="Style 22 2 3 7 2" xfId="33340" xr:uid="{00000000-0005-0000-0000-0000F4120000}"/>
    <cellStyle name="Style 22 2 3 7 3" xfId="47304" xr:uid="{00000000-0005-0000-0000-0000F4120000}"/>
    <cellStyle name="Style 22 2 3 8" xfId="15846" xr:uid="{00000000-0005-0000-0000-0000EA040000}"/>
    <cellStyle name="Style 22 2 3 8 2" xfId="34402" xr:uid="{00000000-0005-0000-0000-0000F5120000}"/>
    <cellStyle name="Style 22 2 3 8 3" xfId="48253" xr:uid="{00000000-0005-0000-0000-0000F5120000}"/>
    <cellStyle name="Style 22 2 3 9" xfId="14449" xr:uid="{00000000-0005-0000-0000-0000EA040000}"/>
    <cellStyle name="Style 22 2 3 9 2" xfId="33005" xr:uid="{00000000-0005-0000-0000-0000F6120000}"/>
    <cellStyle name="Style 22 2 3 9 3" xfId="46987" xr:uid="{00000000-0005-0000-0000-0000F6120000}"/>
    <cellStyle name="Style 22 2 4" xfId="2435" xr:uid="{00000000-0005-0000-0000-000028040000}"/>
    <cellStyle name="Style 22 2 4 10" xfId="16343" xr:uid="{00000000-0005-0000-0000-0000EE040000}"/>
    <cellStyle name="Style 22 2 4 10 2" xfId="34899" xr:uid="{00000000-0005-0000-0000-0000F8120000}"/>
    <cellStyle name="Style 22 2 4 10 3" xfId="48686" xr:uid="{00000000-0005-0000-0000-0000F8120000}"/>
    <cellStyle name="Style 22 2 4 11" xfId="17658" xr:uid="{00000000-0005-0000-0000-000028040000}"/>
    <cellStyle name="Style 22 2 4 11 2" xfId="36214" xr:uid="{00000000-0005-0000-0000-0000F9120000}"/>
    <cellStyle name="Style 22 2 4 11 3" xfId="49837" xr:uid="{00000000-0005-0000-0000-0000F9120000}"/>
    <cellStyle name="Style 22 2 4 12" xfId="19593" xr:uid="{00000000-0005-0000-0000-0000EE040000}"/>
    <cellStyle name="Style 22 2 4 12 2" xfId="38149" xr:uid="{00000000-0005-0000-0000-0000FA120000}"/>
    <cellStyle name="Style 22 2 4 12 3" xfId="51641" xr:uid="{00000000-0005-0000-0000-0000FA120000}"/>
    <cellStyle name="Style 22 2 4 13" xfId="23946" xr:uid="{00000000-0005-0000-0000-0000F7120000}"/>
    <cellStyle name="Style 22 2 4 2" xfId="5642" xr:uid="{00000000-0005-0000-0000-0000EE040000}"/>
    <cellStyle name="Style 22 2 4 2 2" xfId="20628" xr:uid="{00000000-0005-0000-0000-000090050000}"/>
    <cellStyle name="Style 22 2 4 2 2 2" xfId="39180" xr:uid="{00000000-0005-0000-0000-0000FC120000}"/>
    <cellStyle name="Style 22 2 4 2 2 3" xfId="52563" xr:uid="{00000000-0005-0000-0000-0000FC120000}"/>
    <cellStyle name="Style 22 2 4 2 3" xfId="26059" xr:uid="{00000000-0005-0000-0000-0000FB120000}"/>
    <cellStyle name="Style 22 2 4 2 4" xfId="41459" xr:uid="{00000000-0005-0000-0000-0000FB120000}"/>
    <cellStyle name="Style 22 2 4 3" xfId="7608" xr:uid="{00000000-0005-0000-0000-0000EE040000}"/>
    <cellStyle name="Style 22 2 4 3 2" xfId="27738" xr:uid="{00000000-0005-0000-0000-0000FD120000}"/>
    <cellStyle name="Style 22 2 4 3 3" xfId="42746" xr:uid="{00000000-0005-0000-0000-0000FD120000}"/>
    <cellStyle name="Style 22 2 4 4" xfId="8469" xr:uid="{00000000-0005-0000-0000-0000EE040000}"/>
    <cellStyle name="Style 22 2 4 4 2" xfId="28396" xr:uid="{00000000-0005-0000-0000-0000FE120000}"/>
    <cellStyle name="Style 22 2 4 4 3" xfId="43223" xr:uid="{00000000-0005-0000-0000-0000FE120000}"/>
    <cellStyle name="Style 22 2 4 5" xfId="9325" xr:uid="{00000000-0005-0000-0000-0000EE040000}"/>
    <cellStyle name="Style 22 2 4 5 2" xfId="28927" xr:uid="{00000000-0005-0000-0000-0000FF120000}"/>
    <cellStyle name="Style 22 2 4 5 3" xfId="43607" xr:uid="{00000000-0005-0000-0000-0000FF120000}"/>
    <cellStyle name="Style 22 2 4 6" xfId="9138" xr:uid="{00000000-0005-0000-0000-000068250000}"/>
    <cellStyle name="Style 22 2 4 7" xfId="12391" xr:uid="{00000000-0005-0000-0000-0000EE040000}"/>
    <cellStyle name="Style 22 2 4 7 2" xfId="30950" xr:uid="{00000000-0005-0000-0000-000001130000}"/>
    <cellStyle name="Style 22 2 4 7 3" xfId="45051" xr:uid="{00000000-0005-0000-0000-000001130000}"/>
    <cellStyle name="Style 22 2 4 8" xfId="15109" xr:uid="{00000000-0005-0000-0000-0000EE040000}"/>
    <cellStyle name="Style 22 2 4 8 2" xfId="33665" xr:uid="{00000000-0005-0000-0000-000002130000}"/>
    <cellStyle name="Style 22 2 4 8 3" xfId="47616" xr:uid="{00000000-0005-0000-0000-000002130000}"/>
    <cellStyle name="Style 22 2 4 9" xfId="12842" xr:uid="{00000000-0005-0000-0000-000028040000}"/>
    <cellStyle name="Style 22 2 4 9 2" xfId="31398" xr:uid="{00000000-0005-0000-0000-000003130000}"/>
    <cellStyle name="Style 22 2 4 9 3" xfId="45485" xr:uid="{00000000-0005-0000-0000-000003130000}"/>
    <cellStyle name="Style 22 2 5" xfId="2626" xr:uid="{00000000-0005-0000-0000-000028040000}"/>
    <cellStyle name="Style 22 2 5 10" xfId="12051" xr:uid="{00000000-0005-0000-0000-000028040000}"/>
    <cellStyle name="Style 22 2 5 10 2" xfId="30614" xr:uid="{00000000-0005-0000-0000-000005130000}"/>
    <cellStyle name="Style 22 2 5 10 3" xfId="44758" xr:uid="{00000000-0005-0000-0000-000005130000}"/>
    <cellStyle name="Style 22 2 5 11" xfId="15992" xr:uid="{00000000-0005-0000-0000-0000EF040000}"/>
    <cellStyle name="Style 22 2 5 11 2" xfId="34548" xr:uid="{00000000-0005-0000-0000-000006130000}"/>
    <cellStyle name="Style 22 2 5 11 3" xfId="48378" xr:uid="{00000000-0005-0000-0000-000006130000}"/>
    <cellStyle name="Style 22 2 5 12" xfId="55452" xr:uid="{00000000-0005-0000-0000-000028040000}"/>
    <cellStyle name="Style 22 2 5 2" xfId="5833" xr:uid="{00000000-0005-0000-0000-0000EF040000}"/>
    <cellStyle name="Style 22 2 5 2 2" xfId="20723" xr:uid="{00000000-0005-0000-0000-000092050000}"/>
    <cellStyle name="Style 22 2 5 2 2 2" xfId="39268" xr:uid="{00000000-0005-0000-0000-000008130000}"/>
    <cellStyle name="Style 22 2 5 2 2 3" xfId="52645" xr:uid="{00000000-0005-0000-0000-000008130000}"/>
    <cellStyle name="Style 22 2 5 2 3" xfId="26243" xr:uid="{00000000-0005-0000-0000-000007130000}"/>
    <cellStyle name="Style 22 2 5 2 4" xfId="41628" xr:uid="{00000000-0005-0000-0000-000007130000}"/>
    <cellStyle name="Style 22 2 5 3" xfId="7799" xr:uid="{00000000-0005-0000-0000-0000EF040000}"/>
    <cellStyle name="Style 22 2 5 3 2" xfId="27843" xr:uid="{00000000-0005-0000-0000-000009130000}"/>
    <cellStyle name="Style 22 2 5 3 3" xfId="42822" xr:uid="{00000000-0005-0000-0000-000009130000}"/>
    <cellStyle name="Style 22 2 5 4" xfId="8660" xr:uid="{00000000-0005-0000-0000-0000EF040000}"/>
    <cellStyle name="Style 22 2 5 4 2" xfId="28523" xr:uid="{00000000-0005-0000-0000-00000A130000}"/>
    <cellStyle name="Style 22 2 5 4 3" xfId="43299" xr:uid="{00000000-0005-0000-0000-00000A130000}"/>
    <cellStyle name="Style 22 2 5 5" xfId="9516" xr:uid="{00000000-0005-0000-0000-0000EF040000}"/>
    <cellStyle name="Style 22 2 5 5 2" xfId="29118" xr:uid="{00000000-0005-0000-0000-00000B130000}"/>
    <cellStyle name="Style 22 2 5 5 3" xfId="43785" xr:uid="{00000000-0005-0000-0000-00000B130000}"/>
    <cellStyle name="Style 22 2 5 6" xfId="4747" xr:uid="{00000000-0005-0000-0000-000069250000}"/>
    <cellStyle name="Style 22 2 5 7" xfId="12526" xr:uid="{00000000-0005-0000-0000-0000EF040000}"/>
    <cellStyle name="Style 22 2 5 7 2" xfId="31084" xr:uid="{00000000-0005-0000-0000-00000D130000}"/>
    <cellStyle name="Style 22 2 5 7 3" xfId="45184" xr:uid="{00000000-0005-0000-0000-00000D130000}"/>
    <cellStyle name="Style 22 2 5 8" xfId="13964" xr:uid="{00000000-0005-0000-0000-000028040000}"/>
    <cellStyle name="Style 22 2 5 8 2" xfId="32520" xr:uid="{00000000-0005-0000-0000-00000E130000}"/>
    <cellStyle name="Style 22 2 5 8 3" xfId="46530" xr:uid="{00000000-0005-0000-0000-00000E130000}"/>
    <cellStyle name="Style 22 2 5 9" xfId="16534" xr:uid="{00000000-0005-0000-0000-0000EF040000}"/>
    <cellStyle name="Style 22 2 5 9 2" xfId="35090" xr:uid="{00000000-0005-0000-0000-00000F130000}"/>
    <cellStyle name="Style 22 2 5 9 3" xfId="48871" xr:uid="{00000000-0005-0000-0000-00000F130000}"/>
    <cellStyle name="Style 22 2 6" xfId="2574" xr:uid="{00000000-0005-0000-0000-000028040000}"/>
    <cellStyle name="Style 22 2 6 10" xfId="21593" xr:uid="{00000000-0005-0000-0000-000028040000}"/>
    <cellStyle name="Style 22 2 6 10 2" xfId="40133" xr:uid="{00000000-0005-0000-0000-000011130000}"/>
    <cellStyle name="Style 22 2 6 10 3" xfId="53481" xr:uid="{00000000-0005-0000-0000-000011130000}"/>
    <cellStyle name="Style 22 2 6 11" xfId="24067" xr:uid="{00000000-0005-0000-0000-000010130000}"/>
    <cellStyle name="Style 22 2 6 12" xfId="55402" xr:uid="{00000000-0005-0000-0000-000028040000}"/>
    <cellStyle name="Style 22 2 6 2" xfId="5781" xr:uid="{00000000-0005-0000-0000-0000F0040000}"/>
    <cellStyle name="Style 22 2 6 2 2" xfId="26194" xr:uid="{00000000-0005-0000-0000-000012130000}"/>
    <cellStyle name="Style 22 2 6 2 3" xfId="41582" xr:uid="{00000000-0005-0000-0000-000012130000}"/>
    <cellStyle name="Style 22 2 6 3" xfId="9464" xr:uid="{00000000-0005-0000-0000-0000F0040000}"/>
    <cellStyle name="Style 22 2 6 3 2" xfId="29066" xr:uid="{00000000-0005-0000-0000-000013130000}"/>
    <cellStyle name="Style 22 2 6 3 3" xfId="43736" xr:uid="{00000000-0005-0000-0000-000013130000}"/>
    <cellStyle name="Style 22 2 6 4" xfId="9212" xr:uid="{00000000-0005-0000-0000-00006A250000}"/>
    <cellStyle name="Style 22 2 6 5" xfId="13159" xr:uid="{00000000-0005-0000-0000-0000F0040000}"/>
    <cellStyle name="Style 22 2 6 5 2" xfId="31715" xr:uid="{00000000-0005-0000-0000-000015130000}"/>
    <cellStyle name="Style 22 2 6 5 3" xfId="45797" xr:uid="{00000000-0005-0000-0000-000015130000}"/>
    <cellStyle name="Style 22 2 6 6" xfId="14351" xr:uid="{00000000-0005-0000-0000-000028040000}"/>
    <cellStyle name="Style 22 2 6 6 2" xfId="32907" xr:uid="{00000000-0005-0000-0000-000016130000}"/>
    <cellStyle name="Style 22 2 6 6 3" xfId="46896" xr:uid="{00000000-0005-0000-0000-000016130000}"/>
    <cellStyle name="Style 22 2 6 7" xfId="16482" xr:uid="{00000000-0005-0000-0000-0000F0040000}"/>
    <cellStyle name="Style 22 2 6 7 2" xfId="35038" xr:uid="{00000000-0005-0000-0000-000017130000}"/>
    <cellStyle name="Style 22 2 6 7 3" xfId="48819" xr:uid="{00000000-0005-0000-0000-000017130000}"/>
    <cellStyle name="Style 22 2 6 8" xfId="13351" xr:uid="{00000000-0005-0000-0000-000028040000}"/>
    <cellStyle name="Style 22 2 6 8 2" xfId="31907" xr:uid="{00000000-0005-0000-0000-000018130000}"/>
    <cellStyle name="Style 22 2 6 8 3" xfId="45983" xr:uid="{00000000-0005-0000-0000-000018130000}"/>
    <cellStyle name="Style 22 2 6 9" xfId="19526" xr:uid="{00000000-0005-0000-0000-0000F0040000}"/>
    <cellStyle name="Style 22 2 6 9 2" xfId="38082" xr:uid="{00000000-0005-0000-0000-000019130000}"/>
    <cellStyle name="Style 22 2 6 9 3" xfId="51574" xr:uid="{00000000-0005-0000-0000-000019130000}"/>
    <cellStyle name="Style 22 2 7" xfId="4294" xr:uid="{00000000-0005-0000-0000-0000E5040000}"/>
    <cellStyle name="Style 22 2 7 2" xfId="24812" xr:uid="{00000000-0005-0000-0000-00001A130000}"/>
    <cellStyle name="Style 22 2 7 3" xfId="24465" xr:uid="{00000000-0005-0000-0000-00001A130000}"/>
    <cellStyle name="Style 22 2 8" xfId="9202" xr:uid="{00000000-0005-0000-0000-00005F250000}"/>
    <cellStyle name="Style 22 2 9" xfId="15014" xr:uid="{00000000-0005-0000-0000-000028040000}"/>
    <cellStyle name="Style 22 2 9 2" xfId="33570" xr:uid="{00000000-0005-0000-0000-00001C130000}"/>
    <cellStyle name="Style 22 2 9 3" xfId="47522" xr:uid="{00000000-0005-0000-0000-00001C130000}"/>
    <cellStyle name="Style 22 20" xfId="54276" xr:uid="{00000000-0005-0000-0000-000027040000}"/>
    <cellStyle name="Style 22 3" xfId="1080" xr:uid="{00000000-0005-0000-0000-00002B040000}"/>
    <cellStyle name="Style 22 3 10" xfId="18635" xr:uid="{00000000-0005-0000-0000-00002B040000}"/>
    <cellStyle name="Style 22 3 10 2" xfId="37191" xr:uid="{00000000-0005-0000-0000-00001E130000}"/>
    <cellStyle name="Style 22 3 10 3" xfId="50693" xr:uid="{00000000-0005-0000-0000-00001E130000}"/>
    <cellStyle name="Style 22 3 11" xfId="19921" xr:uid="{00000000-0005-0000-0000-0000F1040000}"/>
    <cellStyle name="Style 22 3 11 2" xfId="38477" xr:uid="{00000000-0005-0000-0000-00001F130000}"/>
    <cellStyle name="Style 22 3 11 3" xfId="51969" xr:uid="{00000000-0005-0000-0000-00001F130000}"/>
    <cellStyle name="Style 22 3 12" xfId="18961" xr:uid="{00000000-0005-0000-0000-00002B040000}"/>
    <cellStyle name="Style 22 3 12 2" xfId="37517" xr:uid="{00000000-0005-0000-0000-000020130000}"/>
    <cellStyle name="Style 22 3 12 3" xfId="51009" xr:uid="{00000000-0005-0000-0000-000020130000}"/>
    <cellStyle name="Style 22 3 13" xfId="21470" xr:uid="{00000000-0005-0000-0000-00002B040000}"/>
    <cellStyle name="Style 22 3 13 2" xfId="40010" xr:uid="{00000000-0005-0000-0000-000021130000}"/>
    <cellStyle name="Style 22 3 13 3" xfId="53358" xr:uid="{00000000-0005-0000-0000-000021130000}"/>
    <cellStyle name="Style 22 3 14" xfId="22063" xr:uid="{00000000-0005-0000-0000-0000F1040000}"/>
    <cellStyle name="Style 22 3 14 2" xfId="40603" xr:uid="{00000000-0005-0000-0000-000022130000}"/>
    <cellStyle name="Style 22 3 14 3" xfId="53892" xr:uid="{00000000-0005-0000-0000-000022130000}"/>
    <cellStyle name="Style 22 3 15" xfId="22865" xr:uid="{00000000-0005-0000-0000-00001D130000}"/>
    <cellStyle name="Style 22 3 16" xfId="23579" xr:uid="{00000000-0005-0000-0000-00001D130000}"/>
    <cellStyle name="Style 22 3 17" xfId="54280" xr:uid="{00000000-0005-0000-0000-00002B040000}"/>
    <cellStyle name="Style 22 3 2" xfId="2432" xr:uid="{00000000-0005-0000-0000-00002B040000}"/>
    <cellStyle name="Style 22 3 2 10" xfId="16340" xr:uid="{00000000-0005-0000-0000-0000F2040000}"/>
    <cellStyle name="Style 22 3 2 10 2" xfId="34896" xr:uid="{00000000-0005-0000-0000-000024130000}"/>
    <cellStyle name="Style 22 3 2 10 3" xfId="48683" xr:uid="{00000000-0005-0000-0000-000024130000}"/>
    <cellStyle name="Style 22 3 2 11" xfId="15325" xr:uid="{00000000-0005-0000-0000-00002B040000}"/>
    <cellStyle name="Style 22 3 2 11 2" xfId="33881" xr:uid="{00000000-0005-0000-0000-000025130000}"/>
    <cellStyle name="Style 22 3 2 11 3" xfId="47816" xr:uid="{00000000-0005-0000-0000-000025130000}"/>
    <cellStyle name="Style 22 3 2 12" xfId="19420" xr:uid="{00000000-0005-0000-0000-0000F2040000}"/>
    <cellStyle name="Style 22 3 2 12 2" xfId="37976" xr:uid="{00000000-0005-0000-0000-000026130000}"/>
    <cellStyle name="Style 22 3 2 12 3" xfId="51468" xr:uid="{00000000-0005-0000-0000-000026130000}"/>
    <cellStyle name="Style 22 3 2 13" xfId="23943" xr:uid="{00000000-0005-0000-0000-000023130000}"/>
    <cellStyle name="Style 22 3 2 2" xfId="5639" xr:uid="{00000000-0005-0000-0000-0000F2040000}"/>
    <cellStyle name="Style 22 3 2 2 2" xfId="20625" xr:uid="{00000000-0005-0000-0000-000096050000}"/>
    <cellStyle name="Style 22 3 2 2 2 2" xfId="39177" xr:uid="{00000000-0005-0000-0000-000028130000}"/>
    <cellStyle name="Style 22 3 2 2 2 3" xfId="52560" xr:uid="{00000000-0005-0000-0000-000028130000}"/>
    <cellStyle name="Style 22 3 2 2 3" xfId="26056" xr:uid="{00000000-0005-0000-0000-000027130000}"/>
    <cellStyle name="Style 22 3 2 2 4" xfId="41456" xr:uid="{00000000-0005-0000-0000-000027130000}"/>
    <cellStyle name="Style 22 3 2 3" xfId="7605" xr:uid="{00000000-0005-0000-0000-0000F2040000}"/>
    <cellStyle name="Style 22 3 2 3 2" xfId="27735" xr:uid="{00000000-0005-0000-0000-000029130000}"/>
    <cellStyle name="Style 22 3 2 3 3" xfId="42743" xr:uid="{00000000-0005-0000-0000-000029130000}"/>
    <cellStyle name="Style 22 3 2 4" xfId="8466" xr:uid="{00000000-0005-0000-0000-0000F2040000}"/>
    <cellStyle name="Style 22 3 2 4 2" xfId="28393" xr:uid="{00000000-0005-0000-0000-00002A130000}"/>
    <cellStyle name="Style 22 3 2 4 3" xfId="43220" xr:uid="{00000000-0005-0000-0000-00002A130000}"/>
    <cellStyle name="Style 22 3 2 5" xfId="9322" xr:uid="{00000000-0005-0000-0000-0000F2040000}"/>
    <cellStyle name="Style 22 3 2 5 2" xfId="28924" xr:uid="{00000000-0005-0000-0000-00002B130000}"/>
    <cellStyle name="Style 22 3 2 5 3" xfId="43604" xr:uid="{00000000-0005-0000-0000-00002B130000}"/>
    <cellStyle name="Style 22 3 2 6" xfId="3942" xr:uid="{00000000-0005-0000-0000-00006C250000}"/>
    <cellStyle name="Style 22 3 2 7" xfId="12791" xr:uid="{00000000-0005-0000-0000-0000F2040000}"/>
    <cellStyle name="Style 22 3 2 7 2" xfId="31347" xr:uid="{00000000-0005-0000-0000-00002D130000}"/>
    <cellStyle name="Style 22 3 2 7 3" xfId="45435" xr:uid="{00000000-0005-0000-0000-00002D130000}"/>
    <cellStyle name="Style 22 3 2 8" xfId="15106" xr:uid="{00000000-0005-0000-0000-0000F2040000}"/>
    <cellStyle name="Style 22 3 2 8 2" xfId="33662" xr:uid="{00000000-0005-0000-0000-00002E130000}"/>
    <cellStyle name="Style 22 3 2 8 3" xfId="47613" xr:uid="{00000000-0005-0000-0000-00002E130000}"/>
    <cellStyle name="Style 22 3 2 9" xfId="13358" xr:uid="{00000000-0005-0000-0000-00002B040000}"/>
    <cellStyle name="Style 22 3 2 9 2" xfId="31914" xr:uid="{00000000-0005-0000-0000-00002F130000}"/>
    <cellStyle name="Style 22 3 2 9 3" xfId="45990" xr:uid="{00000000-0005-0000-0000-00002F130000}"/>
    <cellStyle name="Style 22 3 3" xfId="2629" xr:uid="{00000000-0005-0000-0000-00002B040000}"/>
    <cellStyle name="Style 22 3 3 10" xfId="18338" xr:uid="{00000000-0005-0000-0000-00002B040000}"/>
    <cellStyle name="Style 22 3 3 10 2" xfId="36894" xr:uid="{00000000-0005-0000-0000-000031130000}"/>
    <cellStyle name="Style 22 3 3 10 3" xfId="50419" xr:uid="{00000000-0005-0000-0000-000031130000}"/>
    <cellStyle name="Style 22 3 3 11" xfId="19897" xr:uid="{00000000-0005-0000-0000-0000F3040000}"/>
    <cellStyle name="Style 22 3 3 11 2" xfId="38453" xr:uid="{00000000-0005-0000-0000-000032130000}"/>
    <cellStyle name="Style 22 3 3 11 3" xfId="51945" xr:uid="{00000000-0005-0000-0000-000032130000}"/>
    <cellStyle name="Style 22 3 3 12" xfId="55455" xr:uid="{00000000-0005-0000-0000-00002B040000}"/>
    <cellStyle name="Style 22 3 3 2" xfId="5836" xr:uid="{00000000-0005-0000-0000-0000F3040000}"/>
    <cellStyle name="Style 22 3 3 2 2" xfId="20726" xr:uid="{00000000-0005-0000-0000-000098050000}"/>
    <cellStyle name="Style 22 3 3 2 2 2" xfId="39271" xr:uid="{00000000-0005-0000-0000-000034130000}"/>
    <cellStyle name="Style 22 3 3 2 2 3" xfId="52648" xr:uid="{00000000-0005-0000-0000-000034130000}"/>
    <cellStyle name="Style 22 3 3 2 3" xfId="26246" xr:uid="{00000000-0005-0000-0000-000033130000}"/>
    <cellStyle name="Style 22 3 3 2 4" xfId="41631" xr:uid="{00000000-0005-0000-0000-000033130000}"/>
    <cellStyle name="Style 22 3 3 3" xfId="7802" xr:uid="{00000000-0005-0000-0000-0000F3040000}"/>
    <cellStyle name="Style 22 3 3 3 2" xfId="27846" xr:uid="{00000000-0005-0000-0000-000035130000}"/>
    <cellStyle name="Style 22 3 3 3 3" xfId="42825" xr:uid="{00000000-0005-0000-0000-000035130000}"/>
    <cellStyle name="Style 22 3 3 4" xfId="8663" xr:uid="{00000000-0005-0000-0000-0000F3040000}"/>
    <cellStyle name="Style 22 3 3 4 2" xfId="28526" xr:uid="{00000000-0005-0000-0000-000036130000}"/>
    <cellStyle name="Style 22 3 3 4 3" xfId="43302" xr:uid="{00000000-0005-0000-0000-000036130000}"/>
    <cellStyle name="Style 22 3 3 5" xfId="9519" xr:uid="{00000000-0005-0000-0000-0000F3040000}"/>
    <cellStyle name="Style 22 3 3 5 2" xfId="29121" xr:uid="{00000000-0005-0000-0000-000037130000}"/>
    <cellStyle name="Style 22 3 3 5 3" xfId="43788" xr:uid="{00000000-0005-0000-0000-000037130000}"/>
    <cellStyle name="Style 22 3 3 6" xfId="9140" xr:uid="{00000000-0005-0000-0000-00006D250000}"/>
    <cellStyle name="Style 22 3 3 7" xfId="12573" xr:uid="{00000000-0005-0000-0000-0000F3040000}"/>
    <cellStyle name="Style 22 3 3 7 2" xfId="31129" xr:uid="{00000000-0005-0000-0000-000039130000}"/>
    <cellStyle name="Style 22 3 3 7 3" xfId="45229" xr:uid="{00000000-0005-0000-0000-000039130000}"/>
    <cellStyle name="Style 22 3 3 8" xfId="12231" xr:uid="{00000000-0005-0000-0000-00002B040000}"/>
    <cellStyle name="Style 22 3 3 8 2" xfId="30792" xr:uid="{00000000-0005-0000-0000-00003A130000}"/>
    <cellStyle name="Style 22 3 3 8 3" xfId="44914" xr:uid="{00000000-0005-0000-0000-00003A130000}"/>
    <cellStyle name="Style 22 3 3 9" xfId="16537" xr:uid="{00000000-0005-0000-0000-0000F3040000}"/>
    <cellStyle name="Style 22 3 3 9 2" xfId="35093" xr:uid="{00000000-0005-0000-0000-00003B130000}"/>
    <cellStyle name="Style 22 3 3 9 3" xfId="48874" xr:uid="{00000000-0005-0000-0000-00003B130000}"/>
    <cellStyle name="Style 22 3 4" xfId="2571" xr:uid="{00000000-0005-0000-0000-00002B040000}"/>
    <cellStyle name="Style 22 3 4 10" xfId="21590" xr:uid="{00000000-0005-0000-0000-00002B040000}"/>
    <cellStyle name="Style 22 3 4 10 2" xfId="40130" xr:uid="{00000000-0005-0000-0000-00003D130000}"/>
    <cellStyle name="Style 22 3 4 10 3" xfId="53478" xr:uid="{00000000-0005-0000-0000-00003D130000}"/>
    <cellStyle name="Style 22 3 4 11" xfId="24064" xr:uid="{00000000-0005-0000-0000-00003C130000}"/>
    <cellStyle name="Style 22 3 4 12" xfId="55399" xr:uid="{00000000-0005-0000-0000-00002B040000}"/>
    <cellStyle name="Style 22 3 4 2" xfId="5778" xr:uid="{00000000-0005-0000-0000-0000F4040000}"/>
    <cellStyle name="Style 22 3 4 2 2" xfId="26191" xr:uid="{00000000-0005-0000-0000-00003E130000}"/>
    <cellStyle name="Style 22 3 4 2 3" xfId="41579" xr:uid="{00000000-0005-0000-0000-00003E130000}"/>
    <cellStyle name="Style 22 3 4 3" xfId="9461" xr:uid="{00000000-0005-0000-0000-0000F4040000}"/>
    <cellStyle name="Style 22 3 4 3 2" xfId="29063" xr:uid="{00000000-0005-0000-0000-00003F130000}"/>
    <cellStyle name="Style 22 3 4 3 3" xfId="43733" xr:uid="{00000000-0005-0000-0000-00003F130000}"/>
    <cellStyle name="Style 22 3 4 4" xfId="4745" xr:uid="{00000000-0005-0000-0000-00006E250000}"/>
    <cellStyle name="Style 22 3 4 5" xfId="12456" xr:uid="{00000000-0005-0000-0000-0000F4040000}"/>
    <cellStyle name="Style 22 3 4 5 2" xfId="31015" xr:uid="{00000000-0005-0000-0000-000041130000}"/>
    <cellStyle name="Style 22 3 4 5 3" xfId="45115" xr:uid="{00000000-0005-0000-0000-000041130000}"/>
    <cellStyle name="Style 22 3 4 6" xfId="13963" xr:uid="{00000000-0005-0000-0000-00002B040000}"/>
    <cellStyle name="Style 22 3 4 6 2" xfId="32519" xr:uid="{00000000-0005-0000-0000-000042130000}"/>
    <cellStyle name="Style 22 3 4 6 3" xfId="46529" xr:uid="{00000000-0005-0000-0000-000042130000}"/>
    <cellStyle name="Style 22 3 4 7" xfId="16479" xr:uid="{00000000-0005-0000-0000-0000F4040000}"/>
    <cellStyle name="Style 22 3 4 7 2" xfId="35035" xr:uid="{00000000-0005-0000-0000-000043130000}"/>
    <cellStyle name="Style 22 3 4 7 3" xfId="48816" xr:uid="{00000000-0005-0000-0000-000043130000}"/>
    <cellStyle name="Style 22 3 4 8" xfId="16253" xr:uid="{00000000-0005-0000-0000-00002B040000}"/>
    <cellStyle name="Style 22 3 4 8 2" xfId="34809" xr:uid="{00000000-0005-0000-0000-000044130000}"/>
    <cellStyle name="Style 22 3 4 8 3" xfId="48599" xr:uid="{00000000-0005-0000-0000-000044130000}"/>
    <cellStyle name="Style 22 3 4 9" xfId="13812" xr:uid="{00000000-0005-0000-0000-0000F4040000}"/>
    <cellStyle name="Style 22 3 4 9 2" xfId="32368" xr:uid="{00000000-0005-0000-0000-000045130000}"/>
    <cellStyle name="Style 22 3 4 9 3" xfId="46394" xr:uid="{00000000-0005-0000-0000-000045130000}"/>
    <cellStyle name="Style 22 3 5" xfId="4297" xr:uid="{00000000-0005-0000-0000-0000F1040000}"/>
    <cellStyle name="Style 22 3 5 2" xfId="24815" xr:uid="{00000000-0005-0000-0000-000046130000}"/>
    <cellStyle name="Style 22 3 5 3" xfId="22659" xr:uid="{00000000-0005-0000-0000-000046130000}"/>
    <cellStyle name="Style 22 3 6" xfId="7091" xr:uid="{00000000-0005-0000-0000-00006B250000}"/>
    <cellStyle name="Style 22 3 7" xfId="13835" xr:uid="{00000000-0005-0000-0000-00002B040000}"/>
    <cellStyle name="Style 22 3 7 2" xfId="32391" xr:uid="{00000000-0005-0000-0000-000048130000}"/>
    <cellStyle name="Style 22 3 7 3" xfId="46414" xr:uid="{00000000-0005-0000-0000-000048130000}"/>
    <cellStyle name="Style 22 3 8" xfId="13985" xr:uid="{00000000-0005-0000-0000-0000F1040000}"/>
    <cellStyle name="Style 22 3 8 2" xfId="32541" xr:uid="{00000000-0005-0000-0000-000049130000}"/>
    <cellStyle name="Style 22 3 8 3" xfId="46550" xr:uid="{00000000-0005-0000-0000-000049130000}"/>
    <cellStyle name="Style 22 3 9" xfId="16087" xr:uid="{00000000-0005-0000-0000-0000F1040000}"/>
    <cellStyle name="Style 22 3 9 2" xfId="34643" xr:uid="{00000000-0005-0000-0000-00004A130000}"/>
    <cellStyle name="Style 22 3 9 3" xfId="48457" xr:uid="{00000000-0005-0000-0000-00004A130000}"/>
    <cellStyle name="Style 22 4" xfId="1081" xr:uid="{00000000-0005-0000-0000-00002C040000}"/>
    <cellStyle name="Style 22 4 10" xfId="17846" xr:uid="{00000000-0005-0000-0000-00002C040000}"/>
    <cellStyle name="Style 22 4 10 2" xfId="36402" xr:uid="{00000000-0005-0000-0000-00004C130000}"/>
    <cellStyle name="Style 22 4 10 3" xfId="49994" xr:uid="{00000000-0005-0000-0000-00004C130000}"/>
    <cellStyle name="Style 22 4 11" xfId="18864" xr:uid="{00000000-0005-0000-0000-0000F5040000}"/>
    <cellStyle name="Style 22 4 11 2" xfId="37420" xr:uid="{00000000-0005-0000-0000-00004D130000}"/>
    <cellStyle name="Style 22 4 11 3" xfId="50912" xr:uid="{00000000-0005-0000-0000-00004D130000}"/>
    <cellStyle name="Style 22 4 12" xfId="19040" xr:uid="{00000000-0005-0000-0000-00002C040000}"/>
    <cellStyle name="Style 22 4 12 2" xfId="37596" xr:uid="{00000000-0005-0000-0000-00004E130000}"/>
    <cellStyle name="Style 22 4 12 3" xfId="51088" xr:uid="{00000000-0005-0000-0000-00004E130000}"/>
    <cellStyle name="Style 22 4 13" xfId="21676" xr:uid="{00000000-0005-0000-0000-00002C040000}"/>
    <cellStyle name="Style 22 4 13 2" xfId="40216" xr:uid="{00000000-0005-0000-0000-00004F130000}"/>
    <cellStyle name="Style 22 4 13 3" xfId="53564" xr:uid="{00000000-0005-0000-0000-00004F130000}"/>
    <cellStyle name="Style 22 4 14" xfId="22064" xr:uid="{00000000-0005-0000-0000-0000F5040000}"/>
    <cellStyle name="Style 22 4 14 2" xfId="40604" xr:uid="{00000000-0005-0000-0000-000050130000}"/>
    <cellStyle name="Style 22 4 14 3" xfId="53893" xr:uid="{00000000-0005-0000-0000-000050130000}"/>
    <cellStyle name="Style 22 4 15" xfId="22866" xr:uid="{00000000-0005-0000-0000-00004B130000}"/>
    <cellStyle name="Style 22 4 16" xfId="30001" xr:uid="{00000000-0005-0000-0000-00004B130000}"/>
    <cellStyle name="Style 22 4 17" xfId="54281" xr:uid="{00000000-0005-0000-0000-00002C040000}"/>
    <cellStyle name="Style 22 4 2" xfId="2431" xr:uid="{00000000-0005-0000-0000-00002C040000}"/>
    <cellStyle name="Style 22 4 2 10" xfId="16339" xr:uid="{00000000-0005-0000-0000-0000F6040000}"/>
    <cellStyle name="Style 22 4 2 10 2" xfId="34895" xr:uid="{00000000-0005-0000-0000-000052130000}"/>
    <cellStyle name="Style 22 4 2 10 3" xfId="48682" xr:uid="{00000000-0005-0000-0000-000052130000}"/>
    <cellStyle name="Style 22 4 2 11" xfId="16121" xr:uid="{00000000-0005-0000-0000-00002C040000}"/>
    <cellStyle name="Style 22 4 2 11 2" xfId="34677" xr:uid="{00000000-0005-0000-0000-000053130000}"/>
    <cellStyle name="Style 22 4 2 11 3" xfId="48485" xr:uid="{00000000-0005-0000-0000-000053130000}"/>
    <cellStyle name="Style 22 4 2 12" xfId="19418" xr:uid="{00000000-0005-0000-0000-0000F6040000}"/>
    <cellStyle name="Style 22 4 2 12 2" xfId="37974" xr:uid="{00000000-0005-0000-0000-000054130000}"/>
    <cellStyle name="Style 22 4 2 12 3" xfId="51466" xr:uid="{00000000-0005-0000-0000-000054130000}"/>
    <cellStyle name="Style 22 4 2 13" xfId="23942" xr:uid="{00000000-0005-0000-0000-000051130000}"/>
    <cellStyle name="Style 22 4 2 2" xfId="5638" xr:uid="{00000000-0005-0000-0000-0000F6040000}"/>
    <cellStyle name="Style 22 4 2 2 2" xfId="20624" xr:uid="{00000000-0005-0000-0000-00009C050000}"/>
    <cellStyle name="Style 22 4 2 2 2 2" xfId="39176" xr:uid="{00000000-0005-0000-0000-000056130000}"/>
    <cellStyle name="Style 22 4 2 2 2 3" xfId="52559" xr:uid="{00000000-0005-0000-0000-000056130000}"/>
    <cellStyle name="Style 22 4 2 2 3" xfId="26055" xr:uid="{00000000-0005-0000-0000-000055130000}"/>
    <cellStyle name="Style 22 4 2 2 4" xfId="41455" xr:uid="{00000000-0005-0000-0000-000055130000}"/>
    <cellStyle name="Style 22 4 2 3" xfId="7604" xr:uid="{00000000-0005-0000-0000-0000F6040000}"/>
    <cellStyle name="Style 22 4 2 3 2" xfId="27734" xr:uid="{00000000-0005-0000-0000-000057130000}"/>
    <cellStyle name="Style 22 4 2 3 3" xfId="42742" xr:uid="{00000000-0005-0000-0000-000057130000}"/>
    <cellStyle name="Style 22 4 2 4" xfId="8465" xr:uid="{00000000-0005-0000-0000-0000F6040000}"/>
    <cellStyle name="Style 22 4 2 4 2" xfId="28392" xr:uid="{00000000-0005-0000-0000-000058130000}"/>
    <cellStyle name="Style 22 4 2 4 3" xfId="43219" xr:uid="{00000000-0005-0000-0000-000058130000}"/>
    <cellStyle name="Style 22 4 2 5" xfId="9321" xr:uid="{00000000-0005-0000-0000-0000F6040000}"/>
    <cellStyle name="Style 22 4 2 5 2" xfId="28923" xr:uid="{00000000-0005-0000-0000-000059130000}"/>
    <cellStyle name="Style 22 4 2 5 3" xfId="43603" xr:uid="{00000000-0005-0000-0000-000059130000}"/>
    <cellStyle name="Style 22 4 2 6" xfId="3939" xr:uid="{00000000-0005-0000-0000-000070250000}"/>
    <cellStyle name="Style 22 4 2 7" xfId="14511" xr:uid="{00000000-0005-0000-0000-0000F6040000}"/>
    <cellStyle name="Style 22 4 2 7 2" xfId="33067" xr:uid="{00000000-0005-0000-0000-00005B130000}"/>
    <cellStyle name="Style 22 4 2 7 3" xfId="47046" xr:uid="{00000000-0005-0000-0000-00005B130000}"/>
    <cellStyle name="Style 22 4 2 8" xfId="15105" xr:uid="{00000000-0005-0000-0000-0000F6040000}"/>
    <cellStyle name="Style 22 4 2 8 2" xfId="33661" xr:uid="{00000000-0005-0000-0000-00005C130000}"/>
    <cellStyle name="Style 22 4 2 8 3" xfId="47612" xr:uid="{00000000-0005-0000-0000-00005C130000}"/>
    <cellStyle name="Style 22 4 2 9" xfId="12860" xr:uid="{00000000-0005-0000-0000-00002C040000}"/>
    <cellStyle name="Style 22 4 2 9 2" xfId="31416" xr:uid="{00000000-0005-0000-0000-00005D130000}"/>
    <cellStyle name="Style 22 4 2 9 3" xfId="45501" xr:uid="{00000000-0005-0000-0000-00005D130000}"/>
    <cellStyle name="Style 22 4 3" xfId="2630" xr:uid="{00000000-0005-0000-0000-00002C040000}"/>
    <cellStyle name="Style 22 4 3 10" xfId="18127" xr:uid="{00000000-0005-0000-0000-00002C040000}"/>
    <cellStyle name="Style 22 4 3 10 2" xfId="36683" xr:uid="{00000000-0005-0000-0000-00005F130000}"/>
    <cellStyle name="Style 22 4 3 10 3" xfId="50238" xr:uid="{00000000-0005-0000-0000-00005F130000}"/>
    <cellStyle name="Style 22 4 3 11" xfId="19441" xr:uid="{00000000-0005-0000-0000-0000F7040000}"/>
    <cellStyle name="Style 22 4 3 11 2" xfId="37997" xr:uid="{00000000-0005-0000-0000-000060130000}"/>
    <cellStyle name="Style 22 4 3 11 3" xfId="51489" xr:uid="{00000000-0005-0000-0000-000060130000}"/>
    <cellStyle name="Style 22 4 3 12" xfId="55456" xr:uid="{00000000-0005-0000-0000-00002C040000}"/>
    <cellStyle name="Style 22 4 3 2" xfId="5837" xr:uid="{00000000-0005-0000-0000-0000F7040000}"/>
    <cellStyle name="Style 22 4 3 2 2" xfId="20727" xr:uid="{00000000-0005-0000-0000-00009E050000}"/>
    <cellStyle name="Style 22 4 3 2 2 2" xfId="39272" xr:uid="{00000000-0005-0000-0000-000062130000}"/>
    <cellStyle name="Style 22 4 3 2 2 3" xfId="52649" xr:uid="{00000000-0005-0000-0000-000062130000}"/>
    <cellStyle name="Style 22 4 3 2 3" xfId="26247" xr:uid="{00000000-0005-0000-0000-000061130000}"/>
    <cellStyle name="Style 22 4 3 2 4" xfId="41632" xr:uid="{00000000-0005-0000-0000-000061130000}"/>
    <cellStyle name="Style 22 4 3 3" xfId="7803" xr:uid="{00000000-0005-0000-0000-0000F7040000}"/>
    <cellStyle name="Style 22 4 3 3 2" xfId="27847" xr:uid="{00000000-0005-0000-0000-000063130000}"/>
    <cellStyle name="Style 22 4 3 3 3" xfId="42826" xr:uid="{00000000-0005-0000-0000-000063130000}"/>
    <cellStyle name="Style 22 4 3 4" xfId="8664" xr:uid="{00000000-0005-0000-0000-0000F7040000}"/>
    <cellStyle name="Style 22 4 3 4 2" xfId="28527" xr:uid="{00000000-0005-0000-0000-000064130000}"/>
    <cellStyle name="Style 22 4 3 4 3" xfId="43303" xr:uid="{00000000-0005-0000-0000-000064130000}"/>
    <cellStyle name="Style 22 4 3 5" xfId="9520" xr:uid="{00000000-0005-0000-0000-0000F7040000}"/>
    <cellStyle name="Style 22 4 3 5 2" xfId="29122" xr:uid="{00000000-0005-0000-0000-000065130000}"/>
    <cellStyle name="Style 22 4 3 5 3" xfId="43789" xr:uid="{00000000-0005-0000-0000-000065130000}"/>
    <cellStyle name="Style 22 4 3 6" xfId="9137" xr:uid="{00000000-0005-0000-0000-000071250000}"/>
    <cellStyle name="Style 22 4 3 7" xfId="12527" xr:uid="{00000000-0005-0000-0000-0000F7040000}"/>
    <cellStyle name="Style 22 4 3 7 2" xfId="31085" xr:uid="{00000000-0005-0000-0000-000067130000}"/>
    <cellStyle name="Style 22 4 3 7 3" xfId="45185" xr:uid="{00000000-0005-0000-0000-000067130000}"/>
    <cellStyle name="Style 22 4 3 8" xfId="12313" xr:uid="{00000000-0005-0000-0000-00002C040000}"/>
    <cellStyle name="Style 22 4 3 8 2" xfId="30874" xr:uid="{00000000-0005-0000-0000-000068130000}"/>
    <cellStyle name="Style 22 4 3 8 3" xfId="44986" xr:uid="{00000000-0005-0000-0000-000068130000}"/>
    <cellStyle name="Style 22 4 3 9" xfId="16538" xr:uid="{00000000-0005-0000-0000-0000F7040000}"/>
    <cellStyle name="Style 22 4 3 9 2" xfId="35094" xr:uid="{00000000-0005-0000-0000-000069130000}"/>
    <cellStyle name="Style 22 4 3 9 3" xfId="48875" xr:uid="{00000000-0005-0000-0000-000069130000}"/>
    <cellStyle name="Style 22 4 4" xfId="2570" xr:uid="{00000000-0005-0000-0000-00002C040000}"/>
    <cellStyle name="Style 22 4 4 10" xfId="21589" xr:uid="{00000000-0005-0000-0000-00002C040000}"/>
    <cellStyle name="Style 22 4 4 10 2" xfId="40129" xr:uid="{00000000-0005-0000-0000-00006B130000}"/>
    <cellStyle name="Style 22 4 4 10 3" xfId="53477" xr:uid="{00000000-0005-0000-0000-00006B130000}"/>
    <cellStyle name="Style 22 4 4 11" xfId="24063" xr:uid="{00000000-0005-0000-0000-00006A130000}"/>
    <cellStyle name="Style 22 4 4 12" xfId="55398" xr:uid="{00000000-0005-0000-0000-00002C040000}"/>
    <cellStyle name="Style 22 4 4 2" xfId="5777" xr:uid="{00000000-0005-0000-0000-0000F8040000}"/>
    <cellStyle name="Style 22 4 4 2 2" xfId="26190" xr:uid="{00000000-0005-0000-0000-00006C130000}"/>
    <cellStyle name="Style 22 4 4 2 3" xfId="41578" xr:uid="{00000000-0005-0000-0000-00006C130000}"/>
    <cellStyle name="Style 22 4 4 3" xfId="9460" xr:uid="{00000000-0005-0000-0000-0000F8040000}"/>
    <cellStyle name="Style 22 4 4 3 2" xfId="29062" xr:uid="{00000000-0005-0000-0000-00006D130000}"/>
    <cellStyle name="Style 22 4 4 3 3" xfId="43732" xr:uid="{00000000-0005-0000-0000-00006D130000}"/>
    <cellStyle name="Style 22 4 4 4" xfId="4748" xr:uid="{00000000-0005-0000-0000-000072250000}"/>
    <cellStyle name="Style 22 4 4 5" xfId="12771" xr:uid="{00000000-0005-0000-0000-0000F8040000}"/>
    <cellStyle name="Style 22 4 4 5 2" xfId="31327" xr:uid="{00000000-0005-0000-0000-00006F130000}"/>
    <cellStyle name="Style 22 4 4 5 3" xfId="45415" xr:uid="{00000000-0005-0000-0000-00006F130000}"/>
    <cellStyle name="Style 22 4 4 6" xfId="14271" xr:uid="{00000000-0005-0000-0000-00002C040000}"/>
    <cellStyle name="Style 22 4 4 6 2" xfId="32827" xr:uid="{00000000-0005-0000-0000-000070130000}"/>
    <cellStyle name="Style 22 4 4 6 3" xfId="46821" xr:uid="{00000000-0005-0000-0000-000070130000}"/>
    <cellStyle name="Style 22 4 4 7" xfId="16478" xr:uid="{00000000-0005-0000-0000-0000F8040000}"/>
    <cellStyle name="Style 22 4 4 7 2" xfId="35034" xr:uid="{00000000-0005-0000-0000-000071130000}"/>
    <cellStyle name="Style 22 4 4 7 3" xfId="48815" xr:uid="{00000000-0005-0000-0000-000071130000}"/>
    <cellStyle name="Style 22 4 4 8" xfId="17450" xr:uid="{00000000-0005-0000-0000-00002C040000}"/>
    <cellStyle name="Style 22 4 4 8 2" xfId="36006" xr:uid="{00000000-0005-0000-0000-000072130000}"/>
    <cellStyle name="Style 22 4 4 8 3" xfId="49650" xr:uid="{00000000-0005-0000-0000-000072130000}"/>
    <cellStyle name="Style 22 4 4 9" xfId="19468" xr:uid="{00000000-0005-0000-0000-0000F8040000}"/>
    <cellStyle name="Style 22 4 4 9 2" xfId="38024" xr:uid="{00000000-0005-0000-0000-000073130000}"/>
    <cellStyle name="Style 22 4 4 9 3" xfId="51516" xr:uid="{00000000-0005-0000-0000-000073130000}"/>
    <cellStyle name="Style 22 4 5" xfId="4298" xr:uid="{00000000-0005-0000-0000-0000F5040000}"/>
    <cellStyle name="Style 22 4 5 2" xfId="24816" xr:uid="{00000000-0005-0000-0000-000074130000}"/>
    <cellStyle name="Style 22 4 5 3" xfId="22658" xr:uid="{00000000-0005-0000-0000-000074130000}"/>
    <cellStyle name="Style 22 4 6" xfId="9214" xr:uid="{00000000-0005-0000-0000-00006F250000}"/>
    <cellStyle name="Style 22 4 7" xfId="13797" xr:uid="{00000000-0005-0000-0000-00002C040000}"/>
    <cellStyle name="Style 22 4 7 2" xfId="32353" xr:uid="{00000000-0005-0000-0000-000076130000}"/>
    <cellStyle name="Style 22 4 7 3" xfId="46380" xr:uid="{00000000-0005-0000-0000-000076130000}"/>
    <cellStyle name="Style 22 4 8" xfId="14699" xr:uid="{00000000-0005-0000-0000-0000F5040000}"/>
    <cellStyle name="Style 22 4 8 2" xfId="33255" xr:uid="{00000000-0005-0000-0000-000077130000}"/>
    <cellStyle name="Style 22 4 8 3" xfId="47223" xr:uid="{00000000-0005-0000-0000-000077130000}"/>
    <cellStyle name="Style 22 4 9" xfId="17492" xr:uid="{00000000-0005-0000-0000-0000F5040000}"/>
    <cellStyle name="Style 22 4 9 2" xfId="36048" xr:uid="{00000000-0005-0000-0000-000078130000}"/>
    <cellStyle name="Style 22 4 9 3" xfId="49686" xr:uid="{00000000-0005-0000-0000-000078130000}"/>
    <cellStyle name="Style 22 5" xfId="2436" xr:uid="{00000000-0005-0000-0000-000027040000}"/>
    <cellStyle name="Style 22 5 10" xfId="16344" xr:uid="{00000000-0005-0000-0000-0000F9040000}"/>
    <cellStyle name="Style 22 5 10 2" xfId="34900" xr:uid="{00000000-0005-0000-0000-00007A130000}"/>
    <cellStyle name="Style 22 5 10 3" xfId="48687" xr:uid="{00000000-0005-0000-0000-00007A130000}"/>
    <cellStyle name="Style 22 5 11" xfId="14809" xr:uid="{00000000-0005-0000-0000-000027040000}"/>
    <cellStyle name="Style 22 5 11 2" xfId="33365" xr:uid="{00000000-0005-0000-0000-00007B130000}"/>
    <cellStyle name="Style 22 5 11 3" xfId="47327" xr:uid="{00000000-0005-0000-0000-00007B130000}"/>
    <cellStyle name="Style 22 5 12" xfId="16093" xr:uid="{00000000-0005-0000-0000-0000F9040000}"/>
    <cellStyle name="Style 22 5 12 2" xfId="34649" xr:uid="{00000000-0005-0000-0000-00007C130000}"/>
    <cellStyle name="Style 22 5 12 3" xfId="48462" xr:uid="{00000000-0005-0000-0000-00007C130000}"/>
    <cellStyle name="Style 22 5 13" xfId="23947" xr:uid="{00000000-0005-0000-0000-000079130000}"/>
    <cellStyle name="Style 22 5 2" xfId="5643" xr:uid="{00000000-0005-0000-0000-0000F9040000}"/>
    <cellStyle name="Style 22 5 2 2" xfId="20629" xr:uid="{00000000-0005-0000-0000-0000A1050000}"/>
    <cellStyle name="Style 22 5 2 2 2" xfId="39181" xr:uid="{00000000-0005-0000-0000-00007E130000}"/>
    <cellStyle name="Style 22 5 2 2 3" xfId="52564" xr:uid="{00000000-0005-0000-0000-00007E130000}"/>
    <cellStyle name="Style 22 5 2 3" xfId="26060" xr:uid="{00000000-0005-0000-0000-00007D130000}"/>
    <cellStyle name="Style 22 5 2 4" xfId="41460" xr:uid="{00000000-0005-0000-0000-00007D130000}"/>
    <cellStyle name="Style 22 5 3" xfId="7609" xr:uid="{00000000-0005-0000-0000-0000F9040000}"/>
    <cellStyle name="Style 22 5 3 2" xfId="27739" xr:uid="{00000000-0005-0000-0000-00007F130000}"/>
    <cellStyle name="Style 22 5 3 3" xfId="42747" xr:uid="{00000000-0005-0000-0000-00007F130000}"/>
    <cellStyle name="Style 22 5 4" xfId="8470" xr:uid="{00000000-0005-0000-0000-0000F9040000}"/>
    <cellStyle name="Style 22 5 4 2" xfId="28397" xr:uid="{00000000-0005-0000-0000-000080130000}"/>
    <cellStyle name="Style 22 5 4 3" xfId="43224" xr:uid="{00000000-0005-0000-0000-000080130000}"/>
    <cellStyle name="Style 22 5 5" xfId="9326" xr:uid="{00000000-0005-0000-0000-0000F9040000}"/>
    <cellStyle name="Style 22 5 5 2" xfId="28928" xr:uid="{00000000-0005-0000-0000-000081130000}"/>
    <cellStyle name="Style 22 5 5 3" xfId="43608" xr:uid="{00000000-0005-0000-0000-000081130000}"/>
    <cellStyle name="Style 22 5 6" xfId="9211" xr:uid="{00000000-0005-0000-0000-000073250000}"/>
    <cellStyle name="Style 22 5 7" xfId="11662" xr:uid="{00000000-0005-0000-0000-0000F9040000}"/>
    <cellStyle name="Style 22 5 7 2" xfId="30226" xr:uid="{00000000-0005-0000-0000-000083130000}"/>
    <cellStyle name="Style 22 5 7 3" xfId="44379" xr:uid="{00000000-0005-0000-0000-000083130000}"/>
    <cellStyle name="Style 22 5 8" xfId="15110" xr:uid="{00000000-0005-0000-0000-0000F9040000}"/>
    <cellStyle name="Style 22 5 8 2" xfId="33666" xr:uid="{00000000-0005-0000-0000-000084130000}"/>
    <cellStyle name="Style 22 5 8 3" xfId="47617" xr:uid="{00000000-0005-0000-0000-000084130000}"/>
    <cellStyle name="Style 22 5 9" xfId="12838" xr:uid="{00000000-0005-0000-0000-000027040000}"/>
    <cellStyle name="Style 22 5 9 2" xfId="31394" xr:uid="{00000000-0005-0000-0000-000085130000}"/>
    <cellStyle name="Style 22 5 9 3" xfId="45481" xr:uid="{00000000-0005-0000-0000-000085130000}"/>
    <cellStyle name="Style 22 6" xfId="2625" xr:uid="{00000000-0005-0000-0000-000027040000}"/>
    <cellStyle name="Style 22 6 10" xfId="13795" xr:uid="{00000000-0005-0000-0000-000027040000}"/>
    <cellStyle name="Style 22 6 10 2" xfId="32351" xr:uid="{00000000-0005-0000-0000-000087130000}"/>
    <cellStyle name="Style 22 6 10 3" xfId="46379" xr:uid="{00000000-0005-0000-0000-000087130000}"/>
    <cellStyle name="Style 22 6 11" xfId="19524" xr:uid="{00000000-0005-0000-0000-0000FA040000}"/>
    <cellStyle name="Style 22 6 11 2" xfId="38080" xr:uid="{00000000-0005-0000-0000-000088130000}"/>
    <cellStyle name="Style 22 6 11 3" xfId="51572" xr:uid="{00000000-0005-0000-0000-000088130000}"/>
    <cellStyle name="Style 22 6 12" xfId="55451" xr:uid="{00000000-0005-0000-0000-000027040000}"/>
    <cellStyle name="Style 22 6 2" xfId="5832" xr:uid="{00000000-0005-0000-0000-0000FA040000}"/>
    <cellStyle name="Style 22 6 2 2" xfId="20722" xr:uid="{00000000-0005-0000-0000-0000A3050000}"/>
    <cellStyle name="Style 22 6 2 2 2" xfId="39267" xr:uid="{00000000-0005-0000-0000-00008A130000}"/>
    <cellStyle name="Style 22 6 2 2 3" xfId="52644" xr:uid="{00000000-0005-0000-0000-00008A130000}"/>
    <cellStyle name="Style 22 6 2 3" xfId="26242" xr:uid="{00000000-0005-0000-0000-000089130000}"/>
    <cellStyle name="Style 22 6 2 4" xfId="41627" xr:uid="{00000000-0005-0000-0000-000089130000}"/>
    <cellStyle name="Style 22 6 3" xfId="7798" xr:uid="{00000000-0005-0000-0000-0000FA040000}"/>
    <cellStyle name="Style 22 6 3 2" xfId="27842" xr:uid="{00000000-0005-0000-0000-00008B130000}"/>
    <cellStyle name="Style 22 6 3 3" xfId="42821" xr:uid="{00000000-0005-0000-0000-00008B130000}"/>
    <cellStyle name="Style 22 6 4" xfId="8659" xr:uid="{00000000-0005-0000-0000-0000FA040000}"/>
    <cellStyle name="Style 22 6 4 2" xfId="28522" xr:uid="{00000000-0005-0000-0000-00008C130000}"/>
    <cellStyle name="Style 22 6 4 3" xfId="43298" xr:uid="{00000000-0005-0000-0000-00008C130000}"/>
    <cellStyle name="Style 22 6 5" xfId="9515" xr:uid="{00000000-0005-0000-0000-0000FA040000}"/>
    <cellStyle name="Style 22 6 5 2" xfId="29117" xr:uid="{00000000-0005-0000-0000-00008D130000}"/>
    <cellStyle name="Style 22 6 5 3" xfId="43784" xr:uid="{00000000-0005-0000-0000-00008D130000}"/>
    <cellStyle name="Style 22 6 6" xfId="7782" xr:uid="{00000000-0005-0000-0000-000074250000}"/>
    <cellStyle name="Style 22 6 7" xfId="12572" xr:uid="{00000000-0005-0000-0000-0000FA040000}"/>
    <cellStyle name="Style 22 6 7 2" xfId="31128" xr:uid="{00000000-0005-0000-0000-00008F130000}"/>
    <cellStyle name="Style 22 6 7 3" xfId="45228" xr:uid="{00000000-0005-0000-0000-00008F130000}"/>
    <cellStyle name="Style 22 6 8" xfId="14673" xr:uid="{00000000-0005-0000-0000-000027040000}"/>
    <cellStyle name="Style 22 6 8 2" xfId="33229" xr:uid="{00000000-0005-0000-0000-000090130000}"/>
    <cellStyle name="Style 22 6 8 3" xfId="47198" xr:uid="{00000000-0005-0000-0000-000090130000}"/>
    <cellStyle name="Style 22 6 9" xfId="16533" xr:uid="{00000000-0005-0000-0000-0000FA040000}"/>
    <cellStyle name="Style 22 6 9 2" xfId="35089" xr:uid="{00000000-0005-0000-0000-000091130000}"/>
    <cellStyle name="Style 22 6 9 3" xfId="48870" xr:uid="{00000000-0005-0000-0000-000091130000}"/>
    <cellStyle name="Style 22 7" xfId="2575" xr:uid="{00000000-0005-0000-0000-000027040000}"/>
    <cellStyle name="Style 22 7 10" xfId="21594" xr:uid="{00000000-0005-0000-0000-000027040000}"/>
    <cellStyle name="Style 22 7 10 2" xfId="40134" xr:uid="{00000000-0005-0000-0000-000093130000}"/>
    <cellStyle name="Style 22 7 10 3" xfId="53482" xr:uid="{00000000-0005-0000-0000-000093130000}"/>
    <cellStyle name="Style 22 7 11" xfId="24068" xr:uid="{00000000-0005-0000-0000-000092130000}"/>
    <cellStyle name="Style 22 7 12" xfId="55403" xr:uid="{00000000-0005-0000-0000-000027040000}"/>
    <cellStyle name="Style 22 7 2" xfId="5782" xr:uid="{00000000-0005-0000-0000-0000FB040000}"/>
    <cellStyle name="Style 22 7 2 2" xfId="26195" xr:uid="{00000000-0005-0000-0000-000094130000}"/>
    <cellStyle name="Style 22 7 2 3" xfId="41583" xr:uid="{00000000-0005-0000-0000-000094130000}"/>
    <cellStyle name="Style 22 7 3" xfId="9465" xr:uid="{00000000-0005-0000-0000-0000FB040000}"/>
    <cellStyle name="Style 22 7 3 2" xfId="29067" xr:uid="{00000000-0005-0000-0000-000095130000}"/>
    <cellStyle name="Style 22 7 3 3" xfId="43737" xr:uid="{00000000-0005-0000-0000-000095130000}"/>
    <cellStyle name="Style 22 7 4" xfId="8240" xr:uid="{00000000-0005-0000-0000-000075250000}"/>
    <cellStyle name="Style 22 7 5" xfId="13158" xr:uid="{00000000-0005-0000-0000-0000FB040000}"/>
    <cellStyle name="Style 22 7 5 2" xfId="31714" xr:uid="{00000000-0005-0000-0000-000097130000}"/>
    <cellStyle name="Style 22 7 5 3" xfId="45796" xr:uid="{00000000-0005-0000-0000-000097130000}"/>
    <cellStyle name="Style 22 7 6" xfId="14276" xr:uid="{00000000-0005-0000-0000-000027040000}"/>
    <cellStyle name="Style 22 7 6 2" xfId="32832" xr:uid="{00000000-0005-0000-0000-000098130000}"/>
    <cellStyle name="Style 22 7 6 3" xfId="46824" xr:uid="{00000000-0005-0000-0000-000098130000}"/>
    <cellStyle name="Style 22 7 7" xfId="16483" xr:uid="{00000000-0005-0000-0000-0000FB040000}"/>
    <cellStyle name="Style 22 7 7 2" xfId="35039" xr:uid="{00000000-0005-0000-0000-000099130000}"/>
    <cellStyle name="Style 22 7 7 3" xfId="48820" xr:uid="{00000000-0005-0000-0000-000099130000}"/>
    <cellStyle name="Style 22 7 8" xfId="16129" xr:uid="{00000000-0005-0000-0000-000027040000}"/>
    <cellStyle name="Style 22 7 8 2" xfId="34685" xr:uid="{00000000-0005-0000-0000-00009A130000}"/>
    <cellStyle name="Style 22 7 8 3" xfId="48492" xr:uid="{00000000-0005-0000-0000-00009A130000}"/>
    <cellStyle name="Style 22 7 9" xfId="18268" xr:uid="{00000000-0005-0000-0000-0000FB040000}"/>
    <cellStyle name="Style 22 7 9 2" xfId="36824" xr:uid="{00000000-0005-0000-0000-00009B130000}"/>
    <cellStyle name="Style 22 7 9 3" xfId="50362" xr:uid="{00000000-0005-0000-0000-00009B130000}"/>
    <cellStyle name="Style 22 8" xfId="4293" xr:uid="{00000000-0005-0000-0000-0000E4040000}"/>
    <cellStyle name="Style 22 8 2" xfId="24811" xr:uid="{00000000-0005-0000-0000-00009C130000}"/>
    <cellStyle name="Style 22 8 3" xfId="22660" xr:uid="{00000000-0005-0000-0000-00009C130000}"/>
    <cellStyle name="Style 22 9" xfId="4752" xr:uid="{00000000-0005-0000-0000-00005E250000}"/>
    <cellStyle name="Style 23" xfId="1082" xr:uid="{00000000-0005-0000-0000-00002D040000}"/>
    <cellStyle name="Style 23 10" xfId="15431" xr:uid="{00000000-0005-0000-0000-00002D040000}"/>
    <cellStyle name="Style 23 10 2" xfId="33987" xr:uid="{00000000-0005-0000-0000-00009F130000}"/>
    <cellStyle name="Style 23 10 3" xfId="47911" xr:uid="{00000000-0005-0000-0000-00009F130000}"/>
    <cellStyle name="Style 23 11" xfId="13809" xr:uid="{00000000-0005-0000-0000-0000FC040000}"/>
    <cellStyle name="Style 23 11 2" xfId="32365" xr:uid="{00000000-0005-0000-0000-0000A0130000}"/>
    <cellStyle name="Style 23 11 3" xfId="46391" xr:uid="{00000000-0005-0000-0000-0000A0130000}"/>
    <cellStyle name="Style 23 12" xfId="17573" xr:uid="{00000000-0005-0000-0000-0000FC040000}"/>
    <cellStyle name="Style 23 12 2" xfId="36129" xr:uid="{00000000-0005-0000-0000-0000A1130000}"/>
    <cellStyle name="Style 23 12 3" xfId="49758" xr:uid="{00000000-0005-0000-0000-0000A1130000}"/>
    <cellStyle name="Style 23 13" xfId="17936" xr:uid="{00000000-0005-0000-0000-00002D040000}"/>
    <cellStyle name="Style 23 13 2" xfId="36492" xr:uid="{00000000-0005-0000-0000-0000A2130000}"/>
    <cellStyle name="Style 23 13 3" xfId="50074" xr:uid="{00000000-0005-0000-0000-0000A2130000}"/>
    <cellStyle name="Style 23 14" xfId="19779" xr:uid="{00000000-0005-0000-0000-0000FC040000}"/>
    <cellStyle name="Style 23 14 2" xfId="38335" xr:uid="{00000000-0005-0000-0000-0000A3130000}"/>
    <cellStyle name="Style 23 14 3" xfId="51827" xr:uid="{00000000-0005-0000-0000-0000A3130000}"/>
    <cellStyle name="Style 23 15" xfId="19741" xr:uid="{00000000-0005-0000-0000-00002D040000}"/>
    <cellStyle name="Style 23 15 2" xfId="38297" xr:uid="{00000000-0005-0000-0000-0000A4130000}"/>
    <cellStyle name="Style 23 15 3" xfId="51789" xr:uid="{00000000-0005-0000-0000-0000A4130000}"/>
    <cellStyle name="Style 23 16" xfId="21468" xr:uid="{00000000-0005-0000-0000-00002D040000}"/>
    <cellStyle name="Style 23 16 2" xfId="40008" xr:uid="{00000000-0005-0000-0000-0000A5130000}"/>
    <cellStyle name="Style 23 16 3" xfId="53356" xr:uid="{00000000-0005-0000-0000-0000A5130000}"/>
    <cellStyle name="Style 23 17" xfId="22065" xr:uid="{00000000-0005-0000-0000-0000FC040000}"/>
    <cellStyle name="Style 23 17 2" xfId="40605" xr:uid="{00000000-0005-0000-0000-0000A6130000}"/>
    <cellStyle name="Style 23 17 3" xfId="53894" xr:uid="{00000000-0005-0000-0000-0000A6130000}"/>
    <cellStyle name="Style 23 18" xfId="22867" xr:uid="{00000000-0005-0000-0000-00009E130000}"/>
    <cellStyle name="Style 23 19" xfId="29997" xr:uid="{00000000-0005-0000-0000-00009E130000}"/>
    <cellStyle name="Style 23 2" xfId="1083" xr:uid="{00000000-0005-0000-0000-00002E040000}"/>
    <cellStyle name="Style 23 2 10" xfId="13848" xr:uid="{00000000-0005-0000-0000-0000FD040000}"/>
    <cellStyle name="Style 23 2 10 2" xfId="32404" xr:uid="{00000000-0005-0000-0000-0000A8130000}"/>
    <cellStyle name="Style 23 2 10 3" xfId="46425" xr:uid="{00000000-0005-0000-0000-0000A8130000}"/>
    <cellStyle name="Style 23 2 11" xfId="17437" xr:uid="{00000000-0005-0000-0000-0000FD040000}"/>
    <cellStyle name="Style 23 2 11 2" xfId="35993" xr:uid="{00000000-0005-0000-0000-0000A9130000}"/>
    <cellStyle name="Style 23 2 11 3" xfId="49640" xr:uid="{00000000-0005-0000-0000-0000A9130000}"/>
    <cellStyle name="Style 23 2 12" xfId="18801" xr:uid="{00000000-0005-0000-0000-00002E040000}"/>
    <cellStyle name="Style 23 2 12 2" xfId="37357" xr:uid="{00000000-0005-0000-0000-0000AA130000}"/>
    <cellStyle name="Style 23 2 12 3" xfId="50850" xr:uid="{00000000-0005-0000-0000-0000AA130000}"/>
    <cellStyle name="Style 23 2 13" xfId="19862" xr:uid="{00000000-0005-0000-0000-0000FD040000}"/>
    <cellStyle name="Style 23 2 13 2" xfId="38418" xr:uid="{00000000-0005-0000-0000-0000AB130000}"/>
    <cellStyle name="Style 23 2 13 3" xfId="51910" xr:uid="{00000000-0005-0000-0000-0000AB130000}"/>
    <cellStyle name="Style 23 2 14" xfId="18960" xr:uid="{00000000-0005-0000-0000-00002E040000}"/>
    <cellStyle name="Style 23 2 14 2" xfId="37516" xr:uid="{00000000-0005-0000-0000-0000AC130000}"/>
    <cellStyle name="Style 23 2 14 3" xfId="51008" xr:uid="{00000000-0005-0000-0000-0000AC130000}"/>
    <cellStyle name="Style 23 2 15" xfId="21675" xr:uid="{00000000-0005-0000-0000-00002E040000}"/>
    <cellStyle name="Style 23 2 15 2" xfId="40215" xr:uid="{00000000-0005-0000-0000-0000AD130000}"/>
    <cellStyle name="Style 23 2 15 3" xfId="53563" xr:uid="{00000000-0005-0000-0000-0000AD130000}"/>
    <cellStyle name="Style 23 2 16" xfId="22066" xr:uid="{00000000-0005-0000-0000-0000FD040000}"/>
    <cellStyle name="Style 23 2 16 2" xfId="40606" xr:uid="{00000000-0005-0000-0000-0000AE130000}"/>
    <cellStyle name="Style 23 2 16 3" xfId="53895" xr:uid="{00000000-0005-0000-0000-0000AE130000}"/>
    <cellStyle name="Style 23 2 17" xfId="22868" xr:uid="{00000000-0005-0000-0000-0000A7130000}"/>
    <cellStyle name="Style 23 2 18" xfId="30000" xr:uid="{00000000-0005-0000-0000-0000A7130000}"/>
    <cellStyle name="Style 23 2 19" xfId="54283" xr:uid="{00000000-0005-0000-0000-00002E040000}"/>
    <cellStyle name="Style 23 2 2" xfId="1084" xr:uid="{00000000-0005-0000-0000-00002F040000}"/>
    <cellStyle name="Style 23 2 2 10" xfId="18669" xr:uid="{00000000-0005-0000-0000-00002F040000}"/>
    <cellStyle name="Style 23 2 2 10 2" xfId="37225" xr:uid="{00000000-0005-0000-0000-0000B0130000}"/>
    <cellStyle name="Style 23 2 2 10 3" xfId="50722" xr:uid="{00000000-0005-0000-0000-0000B0130000}"/>
    <cellStyle name="Style 23 2 2 11" xfId="19911" xr:uid="{00000000-0005-0000-0000-0000FE040000}"/>
    <cellStyle name="Style 23 2 2 11 2" xfId="38467" xr:uid="{00000000-0005-0000-0000-0000B1130000}"/>
    <cellStyle name="Style 23 2 2 11 3" xfId="51959" xr:uid="{00000000-0005-0000-0000-0000B1130000}"/>
    <cellStyle name="Style 23 2 2 12" xfId="19305" xr:uid="{00000000-0005-0000-0000-00002F040000}"/>
    <cellStyle name="Style 23 2 2 12 2" xfId="37861" xr:uid="{00000000-0005-0000-0000-0000B2130000}"/>
    <cellStyle name="Style 23 2 2 12 3" xfId="51353" xr:uid="{00000000-0005-0000-0000-0000B2130000}"/>
    <cellStyle name="Style 23 2 2 13" xfId="21469" xr:uid="{00000000-0005-0000-0000-00002F040000}"/>
    <cellStyle name="Style 23 2 2 13 2" xfId="40009" xr:uid="{00000000-0005-0000-0000-0000B3130000}"/>
    <cellStyle name="Style 23 2 2 13 3" xfId="53357" xr:uid="{00000000-0005-0000-0000-0000B3130000}"/>
    <cellStyle name="Style 23 2 2 14" xfId="22067" xr:uid="{00000000-0005-0000-0000-0000FE040000}"/>
    <cellStyle name="Style 23 2 2 14 2" xfId="40607" xr:uid="{00000000-0005-0000-0000-0000B4130000}"/>
    <cellStyle name="Style 23 2 2 14 3" xfId="53896" xr:uid="{00000000-0005-0000-0000-0000B4130000}"/>
    <cellStyle name="Style 23 2 2 15" xfId="22869" xr:uid="{00000000-0005-0000-0000-0000AF130000}"/>
    <cellStyle name="Style 23 2 2 16" xfId="29999" xr:uid="{00000000-0005-0000-0000-0000AF130000}"/>
    <cellStyle name="Style 23 2 2 17" xfId="54284" xr:uid="{00000000-0005-0000-0000-00002F040000}"/>
    <cellStyle name="Style 23 2 2 2" xfId="2428" xr:uid="{00000000-0005-0000-0000-00002F040000}"/>
    <cellStyle name="Style 23 2 2 2 10" xfId="16336" xr:uid="{00000000-0005-0000-0000-0000FF040000}"/>
    <cellStyle name="Style 23 2 2 2 10 2" xfId="34892" xr:uid="{00000000-0005-0000-0000-0000B6130000}"/>
    <cellStyle name="Style 23 2 2 2 10 3" xfId="48679" xr:uid="{00000000-0005-0000-0000-0000B6130000}"/>
    <cellStyle name="Style 23 2 2 2 11" xfId="15968" xr:uid="{00000000-0005-0000-0000-00002F040000}"/>
    <cellStyle name="Style 23 2 2 2 11 2" xfId="34524" xr:uid="{00000000-0005-0000-0000-0000B7130000}"/>
    <cellStyle name="Style 23 2 2 2 11 3" xfId="48363" xr:uid="{00000000-0005-0000-0000-0000B7130000}"/>
    <cellStyle name="Style 23 2 2 2 12" xfId="13906" xr:uid="{00000000-0005-0000-0000-0000FF040000}"/>
    <cellStyle name="Style 23 2 2 2 12 2" xfId="32462" xr:uid="{00000000-0005-0000-0000-0000B8130000}"/>
    <cellStyle name="Style 23 2 2 2 12 3" xfId="46474" xr:uid="{00000000-0005-0000-0000-0000B8130000}"/>
    <cellStyle name="Style 23 2 2 2 13" xfId="23939" xr:uid="{00000000-0005-0000-0000-0000B5130000}"/>
    <cellStyle name="Style 23 2 2 2 2" xfId="5635" xr:uid="{00000000-0005-0000-0000-0000FF040000}"/>
    <cellStyle name="Style 23 2 2 2 2 2" xfId="20621" xr:uid="{00000000-0005-0000-0000-0000A9050000}"/>
    <cellStyle name="Style 23 2 2 2 2 2 2" xfId="39173" xr:uid="{00000000-0005-0000-0000-0000BA130000}"/>
    <cellStyle name="Style 23 2 2 2 2 2 3" xfId="52556" xr:uid="{00000000-0005-0000-0000-0000BA130000}"/>
    <cellStyle name="Style 23 2 2 2 2 3" xfId="26052" xr:uid="{00000000-0005-0000-0000-0000B9130000}"/>
    <cellStyle name="Style 23 2 2 2 2 4" xfId="41452" xr:uid="{00000000-0005-0000-0000-0000B9130000}"/>
    <cellStyle name="Style 23 2 2 2 3" xfId="7601" xr:uid="{00000000-0005-0000-0000-0000FF040000}"/>
    <cellStyle name="Style 23 2 2 2 3 2" xfId="27731" xr:uid="{00000000-0005-0000-0000-0000BB130000}"/>
    <cellStyle name="Style 23 2 2 2 3 3" xfId="42739" xr:uid="{00000000-0005-0000-0000-0000BB130000}"/>
    <cellStyle name="Style 23 2 2 2 4" xfId="8462" xr:uid="{00000000-0005-0000-0000-0000FF040000}"/>
    <cellStyle name="Style 23 2 2 2 4 2" xfId="28389" xr:uid="{00000000-0005-0000-0000-0000BC130000}"/>
    <cellStyle name="Style 23 2 2 2 4 3" xfId="43216" xr:uid="{00000000-0005-0000-0000-0000BC130000}"/>
    <cellStyle name="Style 23 2 2 2 5" xfId="9318" xr:uid="{00000000-0005-0000-0000-0000FF040000}"/>
    <cellStyle name="Style 23 2 2 2 5 2" xfId="28920" xr:uid="{00000000-0005-0000-0000-0000BD130000}"/>
    <cellStyle name="Style 23 2 2 2 5 3" xfId="43600" xr:uid="{00000000-0005-0000-0000-0000BD130000}"/>
    <cellStyle name="Style 23 2 2 2 6" xfId="4742" xr:uid="{00000000-0005-0000-0000-000079250000}"/>
    <cellStyle name="Style 23 2 2 2 7" xfId="11890" xr:uid="{00000000-0005-0000-0000-0000FF040000}"/>
    <cellStyle name="Style 23 2 2 2 7 2" xfId="30454" xr:uid="{00000000-0005-0000-0000-0000BF130000}"/>
    <cellStyle name="Style 23 2 2 2 7 3" xfId="44599" xr:uid="{00000000-0005-0000-0000-0000BF130000}"/>
    <cellStyle name="Style 23 2 2 2 8" xfId="15102" xr:uid="{00000000-0005-0000-0000-0000FF040000}"/>
    <cellStyle name="Style 23 2 2 2 8 2" xfId="33658" xr:uid="{00000000-0005-0000-0000-0000C0130000}"/>
    <cellStyle name="Style 23 2 2 2 8 3" xfId="47609" xr:uid="{00000000-0005-0000-0000-0000C0130000}"/>
    <cellStyle name="Style 23 2 2 2 9" xfId="14807" xr:uid="{00000000-0005-0000-0000-00002F040000}"/>
    <cellStyle name="Style 23 2 2 2 9 2" xfId="33363" xr:uid="{00000000-0005-0000-0000-0000C1130000}"/>
    <cellStyle name="Style 23 2 2 2 9 3" xfId="47325" xr:uid="{00000000-0005-0000-0000-0000C1130000}"/>
    <cellStyle name="Style 23 2 2 3" xfId="2633" xr:uid="{00000000-0005-0000-0000-00002F040000}"/>
    <cellStyle name="Style 23 2 2 3 10" xfId="18421" xr:uid="{00000000-0005-0000-0000-00002F040000}"/>
    <cellStyle name="Style 23 2 2 3 10 2" xfId="36977" xr:uid="{00000000-0005-0000-0000-0000C3130000}"/>
    <cellStyle name="Style 23 2 2 3 10 3" xfId="50496" xr:uid="{00000000-0005-0000-0000-0000C3130000}"/>
    <cellStyle name="Style 23 2 2 3 11" xfId="19474" xr:uid="{00000000-0005-0000-0000-000000050000}"/>
    <cellStyle name="Style 23 2 2 3 11 2" xfId="38030" xr:uid="{00000000-0005-0000-0000-0000C4130000}"/>
    <cellStyle name="Style 23 2 2 3 11 3" xfId="51522" xr:uid="{00000000-0005-0000-0000-0000C4130000}"/>
    <cellStyle name="Style 23 2 2 3 12" xfId="55459" xr:uid="{00000000-0005-0000-0000-00002F040000}"/>
    <cellStyle name="Style 23 2 2 3 2" xfId="5840" xr:uid="{00000000-0005-0000-0000-000000050000}"/>
    <cellStyle name="Style 23 2 2 3 2 2" xfId="20730" xr:uid="{00000000-0005-0000-0000-0000AB050000}"/>
    <cellStyle name="Style 23 2 2 3 2 2 2" xfId="39275" xr:uid="{00000000-0005-0000-0000-0000C6130000}"/>
    <cellStyle name="Style 23 2 2 3 2 2 3" xfId="52652" xr:uid="{00000000-0005-0000-0000-0000C6130000}"/>
    <cellStyle name="Style 23 2 2 3 2 3" xfId="26250" xr:uid="{00000000-0005-0000-0000-0000C5130000}"/>
    <cellStyle name="Style 23 2 2 3 2 4" xfId="41635" xr:uid="{00000000-0005-0000-0000-0000C5130000}"/>
    <cellStyle name="Style 23 2 2 3 3" xfId="7806" xr:uid="{00000000-0005-0000-0000-000000050000}"/>
    <cellStyle name="Style 23 2 2 3 3 2" xfId="27850" xr:uid="{00000000-0005-0000-0000-0000C7130000}"/>
    <cellStyle name="Style 23 2 2 3 3 3" xfId="42829" xr:uid="{00000000-0005-0000-0000-0000C7130000}"/>
    <cellStyle name="Style 23 2 2 3 4" xfId="8667" xr:uid="{00000000-0005-0000-0000-000000050000}"/>
    <cellStyle name="Style 23 2 2 3 4 2" xfId="28530" xr:uid="{00000000-0005-0000-0000-0000C8130000}"/>
    <cellStyle name="Style 23 2 2 3 4 3" xfId="43306" xr:uid="{00000000-0005-0000-0000-0000C8130000}"/>
    <cellStyle name="Style 23 2 2 3 5" xfId="9523" xr:uid="{00000000-0005-0000-0000-000000050000}"/>
    <cellStyle name="Style 23 2 2 3 5 2" xfId="29125" xr:uid="{00000000-0005-0000-0000-0000C9130000}"/>
    <cellStyle name="Style 23 2 2 3 5 3" xfId="43792" xr:uid="{00000000-0005-0000-0000-0000C9130000}"/>
    <cellStyle name="Style 23 2 2 3 6" xfId="9217" xr:uid="{00000000-0005-0000-0000-00007A250000}"/>
    <cellStyle name="Style 23 2 2 3 7" xfId="12522" xr:uid="{00000000-0005-0000-0000-000000050000}"/>
    <cellStyle name="Style 23 2 2 3 7 2" xfId="31080" xr:uid="{00000000-0005-0000-0000-0000CB130000}"/>
    <cellStyle name="Style 23 2 2 3 7 3" xfId="45180" xr:uid="{00000000-0005-0000-0000-0000CB130000}"/>
    <cellStyle name="Style 23 2 2 3 8" xfId="11604" xr:uid="{00000000-0005-0000-0000-00002F040000}"/>
    <cellStyle name="Style 23 2 2 3 8 2" xfId="30168" xr:uid="{00000000-0005-0000-0000-0000CC130000}"/>
    <cellStyle name="Style 23 2 2 3 8 3" xfId="44368" xr:uid="{00000000-0005-0000-0000-0000CC130000}"/>
    <cellStyle name="Style 23 2 2 3 9" xfId="16541" xr:uid="{00000000-0005-0000-0000-000000050000}"/>
    <cellStyle name="Style 23 2 2 3 9 2" xfId="35097" xr:uid="{00000000-0005-0000-0000-0000CD130000}"/>
    <cellStyle name="Style 23 2 2 3 9 3" xfId="48878" xr:uid="{00000000-0005-0000-0000-0000CD130000}"/>
    <cellStyle name="Style 23 2 2 4" xfId="2567" xr:uid="{00000000-0005-0000-0000-00002F040000}"/>
    <cellStyle name="Style 23 2 2 4 10" xfId="21586" xr:uid="{00000000-0005-0000-0000-00002F040000}"/>
    <cellStyle name="Style 23 2 2 4 10 2" xfId="40126" xr:uid="{00000000-0005-0000-0000-0000CF130000}"/>
    <cellStyle name="Style 23 2 2 4 10 3" xfId="53474" xr:uid="{00000000-0005-0000-0000-0000CF130000}"/>
    <cellStyle name="Style 23 2 2 4 11" xfId="24060" xr:uid="{00000000-0005-0000-0000-0000CE130000}"/>
    <cellStyle name="Style 23 2 2 4 12" xfId="55395" xr:uid="{00000000-0005-0000-0000-00002F040000}"/>
    <cellStyle name="Style 23 2 2 4 2" xfId="5774" xr:uid="{00000000-0005-0000-0000-000001050000}"/>
    <cellStyle name="Style 23 2 2 4 2 2" xfId="26187" xr:uid="{00000000-0005-0000-0000-0000D0130000}"/>
    <cellStyle name="Style 23 2 2 4 2 3" xfId="41575" xr:uid="{00000000-0005-0000-0000-0000D0130000}"/>
    <cellStyle name="Style 23 2 2 4 3" xfId="9457" xr:uid="{00000000-0005-0000-0000-000001050000}"/>
    <cellStyle name="Style 23 2 2 4 3 2" xfId="29059" xr:uid="{00000000-0005-0000-0000-0000D1130000}"/>
    <cellStyle name="Style 23 2 2 4 3 3" xfId="43729" xr:uid="{00000000-0005-0000-0000-0000D1130000}"/>
    <cellStyle name="Style 23 2 2 4 4" xfId="3944" xr:uid="{00000000-0005-0000-0000-00007B250000}"/>
    <cellStyle name="Style 23 2 2 4 5" xfId="13160" xr:uid="{00000000-0005-0000-0000-000001050000}"/>
    <cellStyle name="Style 23 2 2 4 5 2" xfId="31716" xr:uid="{00000000-0005-0000-0000-0000D3130000}"/>
    <cellStyle name="Style 23 2 2 4 5 3" xfId="45798" xr:uid="{00000000-0005-0000-0000-0000D3130000}"/>
    <cellStyle name="Style 23 2 2 4 6" xfId="14085" xr:uid="{00000000-0005-0000-0000-00002F040000}"/>
    <cellStyle name="Style 23 2 2 4 6 2" xfId="32641" xr:uid="{00000000-0005-0000-0000-0000D4130000}"/>
    <cellStyle name="Style 23 2 2 4 6 3" xfId="46644" xr:uid="{00000000-0005-0000-0000-0000D4130000}"/>
    <cellStyle name="Style 23 2 2 4 7" xfId="16475" xr:uid="{00000000-0005-0000-0000-000001050000}"/>
    <cellStyle name="Style 23 2 2 4 7 2" xfId="35031" xr:uid="{00000000-0005-0000-0000-0000D5130000}"/>
    <cellStyle name="Style 23 2 2 4 7 3" xfId="48812" xr:uid="{00000000-0005-0000-0000-0000D5130000}"/>
    <cellStyle name="Style 23 2 2 4 8" xfId="18478" xr:uid="{00000000-0005-0000-0000-00002F040000}"/>
    <cellStyle name="Style 23 2 2 4 8 2" xfId="37034" xr:uid="{00000000-0005-0000-0000-0000D6130000}"/>
    <cellStyle name="Style 23 2 2 4 8 3" xfId="50546" xr:uid="{00000000-0005-0000-0000-0000D6130000}"/>
    <cellStyle name="Style 23 2 2 4 9" xfId="18580" xr:uid="{00000000-0005-0000-0000-000001050000}"/>
    <cellStyle name="Style 23 2 2 4 9 2" xfId="37136" xr:uid="{00000000-0005-0000-0000-0000D7130000}"/>
    <cellStyle name="Style 23 2 2 4 9 3" xfId="50638" xr:uid="{00000000-0005-0000-0000-0000D7130000}"/>
    <cellStyle name="Style 23 2 2 5" xfId="4301" xr:uid="{00000000-0005-0000-0000-0000FE040000}"/>
    <cellStyle name="Style 23 2 2 5 2" xfId="24819" xr:uid="{00000000-0005-0000-0000-0000D8130000}"/>
    <cellStyle name="Style 23 2 2 5 3" xfId="22657" xr:uid="{00000000-0005-0000-0000-0000D8130000}"/>
    <cellStyle name="Style 23 2 2 6" xfId="9143" xr:uid="{00000000-0005-0000-0000-000078250000}"/>
    <cellStyle name="Style 23 2 2 7" xfId="15725" xr:uid="{00000000-0005-0000-0000-00002F040000}"/>
    <cellStyle name="Style 23 2 2 7 2" xfId="34281" xr:uid="{00000000-0005-0000-0000-0000DA130000}"/>
    <cellStyle name="Style 23 2 2 7 3" xfId="48141" xr:uid="{00000000-0005-0000-0000-0000DA130000}"/>
    <cellStyle name="Style 23 2 2 8" xfId="14771" xr:uid="{00000000-0005-0000-0000-0000FE040000}"/>
    <cellStyle name="Style 23 2 2 8 2" xfId="33327" xr:uid="{00000000-0005-0000-0000-0000DB130000}"/>
    <cellStyle name="Style 23 2 2 8 3" xfId="47292" xr:uid="{00000000-0005-0000-0000-0000DB130000}"/>
    <cellStyle name="Style 23 2 2 9" xfId="13548" xr:uid="{00000000-0005-0000-0000-0000FE040000}"/>
    <cellStyle name="Style 23 2 2 9 2" xfId="32104" xr:uid="{00000000-0005-0000-0000-0000DC130000}"/>
    <cellStyle name="Style 23 2 2 9 3" xfId="46158" xr:uid="{00000000-0005-0000-0000-0000DC130000}"/>
    <cellStyle name="Style 23 2 3" xfId="1085" xr:uid="{00000000-0005-0000-0000-000030040000}"/>
    <cellStyle name="Style 23 2 3 10" xfId="17960" xr:uid="{00000000-0005-0000-0000-000030040000}"/>
    <cellStyle name="Style 23 2 3 10 2" xfId="36516" xr:uid="{00000000-0005-0000-0000-0000DE130000}"/>
    <cellStyle name="Style 23 2 3 10 3" xfId="50097" xr:uid="{00000000-0005-0000-0000-0000DE130000}"/>
    <cellStyle name="Style 23 2 3 11" xfId="18810" xr:uid="{00000000-0005-0000-0000-000002050000}"/>
    <cellStyle name="Style 23 2 3 11 2" xfId="37366" xr:uid="{00000000-0005-0000-0000-0000DF130000}"/>
    <cellStyle name="Style 23 2 3 11 3" xfId="50859" xr:uid="{00000000-0005-0000-0000-0000DF130000}"/>
    <cellStyle name="Style 23 2 3 12" xfId="19955" xr:uid="{00000000-0005-0000-0000-000030040000}"/>
    <cellStyle name="Style 23 2 3 12 2" xfId="38511" xr:uid="{00000000-0005-0000-0000-0000E0130000}"/>
    <cellStyle name="Style 23 2 3 12 3" xfId="52003" xr:uid="{00000000-0005-0000-0000-0000E0130000}"/>
    <cellStyle name="Style 23 2 3 13" xfId="21667" xr:uid="{00000000-0005-0000-0000-000030040000}"/>
    <cellStyle name="Style 23 2 3 13 2" xfId="40207" xr:uid="{00000000-0005-0000-0000-0000E1130000}"/>
    <cellStyle name="Style 23 2 3 13 3" xfId="53555" xr:uid="{00000000-0005-0000-0000-0000E1130000}"/>
    <cellStyle name="Style 23 2 3 14" xfId="22068" xr:uid="{00000000-0005-0000-0000-000002050000}"/>
    <cellStyle name="Style 23 2 3 14 2" xfId="40608" xr:uid="{00000000-0005-0000-0000-0000E2130000}"/>
    <cellStyle name="Style 23 2 3 14 3" xfId="53897" xr:uid="{00000000-0005-0000-0000-0000E2130000}"/>
    <cellStyle name="Style 23 2 3 15" xfId="22870" xr:uid="{00000000-0005-0000-0000-0000DD130000}"/>
    <cellStyle name="Style 23 2 3 16" xfId="23577" xr:uid="{00000000-0005-0000-0000-0000DD130000}"/>
    <cellStyle name="Style 23 2 3 17" xfId="54285" xr:uid="{00000000-0005-0000-0000-000030040000}"/>
    <cellStyle name="Style 23 2 3 2" xfId="2427" xr:uid="{00000000-0005-0000-0000-000030040000}"/>
    <cellStyle name="Style 23 2 3 2 10" xfId="16335" xr:uid="{00000000-0005-0000-0000-000003050000}"/>
    <cellStyle name="Style 23 2 3 2 10 2" xfId="34891" xr:uid="{00000000-0005-0000-0000-0000E4130000}"/>
    <cellStyle name="Style 23 2 3 2 10 3" xfId="48678" xr:uid="{00000000-0005-0000-0000-0000E4130000}"/>
    <cellStyle name="Style 23 2 3 2 11" xfId="18225" xr:uid="{00000000-0005-0000-0000-000030040000}"/>
    <cellStyle name="Style 23 2 3 2 11 2" xfId="36781" xr:uid="{00000000-0005-0000-0000-0000E5130000}"/>
    <cellStyle name="Style 23 2 3 2 11 3" xfId="50326" xr:uid="{00000000-0005-0000-0000-0000E5130000}"/>
    <cellStyle name="Style 23 2 3 2 12" xfId="19588" xr:uid="{00000000-0005-0000-0000-000003050000}"/>
    <cellStyle name="Style 23 2 3 2 12 2" xfId="38144" xr:uid="{00000000-0005-0000-0000-0000E6130000}"/>
    <cellStyle name="Style 23 2 3 2 12 3" xfId="51636" xr:uid="{00000000-0005-0000-0000-0000E6130000}"/>
    <cellStyle name="Style 23 2 3 2 13" xfId="23938" xr:uid="{00000000-0005-0000-0000-0000E3130000}"/>
    <cellStyle name="Style 23 2 3 2 2" xfId="5634" xr:uid="{00000000-0005-0000-0000-000003050000}"/>
    <cellStyle name="Style 23 2 3 2 2 2" xfId="20620" xr:uid="{00000000-0005-0000-0000-0000AF050000}"/>
    <cellStyle name="Style 23 2 3 2 2 2 2" xfId="39172" xr:uid="{00000000-0005-0000-0000-0000E8130000}"/>
    <cellStyle name="Style 23 2 3 2 2 2 3" xfId="52555" xr:uid="{00000000-0005-0000-0000-0000E8130000}"/>
    <cellStyle name="Style 23 2 3 2 2 3" xfId="26051" xr:uid="{00000000-0005-0000-0000-0000E7130000}"/>
    <cellStyle name="Style 23 2 3 2 2 4" xfId="41451" xr:uid="{00000000-0005-0000-0000-0000E7130000}"/>
    <cellStyle name="Style 23 2 3 2 3" xfId="7600" xr:uid="{00000000-0005-0000-0000-000003050000}"/>
    <cellStyle name="Style 23 2 3 2 3 2" xfId="27730" xr:uid="{00000000-0005-0000-0000-0000E9130000}"/>
    <cellStyle name="Style 23 2 3 2 3 3" xfId="42738" xr:uid="{00000000-0005-0000-0000-0000E9130000}"/>
    <cellStyle name="Style 23 2 3 2 4" xfId="8461" xr:uid="{00000000-0005-0000-0000-000003050000}"/>
    <cellStyle name="Style 23 2 3 2 4 2" xfId="28388" xr:uid="{00000000-0005-0000-0000-0000EA130000}"/>
    <cellStyle name="Style 23 2 3 2 4 3" xfId="43215" xr:uid="{00000000-0005-0000-0000-0000EA130000}"/>
    <cellStyle name="Style 23 2 3 2 5" xfId="9317" xr:uid="{00000000-0005-0000-0000-000003050000}"/>
    <cellStyle name="Style 23 2 3 2 5 2" xfId="28919" xr:uid="{00000000-0005-0000-0000-0000EB130000}"/>
    <cellStyle name="Style 23 2 3 2 5 3" xfId="43599" xr:uid="{00000000-0005-0000-0000-0000EB130000}"/>
    <cellStyle name="Style 23 2 3 2 6" xfId="4743" xr:uid="{00000000-0005-0000-0000-00007D250000}"/>
    <cellStyle name="Style 23 2 3 2 7" xfId="12788" xr:uid="{00000000-0005-0000-0000-000003050000}"/>
    <cellStyle name="Style 23 2 3 2 7 2" xfId="31344" xr:uid="{00000000-0005-0000-0000-0000ED130000}"/>
    <cellStyle name="Style 23 2 3 2 7 3" xfId="45432" xr:uid="{00000000-0005-0000-0000-0000ED130000}"/>
    <cellStyle name="Style 23 2 3 2 8" xfId="15101" xr:uid="{00000000-0005-0000-0000-000003050000}"/>
    <cellStyle name="Style 23 2 3 2 8 2" xfId="33657" xr:uid="{00000000-0005-0000-0000-0000EE130000}"/>
    <cellStyle name="Style 23 2 3 2 8 3" xfId="47608" xr:uid="{00000000-0005-0000-0000-0000EE130000}"/>
    <cellStyle name="Style 23 2 3 2 9" xfId="12847" xr:uid="{00000000-0005-0000-0000-000030040000}"/>
    <cellStyle name="Style 23 2 3 2 9 2" xfId="31403" xr:uid="{00000000-0005-0000-0000-0000EF130000}"/>
    <cellStyle name="Style 23 2 3 2 9 3" xfId="45489" xr:uid="{00000000-0005-0000-0000-0000EF130000}"/>
    <cellStyle name="Style 23 2 3 3" xfId="2634" xr:uid="{00000000-0005-0000-0000-000030040000}"/>
    <cellStyle name="Style 23 2 3 3 10" xfId="18472" xr:uid="{00000000-0005-0000-0000-000030040000}"/>
    <cellStyle name="Style 23 2 3 3 10 2" xfId="37028" xr:uid="{00000000-0005-0000-0000-0000F1130000}"/>
    <cellStyle name="Style 23 2 3 3 10 3" xfId="50541" xr:uid="{00000000-0005-0000-0000-0000F1130000}"/>
    <cellStyle name="Style 23 2 3 3 11" xfId="19611" xr:uid="{00000000-0005-0000-0000-000004050000}"/>
    <cellStyle name="Style 23 2 3 3 11 2" xfId="38167" xr:uid="{00000000-0005-0000-0000-0000F2130000}"/>
    <cellStyle name="Style 23 2 3 3 11 3" xfId="51659" xr:uid="{00000000-0005-0000-0000-0000F2130000}"/>
    <cellStyle name="Style 23 2 3 3 12" xfId="55460" xr:uid="{00000000-0005-0000-0000-000030040000}"/>
    <cellStyle name="Style 23 2 3 3 2" xfId="5841" xr:uid="{00000000-0005-0000-0000-000004050000}"/>
    <cellStyle name="Style 23 2 3 3 2 2" xfId="20731" xr:uid="{00000000-0005-0000-0000-0000B1050000}"/>
    <cellStyle name="Style 23 2 3 3 2 2 2" xfId="39276" xr:uid="{00000000-0005-0000-0000-0000F4130000}"/>
    <cellStyle name="Style 23 2 3 3 2 2 3" xfId="52653" xr:uid="{00000000-0005-0000-0000-0000F4130000}"/>
    <cellStyle name="Style 23 2 3 3 2 3" xfId="26251" xr:uid="{00000000-0005-0000-0000-0000F3130000}"/>
    <cellStyle name="Style 23 2 3 3 2 4" xfId="41636" xr:uid="{00000000-0005-0000-0000-0000F3130000}"/>
    <cellStyle name="Style 23 2 3 3 3" xfId="7807" xr:uid="{00000000-0005-0000-0000-000004050000}"/>
    <cellStyle name="Style 23 2 3 3 3 2" xfId="27851" xr:uid="{00000000-0005-0000-0000-0000F5130000}"/>
    <cellStyle name="Style 23 2 3 3 3 3" xfId="42830" xr:uid="{00000000-0005-0000-0000-0000F5130000}"/>
    <cellStyle name="Style 23 2 3 3 4" xfId="8668" xr:uid="{00000000-0005-0000-0000-000004050000}"/>
    <cellStyle name="Style 23 2 3 3 4 2" xfId="28531" xr:uid="{00000000-0005-0000-0000-0000F6130000}"/>
    <cellStyle name="Style 23 2 3 3 4 3" xfId="43307" xr:uid="{00000000-0005-0000-0000-0000F6130000}"/>
    <cellStyle name="Style 23 2 3 3 5" xfId="9524" xr:uid="{00000000-0005-0000-0000-000004050000}"/>
    <cellStyle name="Style 23 2 3 3 5 2" xfId="29126" xr:uid="{00000000-0005-0000-0000-0000F7130000}"/>
    <cellStyle name="Style 23 2 3 3 5 3" xfId="43793" xr:uid="{00000000-0005-0000-0000-0000F7130000}"/>
    <cellStyle name="Style 23 2 3 3 6" xfId="9216" xr:uid="{00000000-0005-0000-0000-00007E250000}"/>
    <cellStyle name="Style 23 2 3 3 7" xfId="13144" xr:uid="{00000000-0005-0000-0000-000004050000}"/>
    <cellStyle name="Style 23 2 3 3 7 2" xfId="31700" xr:uid="{00000000-0005-0000-0000-0000F9130000}"/>
    <cellStyle name="Style 23 2 3 3 7 3" xfId="45783" xr:uid="{00000000-0005-0000-0000-0000F9130000}"/>
    <cellStyle name="Style 23 2 3 3 8" xfId="13965" xr:uid="{00000000-0005-0000-0000-000030040000}"/>
    <cellStyle name="Style 23 2 3 3 8 2" xfId="32521" xr:uid="{00000000-0005-0000-0000-0000FA130000}"/>
    <cellStyle name="Style 23 2 3 3 8 3" xfId="46531" xr:uid="{00000000-0005-0000-0000-0000FA130000}"/>
    <cellStyle name="Style 23 2 3 3 9" xfId="16542" xr:uid="{00000000-0005-0000-0000-000004050000}"/>
    <cellStyle name="Style 23 2 3 3 9 2" xfId="35098" xr:uid="{00000000-0005-0000-0000-0000FB130000}"/>
    <cellStyle name="Style 23 2 3 3 9 3" xfId="48879" xr:uid="{00000000-0005-0000-0000-0000FB130000}"/>
    <cellStyle name="Style 23 2 3 4" xfId="2566" xr:uid="{00000000-0005-0000-0000-000030040000}"/>
    <cellStyle name="Style 23 2 3 4 10" xfId="21585" xr:uid="{00000000-0005-0000-0000-000030040000}"/>
    <cellStyle name="Style 23 2 3 4 10 2" xfId="40125" xr:uid="{00000000-0005-0000-0000-0000FD130000}"/>
    <cellStyle name="Style 23 2 3 4 10 3" xfId="53473" xr:uid="{00000000-0005-0000-0000-0000FD130000}"/>
    <cellStyle name="Style 23 2 3 4 11" xfId="24059" xr:uid="{00000000-0005-0000-0000-0000FC130000}"/>
    <cellStyle name="Style 23 2 3 4 12" xfId="55394" xr:uid="{00000000-0005-0000-0000-000030040000}"/>
    <cellStyle name="Style 23 2 3 4 2" xfId="5773" xr:uid="{00000000-0005-0000-0000-000005050000}"/>
    <cellStyle name="Style 23 2 3 4 2 2" xfId="26186" xr:uid="{00000000-0005-0000-0000-0000FE130000}"/>
    <cellStyle name="Style 23 2 3 4 2 3" xfId="41574" xr:uid="{00000000-0005-0000-0000-0000FE130000}"/>
    <cellStyle name="Style 23 2 3 4 3" xfId="9456" xr:uid="{00000000-0005-0000-0000-000005050000}"/>
    <cellStyle name="Style 23 2 3 4 3 2" xfId="29058" xr:uid="{00000000-0005-0000-0000-0000FF130000}"/>
    <cellStyle name="Style 23 2 3 4 3 3" xfId="43728" xr:uid="{00000000-0005-0000-0000-0000FF130000}"/>
    <cellStyle name="Style 23 2 3 4 4" xfId="7888" xr:uid="{00000000-0005-0000-0000-00007F250000}"/>
    <cellStyle name="Style 23 2 3 4 5" xfId="12512" xr:uid="{00000000-0005-0000-0000-000005050000}"/>
    <cellStyle name="Style 23 2 3 4 5 2" xfId="31070" xr:uid="{00000000-0005-0000-0000-000001140000}"/>
    <cellStyle name="Style 23 2 3 4 5 3" xfId="45170" xr:uid="{00000000-0005-0000-0000-000001140000}"/>
    <cellStyle name="Style 23 2 3 4 6" xfId="11755" xr:uid="{00000000-0005-0000-0000-000030040000}"/>
    <cellStyle name="Style 23 2 3 4 6 2" xfId="30319" xr:uid="{00000000-0005-0000-0000-000002140000}"/>
    <cellStyle name="Style 23 2 3 4 6 3" xfId="44466" xr:uid="{00000000-0005-0000-0000-000002140000}"/>
    <cellStyle name="Style 23 2 3 4 7" xfId="16474" xr:uid="{00000000-0005-0000-0000-000005050000}"/>
    <cellStyle name="Style 23 2 3 4 7 2" xfId="35030" xr:uid="{00000000-0005-0000-0000-000003140000}"/>
    <cellStyle name="Style 23 2 3 4 7 3" xfId="48811" xr:uid="{00000000-0005-0000-0000-000003140000}"/>
    <cellStyle name="Style 23 2 3 4 8" xfId="14569" xr:uid="{00000000-0005-0000-0000-000030040000}"/>
    <cellStyle name="Style 23 2 3 4 8 2" xfId="33125" xr:uid="{00000000-0005-0000-0000-000004140000}"/>
    <cellStyle name="Style 23 2 3 4 8 3" xfId="47103" xr:uid="{00000000-0005-0000-0000-000004140000}"/>
    <cellStyle name="Style 23 2 3 4 9" xfId="19527" xr:uid="{00000000-0005-0000-0000-000005050000}"/>
    <cellStyle name="Style 23 2 3 4 9 2" xfId="38083" xr:uid="{00000000-0005-0000-0000-000005140000}"/>
    <cellStyle name="Style 23 2 3 4 9 3" xfId="51575" xr:uid="{00000000-0005-0000-0000-000005140000}"/>
    <cellStyle name="Style 23 2 3 5" xfId="4302" xr:uid="{00000000-0005-0000-0000-000002050000}"/>
    <cellStyle name="Style 23 2 3 5 2" xfId="24820" xr:uid="{00000000-0005-0000-0000-000006140000}"/>
    <cellStyle name="Style 23 2 3 5 3" xfId="22656" xr:uid="{00000000-0005-0000-0000-000006140000}"/>
    <cellStyle name="Style 23 2 3 6" xfId="9142" xr:uid="{00000000-0005-0000-0000-00007C250000}"/>
    <cellStyle name="Style 23 2 3 7" xfId="15571" xr:uid="{00000000-0005-0000-0000-000030040000}"/>
    <cellStyle name="Style 23 2 3 7 2" xfId="34127" xr:uid="{00000000-0005-0000-0000-000008140000}"/>
    <cellStyle name="Style 23 2 3 7 3" xfId="48022" xr:uid="{00000000-0005-0000-0000-000008140000}"/>
    <cellStyle name="Style 23 2 3 8" xfId="12140" xr:uid="{00000000-0005-0000-0000-000002050000}"/>
    <cellStyle name="Style 23 2 3 8 2" xfId="30703" xr:uid="{00000000-0005-0000-0000-000009140000}"/>
    <cellStyle name="Style 23 2 3 8 3" xfId="44841" xr:uid="{00000000-0005-0000-0000-000009140000}"/>
    <cellStyle name="Style 23 2 3 9" xfId="18492" xr:uid="{00000000-0005-0000-0000-000002050000}"/>
    <cellStyle name="Style 23 2 3 9 2" xfId="37048" xr:uid="{00000000-0005-0000-0000-00000A140000}"/>
    <cellStyle name="Style 23 2 3 9 3" xfId="50559" xr:uid="{00000000-0005-0000-0000-00000A140000}"/>
    <cellStyle name="Style 23 2 4" xfId="2429" xr:uid="{00000000-0005-0000-0000-00002E040000}"/>
    <cellStyle name="Style 23 2 4 10" xfId="16337" xr:uid="{00000000-0005-0000-0000-000006050000}"/>
    <cellStyle name="Style 23 2 4 10 2" xfId="34893" xr:uid="{00000000-0005-0000-0000-00000C140000}"/>
    <cellStyle name="Style 23 2 4 10 3" xfId="48680" xr:uid="{00000000-0005-0000-0000-00000C140000}"/>
    <cellStyle name="Style 23 2 4 11" xfId="17899" xr:uid="{00000000-0005-0000-0000-00002E040000}"/>
    <cellStyle name="Style 23 2 4 11 2" xfId="36455" xr:uid="{00000000-0005-0000-0000-00000D140000}"/>
    <cellStyle name="Style 23 2 4 11 3" xfId="50039" xr:uid="{00000000-0005-0000-0000-00000D140000}"/>
    <cellStyle name="Style 23 2 4 12" xfId="13794" xr:uid="{00000000-0005-0000-0000-000006050000}"/>
    <cellStyle name="Style 23 2 4 12 2" xfId="32350" xr:uid="{00000000-0005-0000-0000-00000E140000}"/>
    <cellStyle name="Style 23 2 4 12 3" xfId="46378" xr:uid="{00000000-0005-0000-0000-00000E140000}"/>
    <cellStyle name="Style 23 2 4 13" xfId="23940" xr:uid="{00000000-0005-0000-0000-00000B140000}"/>
    <cellStyle name="Style 23 2 4 2" xfId="5636" xr:uid="{00000000-0005-0000-0000-000006050000}"/>
    <cellStyle name="Style 23 2 4 2 2" xfId="20622" xr:uid="{00000000-0005-0000-0000-0000B4050000}"/>
    <cellStyle name="Style 23 2 4 2 2 2" xfId="39174" xr:uid="{00000000-0005-0000-0000-000010140000}"/>
    <cellStyle name="Style 23 2 4 2 2 3" xfId="52557" xr:uid="{00000000-0005-0000-0000-000010140000}"/>
    <cellStyle name="Style 23 2 4 2 3" xfId="26053" xr:uid="{00000000-0005-0000-0000-00000F140000}"/>
    <cellStyle name="Style 23 2 4 2 4" xfId="41453" xr:uid="{00000000-0005-0000-0000-00000F140000}"/>
    <cellStyle name="Style 23 2 4 3" xfId="7602" xr:uid="{00000000-0005-0000-0000-000006050000}"/>
    <cellStyle name="Style 23 2 4 3 2" xfId="27732" xr:uid="{00000000-0005-0000-0000-000011140000}"/>
    <cellStyle name="Style 23 2 4 3 3" xfId="42740" xr:uid="{00000000-0005-0000-0000-000011140000}"/>
    <cellStyle name="Style 23 2 4 4" xfId="8463" xr:uid="{00000000-0005-0000-0000-000006050000}"/>
    <cellStyle name="Style 23 2 4 4 2" xfId="28390" xr:uid="{00000000-0005-0000-0000-000012140000}"/>
    <cellStyle name="Style 23 2 4 4 3" xfId="43217" xr:uid="{00000000-0005-0000-0000-000012140000}"/>
    <cellStyle name="Style 23 2 4 5" xfId="9319" xr:uid="{00000000-0005-0000-0000-000006050000}"/>
    <cellStyle name="Style 23 2 4 5 2" xfId="28921" xr:uid="{00000000-0005-0000-0000-000013140000}"/>
    <cellStyle name="Style 23 2 4 5 3" xfId="43601" xr:uid="{00000000-0005-0000-0000-000013140000}"/>
    <cellStyle name="Style 23 2 4 6" xfId="3946" xr:uid="{00000000-0005-0000-0000-000080250000}"/>
    <cellStyle name="Style 23 2 4 7" xfId="11731" xr:uid="{00000000-0005-0000-0000-000006050000}"/>
    <cellStyle name="Style 23 2 4 7 2" xfId="30295" xr:uid="{00000000-0005-0000-0000-000015140000}"/>
    <cellStyle name="Style 23 2 4 7 3" xfId="44443" xr:uid="{00000000-0005-0000-0000-000015140000}"/>
    <cellStyle name="Style 23 2 4 8" xfId="15103" xr:uid="{00000000-0005-0000-0000-000006050000}"/>
    <cellStyle name="Style 23 2 4 8 2" xfId="33659" xr:uid="{00000000-0005-0000-0000-000016140000}"/>
    <cellStyle name="Style 23 2 4 8 3" xfId="47610" xr:uid="{00000000-0005-0000-0000-000016140000}"/>
    <cellStyle name="Style 23 2 4 9" xfId="14795" xr:uid="{00000000-0005-0000-0000-00002E040000}"/>
    <cellStyle name="Style 23 2 4 9 2" xfId="33351" xr:uid="{00000000-0005-0000-0000-000017140000}"/>
    <cellStyle name="Style 23 2 4 9 3" xfId="47314" xr:uid="{00000000-0005-0000-0000-000017140000}"/>
    <cellStyle name="Style 23 2 5" xfId="2632" xr:uid="{00000000-0005-0000-0000-00002E040000}"/>
    <cellStyle name="Style 23 2 5 10" xfId="12321" xr:uid="{00000000-0005-0000-0000-00002E040000}"/>
    <cellStyle name="Style 23 2 5 10 2" xfId="30882" xr:uid="{00000000-0005-0000-0000-000019140000}"/>
    <cellStyle name="Style 23 2 5 10 3" xfId="44993" xr:uid="{00000000-0005-0000-0000-000019140000}"/>
    <cellStyle name="Style 23 2 5 11" xfId="17249" xr:uid="{00000000-0005-0000-0000-000007050000}"/>
    <cellStyle name="Style 23 2 5 11 2" xfId="35805" xr:uid="{00000000-0005-0000-0000-00001A140000}"/>
    <cellStyle name="Style 23 2 5 11 3" xfId="49476" xr:uid="{00000000-0005-0000-0000-00001A140000}"/>
    <cellStyle name="Style 23 2 5 12" xfId="55458" xr:uid="{00000000-0005-0000-0000-00002E040000}"/>
    <cellStyle name="Style 23 2 5 2" xfId="5839" xr:uid="{00000000-0005-0000-0000-000007050000}"/>
    <cellStyle name="Style 23 2 5 2 2" xfId="20729" xr:uid="{00000000-0005-0000-0000-0000B6050000}"/>
    <cellStyle name="Style 23 2 5 2 2 2" xfId="39274" xr:uid="{00000000-0005-0000-0000-00001C140000}"/>
    <cellStyle name="Style 23 2 5 2 2 3" xfId="52651" xr:uid="{00000000-0005-0000-0000-00001C140000}"/>
    <cellStyle name="Style 23 2 5 2 3" xfId="26249" xr:uid="{00000000-0005-0000-0000-00001B140000}"/>
    <cellStyle name="Style 23 2 5 2 4" xfId="41634" xr:uid="{00000000-0005-0000-0000-00001B140000}"/>
    <cellStyle name="Style 23 2 5 3" xfId="7805" xr:uid="{00000000-0005-0000-0000-000007050000}"/>
    <cellStyle name="Style 23 2 5 3 2" xfId="27849" xr:uid="{00000000-0005-0000-0000-00001D140000}"/>
    <cellStyle name="Style 23 2 5 3 3" xfId="42828" xr:uid="{00000000-0005-0000-0000-00001D140000}"/>
    <cellStyle name="Style 23 2 5 4" xfId="8666" xr:uid="{00000000-0005-0000-0000-000007050000}"/>
    <cellStyle name="Style 23 2 5 4 2" xfId="28529" xr:uid="{00000000-0005-0000-0000-00001E140000}"/>
    <cellStyle name="Style 23 2 5 4 3" xfId="43305" xr:uid="{00000000-0005-0000-0000-00001E140000}"/>
    <cellStyle name="Style 23 2 5 5" xfId="9522" xr:uid="{00000000-0005-0000-0000-000007050000}"/>
    <cellStyle name="Style 23 2 5 5 2" xfId="29124" xr:uid="{00000000-0005-0000-0000-00001F140000}"/>
    <cellStyle name="Style 23 2 5 5 3" xfId="43791" xr:uid="{00000000-0005-0000-0000-00001F140000}"/>
    <cellStyle name="Style 23 2 5 6" xfId="9144" xr:uid="{00000000-0005-0000-0000-000081250000}"/>
    <cellStyle name="Style 23 2 5 7" xfId="12568" xr:uid="{00000000-0005-0000-0000-000007050000}"/>
    <cellStyle name="Style 23 2 5 7 2" xfId="31124" xr:uid="{00000000-0005-0000-0000-000021140000}"/>
    <cellStyle name="Style 23 2 5 7 3" xfId="45224" xr:uid="{00000000-0005-0000-0000-000021140000}"/>
    <cellStyle name="Style 23 2 5 8" xfId="14478" xr:uid="{00000000-0005-0000-0000-00002E040000}"/>
    <cellStyle name="Style 23 2 5 8 2" xfId="33034" xr:uid="{00000000-0005-0000-0000-000022140000}"/>
    <cellStyle name="Style 23 2 5 8 3" xfId="47014" xr:uid="{00000000-0005-0000-0000-000022140000}"/>
    <cellStyle name="Style 23 2 5 9" xfId="16540" xr:uid="{00000000-0005-0000-0000-000007050000}"/>
    <cellStyle name="Style 23 2 5 9 2" xfId="35096" xr:uid="{00000000-0005-0000-0000-000023140000}"/>
    <cellStyle name="Style 23 2 5 9 3" xfId="48877" xr:uid="{00000000-0005-0000-0000-000023140000}"/>
    <cellStyle name="Style 23 2 6" xfId="2568" xr:uid="{00000000-0005-0000-0000-00002E040000}"/>
    <cellStyle name="Style 23 2 6 10" xfId="21587" xr:uid="{00000000-0005-0000-0000-00002E040000}"/>
    <cellStyle name="Style 23 2 6 10 2" xfId="40127" xr:uid="{00000000-0005-0000-0000-000025140000}"/>
    <cellStyle name="Style 23 2 6 10 3" xfId="53475" xr:uid="{00000000-0005-0000-0000-000025140000}"/>
    <cellStyle name="Style 23 2 6 11" xfId="24061" xr:uid="{00000000-0005-0000-0000-000024140000}"/>
    <cellStyle name="Style 23 2 6 12" xfId="55396" xr:uid="{00000000-0005-0000-0000-00002E040000}"/>
    <cellStyle name="Style 23 2 6 2" xfId="5775" xr:uid="{00000000-0005-0000-0000-000008050000}"/>
    <cellStyle name="Style 23 2 6 2 2" xfId="26188" xr:uid="{00000000-0005-0000-0000-000026140000}"/>
    <cellStyle name="Style 23 2 6 2 3" xfId="41576" xr:uid="{00000000-0005-0000-0000-000026140000}"/>
    <cellStyle name="Style 23 2 6 3" xfId="9458" xr:uid="{00000000-0005-0000-0000-000008050000}"/>
    <cellStyle name="Style 23 2 6 3 2" xfId="29060" xr:uid="{00000000-0005-0000-0000-000027140000}"/>
    <cellStyle name="Style 23 2 6 3 3" xfId="43730" xr:uid="{00000000-0005-0000-0000-000027140000}"/>
    <cellStyle name="Style 23 2 6 4" xfId="4741" xr:uid="{00000000-0005-0000-0000-000082250000}"/>
    <cellStyle name="Style 23 2 6 5" xfId="12458" xr:uid="{00000000-0005-0000-0000-000008050000}"/>
    <cellStyle name="Style 23 2 6 5 2" xfId="31017" xr:uid="{00000000-0005-0000-0000-000029140000}"/>
    <cellStyle name="Style 23 2 6 5 3" xfId="45117" xr:uid="{00000000-0005-0000-0000-000029140000}"/>
    <cellStyle name="Style 23 2 6 6" xfId="14356" xr:uid="{00000000-0005-0000-0000-00002E040000}"/>
    <cellStyle name="Style 23 2 6 6 2" xfId="32912" xr:uid="{00000000-0005-0000-0000-00002A140000}"/>
    <cellStyle name="Style 23 2 6 6 3" xfId="46901" xr:uid="{00000000-0005-0000-0000-00002A140000}"/>
    <cellStyle name="Style 23 2 6 7" xfId="16476" xr:uid="{00000000-0005-0000-0000-000008050000}"/>
    <cellStyle name="Style 23 2 6 7 2" xfId="35032" xr:uid="{00000000-0005-0000-0000-00002B140000}"/>
    <cellStyle name="Style 23 2 6 7 3" xfId="48813" xr:uid="{00000000-0005-0000-0000-00002B140000}"/>
    <cellStyle name="Style 23 2 6 8" xfId="18238" xr:uid="{00000000-0005-0000-0000-00002E040000}"/>
    <cellStyle name="Style 23 2 6 8 2" xfId="36794" xr:uid="{00000000-0005-0000-0000-00002C140000}"/>
    <cellStyle name="Style 23 2 6 8 3" xfId="50337" xr:uid="{00000000-0005-0000-0000-00002C140000}"/>
    <cellStyle name="Style 23 2 6 9" xfId="19895" xr:uid="{00000000-0005-0000-0000-000008050000}"/>
    <cellStyle name="Style 23 2 6 9 2" xfId="38451" xr:uid="{00000000-0005-0000-0000-00002D140000}"/>
    <cellStyle name="Style 23 2 6 9 3" xfId="51943" xr:uid="{00000000-0005-0000-0000-00002D140000}"/>
    <cellStyle name="Style 23 2 7" xfId="4300" xr:uid="{00000000-0005-0000-0000-0000FD040000}"/>
    <cellStyle name="Style 23 2 7 2" xfId="24818" xr:uid="{00000000-0005-0000-0000-00002E140000}"/>
    <cellStyle name="Style 23 2 7 3" xfId="26855" xr:uid="{00000000-0005-0000-0000-00002E140000}"/>
    <cellStyle name="Style 23 2 8" xfId="3945" xr:uid="{00000000-0005-0000-0000-000077250000}"/>
    <cellStyle name="Style 23 2 9" xfId="15382" xr:uid="{00000000-0005-0000-0000-00002E040000}"/>
    <cellStyle name="Style 23 2 9 2" xfId="33938" xr:uid="{00000000-0005-0000-0000-000030140000}"/>
    <cellStyle name="Style 23 2 9 3" xfId="47869" xr:uid="{00000000-0005-0000-0000-000030140000}"/>
    <cellStyle name="Style 23 20" xfId="54282" xr:uid="{00000000-0005-0000-0000-00002D040000}"/>
    <cellStyle name="Style 23 3" xfId="1086" xr:uid="{00000000-0005-0000-0000-000031040000}"/>
    <cellStyle name="Style 23 3 10" xfId="12802" xr:uid="{00000000-0005-0000-0000-000031040000}"/>
    <cellStyle name="Style 23 3 10 2" xfId="31358" xr:uid="{00000000-0005-0000-0000-000032140000}"/>
    <cellStyle name="Style 23 3 10 3" xfId="45446" xr:uid="{00000000-0005-0000-0000-000032140000}"/>
    <cellStyle name="Style 23 3 11" xfId="18950" xr:uid="{00000000-0005-0000-0000-000009050000}"/>
    <cellStyle name="Style 23 3 11 2" xfId="37506" xr:uid="{00000000-0005-0000-0000-000033140000}"/>
    <cellStyle name="Style 23 3 11 3" xfId="50998" xr:uid="{00000000-0005-0000-0000-000033140000}"/>
    <cellStyle name="Style 23 3 12" xfId="19171" xr:uid="{00000000-0005-0000-0000-000031040000}"/>
    <cellStyle name="Style 23 3 12 2" xfId="37727" xr:uid="{00000000-0005-0000-0000-000034140000}"/>
    <cellStyle name="Style 23 3 12 3" xfId="51219" xr:uid="{00000000-0005-0000-0000-000034140000}"/>
    <cellStyle name="Style 23 3 13" xfId="21477" xr:uid="{00000000-0005-0000-0000-000031040000}"/>
    <cellStyle name="Style 23 3 13 2" xfId="40017" xr:uid="{00000000-0005-0000-0000-000035140000}"/>
    <cellStyle name="Style 23 3 13 3" xfId="53365" xr:uid="{00000000-0005-0000-0000-000035140000}"/>
    <cellStyle name="Style 23 3 14" xfId="22069" xr:uid="{00000000-0005-0000-0000-000009050000}"/>
    <cellStyle name="Style 23 3 14 2" xfId="40609" xr:uid="{00000000-0005-0000-0000-000036140000}"/>
    <cellStyle name="Style 23 3 14 3" xfId="53898" xr:uid="{00000000-0005-0000-0000-000036140000}"/>
    <cellStyle name="Style 23 3 15" xfId="22871" xr:uid="{00000000-0005-0000-0000-000031140000}"/>
    <cellStyle name="Style 23 3 16" xfId="29998" xr:uid="{00000000-0005-0000-0000-000031140000}"/>
    <cellStyle name="Style 23 3 17" xfId="54286" xr:uid="{00000000-0005-0000-0000-000031040000}"/>
    <cellStyle name="Style 23 3 2" xfId="2426" xr:uid="{00000000-0005-0000-0000-000031040000}"/>
    <cellStyle name="Style 23 3 2 10" xfId="16334" xr:uid="{00000000-0005-0000-0000-00000A050000}"/>
    <cellStyle name="Style 23 3 2 10 2" xfId="34890" xr:uid="{00000000-0005-0000-0000-000038140000}"/>
    <cellStyle name="Style 23 3 2 10 3" xfId="48677" xr:uid="{00000000-0005-0000-0000-000038140000}"/>
    <cellStyle name="Style 23 3 2 11" xfId="18182" xr:uid="{00000000-0005-0000-0000-000031040000}"/>
    <cellStyle name="Style 23 3 2 11 2" xfId="36738" xr:uid="{00000000-0005-0000-0000-000039140000}"/>
    <cellStyle name="Style 23 3 2 11 3" xfId="50289" xr:uid="{00000000-0005-0000-0000-000039140000}"/>
    <cellStyle name="Style 23 3 2 12" xfId="17438" xr:uid="{00000000-0005-0000-0000-00000A050000}"/>
    <cellStyle name="Style 23 3 2 12 2" xfId="35994" xr:uid="{00000000-0005-0000-0000-00003A140000}"/>
    <cellStyle name="Style 23 3 2 12 3" xfId="49641" xr:uid="{00000000-0005-0000-0000-00003A140000}"/>
    <cellStyle name="Style 23 3 2 13" xfId="23937" xr:uid="{00000000-0005-0000-0000-000037140000}"/>
    <cellStyle name="Style 23 3 2 2" xfId="5633" xr:uid="{00000000-0005-0000-0000-00000A050000}"/>
    <cellStyle name="Style 23 3 2 2 2" xfId="20619" xr:uid="{00000000-0005-0000-0000-0000BA050000}"/>
    <cellStyle name="Style 23 3 2 2 2 2" xfId="39171" xr:uid="{00000000-0005-0000-0000-00003C140000}"/>
    <cellStyle name="Style 23 3 2 2 2 3" xfId="52554" xr:uid="{00000000-0005-0000-0000-00003C140000}"/>
    <cellStyle name="Style 23 3 2 2 3" xfId="26050" xr:uid="{00000000-0005-0000-0000-00003B140000}"/>
    <cellStyle name="Style 23 3 2 2 4" xfId="41450" xr:uid="{00000000-0005-0000-0000-00003B140000}"/>
    <cellStyle name="Style 23 3 2 3" xfId="7599" xr:uid="{00000000-0005-0000-0000-00000A050000}"/>
    <cellStyle name="Style 23 3 2 3 2" xfId="27729" xr:uid="{00000000-0005-0000-0000-00003D140000}"/>
    <cellStyle name="Style 23 3 2 3 3" xfId="42737" xr:uid="{00000000-0005-0000-0000-00003D140000}"/>
    <cellStyle name="Style 23 3 2 4" xfId="8460" xr:uid="{00000000-0005-0000-0000-00000A050000}"/>
    <cellStyle name="Style 23 3 2 4 2" xfId="28387" xr:uid="{00000000-0005-0000-0000-00003E140000}"/>
    <cellStyle name="Style 23 3 2 4 3" xfId="43214" xr:uid="{00000000-0005-0000-0000-00003E140000}"/>
    <cellStyle name="Style 23 3 2 5" xfId="9316" xr:uid="{00000000-0005-0000-0000-00000A050000}"/>
    <cellStyle name="Style 23 3 2 5 2" xfId="28918" xr:uid="{00000000-0005-0000-0000-00003F140000}"/>
    <cellStyle name="Style 23 3 2 5 3" xfId="43598" xr:uid="{00000000-0005-0000-0000-00003F140000}"/>
    <cellStyle name="Style 23 3 2 6" xfId="3943" xr:uid="{00000000-0005-0000-0000-000084250000}"/>
    <cellStyle name="Style 23 3 2 7" xfId="13208" xr:uid="{00000000-0005-0000-0000-00000A050000}"/>
    <cellStyle name="Style 23 3 2 7 2" xfId="31764" xr:uid="{00000000-0005-0000-0000-000041140000}"/>
    <cellStyle name="Style 23 3 2 7 3" xfId="45846" xr:uid="{00000000-0005-0000-0000-000041140000}"/>
    <cellStyle name="Style 23 3 2 8" xfId="15100" xr:uid="{00000000-0005-0000-0000-00000A050000}"/>
    <cellStyle name="Style 23 3 2 8 2" xfId="33656" xr:uid="{00000000-0005-0000-0000-000042140000}"/>
    <cellStyle name="Style 23 3 2 8 3" xfId="47607" xr:uid="{00000000-0005-0000-0000-000042140000}"/>
    <cellStyle name="Style 23 3 2 9" xfId="13362" xr:uid="{00000000-0005-0000-0000-000031040000}"/>
    <cellStyle name="Style 23 3 2 9 2" xfId="31918" xr:uid="{00000000-0005-0000-0000-000043140000}"/>
    <cellStyle name="Style 23 3 2 9 3" xfId="45994" xr:uid="{00000000-0005-0000-0000-000043140000}"/>
    <cellStyle name="Style 23 3 3" xfId="2635" xr:uid="{00000000-0005-0000-0000-000031040000}"/>
    <cellStyle name="Style 23 3 3 10" xfId="16268" xr:uid="{00000000-0005-0000-0000-000031040000}"/>
    <cellStyle name="Style 23 3 3 10 2" xfId="34824" xr:uid="{00000000-0005-0000-0000-000045140000}"/>
    <cellStyle name="Style 23 3 3 10 3" xfId="48613" xr:uid="{00000000-0005-0000-0000-000045140000}"/>
    <cellStyle name="Style 23 3 3 11" xfId="13881" xr:uid="{00000000-0005-0000-0000-00000B050000}"/>
    <cellStyle name="Style 23 3 3 11 2" xfId="32437" xr:uid="{00000000-0005-0000-0000-000046140000}"/>
    <cellStyle name="Style 23 3 3 11 3" xfId="46451" xr:uid="{00000000-0005-0000-0000-000046140000}"/>
    <cellStyle name="Style 23 3 3 12" xfId="55461" xr:uid="{00000000-0005-0000-0000-000031040000}"/>
    <cellStyle name="Style 23 3 3 2" xfId="5842" xr:uid="{00000000-0005-0000-0000-00000B050000}"/>
    <cellStyle name="Style 23 3 3 2 2" xfId="20732" xr:uid="{00000000-0005-0000-0000-0000BC050000}"/>
    <cellStyle name="Style 23 3 3 2 2 2" xfId="39277" xr:uid="{00000000-0005-0000-0000-000048140000}"/>
    <cellStyle name="Style 23 3 3 2 2 3" xfId="52654" xr:uid="{00000000-0005-0000-0000-000048140000}"/>
    <cellStyle name="Style 23 3 3 2 3" xfId="26252" xr:uid="{00000000-0005-0000-0000-000047140000}"/>
    <cellStyle name="Style 23 3 3 2 4" xfId="41637" xr:uid="{00000000-0005-0000-0000-000047140000}"/>
    <cellStyle name="Style 23 3 3 3" xfId="7808" xr:uid="{00000000-0005-0000-0000-00000B050000}"/>
    <cellStyle name="Style 23 3 3 3 2" xfId="27852" xr:uid="{00000000-0005-0000-0000-000049140000}"/>
    <cellStyle name="Style 23 3 3 3 3" xfId="42831" xr:uid="{00000000-0005-0000-0000-000049140000}"/>
    <cellStyle name="Style 23 3 3 4" xfId="8669" xr:uid="{00000000-0005-0000-0000-00000B050000}"/>
    <cellStyle name="Style 23 3 3 4 2" xfId="28532" xr:uid="{00000000-0005-0000-0000-00004A140000}"/>
    <cellStyle name="Style 23 3 3 4 3" xfId="43308" xr:uid="{00000000-0005-0000-0000-00004A140000}"/>
    <cellStyle name="Style 23 3 3 5" xfId="9525" xr:uid="{00000000-0005-0000-0000-00000B050000}"/>
    <cellStyle name="Style 23 3 3 5 2" xfId="29127" xr:uid="{00000000-0005-0000-0000-00004B140000}"/>
    <cellStyle name="Style 23 3 3 5 3" xfId="43794" xr:uid="{00000000-0005-0000-0000-00004B140000}"/>
    <cellStyle name="Style 23 3 3 6" xfId="9141" xr:uid="{00000000-0005-0000-0000-000085250000}"/>
    <cellStyle name="Style 23 3 3 7" xfId="13143" xr:uid="{00000000-0005-0000-0000-00000B050000}"/>
    <cellStyle name="Style 23 3 3 7 2" xfId="31699" xr:uid="{00000000-0005-0000-0000-00004D140000}"/>
    <cellStyle name="Style 23 3 3 7 3" xfId="45782" xr:uid="{00000000-0005-0000-0000-00004D140000}"/>
    <cellStyle name="Style 23 3 3 8" xfId="13321" xr:uid="{00000000-0005-0000-0000-000031040000}"/>
    <cellStyle name="Style 23 3 3 8 2" xfId="31877" xr:uid="{00000000-0005-0000-0000-00004E140000}"/>
    <cellStyle name="Style 23 3 3 8 3" xfId="45957" xr:uid="{00000000-0005-0000-0000-00004E140000}"/>
    <cellStyle name="Style 23 3 3 9" xfId="16543" xr:uid="{00000000-0005-0000-0000-00000B050000}"/>
    <cellStyle name="Style 23 3 3 9 2" xfId="35099" xr:uid="{00000000-0005-0000-0000-00004F140000}"/>
    <cellStyle name="Style 23 3 3 9 3" xfId="48880" xr:uid="{00000000-0005-0000-0000-00004F140000}"/>
    <cellStyle name="Style 23 3 4" xfId="2565" xr:uid="{00000000-0005-0000-0000-000031040000}"/>
    <cellStyle name="Style 23 3 4 10" xfId="21584" xr:uid="{00000000-0005-0000-0000-000031040000}"/>
    <cellStyle name="Style 23 3 4 10 2" xfId="40124" xr:uid="{00000000-0005-0000-0000-000051140000}"/>
    <cellStyle name="Style 23 3 4 10 3" xfId="53472" xr:uid="{00000000-0005-0000-0000-000051140000}"/>
    <cellStyle name="Style 23 3 4 11" xfId="24058" xr:uid="{00000000-0005-0000-0000-000050140000}"/>
    <cellStyle name="Style 23 3 4 12" xfId="55393" xr:uid="{00000000-0005-0000-0000-000031040000}"/>
    <cellStyle name="Style 23 3 4 2" xfId="5772" xr:uid="{00000000-0005-0000-0000-00000C050000}"/>
    <cellStyle name="Style 23 3 4 2 2" xfId="26185" xr:uid="{00000000-0005-0000-0000-000052140000}"/>
    <cellStyle name="Style 23 3 4 2 3" xfId="41573" xr:uid="{00000000-0005-0000-0000-000052140000}"/>
    <cellStyle name="Style 23 3 4 3" xfId="9455" xr:uid="{00000000-0005-0000-0000-00000C050000}"/>
    <cellStyle name="Style 23 3 4 3 2" xfId="29057" xr:uid="{00000000-0005-0000-0000-000053140000}"/>
    <cellStyle name="Style 23 3 4 3 3" xfId="43727" xr:uid="{00000000-0005-0000-0000-000053140000}"/>
    <cellStyle name="Style 23 3 4 4" xfId="4744" xr:uid="{00000000-0005-0000-0000-000086250000}"/>
    <cellStyle name="Style 23 3 4 5" xfId="12557" xr:uid="{00000000-0005-0000-0000-00000C050000}"/>
    <cellStyle name="Style 23 3 4 5 2" xfId="31113" xr:uid="{00000000-0005-0000-0000-000055140000}"/>
    <cellStyle name="Style 23 3 4 5 3" xfId="45213" xr:uid="{00000000-0005-0000-0000-000055140000}"/>
    <cellStyle name="Style 23 3 4 6" xfId="11608" xr:uid="{00000000-0005-0000-0000-000031040000}"/>
    <cellStyle name="Style 23 3 4 6 2" xfId="30172" xr:uid="{00000000-0005-0000-0000-000056140000}"/>
    <cellStyle name="Style 23 3 4 6 3" xfId="44371" xr:uid="{00000000-0005-0000-0000-000056140000}"/>
    <cellStyle name="Style 23 3 4 7" xfId="16473" xr:uid="{00000000-0005-0000-0000-00000C050000}"/>
    <cellStyle name="Style 23 3 4 7 2" xfId="35029" xr:uid="{00000000-0005-0000-0000-000057140000}"/>
    <cellStyle name="Style 23 3 4 7 3" xfId="48810" xr:uid="{00000000-0005-0000-0000-000057140000}"/>
    <cellStyle name="Style 23 3 4 8" xfId="18427" xr:uid="{00000000-0005-0000-0000-000031040000}"/>
    <cellStyle name="Style 23 3 4 8 2" xfId="36983" xr:uid="{00000000-0005-0000-0000-000058140000}"/>
    <cellStyle name="Style 23 3 4 8 3" xfId="50502" xr:uid="{00000000-0005-0000-0000-000058140000}"/>
    <cellStyle name="Style 23 3 4 9" xfId="14497" xr:uid="{00000000-0005-0000-0000-00000C050000}"/>
    <cellStyle name="Style 23 3 4 9 2" xfId="33053" xr:uid="{00000000-0005-0000-0000-000059140000}"/>
    <cellStyle name="Style 23 3 4 9 3" xfId="47032" xr:uid="{00000000-0005-0000-0000-000059140000}"/>
    <cellStyle name="Style 23 3 5" xfId="4303" xr:uid="{00000000-0005-0000-0000-000009050000}"/>
    <cellStyle name="Style 23 3 5 2" xfId="24821" xr:uid="{00000000-0005-0000-0000-00005A140000}"/>
    <cellStyle name="Style 23 3 5 3" xfId="28492" xr:uid="{00000000-0005-0000-0000-00005A140000}"/>
    <cellStyle name="Style 23 3 6" xfId="9218" xr:uid="{00000000-0005-0000-0000-000083250000}"/>
    <cellStyle name="Style 23 3 7" xfId="14591" xr:uid="{00000000-0005-0000-0000-000031040000}"/>
    <cellStyle name="Style 23 3 7 2" xfId="33147" xr:uid="{00000000-0005-0000-0000-00005C140000}"/>
    <cellStyle name="Style 23 3 7 3" xfId="47119" xr:uid="{00000000-0005-0000-0000-00005C140000}"/>
    <cellStyle name="Style 23 3 8" xfId="12235" xr:uid="{00000000-0005-0000-0000-000009050000}"/>
    <cellStyle name="Style 23 3 8 2" xfId="30796" xr:uid="{00000000-0005-0000-0000-00005D140000}"/>
    <cellStyle name="Style 23 3 8 3" xfId="44918" xr:uid="{00000000-0005-0000-0000-00005D140000}"/>
    <cellStyle name="Style 23 3 9" xfId="17243" xr:uid="{00000000-0005-0000-0000-000009050000}"/>
    <cellStyle name="Style 23 3 9 2" xfId="35799" xr:uid="{00000000-0005-0000-0000-00005E140000}"/>
    <cellStyle name="Style 23 3 9 3" xfId="49470" xr:uid="{00000000-0005-0000-0000-00005E140000}"/>
    <cellStyle name="Style 23 4" xfId="1087" xr:uid="{00000000-0005-0000-0000-000032040000}"/>
    <cellStyle name="Style 23 4 10" xfId="18636" xr:uid="{00000000-0005-0000-0000-000032040000}"/>
    <cellStyle name="Style 23 4 10 2" xfId="37192" xr:uid="{00000000-0005-0000-0000-000060140000}"/>
    <cellStyle name="Style 23 4 10 3" xfId="50694" xr:uid="{00000000-0005-0000-0000-000060140000}"/>
    <cellStyle name="Style 23 4 11" xfId="19829" xr:uid="{00000000-0005-0000-0000-00000D050000}"/>
    <cellStyle name="Style 23 4 11 2" xfId="38385" xr:uid="{00000000-0005-0000-0000-000061140000}"/>
    <cellStyle name="Style 23 4 11 3" xfId="51877" xr:uid="{00000000-0005-0000-0000-000061140000}"/>
    <cellStyle name="Style 23 4 12" xfId="19144" xr:uid="{00000000-0005-0000-0000-000032040000}"/>
    <cellStyle name="Style 23 4 12 2" xfId="37700" xr:uid="{00000000-0005-0000-0000-000062140000}"/>
    <cellStyle name="Style 23 4 12 3" xfId="51192" xr:uid="{00000000-0005-0000-0000-000062140000}"/>
    <cellStyle name="Style 23 4 13" xfId="21672" xr:uid="{00000000-0005-0000-0000-000032040000}"/>
    <cellStyle name="Style 23 4 13 2" xfId="40212" xr:uid="{00000000-0005-0000-0000-000063140000}"/>
    <cellStyle name="Style 23 4 13 3" xfId="53560" xr:uid="{00000000-0005-0000-0000-000063140000}"/>
    <cellStyle name="Style 23 4 14" xfId="22070" xr:uid="{00000000-0005-0000-0000-00000D050000}"/>
    <cellStyle name="Style 23 4 14 2" xfId="40610" xr:uid="{00000000-0005-0000-0000-000064140000}"/>
    <cellStyle name="Style 23 4 14 3" xfId="53899" xr:uid="{00000000-0005-0000-0000-000064140000}"/>
    <cellStyle name="Style 23 4 15" xfId="22872" xr:uid="{00000000-0005-0000-0000-00005F140000}"/>
    <cellStyle name="Style 23 4 16" xfId="29993" xr:uid="{00000000-0005-0000-0000-00005F140000}"/>
    <cellStyle name="Style 23 4 17" xfId="54287" xr:uid="{00000000-0005-0000-0000-000032040000}"/>
    <cellStyle name="Style 23 4 2" xfId="2425" xr:uid="{00000000-0005-0000-0000-000032040000}"/>
    <cellStyle name="Style 23 4 2 10" xfId="16333" xr:uid="{00000000-0005-0000-0000-00000E050000}"/>
    <cellStyle name="Style 23 4 2 10 2" xfId="34889" xr:uid="{00000000-0005-0000-0000-000066140000}"/>
    <cellStyle name="Style 23 4 2 10 3" xfId="48676" xr:uid="{00000000-0005-0000-0000-000066140000}"/>
    <cellStyle name="Style 23 4 2 11" xfId="18462" xr:uid="{00000000-0005-0000-0000-000032040000}"/>
    <cellStyle name="Style 23 4 2 11 2" xfId="37018" xr:uid="{00000000-0005-0000-0000-000067140000}"/>
    <cellStyle name="Style 23 4 2 11 3" xfId="50533" xr:uid="{00000000-0005-0000-0000-000067140000}"/>
    <cellStyle name="Style 23 4 2 12" xfId="18662" xr:uid="{00000000-0005-0000-0000-00000E050000}"/>
    <cellStyle name="Style 23 4 2 12 2" xfId="37218" xr:uid="{00000000-0005-0000-0000-000068140000}"/>
    <cellStyle name="Style 23 4 2 12 3" xfId="50715" xr:uid="{00000000-0005-0000-0000-000068140000}"/>
    <cellStyle name="Style 23 4 2 13" xfId="23936" xr:uid="{00000000-0005-0000-0000-000065140000}"/>
    <cellStyle name="Style 23 4 2 2" xfId="5632" xr:uid="{00000000-0005-0000-0000-00000E050000}"/>
    <cellStyle name="Style 23 4 2 2 2" xfId="20618" xr:uid="{00000000-0005-0000-0000-0000C0050000}"/>
    <cellStyle name="Style 23 4 2 2 2 2" xfId="39170" xr:uid="{00000000-0005-0000-0000-00006A140000}"/>
    <cellStyle name="Style 23 4 2 2 2 3" xfId="52553" xr:uid="{00000000-0005-0000-0000-00006A140000}"/>
    <cellStyle name="Style 23 4 2 2 3" xfId="26049" xr:uid="{00000000-0005-0000-0000-000069140000}"/>
    <cellStyle name="Style 23 4 2 2 4" xfId="41449" xr:uid="{00000000-0005-0000-0000-000069140000}"/>
    <cellStyle name="Style 23 4 2 3" xfId="7598" xr:uid="{00000000-0005-0000-0000-00000E050000}"/>
    <cellStyle name="Style 23 4 2 3 2" xfId="27728" xr:uid="{00000000-0005-0000-0000-00006B140000}"/>
    <cellStyle name="Style 23 4 2 3 3" xfId="42736" xr:uid="{00000000-0005-0000-0000-00006B140000}"/>
    <cellStyle name="Style 23 4 2 4" xfId="8459" xr:uid="{00000000-0005-0000-0000-00000E050000}"/>
    <cellStyle name="Style 23 4 2 4 2" xfId="28386" xr:uid="{00000000-0005-0000-0000-00006C140000}"/>
    <cellStyle name="Style 23 4 2 4 3" xfId="43213" xr:uid="{00000000-0005-0000-0000-00006C140000}"/>
    <cellStyle name="Style 23 4 2 5" xfId="9315" xr:uid="{00000000-0005-0000-0000-00000E050000}"/>
    <cellStyle name="Style 23 4 2 5 2" xfId="28917" xr:uid="{00000000-0005-0000-0000-00006D140000}"/>
    <cellStyle name="Style 23 4 2 5 3" xfId="43597" xr:uid="{00000000-0005-0000-0000-00006D140000}"/>
    <cellStyle name="Style 23 4 2 6" xfId="7779" xr:uid="{00000000-0005-0000-0000-000088250000}"/>
    <cellStyle name="Style 23 4 2 7" xfId="14509" xr:uid="{00000000-0005-0000-0000-00000E050000}"/>
    <cellStyle name="Style 23 4 2 7 2" xfId="33065" xr:uid="{00000000-0005-0000-0000-00006F140000}"/>
    <cellStyle name="Style 23 4 2 7 3" xfId="47044" xr:uid="{00000000-0005-0000-0000-00006F140000}"/>
    <cellStyle name="Style 23 4 2 8" xfId="15099" xr:uid="{00000000-0005-0000-0000-00000E050000}"/>
    <cellStyle name="Style 23 4 2 8 2" xfId="33655" xr:uid="{00000000-0005-0000-0000-000070140000}"/>
    <cellStyle name="Style 23 4 2 8 3" xfId="47606" xr:uid="{00000000-0005-0000-0000-000070140000}"/>
    <cellStyle name="Style 23 4 2 9" xfId="13361" xr:uid="{00000000-0005-0000-0000-000032040000}"/>
    <cellStyle name="Style 23 4 2 9 2" xfId="31917" xr:uid="{00000000-0005-0000-0000-000071140000}"/>
    <cellStyle name="Style 23 4 2 9 3" xfId="45993" xr:uid="{00000000-0005-0000-0000-000071140000}"/>
    <cellStyle name="Style 23 4 3" xfId="2636" xr:uid="{00000000-0005-0000-0000-000032040000}"/>
    <cellStyle name="Style 23 4 3 10" xfId="16235" xr:uid="{00000000-0005-0000-0000-000032040000}"/>
    <cellStyle name="Style 23 4 3 10 2" xfId="34791" xr:uid="{00000000-0005-0000-0000-000073140000}"/>
    <cellStyle name="Style 23 4 3 10 3" xfId="48583" xr:uid="{00000000-0005-0000-0000-000073140000}"/>
    <cellStyle name="Style 23 4 3 11" xfId="19802" xr:uid="{00000000-0005-0000-0000-00000F050000}"/>
    <cellStyle name="Style 23 4 3 11 2" xfId="38358" xr:uid="{00000000-0005-0000-0000-000074140000}"/>
    <cellStyle name="Style 23 4 3 11 3" xfId="51850" xr:uid="{00000000-0005-0000-0000-000074140000}"/>
    <cellStyle name="Style 23 4 3 12" xfId="55462" xr:uid="{00000000-0005-0000-0000-000032040000}"/>
    <cellStyle name="Style 23 4 3 2" xfId="5843" xr:uid="{00000000-0005-0000-0000-00000F050000}"/>
    <cellStyle name="Style 23 4 3 2 2" xfId="20733" xr:uid="{00000000-0005-0000-0000-0000C2050000}"/>
    <cellStyle name="Style 23 4 3 2 2 2" xfId="39278" xr:uid="{00000000-0005-0000-0000-000076140000}"/>
    <cellStyle name="Style 23 4 3 2 2 3" xfId="52655" xr:uid="{00000000-0005-0000-0000-000076140000}"/>
    <cellStyle name="Style 23 4 3 2 3" xfId="26253" xr:uid="{00000000-0005-0000-0000-000075140000}"/>
    <cellStyle name="Style 23 4 3 2 4" xfId="41638" xr:uid="{00000000-0005-0000-0000-000075140000}"/>
    <cellStyle name="Style 23 4 3 3" xfId="7809" xr:uid="{00000000-0005-0000-0000-00000F050000}"/>
    <cellStyle name="Style 23 4 3 3 2" xfId="27853" xr:uid="{00000000-0005-0000-0000-000077140000}"/>
    <cellStyle name="Style 23 4 3 3 3" xfId="42832" xr:uid="{00000000-0005-0000-0000-000077140000}"/>
    <cellStyle name="Style 23 4 3 4" xfId="8670" xr:uid="{00000000-0005-0000-0000-00000F050000}"/>
    <cellStyle name="Style 23 4 3 4 2" xfId="28533" xr:uid="{00000000-0005-0000-0000-000078140000}"/>
    <cellStyle name="Style 23 4 3 4 3" xfId="43309" xr:uid="{00000000-0005-0000-0000-000078140000}"/>
    <cellStyle name="Style 23 4 3 5" xfId="9526" xr:uid="{00000000-0005-0000-0000-00000F050000}"/>
    <cellStyle name="Style 23 4 3 5 2" xfId="29128" xr:uid="{00000000-0005-0000-0000-000079140000}"/>
    <cellStyle name="Style 23 4 3 5 3" xfId="43795" xr:uid="{00000000-0005-0000-0000-000079140000}"/>
    <cellStyle name="Style 23 4 3 6" xfId="8243" xr:uid="{00000000-0005-0000-0000-000089250000}"/>
    <cellStyle name="Style 23 4 3 7" xfId="13142" xr:uid="{00000000-0005-0000-0000-00000F050000}"/>
    <cellStyle name="Style 23 4 3 7 2" xfId="31698" xr:uid="{00000000-0005-0000-0000-00007B140000}"/>
    <cellStyle name="Style 23 4 3 7 3" xfId="45781" xr:uid="{00000000-0005-0000-0000-00007B140000}"/>
    <cellStyle name="Style 23 4 3 8" xfId="14038" xr:uid="{00000000-0005-0000-0000-000032040000}"/>
    <cellStyle name="Style 23 4 3 8 2" xfId="32594" xr:uid="{00000000-0005-0000-0000-00007C140000}"/>
    <cellStyle name="Style 23 4 3 8 3" xfId="46597" xr:uid="{00000000-0005-0000-0000-00007C140000}"/>
    <cellStyle name="Style 23 4 3 9" xfId="16544" xr:uid="{00000000-0005-0000-0000-00000F050000}"/>
    <cellStyle name="Style 23 4 3 9 2" xfId="35100" xr:uid="{00000000-0005-0000-0000-00007D140000}"/>
    <cellStyle name="Style 23 4 3 9 3" xfId="48881" xr:uid="{00000000-0005-0000-0000-00007D140000}"/>
    <cellStyle name="Style 23 4 4" xfId="2564" xr:uid="{00000000-0005-0000-0000-000032040000}"/>
    <cellStyle name="Style 23 4 4 10" xfId="21583" xr:uid="{00000000-0005-0000-0000-000032040000}"/>
    <cellStyle name="Style 23 4 4 10 2" xfId="40123" xr:uid="{00000000-0005-0000-0000-00007F140000}"/>
    <cellStyle name="Style 23 4 4 10 3" xfId="53471" xr:uid="{00000000-0005-0000-0000-00007F140000}"/>
    <cellStyle name="Style 23 4 4 11" xfId="24057" xr:uid="{00000000-0005-0000-0000-00007E140000}"/>
    <cellStyle name="Style 23 4 4 12" xfId="55392" xr:uid="{00000000-0005-0000-0000-000032040000}"/>
    <cellStyle name="Style 23 4 4 2" xfId="5771" xr:uid="{00000000-0005-0000-0000-000010050000}"/>
    <cellStyle name="Style 23 4 4 2 2" xfId="26184" xr:uid="{00000000-0005-0000-0000-000080140000}"/>
    <cellStyle name="Style 23 4 4 2 3" xfId="41572" xr:uid="{00000000-0005-0000-0000-000080140000}"/>
    <cellStyle name="Style 23 4 4 3" xfId="9454" xr:uid="{00000000-0005-0000-0000-000010050000}"/>
    <cellStyle name="Style 23 4 4 3 2" xfId="29056" xr:uid="{00000000-0005-0000-0000-000081140000}"/>
    <cellStyle name="Style 23 4 4 3 3" xfId="43726" xr:uid="{00000000-0005-0000-0000-000081140000}"/>
    <cellStyle name="Style 23 4 4 4" xfId="6968" xr:uid="{00000000-0005-0000-0000-00008A250000}"/>
    <cellStyle name="Style 23 4 4 5" xfId="12457" xr:uid="{00000000-0005-0000-0000-000010050000}"/>
    <cellStyle name="Style 23 4 4 5 2" xfId="31016" xr:uid="{00000000-0005-0000-0000-000083140000}"/>
    <cellStyle name="Style 23 4 4 5 3" xfId="45116" xr:uid="{00000000-0005-0000-0000-000083140000}"/>
    <cellStyle name="Style 23 4 4 6" xfId="14042" xr:uid="{00000000-0005-0000-0000-000032040000}"/>
    <cellStyle name="Style 23 4 4 6 2" xfId="32598" xr:uid="{00000000-0005-0000-0000-000084140000}"/>
    <cellStyle name="Style 23 4 4 6 3" xfId="46601" xr:uid="{00000000-0005-0000-0000-000084140000}"/>
    <cellStyle name="Style 23 4 4 7" xfId="16472" xr:uid="{00000000-0005-0000-0000-000010050000}"/>
    <cellStyle name="Style 23 4 4 7 2" xfId="35028" xr:uid="{00000000-0005-0000-0000-000085140000}"/>
    <cellStyle name="Style 23 4 4 7 3" xfId="48809" xr:uid="{00000000-0005-0000-0000-000085140000}"/>
    <cellStyle name="Style 23 4 4 8" xfId="16029" xr:uid="{00000000-0005-0000-0000-000032040000}"/>
    <cellStyle name="Style 23 4 4 8 2" xfId="34585" xr:uid="{00000000-0005-0000-0000-000086140000}"/>
    <cellStyle name="Style 23 4 4 8 3" xfId="48406" xr:uid="{00000000-0005-0000-0000-000086140000}"/>
    <cellStyle name="Style 23 4 4 9" xfId="19019" xr:uid="{00000000-0005-0000-0000-000010050000}"/>
    <cellStyle name="Style 23 4 4 9 2" xfId="37575" xr:uid="{00000000-0005-0000-0000-000087140000}"/>
    <cellStyle name="Style 23 4 4 9 3" xfId="51067" xr:uid="{00000000-0005-0000-0000-000087140000}"/>
    <cellStyle name="Style 23 4 5" xfId="4304" xr:uid="{00000000-0005-0000-0000-00000D050000}"/>
    <cellStyle name="Style 23 4 5 2" xfId="24822" xr:uid="{00000000-0005-0000-0000-000088140000}"/>
    <cellStyle name="Style 23 4 5 3" xfId="22655" xr:uid="{00000000-0005-0000-0000-000088140000}"/>
    <cellStyle name="Style 23 4 6" xfId="9215" xr:uid="{00000000-0005-0000-0000-000087250000}"/>
    <cellStyle name="Style 23 4 7" xfId="15553" xr:uid="{00000000-0005-0000-0000-000032040000}"/>
    <cellStyle name="Style 23 4 7 2" xfId="34109" xr:uid="{00000000-0005-0000-0000-00008A140000}"/>
    <cellStyle name="Style 23 4 7 3" xfId="48004" xr:uid="{00000000-0005-0000-0000-00008A140000}"/>
    <cellStyle name="Style 23 4 8" xfId="14248" xr:uid="{00000000-0005-0000-0000-00000D050000}"/>
    <cellStyle name="Style 23 4 8 2" xfId="32804" xr:uid="{00000000-0005-0000-0000-00008B140000}"/>
    <cellStyle name="Style 23 4 8 3" xfId="46798" xr:uid="{00000000-0005-0000-0000-00008B140000}"/>
    <cellStyle name="Style 23 4 9" xfId="17832" xr:uid="{00000000-0005-0000-0000-00000D050000}"/>
    <cellStyle name="Style 23 4 9 2" xfId="36388" xr:uid="{00000000-0005-0000-0000-00008C140000}"/>
    <cellStyle name="Style 23 4 9 3" xfId="49982" xr:uid="{00000000-0005-0000-0000-00008C140000}"/>
    <cellStyle name="Style 23 5" xfId="2430" xr:uid="{00000000-0005-0000-0000-00002D040000}"/>
    <cellStyle name="Style 23 5 10" xfId="16338" xr:uid="{00000000-0005-0000-0000-000011050000}"/>
    <cellStyle name="Style 23 5 10 2" xfId="34894" xr:uid="{00000000-0005-0000-0000-00008E140000}"/>
    <cellStyle name="Style 23 5 10 3" xfId="48681" xr:uid="{00000000-0005-0000-0000-00008E140000}"/>
    <cellStyle name="Style 23 5 11" xfId="14340" xr:uid="{00000000-0005-0000-0000-00002D040000}"/>
    <cellStyle name="Style 23 5 11 2" xfId="32896" xr:uid="{00000000-0005-0000-0000-00008F140000}"/>
    <cellStyle name="Style 23 5 11 3" xfId="46885" xr:uid="{00000000-0005-0000-0000-00008F140000}"/>
    <cellStyle name="Style 23 5 12" xfId="19356" xr:uid="{00000000-0005-0000-0000-000011050000}"/>
    <cellStyle name="Style 23 5 12 2" xfId="37912" xr:uid="{00000000-0005-0000-0000-000090140000}"/>
    <cellStyle name="Style 23 5 12 3" xfId="51404" xr:uid="{00000000-0005-0000-0000-000090140000}"/>
    <cellStyle name="Style 23 5 13" xfId="23941" xr:uid="{00000000-0005-0000-0000-00008D140000}"/>
    <cellStyle name="Style 23 5 2" xfId="5637" xr:uid="{00000000-0005-0000-0000-000011050000}"/>
    <cellStyle name="Style 23 5 2 2" xfId="20623" xr:uid="{00000000-0005-0000-0000-0000C5050000}"/>
    <cellStyle name="Style 23 5 2 2 2" xfId="39175" xr:uid="{00000000-0005-0000-0000-000092140000}"/>
    <cellStyle name="Style 23 5 2 2 3" xfId="52558" xr:uid="{00000000-0005-0000-0000-000092140000}"/>
    <cellStyle name="Style 23 5 2 3" xfId="26054" xr:uid="{00000000-0005-0000-0000-000091140000}"/>
    <cellStyle name="Style 23 5 2 4" xfId="41454" xr:uid="{00000000-0005-0000-0000-000091140000}"/>
    <cellStyle name="Style 23 5 3" xfId="7603" xr:uid="{00000000-0005-0000-0000-000011050000}"/>
    <cellStyle name="Style 23 5 3 2" xfId="27733" xr:uid="{00000000-0005-0000-0000-000093140000}"/>
    <cellStyle name="Style 23 5 3 3" xfId="42741" xr:uid="{00000000-0005-0000-0000-000093140000}"/>
    <cellStyle name="Style 23 5 4" xfId="8464" xr:uid="{00000000-0005-0000-0000-000011050000}"/>
    <cellStyle name="Style 23 5 4 2" xfId="28391" xr:uid="{00000000-0005-0000-0000-000094140000}"/>
    <cellStyle name="Style 23 5 4 3" xfId="43218" xr:uid="{00000000-0005-0000-0000-000094140000}"/>
    <cellStyle name="Style 23 5 5" xfId="9320" xr:uid="{00000000-0005-0000-0000-000011050000}"/>
    <cellStyle name="Style 23 5 5 2" xfId="28922" xr:uid="{00000000-0005-0000-0000-000095140000}"/>
    <cellStyle name="Style 23 5 5 3" xfId="43602" xr:uid="{00000000-0005-0000-0000-000095140000}"/>
    <cellStyle name="Style 23 5 6" xfId="3949" xr:uid="{00000000-0005-0000-0000-00008B250000}"/>
    <cellStyle name="Style 23 5 7" xfId="12394" xr:uid="{00000000-0005-0000-0000-000011050000}"/>
    <cellStyle name="Style 23 5 7 2" xfId="30953" xr:uid="{00000000-0005-0000-0000-000097140000}"/>
    <cellStyle name="Style 23 5 7 3" xfId="45054" xr:uid="{00000000-0005-0000-0000-000097140000}"/>
    <cellStyle name="Style 23 5 8" xfId="15104" xr:uid="{00000000-0005-0000-0000-000011050000}"/>
    <cellStyle name="Style 23 5 8 2" xfId="33660" xr:uid="{00000000-0005-0000-0000-000098140000}"/>
    <cellStyle name="Style 23 5 8 3" xfId="47611" xr:uid="{00000000-0005-0000-0000-000098140000}"/>
    <cellStyle name="Style 23 5 9" xfId="13360" xr:uid="{00000000-0005-0000-0000-00002D040000}"/>
    <cellStyle name="Style 23 5 9 2" xfId="31916" xr:uid="{00000000-0005-0000-0000-000099140000}"/>
    <cellStyle name="Style 23 5 9 3" xfId="45992" xr:uid="{00000000-0005-0000-0000-000099140000}"/>
    <cellStyle name="Style 23 6" xfId="2631" xr:uid="{00000000-0005-0000-0000-00002D040000}"/>
    <cellStyle name="Style 23 6 10" xfId="17900" xr:uid="{00000000-0005-0000-0000-00002D040000}"/>
    <cellStyle name="Style 23 6 10 2" xfId="36456" xr:uid="{00000000-0005-0000-0000-00009B140000}"/>
    <cellStyle name="Style 23 6 10 3" xfId="50040" xr:uid="{00000000-0005-0000-0000-00009B140000}"/>
    <cellStyle name="Style 23 6 11" xfId="19581" xr:uid="{00000000-0005-0000-0000-000012050000}"/>
    <cellStyle name="Style 23 6 11 2" xfId="38137" xr:uid="{00000000-0005-0000-0000-00009C140000}"/>
    <cellStyle name="Style 23 6 11 3" xfId="51629" xr:uid="{00000000-0005-0000-0000-00009C140000}"/>
    <cellStyle name="Style 23 6 12" xfId="55457" xr:uid="{00000000-0005-0000-0000-00002D040000}"/>
    <cellStyle name="Style 23 6 2" xfId="5838" xr:uid="{00000000-0005-0000-0000-000012050000}"/>
    <cellStyle name="Style 23 6 2 2" xfId="20728" xr:uid="{00000000-0005-0000-0000-0000C7050000}"/>
    <cellStyle name="Style 23 6 2 2 2" xfId="39273" xr:uid="{00000000-0005-0000-0000-00009E140000}"/>
    <cellStyle name="Style 23 6 2 2 3" xfId="52650" xr:uid="{00000000-0005-0000-0000-00009E140000}"/>
    <cellStyle name="Style 23 6 2 3" xfId="26248" xr:uid="{00000000-0005-0000-0000-00009D140000}"/>
    <cellStyle name="Style 23 6 2 4" xfId="41633" xr:uid="{00000000-0005-0000-0000-00009D140000}"/>
    <cellStyle name="Style 23 6 3" xfId="7804" xr:uid="{00000000-0005-0000-0000-000012050000}"/>
    <cellStyle name="Style 23 6 3 2" xfId="27848" xr:uid="{00000000-0005-0000-0000-00009F140000}"/>
    <cellStyle name="Style 23 6 3 3" xfId="42827" xr:uid="{00000000-0005-0000-0000-00009F140000}"/>
    <cellStyle name="Style 23 6 4" xfId="8665" xr:uid="{00000000-0005-0000-0000-000012050000}"/>
    <cellStyle name="Style 23 6 4 2" xfId="28528" xr:uid="{00000000-0005-0000-0000-0000A0140000}"/>
    <cellStyle name="Style 23 6 4 3" xfId="43304" xr:uid="{00000000-0005-0000-0000-0000A0140000}"/>
    <cellStyle name="Style 23 6 5" xfId="9521" xr:uid="{00000000-0005-0000-0000-000012050000}"/>
    <cellStyle name="Style 23 6 5 2" xfId="29123" xr:uid="{00000000-0005-0000-0000-0000A1140000}"/>
    <cellStyle name="Style 23 6 5 3" xfId="43790" xr:uid="{00000000-0005-0000-0000-0000A1140000}"/>
    <cellStyle name="Style 23 6 6" xfId="9147" xr:uid="{00000000-0005-0000-0000-00008C250000}"/>
    <cellStyle name="Style 23 6 7" xfId="12468" xr:uid="{00000000-0005-0000-0000-000012050000}"/>
    <cellStyle name="Style 23 6 7 2" xfId="31027" xr:uid="{00000000-0005-0000-0000-0000A3140000}"/>
    <cellStyle name="Style 23 6 7 3" xfId="45127" xr:uid="{00000000-0005-0000-0000-0000A3140000}"/>
    <cellStyle name="Style 23 6 8" xfId="14269" xr:uid="{00000000-0005-0000-0000-00002D040000}"/>
    <cellStyle name="Style 23 6 8 2" xfId="32825" xr:uid="{00000000-0005-0000-0000-0000A4140000}"/>
    <cellStyle name="Style 23 6 8 3" xfId="46819" xr:uid="{00000000-0005-0000-0000-0000A4140000}"/>
    <cellStyle name="Style 23 6 9" xfId="16539" xr:uid="{00000000-0005-0000-0000-000012050000}"/>
    <cellStyle name="Style 23 6 9 2" xfId="35095" xr:uid="{00000000-0005-0000-0000-0000A5140000}"/>
    <cellStyle name="Style 23 6 9 3" xfId="48876" xr:uid="{00000000-0005-0000-0000-0000A5140000}"/>
    <cellStyle name="Style 23 7" xfId="2569" xr:uid="{00000000-0005-0000-0000-00002D040000}"/>
    <cellStyle name="Style 23 7 10" xfId="21588" xr:uid="{00000000-0005-0000-0000-00002D040000}"/>
    <cellStyle name="Style 23 7 10 2" xfId="40128" xr:uid="{00000000-0005-0000-0000-0000A7140000}"/>
    <cellStyle name="Style 23 7 10 3" xfId="53476" xr:uid="{00000000-0005-0000-0000-0000A7140000}"/>
    <cellStyle name="Style 23 7 11" xfId="24062" xr:uid="{00000000-0005-0000-0000-0000A6140000}"/>
    <cellStyle name="Style 23 7 12" xfId="55397" xr:uid="{00000000-0005-0000-0000-00002D040000}"/>
    <cellStyle name="Style 23 7 2" xfId="5776" xr:uid="{00000000-0005-0000-0000-000013050000}"/>
    <cellStyle name="Style 23 7 2 2" xfId="26189" xr:uid="{00000000-0005-0000-0000-0000A8140000}"/>
    <cellStyle name="Style 23 7 2 3" xfId="41577" xr:uid="{00000000-0005-0000-0000-0000A8140000}"/>
    <cellStyle name="Style 23 7 3" xfId="9459" xr:uid="{00000000-0005-0000-0000-000013050000}"/>
    <cellStyle name="Style 23 7 3 2" xfId="29061" xr:uid="{00000000-0005-0000-0000-0000A9140000}"/>
    <cellStyle name="Style 23 7 3 3" xfId="43731" xr:uid="{00000000-0005-0000-0000-0000A9140000}"/>
    <cellStyle name="Style 23 7 4" xfId="4738" xr:uid="{00000000-0005-0000-0000-00008D250000}"/>
    <cellStyle name="Style 23 7 5" xfId="12558" xr:uid="{00000000-0005-0000-0000-000013050000}"/>
    <cellStyle name="Style 23 7 5 2" xfId="31114" xr:uid="{00000000-0005-0000-0000-0000AB140000}"/>
    <cellStyle name="Style 23 7 5 3" xfId="45214" xr:uid="{00000000-0005-0000-0000-0000AB140000}"/>
    <cellStyle name="Style 23 7 6" xfId="14103" xr:uid="{00000000-0005-0000-0000-00002D040000}"/>
    <cellStyle name="Style 23 7 6 2" xfId="32659" xr:uid="{00000000-0005-0000-0000-0000AC140000}"/>
    <cellStyle name="Style 23 7 6 3" xfId="46661" xr:uid="{00000000-0005-0000-0000-0000AC140000}"/>
    <cellStyle name="Style 23 7 7" xfId="16477" xr:uid="{00000000-0005-0000-0000-000013050000}"/>
    <cellStyle name="Style 23 7 7 2" xfId="35033" xr:uid="{00000000-0005-0000-0000-0000AD140000}"/>
    <cellStyle name="Style 23 7 7 3" xfId="48814" xr:uid="{00000000-0005-0000-0000-0000AD140000}"/>
    <cellStyle name="Style 23 7 8" xfId="18042" xr:uid="{00000000-0005-0000-0000-00002D040000}"/>
    <cellStyle name="Style 23 7 8 2" xfId="36598" xr:uid="{00000000-0005-0000-0000-0000AE140000}"/>
    <cellStyle name="Style 23 7 8 3" xfId="50165" xr:uid="{00000000-0005-0000-0000-0000AE140000}"/>
    <cellStyle name="Style 23 7 9" xfId="19571" xr:uid="{00000000-0005-0000-0000-000013050000}"/>
    <cellStyle name="Style 23 7 9 2" xfId="38127" xr:uid="{00000000-0005-0000-0000-0000AF140000}"/>
    <cellStyle name="Style 23 7 9 3" xfId="51619" xr:uid="{00000000-0005-0000-0000-0000AF140000}"/>
    <cellStyle name="Style 23 8" xfId="4299" xr:uid="{00000000-0005-0000-0000-0000FC040000}"/>
    <cellStyle name="Style 23 8 2" xfId="24817" xr:uid="{00000000-0005-0000-0000-0000B0140000}"/>
    <cellStyle name="Style 23 8 3" xfId="27781" xr:uid="{00000000-0005-0000-0000-0000B0140000}"/>
    <cellStyle name="Style 23 9" xfId="6965" xr:uid="{00000000-0005-0000-0000-000076250000}"/>
    <cellStyle name="Style 24" xfId="1088" xr:uid="{00000000-0005-0000-0000-000033040000}"/>
    <cellStyle name="Style 24 10" xfId="9221" xr:uid="{00000000-0005-0000-0000-00008E250000}"/>
    <cellStyle name="Style 24 11" xfId="15387" xr:uid="{00000000-0005-0000-0000-000033040000}"/>
    <cellStyle name="Style 24 11 2" xfId="33943" xr:uid="{00000000-0005-0000-0000-0000B4140000}"/>
    <cellStyle name="Style 24 11 3" xfId="47874" xr:uid="{00000000-0005-0000-0000-0000B4140000}"/>
    <cellStyle name="Style 24 12" xfId="12096" xr:uid="{00000000-0005-0000-0000-000014050000}"/>
    <cellStyle name="Style 24 12 2" xfId="30659" xr:uid="{00000000-0005-0000-0000-0000B5140000}"/>
    <cellStyle name="Style 24 12 3" xfId="44801" xr:uid="{00000000-0005-0000-0000-0000B5140000}"/>
    <cellStyle name="Style 24 13" xfId="14917" xr:uid="{00000000-0005-0000-0000-000014050000}"/>
    <cellStyle name="Style 24 13 2" xfId="33473" xr:uid="{00000000-0005-0000-0000-0000B6140000}"/>
    <cellStyle name="Style 24 13 3" xfId="47432" xr:uid="{00000000-0005-0000-0000-0000B6140000}"/>
    <cellStyle name="Style 24 14" xfId="15351" xr:uid="{00000000-0005-0000-0000-000033040000}"/>
    <cellStyle name="Style 24 14 2" xfId="33907" xr:uid="{00000000-0005-0000-0000-0000B7140000}"/>
    <cellStyle name="Style 24 14 3" xfId="47838" xr:uid="{00000000-0005-0000-0000-0000B7140000}"/>
    <cellStyle name="Style 24 15" xfId="18805" xr:uid="{00000000-0005-0000-0000-000014050000}"/>
    <cellStyle name="Style 24 15 2" xfId="37361" xr:uid="{00000000-0005-0000-0000-0000B8140000}"/>
    <cellStyle name="Style 24 15 3" xfId="50854" xr:uid="{00000000-0005-0000-0000-0000B8140000}"/>
    <cellStyle name="Style 24 16" xfId="19072" xr:uid="{00000000-0005-0000-0000-000033040000}"/>
    <cellStyle name="Style 24 16 2" xfId="37628" xr:uid="{00000000-0005-0000-0000-0000B9140000}"/>
    <cellStyle name="Style 24 16 3" xfId="51120" xr:uid="{00000000-0005-0000-0000-0000B9140000}"/>
    <cellStyle name="Style 24 17" xfId="21472" xr:uid="{00000000-0005-0000-0000-000033040000}"/>
    <cellStyle name="Style 24 17 2" xfId="40012" xr:uid="{00000000-0005-0000-0000-0000BA140000}"/>
    <cellStyle name="Style 24 17 3" xfId="53360" xr:uid="{00000000-0005-0000-0000-0000BA140000}"/>
    <cellStyle name="Style 24 18" xfId="22071" xr:uid="{00000000-0005-0000-0000-000014050000}"/>
    <cellStyle name="Style 24 18 2" xfId="40611" xr:uid="{00000000-0005-0000-0000-0000BB140000}"/>
    <cellStyle name="Style 24 18 3" xfId="53900" xr:uid="{00000000-0005-0000-0000-0000BB140000}"/>
    <cellStyle name="Style 24 19" xfId="22873" xr:uid="{00000000-0005-0000-0000-0000B2140000}"/>
    <cellStyle name="Style 24 2" xfId="1089" xr:uid="{00000000-0005-0000-0000-000034040000}"/>
    <cellStyle name="Style 24 2 10" xfId="15730" xr:uid="{00000000-0005-0000-0000-000034040000}"/>
    <cellStyle name="Style 24 2 10 2" xfId="34286" xr:uid="{00000000-0005-0000-0000-0000BD140000}"/>
    <cellStyle name="Style 24 2 10 3" xfId="48146" xr:uid="{00000000-0005-0000-0000-0000BD140000}"/>
    <cellStyle name="Style 24 2 11" xfId="14731" xr:uid="{00000000-0005-0000-0000-000015050000}"/>
    <cellStyle name="Style 24 2 11 2" xfId="33287" xr:uid="{00000000-0005-0000-0000-0000BE140000}"/>
    <cellStyle name="Style 24 2 11 3" xfId="47253" xr:uid="{00000000-0005-0000-0000-0000BE140000}"/>
    <cellStyle name="Style 24 2 12" xfId="17735" xr:uid="{00000000-0005-0000-0000-000015050000}"/>
    <cellStyle name="Style 24 2 12 2" xfId="36291" xr:uid="{00000000-0005-0000-0000-0000BF140000}"/>
    <cellStyle name="Style 24 2 12 3" xfId="49902" xr:uid="{00000000-0005-0000-0000-0000BF140000}"/>
    <cellStyle name="Style 24 2 13" xfId="15763" xr:uid="{00000000-0005-0000-0000-000034040000}"/>
    <cellStyle name="Style 24 2 13 2" xfId="34319" xr:uid="{00000000-0005-0000-0000-0000C0140000}"/>
    <cellStyle name="Style 24 2 13 3" xfId="48175" xr:uid="{00000000-0005-0000-0000-0000C0140000}"/>
    <cellStyle name="Style 24 2 14" xfId="19886" xr:uid="{00000000-0005-0000-0000-000015050000}"/>
    <cellStyle name="Style 24 2 14 2" xfId="38442" xr:uid="{00000000-0005-0000-0000-0000C1140000}"/>
    <cellStyle name="Style 24 2 14 3" xfId="51934" xr:uid="{00000000-0005-0000-0000-0000C1140000}"/>
    <cellStyle name="Style 24 2 15" xfId="19170" xr:uid="{00000000-0005-0000-0000-000034040000}"/>
    <cellStyle name="Style 24 2 15 2" xfId="37726" xr:uid="{00000000-0005-0000-0000-0000C2140000}"/>
    <cellStyle name="Style 24 2 15 3" xfId="51218" xr:uid="{00000000-0005-0000-0000-0000C2140000}"/>
    <cellStyle name="Style 24 2 16" xfId="21671" xr:uid="{00000000-0005-0000-0000-000034040000}"/>
    <cellStyle name="Style 24 2 16 2" xfId="40211" xr:uid="{00000000-0005-0000-0000-0000C3140000}"/>
    <cellStyle name="Style 24 2 16 3" xfId="53559" xr:uid="{00000000-0005-0000-0000-0000C3140000}"/>
    <cellStyle name="Style 24 2 17" xfId="22072" xr:uid="{00000000-0005-0000-0000-000015050000}"/>
    <cellStyle name="Style 24 2 17 2" xfId="40612" xr:uid="{00000000-0005-0000-0000-0000C4140000}"/>
    <cellStyle name="Style 24 2 17 3" xfId="53901" xr:uid="{00000000-0005-0000-0000-0000C4140000}"/>
    <cellStyle name="Style 24 2 18" xfId="22874" xr:uid="{00000000-0005-0000-0000-0000BC140000}"/>
    <cellStyle name="Style 24 2 19" xfId="29995" xr:uid="{00000000-0005-0000-0000-0000BC140000}"/>
    <cellStyle name="Style 24 2 2" xfId="1090" xr:uid="{00000000-0005-0000-0000-000035040000}"/>
    <cellStyle name="Style 24 2 2 10" xfId="14159" xr:uid="{00000000-0005-0000-0000-000016050000}"/>
    <cellStyle name="Style 24 2 2 10 2" xfId="32715" xr:uid="{00000000-0005-0000-0000-0000C6140000}"/>
    <cellStyle name="Style 24 2 2 10 3" xfId="46715" xr:uid="{00000000-0005-0000-0000-0000C6140000}"/>
    <cellStyle name="Style 24 2 2 11" xfId="18334" xr:uid="{00000000-0005-0000-0000-000016050000}"/>
    <cellStyle name="Style 24 2 2 11 2" xfId="36890" xr:uid="{00000000-0005-0000-0000-0000C7140000}"/>
    <cellStyle name="Style 24 2 2 11 3" xfId="50415" xr:uid="{00000000-0005-0000-0000-0000C7140000}"/>
    <cellStyle name="Style 24 2 2 12" xfId="18802" xr:uid="{00000000-0005-0000-0000-000035040000}"/>
    <cellStyle name="Style 24 2 2 12 2" xfId="37358" xr:uid="{00000000-0005-0000-0000-0000C8140000}"/>
    <cellStyle name="Style 24 2 2 12 3" xfId="50851" xr:uid="{00000000-0005-0000-0000-0000C8140000}"/>
    <cellStyle name="Style 24 2 2 13" xfId="18955" xr:uid="{00000000-0005-0000-0000-000016050000}"/>
    <cellStyle name="Style 24 2 2 13 2" xfId="37511" xr:uid="{00000000-0005-0000-0000-0000C9140000}"/>
    <cellStyle name="Style 24 2 2 13 3" xfId="51003" xr:uid="{00000000-0005-0000-0000-0000C9140000}"/>
    <cellStyle name="Style 24 2 2 14" xfId="18959" xr:uid="{00000000-0005-0000-0000-000035040000}"/>
    <cellStyle name="Style 24 2 2 14 2" xfId="37515" xr:uid="{00000000-0005-0000-0000-0000CA140000}"/>
    <cellStyle name="Style 24 2 2 14 3" xfId="51007" xr:uid="{00000000-0005-0000-0000-0000CA140000}"/>
    <cellStyle name="Style 24 2 2 15" xfId="21473" xr:uid="{00000000-0005-0000-0000-000035040000}"/>
    <cellStyle name="Style 24 2 2 15 2" xfId="40013" xr:uid="{00000000-0005-0000-0000-0000CB140000}"/>
    <cellStyle name="Style 24 2 2 15 3" xfId="53361" xr:uid="{00000000-0005-0000-0000-0000CB140000}"/>
    <cellStyle name="Style 24 2 2 16" xfId="22073" xr:uid="{00000000-0005-0000-0000-000016050000}"/>
    <cellStyle name="Style 24 2 2 16 2" xfId="40613" xr:uid="{00000000-0005-0000-0000-0000CC140000}"/>
    <cellStyle name="Style 24 2 2 16 3" xfId="53902" xr:uid="{00000000-0005-0000-0000-0000CC140000}"/>
    <cellStyle name="Style 24 2 2 17" xfId="22875" xr:uid="{00000000-0005-0000-0000-0000C5140000}"/>
    <cellStyle name="Style 24 2 2 18" xfId="23578" xr:uid="{00000000-0005-0000-0000-0000C5140000}"/>
    <cellStyle name="Style 24 2 2 19" xfId="54290" xr:uid="{00000000-0005-0000-0000-000035040000}"/>
    <cellStyle name="Style 24 2 2 2" xfId="1091" xr:uid="{00000000-0005-0000-0000-000036040000}"/>
    <cellStyle name="Style 24 2 2 2 10" xfId="18670" xr:uid="{00000000-0005-0000-0000-000036040000}"/>
    <cellStyle name="Style 24 2 2 2 10 2" xfId="37226" xr:uid="{00000000-0005-0000-0000-0000CE140000}"/>
    <cellStyle name="Style 24 2 2 2 10 3" xfId="50723" xr:uid="{00000000-0005-0000-0000-0000CE140000}"/>
    <cellStyle name="Style 24 2 2 2 11" xfId="19817" xr:uid="{00000000-0005-0000-0000-000017050000}"/>
    <cellStyle name="Style 24 2 2 2 11 2" xfId="38373" xr:uid="{00000000-0005-0000-0000-0000CF140000}"/>
    <cellStyle name="Style 24 2 2 2 11 3" xfId="51865" xr:uid="{00000000-0005-0000-0000-0000CF140000}"/>
    <cellStyle name="Style 24 2 2 2 12" xfId="18817" xr:uid="{00000000-0005-0000-0000-000036040000}"/>
    <cellStyle name="Style 24 2 2 2 12 2" xfId="37373" xr:uid="{00000000-0005-0000-0000-0000D0140000}"/>
    <cellStyle name="Style 24 2 2 2 12 3" xfId="50866" xr:uid="{00000000-0005-0000-0000-0000D0140000}"/>
    <cellStyle name="Style 24 2 2 2 13" xfId="21668" xr:uid="{00000000-0005-0000-0000-000036040000}"/>
    <cellStyle name="Style 24 2 2 2 13 2" xfId="40208" xr:uid="{00000000-0005-0000-0000-0000D1140000}"/>
    <cellStyle name="Style 24 2 2 2 13 3" xfId="53556" xr:uid="{00000000-0005-0000-0000-0000D1140000}"/>
    <cellStyle name="Style 24 2 2 2 14" xfId="22074" xr:uid="{00000000-0005-0000-0000-000017050000}"/>
    <cellStyle name="Style 24 2 2 2 14 2" xfId="40614" xr:uid="{00000000-0005-0000-0000-0000D2140000}"/>
    <cellStyle name="Style 24 2 2 2 14 3" xfId="53903" xr:uid="{00000000-0005-0000-0000-0000D2140000}"/>
    <cellStyle name="Style 24 2 2 2 15" xfId="22876" xr:uid="{00000000-0005-0000-0000-0000CD140000}"/>
    <cellStyle name="Style 24 2 2 2 16" xfId="29994" xr:uid="{00000000-0005-0000-0000-0000CD140000}"/>
    <cellStyle name="Style 24 2 2 2 17" xfId="54291" xr:uid="{00000000-0005-0000-0000-000036040000}"/>
    <cellStyle name="Style 24 2 2 2 2" xfId="2421" xr:uid="{00000000-0005-0000-0000-000036040000}"/>
    <cellStyle name="Style 24 2 2 2 2 10" xfId="16329" xr:uid="{00000000-0005-0000-0000-000018050000}"/>
    <cellStyle name="Style 24 2 2 2 2 10 2" xfId="34885" xr:uid="{00000000-0005-0000-0000-0000D4140000}"/>
    <cellStyle name="Style 24 2 2 2 2 10 3" xfId="48672" xr:uid="{00000000-0005-0000-0000-0000D4140000}"/>
    <cellStyle name="Style 24 2 2 2 2 11" xfId="13317" xr:uid="{00000000-0005-0000-0000-000036040000}"/>
    <cellStyle name="Style 24 2 2 2 2 11 2" xfId="31873" xr:uid="{00000000-0005-0000-0000-0000D5140000}"/>
    <cellStyle name="Style 24 2 2 2 2 11 3" xfId="45953" xr:uid="{00000000-0005-0000-0000-0000D5140000}"/>
    <cellStyle name="Style 24 2 2 2 2 12" xfId="18847" xr:uid="{00000000-0005-0000-0000-000018050000}"/>
    <cellStyle name="Style 24 2 2 2 2 12 2" xfId="37403" xr:uid="{00000000-0005-0000-0000-0000D6140000}"/>
    <cellStyle name="Style 24 2 2 2 2 12 3" xfId="50895" xr:uid="{00000000-0005-0000-0000-0000D6140000}"/>
    <cellStyle name="Style 24 2 2 2 2 13" xfId="23932" xr:uid="{00000000-0005-0000-0000-0000D3140000}"/>
    <cellStyle name="Style 24 2 2 2 2 2" xfId="5628" xr:uid="{00000000-0005-0000-0000-000018050000}"/>
    <cellStyle name="Style 24 2 2 2 2 2 2" xfId="20614" xr:uid="{00000000-0005-0000-0000-0000CE050000}"/>
    <cellStyle name="Style 24 2 2 2 2 2 2 2" xfId="39166" xr:uid="{00000000-0005-0000-0000-0000D8140000}"/>
    <cellStyle name="Style 24 2 2 2 2 2 2 3" xfId="52549" xr:uid="{00000000-0005-0000-0000-0000D8140000}"/>
    <cellStyle name="Style 24 2 2 2 2 2 3" xfId="26045" xr:uid="{00000000-0005-0000-0000-0000D7140000}"/>
    <cellStyle name="Style 24 2 2 2 2 2 4" xfId="41445" xr:uid="{00000000-0005-0000-0000-0000D7140000}"/>
    <cellStyle name="Style 24 2 2 2 2 3" xfId="7594" xr:uid="{00000000-0005-0000-0000-000018050000}"/>
    <cellStyle name="Style 24 2 2 2 2 3 2" xfId="27724" xr:uid="{00000000-0005-0000-0000-0000D9140000}"/>
    <cellStyle name="Style 24 2 2 2 2 3 3" xfId="42732" xr:uid="{00000000-0005-0000-0000-0000D9140000}"/>
    <cellStyle name="Style 24 2 2 2 2 4" xfId="8455" xr:uid="{00000000-0005-0000-0000-000018050000}"/>
    <cellStyle name="Style 24 2 2 2 2 4 2" xfId="28382" xr:uid="{00000000-0005-0000-0000-0000DA140000}"/>
    <cellStyle name="Style 24 2 2 2 2 4 3" xfId="43209" xr:uid="{00000000-0005-0000-0000-0000DA140000}"/>
    <cellStyle name="Style 24 2 2 2 2 5" xfId="9311" xr:uid="{00000000-0005-0000-0000-000018050000}"/>
    <cellStyle name="Style 24 2 2 2 2 5 2" xfId="28913" xr:uid="{00000000-0005-0000-0000-0000DB140000}"/>
    <cellStyle name="Style 24 2 2 2 2 5 3" xfId="43593" xr:uid="{00000000-0005-0000-0000-0000DB140000}"/>
    <cellStyle name="Style 24 2 2 2 2 6" xfId="9220" xr:uid="{00000000-0005-0000-0000-000092250000}"/>
    <cellStyle name="Style 24 2 2 2 2 7" xfId="12790" xr:uid="{00000000-0005-0000-0000-000018050000}"/>
    <cellStyle name="Style 24 2 2 2 2 7 2" xfId="31346" xr:uid="{00000000-0005-0000-0000-0000DD140000}"/>
    <cellStyle name="Style 24 2 2 2 2 7 3" xfId="45434" xr:uid="{00000000-0005-0000-0000-0000DD140000}"/>
    <cellStyle name="Style 24 2 2 2 2 8" xfId="15095" xr:uid="{00000000-0005-0000-0000-000018050000}"/>
    <cellStyle name="Style 24 2 2 2 2 8 2" xfId="33651" xr:uid="{00000000-0005-0000-0000-0000DE140000}"/>
    <cellStyle name="Style 24 2 2 2 2 8 3" xfId="47602" xr:uid="{00000000-0005-0000-0000-0000DE140000}"/>
    <cellStyle name="Style 24 2 2 2 2 9" xfId="14792" xr:uid="{00000000-0005-0000-0000-000036040000}"/>
    <cellStyle name="Style 24 2 2 2 2 9 2" xfId="33348" xr:uid="{00000000-0005-0000-0000-0000DF140000}"/>
    <cellStyle name="Style 24 2 2 2 2 9 3" xfId="47311" xr:uid="{00000000-0005-0000-0000-0000DF140000}"/>
    <cellStyle name="Style 24 2 2 2 3" xfId="2640" xr:uid="{00000000-0005-0000-0000-000036040000}"/>
    <cellStyle name="Style 24 2 2 2 3 10" xfId="18067" xr:uid="{00000000-0005-0000-0000-000036040000}"/>
    <cellStyle name="Style 24 2 2 2 3 10 2" xfId="36623" xr:uid="{00000000-0005-0000-0000-0000E1140000}"/>
    <cellStyle name="Style 24 2 2 2 3 10 3" xfId="50185" xr:uid="{00000000-0005-0000-0000-0000E1140000}"/>
    <cellStyle name="Style 24 2 2 2 3 11" xfId="19582" xr:uid="{00000000-0005-0000-0000-000019050000}"/>
    <cellStyle name="Style 24 2 2 2 3 11 2" xfId="38138" xr:uid="{00000000-0005-0000-0000-0000E2140000}"/>
    <cellStyle name="Style 24 2 2 2 3 11 3" xfId="51630" xr:uid="{00000000-0005-0000-0000-0000E2140000}"/>
    <cellStyle name="Style 24 2 2 2 3 12" xfId="55466" xr:uid="{00000000-0005-0000-0000-000036040000}"/>
    <cellStyle name="Style 24 2 2 2 3 2" xfId="5847" xr:uid="{00000000-0005-0000-0000-000019050000}"/>
    <cellStyle name="Style 24 2 2 2 3 2 2" xfId="20737" xr:uid="{00000000-0005-0000-0000-0000D0050000}"/>
    <cellStyle name="Style 24 2 2 2 3 2 2 2" xfId="39282" xr:uid="{00000000-0005-0000-0000-0000E4140000}"/>
    <cellStyle name="Style 24 2 2 2 3 2 2 3" xfId="52659" xr:uid="{00000000-0005-0000-0000-0000E4140000}"/>
    <cellStyle name="Style 24 2 2 2 3 2 3" xfId="26257" xr:uid="{00000000-0005-0000-0000-0000E3140000}"/>
    <cellStyle name="Style 24 2 2 2 3 2 4" xfId="41642" xr:uid="{00000000-0005-0000-0000-0000E3140000}"/>
    <cellStyle name="Style 24 2 2 2 3 3" xfId="7813" xr:uid="{00000000-0005-0000-0000-000019050000}"/>
    <cellStyle name="Style 24 2 2 2 3 3 2" xfId="27857" xr:uid="{00000000-0005-0000-0000-0000E5140000}"/>
    <cellStyle name="Style 24 2 2 2 3 3 3" xfId="42836" xr:uid="{00000000-0005-0000-0000-0000E5140000}"/>
    <cellStyle name="Style 24 2 2 2 3 4" xfId="8674" xr:uid="{00000000-0005-0000-0000-000019050000}"/>
    <cellStyle name="Style 24 2 2 2 3 4 2" xfId="28537" xr:uid="{00000000-0005-0000-0000-0000E6140000}"/>
    <cellStyle name="Style 24 2 2 2 3 4 3" xfId="43313" xr:uid="{00000000-0005-0000-0000-0000E6140000}"/>
    <cellStyle name="Style 24 2 2 2 3 5" xfId="9530" xr:uid="{00000000-0005-0000-0000-000019050000}"/>
    <cellStyle name="Style 24 2 2 2 3 5 2" xfId="29132" xr:uid="{00000000-0005-0000-0000-0000E7140000}"/>
    <cellStyle name="Style 24 2 2 2 3 5 3" xfId="43799" xr:uid="{00000000-0005-0000-0000-0000E7140000}"/>
    <cellStyle name="Style 24 2 2 2 3 6" xfId="3538" xr:uid="{00000000-0005-0000-0000-000093250000}"/>
    <cellStyle name="Style 24 2 2 2 3 7" xfId="13141" xr:uid="{00000000-0005-0000-0000-000019050000}"/>
    <cellStyle name="Style 24 2 2 2 3 7 2" xfId="31697" xr:uid="{00000000-0005-0000-0000-0000E9140000}"/>
    <cellStyle name="Style 24 2 2 2 3 7 3" xfId="45780" xr:uid="{00000000-0005-0000-0000-0000E9140000}"/>
    <cellStyle name="Style 24 2 2 2 3 8" xfId="14266" xr:uid="{00000000-0005-0000-0000-000036040000}"/>
    <cellStyle name="Style 24 2 2 2 3 8 2" xfId="32822" xr:uid="{00000000-0005-0000-0000-0000EA140000}"/>
    <cellStyle name="Style 24 2 2 2 3 8 3" xfId="46816" xr:uid="{00000000-0005-0000-0000-0000EA140000}"/>
    <cellStyle name="Style 24 2 2 2 3 9" xfId="16548" xr:uid="{00000000-0005-0000-0000-000019050000}"/>
    <cellStyle name="Style 24 2 2 2 3 9 2" xfId="35104" xr:uid="{00000000-0005-0000-0000-0000EB140000}"/>
    <cellStyle name="Style 24 2 2 2 3 9 3" xfId="48885" xr:uid="{00000000-0005-0000-0000-0000EB140000}"/>
    <cellStyle name="Style 24 2 2 2 4" xfId="2560" xr:uid="{00000000-0005-0000-0000-000036040000}"/>
    <cellStyle name="Style 24 2 2 2 4 10" xfId="21579" xr:uid="{00000000-0005-0000-0000-000036040000}"/>
    <cellStyle name="Style 24 2 2 2 4 10 2" xfId="40119" xr:uid="{00000000-0005-0000-0000-0000ED140000}"/>
    <cellStyle name="Style 24 2 2 2 4 10 3" xfId="53467" xr:uid="{00000000-0005-0000-0000-0000ED140000}"/>
    <cellStyle name="Style 24 2 2 2 4 11" xfId="24053" xr:uid="{00000000-0005-0000-0000-0000EC140000}"/>
    <cellStyle name="Style 24 2 2 2 4 12" xfId="55388" xr:uid="{00000000-0005-0000-0000-000036040000}"/>
    <cellStyle name="Style 24 2 2 2 4 2" xfId="5767" xr:uid="{00000000-0005-0000-0000-00001A050000}"/>
    <cellStyle name="Style 24 2 2 2 4 2 2" xfId="26180" xr:uid="{00000000-0005-0000-0000-0000EE140000}"/>
    <cellStyle name="Style 24 2 2 2 4 2 3" xfId="41568" xr:uid="{00000000-0005-0000-0000-0000EE140000}"/>
    <cellStyle name="Style 24 2 2 2 4 3" xfId="9450" xr:uid="{00000000-0005-0000-0000-00001A050000}"/>
    <cellStyle name="Style 24 2 2 2 4 3 2" xfId="29052" xr:uid="{00000000-0005-0000-0000-0000EF140000}"/>
    <cellStyle name="Style 24 2 2 2 4 3 3" xfId="43722" xr:uid="{00000000-0005-0000-0000-0000EF140000}"/>
    <cellStyle name="Style 24 2 2 2 4 4" xfId="3950" xr:uid="{00000000-0005-0000-0000-000094250000}"/>
    <cellStyle name="Style 24 2 2 2 4 5" xfId="13164" xr:uid="{00000000-0005-0000-0000-00001A050000}"/>
    <cellStyle name="Style 24 2 2 2 4 5 2" xfId="31720" xr:uid="{00000000-0005-0000-0000-0000F1140000}"/>
    <cellStyle name="Style 24 2 2 2 4 5 3" xfId="45802" xr:uid="{00000000-0005-0000-0000-0000F1140000}"/>
    <cellStyle name="Style 24 2 2 2 4 6" xfId="13955" xr:uid="{00000000-0005-0000-0000-000036040000}"/>
    <cellStyle name="Style 24 2 2 2 4 6 2" xfId="32511" xr:uid="{00000000-0005-0000-0000-0000F2140000}"/>
    <cellStyle name="Style 24 2 2 2 4 6 3" xfId="46522" xr:uid="{00000000-0005-0000-0000-0000F2140000}"/>
    <cellStyle name="Style 24 2 2 2 4 7" xfId="16468" xr:uid="{00000000-0005-0000-0000-00001A050000}"/>
    <cellStyle name="Style 24 2 2 2 4 7 2" xfId="35024" xr:uid="{00000000-0005-0000-0000-0000F3140000}"/>
    <cellStyle name="Style 24 2 2 2 4 7 3" xfId="48805" xr:uid="{00000000-0005-0000-0000-0000F3140000}"/>
    <cellStyle name="Style 24 2 2 2 4 8" xfId="18249" xr:uid="{00000000-0005-0000-0000-000036040000}"/>
    <cellStyle name="Style 24 2 2 2 4 8 2" xfId="36805" xr:uid="{00000000-0005-0000-0000-0000F4140000}"/>
    <cellStyle name="Style 24 2 2 2 4 8 3" xfId="50347" xr:uid="{00000000-0005-0000-0000-0000F4140000}"/>
    <cellStyle name="Style 24 2 2 2 4 9" xfId="18721" xr:uid="{00000000-0005-0000-0000-00001A050000}"/>
    <cellStyle name="Style 24 2 2 2 4 9 2" xfId="37277" xr:uid="{00000000-0005-0000-0000-0000F5140000}"/>
    <cellStyle name="Style 24 2 2 2 4 9 3" xfId="50774" xr:uid="{00000000-0005-0000-0000-0000F5140000}"/>
    <cellStyle name="Style 24 2 2 2 5" xfId="4308" xr:uid="{00000000-0005-0000-0000-000017050000}"/>
    <cellStyle name="Style 24 2 2 2 5 2" xfId="24826" xr:uid="{00000000-0005-0000-0000-0000F6140000}"/>
    <cellStyle name="Style 24 2 2 2 5 3" xfId="27780" xr:uid="{00000000-0005-0000-0000-0000F6140000}"/>
    <cellStyle name="Style 24 2 2 2 6" xfId="4739" xr:uid="{00000000-0005-0000-0000-000091250000}"/>
    <cellStyle name="Style 24 2 2 2 7" xfId="14385" xr:uid="{00000000-0005-0000-0000-000036040000}"/>
    <cellStyle name="Style 24 2 2 2 7 2" xfId="32941" xr:uid="{00000000-0005-0000-0000-0000F8140000}"/>
    <cellStyle name="Style 24 2 2 2 7 3" xfId="46925" xr:uid="{00000000-0005-0000-0000-0000F8140000}"/>
    <cellStyle name="Style 24 2 2 2 8" xfId="15845" xr:uid="{00000000-0005-0000-0000-000017050000}"/>
    <cellStyle name="Style 24 2 2 2 8 2" xfId="34401" xr:uid="{00000000-0005-0000-0000-0000F9140000}"/>
    <cellStyle name="Style 24 2 2 2 8 3" xfId="48252" xr:uid="{00000000-0005-0000-0000-0000F9140000}"/>
    <cellStyle name="Style 24 2 2 2 9" xfId="14989" xr:uid="{00000000-0005-0000-0000-000017050000}"/>
    <cellStyle name="Style 24 2 2 2 9 2" xfId="33545" xr:uid="{00000000-0005-0000-0000-0000FA140000}"/>
    <cellStyle name="Style 24 2 2 2 9 3" xfId="47503" xr:uid="{00000000-0005-0000-0000-0000FA140000}"/>
    <cellStyle name="Style 24 2 2 3" xfId="1092" xr:uid="{00000000-0005-0000-0000-000037040000}"/>
    <cellStyle name="Style 24 2 2 3 10" xfId="14462" xr:uid="{00000000-0005-0000-0000-000037040000}"/>
    <cellStyle name="Style 24 2 2 3 10 2" xfId="33018" xr:uid="{00000000-0005-0000-0000-0000FC140000}"/>
    <cellStyle name="Style 24 2 2 3 10 3" xfId="46998" xr:uid="{00000000-0005-0000-0000-0000FC140000}"/>
    <cellStyle name="Style 24 2 2 3 11" xfId="17469" xr:uid="{00000000-0005-0000-0000-00001B050000}"/>
    <cellStyle name="Style 24 2 2 3 11 2" xfId="36025" xr:uid="{00000000-0005-0000-0000-0000FD140000}"/>
    <cellStyle name="Style 24 2 2 3 11 3" xfId="49666" xr:uid="{00000000-0005-0000-0000-0000FD140000}"/>
    <cellStyle name="Style 24 2 2 3 12" xfId="18168" xr:uid="{00000000-0005-0000-0000-000037040000}"/>
    <cellStyle name="Style 24 2 2 3 12 2" xfId="36724" xr:uid="{00000000-0005-0000-0000-0000FE140000}"/>
    <cellStyle name="Style 24 2 2 3 12 3" xfId="50276" xr:uid="{00000000-0005-0000-0000-0000FE140000}"/>
    <cellStyle name="Style 24 2 2 3 13" xfId="21476" xr:uid="{00000000-0005-0000-0000-000037040000}"/>
    <cellStyle name="Style 24 2 2 3 13 2" xfId="40016" xr:uid="{00000000-0005-0000-0000-0000FF140000}"/>
    <cellStyle name="Style 24 2 2 3 13 3" xfId="53364" xr:uid="{00000000-0005-0000-0000-0000FF140000}"/>
    <cellStyle name="Style 24 2 2 3 14" xfId="22075" xr:uid="{00000000-0005-0000-0000-00001B050000}"/>
    <cellStyle name="Style 24 2 2 3 14 2" xfId="40615" xr:uid="{00000000-0005-0000-0000-000000150000}"/>
    <cellStyle name="Style 24 2 2 3 14 3" xfId="53904" xr:uid="{00000000-0005-0000-0000-000000150000}"/>
    <cellStyle name="Style 24 2 2 3 15" xfId="22877" xr:uid="{00000000-0005-0000-0000-0000FB140000}"/>
    <cellStyle name="Style 24 2 2 3 16" xfId="29979" xr:uid="{00000000-0005-0000-0000-0000FB140000}"/>
    <cellStyle name="Style 24 2 2 3 17" xfId="54292" xr:uid="{00000000-0005-0000-0000-000037040000}"/>
    <cellStyle name="Style 24 2 2 3 2" xfId="2420" xr:uid="{00000000-0005-0000-0000-000037040000}"/>
    <cellStyle name="Style 24 2 2 3 2 10" xfId="16328" xr:uid="{00000000-0005-0000-0000-00001C050000}"/>
    <cellStyle name="Style 24 2 2 3 2 10 2" xfId="34884" xr:uid="{00000000-0005-0000-0000-000002150000}"/>
    <cellStyle name="Style 24 2 2 3 2 10 3" xfId="48671" xr:uid="{00000000-0005-0000-0000-000002150000}"/>
    <cellStyle name="Style 24 2 2 3 2 11" xfId="17293" xr:uid="{00000000-0005-0000-0000-000037040000}"/>
    <cellStyle name="Style 24 2 2 3 2 11 2" xfId="35849" xr:uid="{00000000-0005-0000-0000-000003150000}"/>
    <cellStyle name="Style 24 2 2 3 2 11 3" xfId="49517" xr:uid="{00000000-0005-0000-0000-000003150000}"/>
    <cellStyle name="Style 24 2 2 3 2 12" xfId="19675" xr:uid="{00000000-0005-0000-0000-00001C050000}"/>
    <cellStyle name="Style 24 2 2 3 2 12 2" xfId="38231" xr:uid="{00000000-0005-0000-0000-000004150000}"/>
    <cellStyle name="Style 24 2 2 3 2 12 3" xfId="51723" xr:uid="{00000000-0005-0000-0000-000004150000}"/>
    <cellStyle name="Style 24 2 2 3 2 13" xfId="23931" xr:uid="{00000000-0005-0000-0000-000001150000}"/>
    <cellStyle name="Style 24 2 2 3 2 2" xfId="5627" xr:uid="{00000000-0005-0000-0000-00001C050000}"/>
    <cellStyle name="Style 24 2 2 3 2 2 2" xfId="20613" xr:uid="{00000000-0005-0000-0000-0000D4050000}"/>
    <cellStyle name="Style 24 2 2 3 2 2 2 2" xfId="39165" xr:uid="{00000000-0005-0000-0000-000006150000}"/>
    <cellStyle name="Style 24 2 2 3 2 2 2 3" xfId="52548" xr:uid="{00000000-0005-0000-0000-000006150000}"/>
    <cellStyle name="Style 24 2 2 3 2 2 3" xfId="26044" xr:uid="{00000000-0005-0000-0000-000005150000}"/>
    <cellStyle name="Style 24 2 2 3 2 2 4" xfId="41444" xr:uid="{00000000-0005-0000-0000-000005150000}"/>
    <cellStyle name="Style 24 2 2 3 2 3" xfId="7593" xr:uid="{00000000-0005-0000-0000-00001C050000}"/>
    <cellStyle name="Style 24 2 2 3 2 3 2" xfId="27723" xr:uid="{00000000-0005-0000-0000-000007150000}"/>
    <cellStyle name="Style 24 2 2 3 2 3 3" xfId="42731" xr:uid="{00000000-0005-0000-0000-000007150000}"/>
    <cellStyle name="Style 24 2 2 3 2 4" xfId="8454" xr:uid="{00000000-0005-0000-0000-00001C050000}"/>
    <cellStyle name="Style 24 2 2 3 2 4 2" xfId="28381" xr:uid="{00000000-0005-0000-0000-000008150000}"/>
    <cellStyle name="Style 24 2 2 3 2 4 3" xfId="43208" xr:uid="{00000000-0005-0000-0000-000008150000}"/>
    <cellStyle name="Style 24 2 2 3 2 5" xfId="9310" xr:uid="{00000000-0005-0000-0000-00001C050000}"/>
    <cellStyle name="Style 24 2 2 3 2 5 2" xfId="28912" xr:uid="{00000000-0005-0000-0000-000009150000}"/>
    <cellStyle name="Style 24 2 2 3 2 5 3" xfId="43592" xr:uid="{00000000-0005-0000-0000-000009150000}"/>
    <cellStyle name="Style 24 2 2 3 2 6" xfId="4737" xr:uid="{00000000-0005-0000-0000-000096250000}"/>
    <cellStyle name="Style 24 2 2 3 2 7" xfId="14510" xr:uid="{00000000-0005-0000-0000-00001C050000}"/>
    <cellStyle name="Style 24 2 2 3 2 7 2" xfId="33066" xr:uid="{00000000-0005-0000-0000-00000B150000}"/>
    <cellStyle name="Style 24 2 2 3 2 7 3" xfId="47045" xr:uid="{00000000-0005-0000-0000-00000B150000}"/>
    <cellStyle name="Style 24 2 2 3 2 8" xfId="15094" xr:uid="{00000000-0005-0000-0000-00001C050000}"/>
    <cellStyle name="Style 24 2 2 3 2 8 2" xfId="33650" xr:uid="{00000000-0005-0000-0000-00000C150000}"/>
    <cellStyle name="Style 24 2 2 3 2 8 3" xfId="47601" xr:uid="{00000000-0005-0000-0000-00000C150000}"/>
    <cellStyle name="Style 24 2 2 3 2 9" xfId="14806" xr:uid="{00000000-0005-0000-0000-000037040000}"/>
    <cellStyle name="Style 24 2 2 3 2 9 2" xfId="33362" xr:uid="{00000000-0005-0000-0000-00000D150000}"/>
    <cellStyle name="Style 24 2 2 3 2 9 3" xfId="47324" xr:uid="{00000000-0005-0000-0000-00000D150000}"/>
    <cellStyle name="Style 24 2 2 3 3" xfId="2641" xr:uid="{00000000-0005-0000-0000-000037040000}"/>
    <cellStyle name="Style 24 2 2 3 3 10" xfId="13610" xr:uid="{00000000-0005-0000-0000-000037040000}"/>
    <cellStyle name="Style 24 2 2 3 3 10 2" xfId="32166" xr:uid="{00000000-0005-0000-0000-00000F150000}"/>
    <cellStyle name="Style 24 2 2 3 3 10 3" xfId="46216" xr:uid="{00000000-0005-0000-0000-00000F150000}"/>
    <cellStyle name="Style 24 2 2 3 3 11" xfId="19556" xr:uid="{00000000-0005-0000-0000-00001D050000}"/>
    <cellStyle name="Style 24 2 2 3 3 11 2" xfId="38112" xr:uid="{00000000-0005-0000-0000-000010150000}"/>
    <cellStyle name="Style 24 2 2 3 3 11 3" xfId="51604" xr:uid="{00000000-0005-0000-0000-000010150000}"/>
    <cellStyle name="Style 24 2 2 3 3 12" xfId="55467" xr:uid="{00000000-0005-0000-0000-000037040000}"/>
    <cellStyle name="Style 24 2 2 3 3 2" xfId="5848" xr:uid="{00000000-0005-0000-0000-00001D050000}"/>
    <cellStyle name="Style 24 2 2 3 3 2 2" xfId="20738" xr:uid="{00000000-0005-0000-0000-0000D6050000}"/>
    <cellStyle name="Style 24 2 2 3 3 2 2 2" xfId="39283" xr:uid="{00000000-0005-0000-0000-000012150000}"/>
    <cellStyle name="Style 24 2 2 3 3 2 2 3" xfId="52660" xr:uid="{00000000-0005-0000-0000-000012150000}"/>
    <cellStyle name="Style 24 2 2 3 3 2 3" xfId="26258" xr:uid="{00000000-0005-0000-0000-000011150000}"/>
    <cellStyle name="Style 24 2 2 3 3 2 4" xfId="41643" xr:uid="{00000000-0005-0000-0000-000011150000}"/>
    <cellStyle name="Style 24 2 2 3 3 3" xfId="7814" xr:uid="{00000000-0005-0000-0000-00001D050000}"/>
    <cellStyle name="Style 24 2 2 3 3 3 2" xfId="27858" xr:uid="{00000000-0005-0000-0000-000013150000}"/>
    <cellStyle name="Style 24 2 2 3 3 3 3" xfId="42837" xr:uid="{00000000-0005-0000-0000-000013150000}"/>
    <cellStyle name="Style 24 2 2 3 3 4" xfId="8675" xr:uid="{00000000-0005-0000-0000-00001D050000}"/>
    <cellStyle name="Style 24 2 2 3 3 4 2" xfId="28538" xr:uid="{00000000-0005-0000-0000-000014150000}"/>
    <cellStyle name="Style 24 2 2 3 3 4 3" xfId="43314" xr:uid="{00000000-0005-0000-0000-000014150000}"/>
    <cellStyle name="Style 24 2 2 3 3 5" xfId="9531" xr:uid="{00000000-0005-0000-0000-00001D050000}"/>
    <cellStyle name="Style 24 2 2 3 3 5 2" xfId="29133" xr:uid="{00000000-0005-0000-0000-000015150000}"/>
    <cellStyle name="Style 24 2 2 3 3 5 3" xfId="43800" xr:uid="{00000000-0005-0000-0000-000015150000}"/>
    <cellStyle name="Style 24 2 2 3 3 6" xfId="9222" xr:uid="{00000000-0005-0000-0000-000097250000}"/>
    <cellStyle name="Style 24 2 2 3 3 7" xfId="12478" xr:uid="{00000000-0005-0000-0000-00001D050000}"/>
    <cellStyle name="Style 24 2 2 3 3 7 2" xfId="31036" xr:uid="{00000000-0005-0000-0000-000017150000}"/>
    <cellStyle name="Style 24 2 2 3 3 7 3" xfId="45136" xr:uid="{00000000-0005-0000-0000-000017150000}"/>
    <cellStyle name="Style 24 2 2 3 3 8" xfId="13968" xr:uid="{00000000-0005-0000-0000-000037040000}"/>
    <cellStyle name="Style 24 2 2 3 3 8 2" xfId="32524" xr:uid="{00000000-0005-0000-0000-000018150000}"/>
    <cellStyle name="Style 24 2 2 3 3 8 3" xfId="46534" xr:uid="{00000000-0005-0000-0000-000018150000}"/>
    <cellStyle name="Style 24 2 2 3 3 9" xfId="16549" xr:uid="{00000000-0005-0000-0000-00001D050000}"/>
    <cellStyle name="Style 24 2 2 3 3 9 2" xfId="35105" xr:uid="{00000000-0005-0000-0000-000019150000}"/>
    <cellStyle name="Style 24 2 2 3 3 9 3" xfId="48886" xr:uid="{00000000-0005-0000-0000-000019150000}"/>
    <cellStyle name="Style 24 2 2 3 4" xfId="2559" xr:uid="{00000000-0005-0000-0000-000037040000}"/>
    <cellStyle name="Style 24 2 2 3 4 10" xfId="21578" xr:uid="{00000000-0005-0000-0000-000037040000}"/>
    <cellStyle name="Style 24 2 2 3 4 10 2" xfId="40118" xr:uid="{00000000-0005-0000-0000-00001B150000}"/>
    <cellStyle name="Style 24 2 2 3 4 10 3" xfId="53466" xr:uid="{00000000-0005-0000-0000-00001B150000}"/>
    <cellStyle name="Style 24 2 2 3 4 11" xfId="24052" xr:uid="{00000000-0005-0000-0000-00001A150000}"/>
    <cellStyle name="Style 24 2 2 3 4 12" xfId="55387" xr:uid="{00000000-0005-0000-0000-000037040000}"/>
    <cellStyle name="Style 24 2 2 3 4 2" xfId="5766" xr:uid="{00000000-0005-0000-0000-00001E050000}"/>
    <cellStyle name="Style 24 2 2 3 4 2 2" xfId="26179" xr:uid="{00000000-0005-0000-0000-00001C150000}"/>
    <cellStyle name="Style 24 2 2 3 4 2 3" xfId="41567" xr:uid="{00000000-0005-0000-0000-00001C150000}"/>
    <cellStyle name="Style 24 2 2 3 4 3" xfId="9449" xr:uid="{00000000-0005-0000-0000-00001E050000}"/>
    <cellStyle name="Style 24 2 2 3 4 3 2" xfId="29051" xr:uid="{00000000-0005-0000-0000-00001D150000}"/>
    <cellStyle name="Style 24 2 2 3 4 3 3" xfId="43721" xr:uid="{00000000-0005-0000-0000-00001D150000}"/>
    <cellStyle name="Style 24 2 2 3 4 4" xfId="3947" xr:uid="{00000000-0005-0000-0000-000098250000}"/>
    <cellStyle name="Style 24 2 2 3 4 5" xfId="13165" xr:uid="{00000000-0005-0000-0000-00001E050000}"/>
    <cellStyle name="Style 24 2 2 3 4 5 2" xfId="31721" xr:uid="{00000000-0005-0000-0000-00001F150000}"/>
    <cellStyle name="Style 24 2 2 3 4 5 3" xfId="45803" xr:uid="{00000000-0005-0000-0000-00001F150000}"/>
    <cellStyle name="Style 24 2 2 3 4 6" xfId="14279" xr:uid="{00000000-0005-0000-0000-000037040000}"/>
    <cellStyle name="Style 24 2 2 3 4 6 2" xfId="32835" xr:uid="{00000000-0005-0000-0000-000020150000}"/>
    <cellStyle name="Style 24 2 2 3 4 6 3" xfId="46827" xr:uid="{00000000-0005-0000-0000-000020150000}"/>
    <cellStyle name="Style 24 2 2 3 4 7" xfId="16467" xr:uid="{00000000-0005-0000-0000-00001E050000}"/>
    <cellStyle name="Style 24 2 2 3 4 7 2" xfId="35023" xr:uid="{00000000-0005-0000-0000-000021150000}"/>
    <cellStyle name="Style 24 2 2 3 4 7 3" xfId="48804" xr:uid="{00000000-0005-0000-0000-000021150000}"/>
    <cellStyle name="Style 24 2 2 3 4 8" xfId="13789" xr:uid="{00000000-0005-0000-0000-000037040000}"/>
    <cellStyle name="Style 24 2 2 3 4 8 2" xfId="32345" xr:uid="{00000000-0005-0000-0000-000022150000}"/>
    <cellStyle name="Style 24 2 2 3 4 8 3" xfId="46374" xr:uid="{00000000-0005-0000-0000-000022150000}"/>
    <cellStyle name="Style 24 2 2 3 4 9" xfId="19930" xr:uid="{00000000-0005-0000-0000-00001E050000}"/>
    <cellStyle name="Style 24 2 2 3 4 9 2" xfId="38486" xr:uid="{00000000-0005-0000-0000-000023150000}"/>
    <cellStyle name="Style 24 2 2 3 4 9 3" xfId="51978" xr:uid="{00000000-0005-0000-0000-000023150000}"/>
    <cellStyle name="Style 24 2 2 3 5" xfId="4309" xr:uid="{00000000-0005-0000-0000-00001B050000}"/>
    <cellStyle name="Style 24 2 2 3 5 2" xfId="24827" xr:uid="{00000000-0005-0000-0000-000024150000}"/>
    <cellStyle name="Style 24 2 2 3 5 3" xfId="22653" xr:uid="{00000000-0005-0000-0000-000024150000}"/>
    <cellStyle name="Style 24 2 2 3 6" xfId="9148" xr:uid="{00000000-0005-0000-0000-000095250000}"/>
    <cellStyle name="Style 24 2 2 3 7" xfId="14711" xr:uid="{00000000-0005-0000-0000-000037040000}"/>
    <cellStyle name="Style 24 2 2 3 7 2" xfId="33267" xr:uid="{00000000-0005-0000-0000-000026150000}"/>
    <cellStyle name="Style 24 2 2 3 7 3" xfId="47234" xr:uid="{00000000-0005-0000-0000-000026150000}"/>
    <cellStyle name="Style 24 2 2 3 8" xfId="15849" xr:uid="{00000000-0005-0000-0000-00001B050000}"/>
    <cellStyle name="Style 24 2 2 3 8 2" xfId="34405" xr:uid="{00000000-0005-0000-0000-000027150000}"/>
    <cellStyle name="Style 24 2 2 3 8 3" xfId="48256" xr:uid="{00000000-0005-0000-0000-000027150000}"/>
    <cellStyle name="Style 24 2 2 3 9" xfId="15779" xr:uid="{00000000-0005-0000-0000-00001B050000}"/>
    <cellStyle name="Style 24 2 2 3 9 2" xfId="34335" xr:uid="{00000000-0005-0000-0000-000028150000}"/>
    <cellStyle name="Style 24 2 2 3 9 3" xfId="48191" xr:uid="{00000000-0005-0000-0000-000028150000}"/>
    <cellStyle name="Style 24 2 2 4" xfId="2422" xr:uid="{00000000-0005-0000-0000-000035040000}"/>
    <cellStyle name="Style 24 2 2 4 10" xfId="16330" xr:uid="{00000000-0005-0000-0000-00001F050000}"/>
    <cellStyle name="Style 24 2 2 4 10 2" xfId="34886" xr:uid="{00000000-0005-0000-0000-00002A150000}"/>
    <cellStyle name="Style 24 2 2 4 10 3" xfId="48673" xr:uid="{00000000-0005-0000-0000-00002A150000}"/>
    <cellStyle name="Style 24 2 2 4 11" xfId="17144" xr:uid="{00000000-0005-0000-0000-000035040000}"/>
    <cellStyle name="Style 24 2 2 4 11 2" xfId="35700" xr:uid="{00000000-0005-0000-0000-00002B150000}"/>
    <cellStyle name="Style 24 2 2 4 11 3" xfId="49376" xr:uid="{00000000-0005-0000-0000-00002B150000}"/>
    <cellStyle name="Style 24 2 2 4 12" xfId="11550" xr:uid="{00000000-0005-0000-0000-00001F050000}"/>
    <cellStyle name="Style 24 2 2 4 12 2" xfId="30114" xr:uid="{00000000-0005-0000-0000-00002C150000}"/>
    <cellStyle name="Style 24 2 2 4 12 3" xfId="44324" xr:uid="{00000000-0005-0000-0000-00002C150000}"/>
    <cellStyle name="Style 24 2 2 4 13" xfId="23933" xr:uid="{00000000-0005-0000-0000-000029150000}"/>
    <cellStyle name="Style 24 2 2 4 2" xfId="5629" xr:uid="{00000000-0005-0000-0000-00001F050000}"/>
    <cellStyle name="Style 24 2 2 4 2 2" xfId="20615" xr:uid="{00000000-0005-0000-0000-0000D9050000}"/>
    <cellStyle name="Style 24 2 2 4 2 2 2" xfId="39167" xr:uid="{00000000-0005-0000-0000-00002E150000}"/>
    <cellStyle name="Style 24 2 2 4 2 2 3" xfId="52550" xr:uid="{00000000-0005-0000-0000-00002E150000}"/>
    <cellStyle name="Style 24 2 2 4 2 3" xfId="26046" xr:uid="{00000000-0005-0000-0000-00002D150000}"/>
    <cellStyle name="Style 24 2 2 4 2 4" xfId="41446" xr:uid="{00000000-0005-0000-0000-00002D150000}"/>
    <cellStyle name="Style 24 2 2 4 3" xfId="7595" xr:uid="{00000000-0005-0000-0000-00001F050000}"/>
    <cellStyle name="Style 24 2 2 4 3 2" xfId="27725" xr:uid="{00000000-0005-0000-0000-00002F150000}"/>
    <cellStyle name="Style 24 2 2 4 3 3" xfId="42733" xr:uid="{00000000-0005-0000-0000-00002F150000}"/>
    <cellStyle name="Style 24 2 2 4 4" xfId="8456" xr:uid="{00000000-0005-0000-0000-00001F050000}"/>
    <cellStyle name="Style 24 2 2 4 4 2" xfId="28383" xr:uid="{00000000-0005-0000-0000-000030150000}"/>
    <cellStyle name="Style 24 2 2 4 4 3" xfId="43210" xr:uid="{00000000-0005-0000-0000-000030150000}"/>
    <cellStyle name="Style 24 2 2 4 5" xfId="9312" xr:uid="{00000000-0005-0000-0000-00001F050000}"/>
    <cellStyle name="Style 24 2 2 4 5 2" xfId="28914" xr:uid="{00000000-0005-0000-0000-000031150000}"/>
    <cellStyle name="Style 24 2 2 4 5 3" xfId="43594" xr:uid="{00000000-0005-0000-0000-000031150000}"/>
    <cellStyle name="Style 24 2 2 4 6" xfId="9145" xr:uid="{00000000-0005-0000-0000-000099250000}"/>
    <cellStyle name="Style 24 2 2 4 7" xfId="11892" xr:uid="{00000000-0005-0000-0000-00001F050000}"/>
    <cellStyle name="Style 24 2 2 4 7 2" xfId="30456" xr:uid="{00000000-0005-0000-0000-000033150000}"/>
    <cellStyle name="Style 24 2 2 4 7 3" xfId="44601" xr:uid="{00000000-0005-0000-0000-000033150000}"/>
    <cellStyle name="Style 24 2 2 4 8" xfId="15096" xr:uid="{00000000-0005-0000-0000-00001F050000}"/>
    <cellStyle name="Style 24 2 2 4 8 2" xfId="33652" xr:uid="{00000000-0005-0000-0000-000034150000}"/>
    <cellStyle name="Style 24 2 2 4 8 3" xfId="47603" xr:uid="{00000000-0005-0000-0000-000034150000}"/>
    <cellStyle name="Style 24 2 2 4 9" xfId="11712" xr:uid="{00000000-0005-0000-0000-000035040000}"/>
    <cellStyle name="Style 24 2 2 4 9 2" xfId="30276" xr:uid="{00000000-0005-0000-0000-000035150000}"/>
    <cellStyle name="Style 24 2 2 4 9 3" xfId="44425" xr:uid="{00000000-0005-0000-0000-000035150000}"/>
    <cellStyle name="Style 24 2 2 5" xfId="2639" xr:uid="{00000000-0005-0000-0000-000035040000}"/>
    <cellStyle name="Style 24 2 2 5 10" xfId="17578" xr:uid="{00000000-0005-0000-0000-000035040000}"/>
    <cellStyle name="Style 24 2 2 5 10 2" xfId="36134" xr:uid="{00000000-0005-0000-0000-000037150000}"/>
    <cellStyle name="Style 24 2 2 5 10 3" xfId="49763" xr:uid="{00000000-0005-0000-0000-000037150000}"/>
    <cellStyle name="Style 24 2 2 5 11" xfId="11761" xr:uid="{00000000-0005-0000-0000-000020050000}"/>
    <cellStyle name="Style 24 2 2 5 11 2" xfId="30325" xr:uid="{00000000-0005-0000-0000-000038150000}"/>
    <cellStyle name="Style 24 2 2 5 11 3" xfId="44472" xr:uid="{00000000-0005-0000-0000-000038150000}"/>
    <cellStyle name="Style 24 2 2 5 12" xfId="55465" xr:uid="{00000000-0005-0000-0000-000035040000}"/>
    <cellStyle name="Style 24 2 2 5 2" xfId="5846" xr:uid="{00000000-0005-0000-0000-000020050000}"/>
    <cellStyle name="Style 24 2 2 5 2 2" xfId="20736" xr:uid="{00000000-0005-0000-0000-0000DB050000}"/>
    <cellStyle name="Style 24 2 2 5 2 2 2" xfId="39281" xr:uid="{00000000-0005-0000-0000-00003A150000}"/>
    <cellStyle name="Style 24 2 2 5 2 2 3" xfId="52658" xr:uid="{00000000-0005-0000-0000-00003A150000}"/>
    <cellStyle name="Style 24 2 2 5 2 3" xfId="26256" xr:uid="{00000000-0005-0000-0000-000039150000}"/>
    <cellStyle name="Style 24 2 2 5 2 4" xfId="41641" xr:uid="{00000000-0005-0000-0000-000039150000}"/>
    <cellStyle name="Style 24 2 2 5 3" xfId="7812" xr:uid="{00000000-0005-0000-0000-000020050000}"/>
    <cellStyle name="Style 24 2 2 5 3 2" xfId="27856" xr:uid="{00000000-0005-0000-0000-00003B150000}"/>
    <cellStyle name="Style 24 2 2 5 3 3" xfId="42835" xr:uid="{00000000-0005-0000-0000-00003B150000}"/>
    <cellStyle name="Style 24 2 2 5 4" xfId="8673" xr:uid="{00000000-0005-0000-0000-000020050000}"/>
    <cellStyle name="Style 24 2 2 5 4 2" xfId="28536" xr:uid="{00000000-0005-0000-0000-00003C150000}"/>
    <cellStyle name="Style 24 2 2 5 4 3" xfId="43312" xr:uid="{00000000-0005-0000-0000-00003C150000}"/>
    <cellStyle name="Style 24 2 2 5 5" xfId="9529" xr:uid="{00000000-0005-0000-0000-000020050000}"/>
    <cellStyle name="Style 24 2 2 5 5 2" xfId="29131" xr:uid="{00000000-0005-0000-0000-00003D150000}"/>
    <cellStyle name="Style 24 2 2 5 5 3" xfId="43798" xr:uid="{00000000-0005-0000-0000-00003D150000}"/>
    <cellStyle name="Style 24 2 2 5 6" xfId="4740" xr:uid="{00000000-0005-0000-0000-00009A250000}"/>
    <cellStyle name="Style 24 2 2 5 7" xfId="12536" xr:uid="{00000000-0005-0000-0000-000020050000}"/>
    <cellStyle name="Style 24 2 2 5 7 2" xfId="31094" xr:uid="{00000000-0005-0000-0000-00003F150000}"/>
    <cellStyle name="Style 24 2 2 5 7 3" xfId="45194" xr:uid="{00000000-0005-0000-0000-00003F150000}"/>
    <cellStyle name="Style 24 2 2 5 8" xfId="14676" xr:uid="{00000000-0005-0000-0000-000035040000}"/>
    <cellStyle name="Style 24 2 2 5 8 2" xfId="33232" xr:uid="{00000000-0005-0000-0000-000040150000}"/>
    <cellStyle name="Style 24 2 2 5 8 3" xfId="47201" xr:uid="{00000000-0005-0000-0000-000040150000}"/>
    <cellStyle name="Style 24 2 2 5 9" xfId="16547" xr:uid="{00000000-0005-0000-0000-000020050000}"/>
    <cellStyle name="Style 24 2 2 5 9 2" xfId="35103" xr:uid="{00000000-0005-0000-0000-000041150000}"/>
    <cellStyle name="Style 24 2 2 5 9 3" xfId="48884" xr:uid="{00000000-0005-0000-0000-000041150000}"/>
    <cellStyle name="Style 24 2 2 6" xfId="2561" xr:uid="{00000000-0005-0000-0000-000035040000}"/>
    <cellStyle name="Style 24 2 2 6 10" xfId="21580" xr:uid="{00000000-0005-0000-0000-000035040000}"/>
    <cellStyle name="Style 24 2 2 6 10 2" xfId="40120" xr:uid="{00000000-0005-0000-0000-000043150000}"/>
    <cellStyle name="Style 24 2 2 6 10 3" xfId="53468" xr:uid="{00000000-0005-0000-0000-000043150000}"/>
    <cellStyle name="Style 24 2 2 6 11" xfId="24054" xr:uid="{00000000-0005-0000-0000-000042150000}"/>
    <cellStyle name="Style 24 2 2 6 12" xfId="55389" xr:uid="{00000000-0005-0000-0000-000035040000}"/>
    <cellStyle name="Style 24 2 2 6 2" xfId="5768" xr:uid="{00000000-0005-0000-0000-000021050000}"/>
    <cellStyle name="Style 24 2 2 6 2 2" xfId="26181" xr:uid="{00000000-0005-0000-0000-000044150000}"/>
    <cellStyle name="Style 24 2 2 6 2 3" xfId="41569" xr:uid="{00000000-0005-0000-0000-000044150000}"/>
    <cellStyle name="Style 24 2 2 6 3" xfId="9451" xr:uid="{00000000-0005-0000-0000-000021050000}"/>
    <cellStyle name="Style 24 2 2 6 3 2" xfId="29053" xr:uid="{00000000-0005-0000-0000-000045150000}"/>
    <cellStyle name="Style 24 2 2 6 3 3" xfId="43723" xr:uid="{00000000-0005-0000-0000-000045150000}"/>
    <cellStyle name="Style 24 2 2 6 4" xfId="9219" xr:uid="{00000000-0005-0000-0000-00009B250000}"/>
    <cellStyle name="Style 24 2 2 6 5" xfId="13163" xr:uid="{00000000-0005-0000-0000-000021050000}"/>
    <cellStyle name="Style 24 2 2 6 5 2" xfId="31719" xr:uid="{00000000-0005-0000-0000-000047150000}"/>
    <cellStyle name="Style 24 2 2 6 5 3" xfId="45801" xr:uid="{00000000-0005-0000-0000-000047150000}"/>
    <cellStyle name="Style 24 2 2 6 6" xfId="13322" xr:uid="{00000000-0005-0000-0000-000035040000}"/>
    <cellStyle name="Style 24 2 2 6 6 2" xfId="31878" xr:uid="{00000000-0005-0000-0000-000048150000}"/>
    <cellStyle name="Style 24 2 2 6 6 3" xfId="45958" xr:uid="{00000000-0005-0000-0000-000048150000}"/>
    <cellStyle name="Style 24 2 2 6 7" xfId="16469" xr:uid="{00000000-0005-0000-0000-000021050000}"/>
    <cellStyle name="Style 24 2 2 6 7 2" xfId="35025" xr:uid="{00000000-0005-0000-0000-000049150000}"/>
    <cellStyle name="Style 24 2 2 6 7 3" xfId="48806" xr:uid="{00000000-0005-0000-0000-000049150000}"/>
    <cellStyle name="Style 24 2 2 6 8" xfId="17705" xr:uid="{00000000-0005-0000-0000-000035040000}"/>
    <cellStyle name="Style 24 2 2 6 8 2" xfId="36261" xr:uid="{00000000-0005-0000-0000-00004A150000}"/>
    <cellStyle name="Style 24 2 2 6 8 3" xfId="49876" xr:uid="{00000000-0005-0000-0000-00004A150000}"/>
    <cellStyle name="Style 24 2 2 6 9" xfId="19800" xr:uid="{00000000-0005-0000-0000-000021050000}"/>
    <cellStyle name="Style 24 2 2 6 9 2" xfId="38356" xr:uid="{00000000-0005-0000-0000-00004B150000}"/>
    <cellStyle name="Style 24 2 2 6 9 3" xfId="51848" xr:uid="{00000000-0005-0000-0000-00004B150000}"/>
    <cellStyle name="Style 24 2 2 7" xfId="4307" xr:uid="{00000000-0005-0000-0000-000016050000}"/>
    <cellStyle name="Style 24 2 2 7 2" xfId="24825" xr:uid="{00000000-0005-0000-0000-00004C150000}"/>
    <cellStyle name="Style 24 2 2 7 3" xfId="28497" xr:uid="{00000000-0005-0000-0000-00004C150000}"/>
    <cellStyle name="Style 24 2 2 8" xfId="9146" xr:uid="{00000000-0005-0000-0000-000090250000}"/>
    <cellStyle name="Style 24 2 2 9" xfId="15576" xr:uid="{00000000-0005-0000-0000-000035040000}"/>
    <cellStyle name="Style 24 2 2 9 2" xfId="34132" xr:uid="{00000000-0005-0000-0000-00004E150000}"/>
    <cellStyle name="Style 24 2 2 9 3" xfId="48027" xr:uid="{00000000-0005-0000-0000-00004E150000}"/>
    <cellStyle name="Style 24 2 20" xfId="54289" xr:uid="{00000000-0005-0000-0000-000034040000}"/>
    <cellStyle name="Style 24 2 3" xfId="1093" xr:uid="{00000000-0005-0000-0000-000038040000}"/>
    <cellStyle name="Style 24 2 3 10" xfId="15769" xr:uid="{00000000-0005-0000-0000-000038040000}"/>
    <cellStyle name="Style 24 2 3 10 2" xfId="34325" xr:uid="{00000000-0005-0000-0000-000050150000}"/>
    <cellStyle name="Style 24 2 3 10 3" xfId="48181" xr:uid="{00000000-0005-0000-0000-000050150000}"/>
    <cellStyle name="Style 24 2 3 11" xfId="19359" xr:uid="{00000000-0005-0000-0000-000022050000}"/>
    <cellStyle name="Style 24 2 3 11 2" xfId="37915" xr:uid="{00000000-0005-0000-0000-000051150000}"/>
    <cellStyle name="Style 24 2 3 11 3" xfId="51407" xr:uid="{00000000-0005-0000-0000-000051150000}"/>
    <cellStyle name="Style 24 2 3 12" xfId="13862" xr:uid="{00000000-0005-0000-0000-000038040000}"/>
    <cellStyle name="Style 24 2 3 12 2" xfId="32418" xr:uid="{00000000-0005-0000-0000-000052150000}"/>
    <cellStyle name="Style 24 2 3 12 3" xfId="46436" xr:uid="{00000000-0005-0000-0000-000052150000}"/>
    <cellStyle name="Style 24 2 3 13" xfId="21670" xr:uid="{00000000-0005-0000-0000-000038040000}"/>
    <cellStyle name="Style 24 2 3 13 2" xfId="40210" xr:uid="{00000000-0005-0000-0000-000053150000}"/>
    <cellStyle name="Style 24 2 3 13 3" xfId="53558" xr:uid="{00000000-0005-0000-0000-000053150000}"/>
    <cellStyle name="Style 24 2 3 14" xfId="22076" xr:uid="{00000000-0005-0000-0000-000022050000}"/>
    <cellStyle name="Style 24 2 3 14 2" xfId="40616" xr:uid="{00000000-0005-0000-0000-000054150000}"/>
    <cellStyle name="Style 24 2 3 14 3" xfId="53905" xr:uid="{00000000-0005-0000-0000-000054150000}"/>
    <cellStyle name="Style 24 2 3 15" xfId="22878" xr:uid="{00000000-0005-0000-0000-00004F150000}"/>
    <cellStyle name="Style 24 2 3 16" xfId="29990" xr:uid="{00000000-0005-0000-0000-00004F150000}"/>
    <cellStyle name="Style 24 2 3 17" xfId="54293" xr:uid="{00000000-0005-0000-0000-000038040000}"/>
    <cellStyle name="Style 24 2 3 2" xfId="2419" xr:uid="{00000000-0005-0000-0000-000038040000}"/>
    <cellStyle name="Style 24 2 3 2 10" xfId="16327" xr:uid="{00000000-0005-0000-0000-000023050000}"/>
    <cellStyle name="Style 24 2 3 2 10 2" xfId="34883" xr:uid="{00000000-0005-0000-0000-000056150000}"/>
    <cellStyle name="Style 24 2 3 2 10 3" xfId="48670" xr:uid="{00000000-0005-0000-0000-000056150000}"/>
    <cellStyle name="Style 24 2 3 2 11" xfId="14777" xr:uid="{00000000-0005-0000-0000-000038040000}"/>
    <cellStyle name="Style 24 2 3 2 11 2" xfId="33333" xr:uid="{00000000-0005-0000-0000-000057150000}"/>
    <cellStyle name="Style 24 2 3 2 11 3" xfId="47298" xr:uid="{00000000-0005-0000-0000-000057150000}"/>
    <cellStyle name="Style 24 2 3 2 12" xfId="18501" xr:uid="{00000000-0005-0000-0000-000023050000}"/>
    <cellStyle name="Style 24 2 3 2 12 2" xfId="37057" xr:uid="{00000000-0005-0000-0000-000058150000}"/>
    <cellStyle name="Style 24 2 3 2 12 3" xfId="50565" xr:uid="{00000000-0005-0000-0000-000058150000}"/>
    <cellStyle name="Style 24 2 3 2 13" xfId="23930" xr:uid="{00000000-0005-0000-0000-000055150000}"/>
    <cellStyle name="Style 24 2 3 2 2" xfId="5626" xr:uid="{00000000-0005-0000-0000-000023050000}"/>
    <cellStyle name="Style 24 2 3 2 2 2" xfId="20612" xr:uid="{00000000-0005-0000-0000-0000DF050000}"/>
    <cellStyle name="Style 24 2 3 2 2 2 2" xfId="39164" xr:uid="{00000000-0005-0000-0000-00005A150000}"/>
    <cellStyle name="Style 24 2 3 2 2 2 3" xfId="52547" xr:uid="{00000000-0005-0000-0000-00005A150000}"/>
    <cellStyle name="Style 24 2 3 2 2 3" xfId="26043" xr:uid="{00000000-0005-0000-0000-000059150000}"/>
    <cellStyle name="Style 24 2 3 2 2 4" xfId="41443" xr:uid="{00000000-0005-0000-0000-000059150000}"/>
    <cellStyle name="Style 24 2 3 2 3" xfId="7592" xr:uid="{00000000-0005-0000-0000-000023050000}"/>
    <cellStyle name="Style 24 2 3 2 3 2" xfId="27722" xr:uid="{00000000-0005-0000-0000-00005B150000}"/>
    <cellStyle name="Style 24 2 3 2 3 3" xfId="42730" xr:uid="{00000000-0005-0000-0000-00005B150000}"/>
    <cellStyle name="Style 24 2 3 2 4" xfId="8453" xr:uid="{00000000-0005-0000-0000-000023050000}"/>
    <cellStyle name="Style 24 2 3 2 4 2" xfId="28380" xr:uid="{00000000-0005-0000-0000-00005C150000}"/>
    <cellStyle name="Style 24 2 3 2 4 3" xfId="43207" xr:uid="{00000000-0005-0000-0000-00005C150000}"/>
    <cellStyle name="Style 24 2 3 2 5" xfId="9309" xr:uid="{00000000-0005-0000-0000-000023050000}"/>
    <cellStyle name="Style 24 2 3 2 5 2" xfId="28911" xr:uid="{00000000-0005-0000-0000-00005D150000}"/>
    <cellStyle name="Style 24 2 3 2 5 3" xfId="43591" xr:uid="{00000000-0005-0000-0000-00005D150000}"/>
    <cellStyle name="Style 24 2 3 2 6" xfId="7781" xr:uid="{00000000-0005-0000-0000-00009D250000}"/>
    <cellStyle name="Style 24 2 3 2 7" xfId="12393" xr:uid="{00000000-0005-0000-0000-000023050000}"/>
    <cellStyle name="Style 24 2 3 2 7 2" xfId="30952" xr:uid="{00000000-0005-0000-0000-00005F150000}"/>
    <cellStyle name="Style 24 2 3 2 7 3" xfId="45053" xr:uid="{00000000-0005-0000-0000-00005F150000}"/>
    <cellStyle name="Style 24 2 3 2 8" xfId="15093" xr:uid="{00000000-0005-0000-0000-000023050000}"/>
    <cellStyle name="Style 24 2 3 2 8 2" xfId="33649" xr:uid="{00000000-0005-0000-0000-000060150000}"/>
    <cellStyle name="Style 24 2 3 2 8 3" xfId="47600" xr:uid="{00000000-0005-0000-0000-000060150000}"/>
    <cellStyle name="Style 24 2 3 2 9" xfId="13364" xr:uid="{00000000-0005-0000-0000-000038040000}"/>
    <cellStyle name="Style 24 2 3 2 9 2" xfId="31920" xr:uid="{00000000-0005-0000-0000-000061150000}"/>
    <cellStyle name="Style 24 2 3 2 9 3" xfId="45996" xr:uid="{00000000-0005-0000-0000-000061150000}"/>
    <cellStyle name="Style 24 2 3 3" xfId="2642" xr:uid="{00000000-0005-0000-0000-000038040000}"/>
    <cellStyle name="Style 24 2 3 3 10" xfId="17840" xr:uid="{00000000-0005-0000-0000-000038040000}"/>
    <cellStyle name="Style 24 2 3 3 10 2" xfId="36396" xr:uid="{00000000-0005-0000-0000-000063150000}"/>
    <cellStyle name="Style 24 2 3 3 10 3" xfId="49989" xr:uid="{00000000-0005-0000-0000-000063150000}"/>
    <cellStyle name="Style 24 2 3 3 11" xfId="17842" xr:uid="{00000000-0005-0000-0000-000024050000}"/>
    <cellStyle name="Style 24 2 3 3 11 2" xfId="36398" xr:uid="{00000000-0005-0000-0000-000064150000}"/>
    <cellStyle name="Style 24 2 3 3 11 3" xfId="49991" xr:uid="{00000000-0005-0000-0000-000064150000}"/>
    <cellStyle name="Style 24 2 3 3 12" xfId="55468" xr:uid="{00000000-0005-0000-0000-000038040000}"/>
    <cellStyle name="Style 24 2 3 3 2" xfId="5849" xr:uid="{00000000-0005-0000-0000-000024050000}"/>
    <cellStyle name="Style 24 2 3 3 2 2" xfId="20739" xr:uid="{00000000-0005-0000-0000-0000E1050000}"/>
    <cellStyle name="Style 24 2 3 3 2 2 2" xfId="39284" xr:uid="{00000000-0005-0000-0000-000066150000}"/>
    <cellStyle name="Style 24 2 3 3 2 2 3" xfId="52661" xr:uid="{00000000-0005-0000-0000-000066150000}"/>
    <cellStyle name="Style 24 2 3 3 2 3" xfId="26259" xr:uid="{00000000-0005-0000-0000-000065150000}"/>
    <cellStyle name="Style 24 2 3 3 2 4" xfId="41644" xr:uid="{00000000-0005-0000-0000-000065150000}"/>
    <cellStyle name="Style 24 2 3 3 3" xfId="7815" xr:uid="{00000000-0005-0000-0000-000024050000}"/>
    <cellStyle name="Style 24 2 3 3 3 2" xfId="27859" xr:uid="{00000000-0005-0000-0000-000067150000}"/>
    <cellStyle name="Style 24 2 3 3 3 3" xfId="42838" xr:uid="{00000000-0005-0000-0000-000067150000}"/>
    <cellStyle name="Style 24 2 3 3 4" xfId="8676" xr:uid="{00000000-0005-0000-0000-000024050000}"/>
    <cellStyle name="Style 24 2 3 3 4 2" xfId="28539" xr:uid="{00000000-0005-0000-0000-000068150000}"/>
    <cellStyle name="Style 24 2 3 3 4 3" xfId="43315" xr:uid="{00000000-0005-0000-0000-000068150000}"/>
    <cellStyle name="Style 24 2 3 3 5" xfId="9532" xr:uid="{00000000-0005-0000-0000-000024050000}"/>
    <cellStyle name="Style 24 2 3 3 5 2" xfId="29134" xr:uid="{00000000-0005-0000-0000-000069150000}"/>
    <cellStyle name="Style 24 2 3 3 5 3" xfId="43801" xr:uid="{00000000-0005-0000-0000-000069150000}"/>
    <cellStyle name="Style 24 2 3 3 6" xfId="8241" xr:uid="{00000000-0005-0000-0000-00009E250000}"/>
    <cellStyle name="Style 24 2 3 3 7" xfId="12667" xr:uid="{00000000-0005-0000-0000-000024050000}"/>
    <cellStyle name="Style 24 2 3 3 7 2" xfId="31223" xr:uid="{00000000-0005-0000-0000-00006B150000}"/>
    <cellStyle name="Style 24 2 3 3 7 3" xfId="45323" xr:uid="{00000000-0005-0000-0000-00006B150000}"/>
    <cellStyle name="Style 24 2 3 3 8" xfId="12083" xr:uid="{00000000-0005-0000-0000-000038040000}"/>
    <cellStyle name="Style 24 2 3 3 8 2" xfId="30646" xr:uid="{00000000-0005-0000-0000-00006C150000}"/>
    <cellStyle name="Style 24 2 3 3 8 3" xfId="44789" xr:uid="{00000000-0005-0000-0000-00006C150000}"/>
    <cellStyle name="Style 24 2 3 3 9" xfId="16550" xr:uid="{00000000-0005-0000-0000-000024050000}"/>
    <cellStyle name="Style 24 2 3 3 9 2" xfId="35106" xr:uid="{00000000-0005-0000-0000-00006D150000}"/>
    <cellStyle name="Style 24 2 3 3 9 3" xfId="48887" xr:uid="{00000000-0005-0000-0000-00006D150000}"/>
    <cellStyle name="Style 24 2 3 4" xfId="2558" xr:uid="{00000000-0005-0000-0000-000038040000}"/>
    <cellStyle name="Style 24 2 3 4 10" xfId="21577" xr:uid="{00000000-0005-0000-0000-000038040000}"/>
    <cellStyle name="Style 24 2 3 4 10 2" xfId="40117" xr:uid="{00000000-0005-0000-0000-00006F150000}"/>
    <cellStyle name="Style 24 2 3 4 10 3" xfId="53465" xr:uid="{00000000-0005-0000-0000-00006F150000}"/>
    <cellStyle name="Style 24 2 3 4 11" xfId="24051" xr:uid="{00000000-0005-0000-0000-00006E150000}"/>
    <cellStyle name="Style 24 2 3 4 12" xfId="55386" xr:uid="{00000000-0005-0000-0000-000038040000}"/>
    <cellStyle name="Style 24 2 3 4 2" xfId="5765" xr:uid="{00000000-0005-0000-0000-000025050000}"/>
    <cellStyle name="Style 24 2 3 4 2 2" xfId="26178" xr:uid="{00000000-0005-0000-0000-000070150000}"/>
    <cellStyle name="Style 24 2 3 4 2 3" xfId="41566" xr:uid="{00000000-0005-0000-0000-000070150000}"/>
    <cellStyle name="Style 24 2 3 4 3" xfId="9448" xr:uid="{00000000-0005-0000-0000-000025050000}"/>
    <cellStyle name="Style 24 2 3 4 3 2" xfId="29050" xr:uid="{00000000-0005-0000-0000-000071150000}"/>
    <cellStyle name="Style 24 2 3 4 3 3" xfId="43720" xr:uid="{00000000-0005-0000-0000-000071150000}"/>
    <cellStyle name="Style 24 2 3 4 4" xfId="3953" xr:uid="{00000000-0005-0000-0000-00009F250000}"/>
    <cellStyle name="Style 24 2 3 4 5" xfId="13166" xr:uid="{00000000-0005-0000-0000-000025050000}"/>
    <cellStyle name="Style 24 2 3 4 5 2" xfId="31722" xr:uid="{00000000-0005-0000-0000-000073150000}"/>
    <cellStyle name="Style 24 2 3 4 5 3" xfId="45804" xr:uid="{00000000-0005-0000-0000-000073150000}"/>
    <cellStyle name="Style 24 2 3 4 6" xfId="14073" xr:uid="{00000000-0005-0000-0000-000038040000}"/>
    <cellStyle name="Style 24 2 3 4 6 2" xfId="32629" xr:uid="{00000000-0005-0000-0000-000074150000}"/>
    <cellStyle name="Style 24 2 3 4 6 3" xfId="46632" xr:uid="{00000000-0005-0000-0000-000074150000}"/>
    <cellStyle name="Style 24 2 3 4 7" xfId="16466" xr:uid="{00000000-0005-0000-0000-000025050000}"/>
    <cellStyle name="Style 24 2 3 4 7 2" xfId="35022" xr:uid="{00000000-0005-0000-0000-000075150000}"/>
    <cellStyle name="Style 24 2 3 4 7 3" xfId="48803" xr:uid="{00000000-0005-0000-0000-000075150000}"/>
    <cellStyle name="Style 24 2 3 4 8" xfId="16178" xr:uid="{00000000-0005-0000-0000-000038040000}"/>
    <cellStyle name="Style 24 2 3 4 8 2" xfId="34734" xr:uid="{00000000-0005-0000-0000-000076150000}"/>
    <cellStyle name="Style 24 2 3 4 8 3" xfId="48529" xr:uid="{00000000-0005-0000-0000-000076150000}"/>
    <cellStyle name="Style 24 2 3 4 9" xfId="19459" xr:uid="{00000000-0005-0000-0000-000025050000}"/>
    <cellStyle name="Style 24 2 3 4 9 2" xfId="38015" xr:uid="{00000000-0005-0000-0000-000077150000}"/>
    <cellStyle name="Style 24 2 3 4 9 3" xfId="51507" xr:uid="{00000000-0005-0000-0000-000077150000}"/>
    <cellStyle name="Style 24 2 3 5" xfId="4310" xr:uid="{00000000-0005-0000-0000-000022050000}"/>
    <cellStyle name="Style 24 2 3 5 2" xfId="24828" xr:uid="{00000000-0005-0000-0000-000078150000}"/>
    <cellStyle name="Style 24 2 3 5 3" xfId="22652" xr:uid="{00000000-0005-0000-0000-000078150000}"/>
    <cellStyle name="Style 24 2 3 6" xfId="7092" xr:uid="{00000000-0005-0000-0000-00009C250000}"/>
    <cellStyle name="Style 24 2 3 7" xfId="15017" xr:uid="{00000000-0005-0000-0000-000038040000}"/>
    <cellStyle name="Style 24 2 3 7 2" xfId="33573" xr:uid="{00000000-0005-0000-0000-00007A150000}"/>
    <cellStyle name="Style 24 2 3 7 3" xfId="47524" xr:uid="{00000000-0005-0000-0000-00007A150000}"/>
    <cellStyle name="Style 24 2 3 8" xfId="14348" xr:uid="{00000000-0005-0000-0000-000022050000}"/>
    <cellStyle name="Style 24 2 3 8 2" xfId="32904" xr:uid="{00000000-0005-0000-0000-00007B150000}"/>
    <cellStyle name="Style 24 2 3 8 3" xfId="46893" xr:uid="{00000000-0005-0000-0000-00007B150000}"/>
    <cellStyle name="Style 24 2 3 9" xfId="18372" xr:uid="{00000000-0005-0000-0000-000022050000}"/>
    <cellStyle name="Style 24 2 3 9 2" xfId="36928" xr:uid="{00000000-0005-0000-0000-00007C150000}"/>
    <cellStyle name="Style 24 2 3 9 3" xfId="50450" xr:uid="{00000000-0005-0000-0000-00007C150000}"/>
    <cellStyle name="Style 24 2 4" xfId="1094" xr:uid="{00000000-0005-0000-0000-000039040000}"/>
    <cellStyle name="Style 24 2 4 10" xfId="13334" xr:uid="{00000000-0005-0000-0000-000039040000}"/>
    <cellStyle name="Style 24 2 4 10 2" xfId="31890" xr:uid="{00000000-0005-0000-0000-00007E150000}"/>
    <cellStyle name="Style 24 2 4 10 3" xfId="45970" xr:uid="{00000000-0005-0000-0000-00007E150000}"/>
    <cellStyle name="Style 24 2 4 11" xfId="19707" xr:uid="{00000000-0005-0000-0000-000026050000}"/>
    <cellStyle name="Style 24 2 4 11 2" xfId="38263" xr:uid="{00000000-0005-0000-0000-00007F150000}"/>
    <cellStyle name="Style 24 2 4 11 3" xfId="51755" xr:uid="{00000000-0005-0000-0000-00007F150000}"/>
    <cellStyle name="Style 24 2 4 12" xfId="19912" xr:uid="{00000000-0005-0000-0000-000039040000}"/>
    <cellStyle name="Style 24 2 4 12 2" xfId="38468" xr:uid="{00000000-0005-0000-0000-000080150000}"/>
    <cellStyle name="Style 24 2 4 12 3" xfId="51960" xr:uid="{00000000-0005-0000-0000-000080150000}"/>
    <cellStyle name="Style 24 2 4 13" xfId="21474" xr:uid="{00000000-0005-0000-0000-000039040000}"/>
    <cellStyle name="Style 24 2 4 13 2" xfId="40014" xr:uid="{00000000-0005-0000-0000-000081150000}"/>
    <cellStyle name="Style 24 2 4 13 3" xfId="53362" xr:uid="{00000000-0005-0000-0000-000081150000}"/>
    <cellStyle name="Style 24 2 4 14" xfId="22077" xr:uid="{00000000-0005-0000-0000-000026050000}"/>
    <cellStyle name="Style 24 2 4 14 2" xfId="40617" xr:uid="{00000000-0005-0000-0000-000082150000}"/>
    <cellStyle name="Style 24 2 4 14 3" xfId="53906" xr:uid="{00000000-0005-0000-0000-000082150000}"/>
    <cellStyle name="Style 24 2 4 15" xfId="22879" xr:uid="{00000000-0005-0000-0000-00007D150000}"/>
    <cellStyle name="Style 24 2 4 16" xfId="29989" xr:uid="{00000000-0005-0000-0000-00007D150000}"/>
    <cellStyle name="Style 24 2 4 17" xfId="54294" xr:uid="{00000000-0005-0000-0000-000039040000}"/>
    <cellStyle name="Style 24 2 4 2" xfId="2418" xr:uid="{00000000-0005-0000-0000-000039040000}"/>
    <cellStyle name="Style 24 2 4 2 10" xfId="16326" xr:uid="{00000000-0005-0000-0000-000027050000}"/>
    <cellStyle name="Style 24 2 4 2 10 2" xfId="34882" xr:uid="{00000000-0005-0000-0000-000084150000}"/>
    <cellStyle name="Style 24 2 4 2 10 3" xfId="48669" xr:uid="{00000000-0005-0000-0000-000084150000}"/>
    <cellStyle name="Style 24 2 4 2 11" xfId="16152" xr:uid="{00000000-0005-0000-0000-000039040000}"/>
    <cellStyle name="Style 24 2 4 2 11 2" xfId="34708" xr:uid="{00000000-0005-0000-0000-000085150000}"/>
    <cellStyle name="Style 24 2 4 2 11 3" xfId="48508" xr:uid="{00000000-0005-0000-0000-000085150000}"/>
    <cellStyle name="Style 24 2 4 2 12" xfId="17304" xr:uid="{00000000-0005-0000-0000-000027050000}"/>
    <cellStyle name="Style 24 2 4 2 12 2" xfId="35860" xr:uid="{00000000-0005-0000-0000-000086150000}"/>
    <cellStyle name="Style 24 2 4 2 12 3" xfId="49526" xr:uid="{00000000-0005-0000-0000-000086150000}"/>
    <cellStyle name="Style 24 2 4 2 13" xfId="23929" xr:uid="{00000000-0005-0000-0000-000083150000}"/>
    <cellStyle name="Style 24 2 4 2 2" xfId="5625" xr:uid="{00000000-0005-0000-0000-000027050000}"/>
    <cellStyle name="Style 24 2 4 2 2 2" xfId="20611" xr:uid="{00000000-0005-0000-0000-0000E5050000}"/>
    <cellStyle name="Style 24 2 4 2 2 2 2" xfId="39163" xr:uid="{00000000-0005-0000-0000-000088150000}"/>
    <cellStyle name="Style 24 2 4 2 2 2 3" xfId="52546" xr:uid="{00000000-0005-0000-0000-000088150000}"/>
    <cellStyle name="Style 24 2 4 2 2 3" xfId="26042" xr:uid="{00000000-0005-0000-0000-000087150000}"/>
    <cellStyle name="Style 24 2 4 2 2 4" xfId="41442" xr:uid="{00000000-0005-0000-0000-000087150000}"/>
    <cellStyle name="Style 24 2 4 2 3" xfId="7591" xr:uid="{00000000-0005-0000-0000-000027050000}"/>
    <cellStyle name="Style 24 2 4 2 3 2" xfId="27721" xr:uid="{00000000-0005-0000-0000-000089150000}"/>
    <cellStyle name="Style 24 2 4 2 3 3" xfId="42729" xr:uid="{00000000-0005-0000-0000-000089150000}"/>
    <cellStyle name="Style 24 2 4 2 4" xfId="8452" xr:uid="{00000000-0005-0000-0000-000027050000}"/>
    <cellStyle name="Style 24 2 4 2 4 2" xfId="28379" xr:uid="{00000000-0005-0000-0000-00008A150000}"/>
    <cellStyle name="Style 24 2 4 2 4 3" xfId="43206" xr:uid="{00000000-0005-0000-0000-00008A150000}"/>
    <cellStyle name="Style 24 2 4 2 5" xfId="9308" xr:uid="{00000000-0005-0000-0000-000027050000}"/>
    <cellStyle name="Style 24 2 4 2 5 2" xfId="28910" xr:uid="{00000000-0005-0000-0000-00008B150000}"/>
    <cellStyle name="Style 24 2 4 2 5 3" xfId="43590" xr:uid="{00000000-0005-0000-0000-00008B150000}"/>
    <cellStyle name="Style 24 2 4 2 6" xfId="4734" xr:uid="{00000000-0005-0000-0000-0000A1250000}"/>
    <cellStyle name="Style 24 2 4 2 7" xfId="11732" xr:uid="{00000000-0005-0000-0000-000027050000}"/>
    <cellStyle name="Style 24 2 4 2 7 2" xfId="30296" xr:uid="{00000000-0005-0000-0000-00008D150000}"/>
    <cellStyle name="Style 24 2 4 2 7 3" xfId="44444" xr:uid="{00000000-0005-0000-0000-00008D150000}"/>
    <cellStyle name="Style 24 2 4 2 8" xfId="15092" xr:uid="{00000000-0005-0000-0000-000027050000}"/>
    <cellStyle name="Style 24 2 4 2 8 2" xfId="33648" xr:uid="{00000000-0005-0000-0000-00008E150000}"/>
    <cellStyle name="Style 24 2 4 2 8 3" xfId="47599" xr:uid="{00000000-0005-0000-0000-00008E150000}"/>
    <cellStyle name="Style 24 2 4 2 9" xfId="13365" xr:uid="{00000000-0005-0000-0000-000039040000}"/>
    <cellStyle name="Style 24 2 4 2 9 2" xfId="31921" xr:uid="{00000000-0005-0000-0000-00008F150000}"/>
    <cellStyle name="Style 24 2 4 2 9 3" xfId="45997" xr:uid="{00000000-0005-0000-0000-00008F150000}"/>
    <cellStyle name="Style 24 2 4 3" xfId="2643" xr:uid="{00000000-0005-0000-0000-000039040000}"/>
    <cellStyle name="Style 24 2 4 3 10" xfId="16046" xr:uid="{00000000-0005-0000-0000-000039040000}"/>
    <cellStyle name="Style 24 2 4 3 10 2" xfId="34602" xr:uid="{00000000-0005-0000-0000-000091150000}"/>
    <cellStyle name="Style 24 2 4 3 10 3" xfId="48420" xr:uid="{00000000-0005-0000-0000-000091150000}"/>
    <cellStyle name="Style 24 2 4 3 11" xfId="18716" xr:uid="{00000000-0005-0000-0000-000028050000}"/>
    <cellStyle name="Style 24 2 4 3 11 2" xfId="37272" xr:uid="{00000000-0005-0000-0000-000092150000}"/>
    <cellStyle name="Style 24 2 4 3 11 3" xfId="50769" xr:uid="{00000000-0005-0000-0000-000092150000}"/>
    <cellStyle name="Style 24 2 4 3 12" xfId="55469" xr:uid="{00000000-0005-0000-0000-000039040000}"/>
    <cellStyle name="Style 24 2 4 3 2" xfId="5850" xr:uid="{00000000-0005-0000-0000-000028050000}"/>
    <cellStyle name="Style 24 2 4 3 2 2" xfId="20740" xr:uid="{00000000-0005-0000-0000-0000E7050000}"/>
    <cellStyle name="Style 24 2 4 3 2 2 2" xfId="39285" xr:uid="{00000000-0005-0000-0000-000094150000}"/>
    <cellStyle name="Style 24 2 4 3 2 2 3" xfId="52662" xr:uid="{00000000-0005-0000-0000-000094150000}"/>
    <cellStyle name="Style 24 2 4 3 2 3" xfId="26260" xr:uid="{00000000-0005-0000-0000-000093150000}"/>
    <cellStyle name="Style 24 2 4 3 2 4" xfId="41645" xr:uid="{00000000-0005-0000-0000-000093150000}"/>
    <cellStyle name="Style 24 2 4 3 3" xfId="7816" xr:uid="{00000000-0005-0000-0000-000028050000}"/>
    <cellStyle name="Style 24 2 4 3 3 2" xfId="27860" xr:uid="{00000000-0005-0000-0000-000095150000}"/>
    <cellStyle name="Style 24 2 4 3 3 3" xfId="42839" xr:uid="{00000000-0005-0000-0000-000095150000}"/>
    <cellStyle name="Style 24 2 4 3 4" xfId="8677" xr:uid="{00000000-0005-0000-0000-000028050000}"/>
    <cellStyle name="Style 24 2 4 3 4 2" xfId="28540" xr:uid="{00000000-0005-0000-0000-000096150000}"/>
    <cellStyle name="Style 24 2 4 3 4 3" xfId="43316" xr:uid="{00000000-0005-0000-0000-000096150000}"/>
    <cellStyle name="Style 24 2 4 3 5" xfId="9533" xr:uid="{00000000-0005-0000-0000-000028050000}"/>
    <cellStyle name="Style 24 2 4 3 5 2" xfId="29135" xr:uid="{00000000-0005-0000-0000-000097150000}"/>
    <cellStyle name="Style 24 2 4 3 5 3" xfId="43802" xr:uid="{00000000-0005-0000-0000-000097150000}"/>
    <cellStyle name="Style 24 2 4 3 6" xfId="9225" xr:uid="{00000000-0005-0000-0000-0000A2250000}"/>
    <cellStyle name="Style 24 2 4 3 7" xfId="12537" xr:uid="{00000000-0005-0000-0000-000028050000}"/>
    <cellStyle name="Style 24 2 4 3 7 2" xfId="31095" xr:uid="{00000000-0005-0000-0000-000099150000}"/>
    <cellStyle name="Style 24 2 4 3 7 3" xfId="45195" xr:uid="{00000000-0005-0000-0000-000099150000}"/>
    <cellStyle name="Style 24 2 4 3 8" xfId="14088" xr:uid="{00000000-0005-0000-0000-000039040000}"/>
    <cellStyle name="Style 24 2 4 3 8 2" xfId="32644" xr:uid="{00000000-0005-0000-0000-00009A150000}"/>
    <cellStyle name="Style 24 2 4 3 8 3" xfId="46647" xr:uid="{00000000-0005-0000-0000-00009A150000}"/>
    <cellStyle name="Style 24 2 4 3 9" xfId="16551" xr:uid="{00000000-0005-0000-0000-000028050000}"/>
    <cellStyle name="Style 24 2 4 3 9 2" xfId="35107" xr:uid="{00000000-0005-0000-0000-00009B150000}"/>
    <cellStyle name="Style 24 2 4 3 9 3" xfId="48888" xr:uid="{00000000-0005-0000-0000-00009B150000}"/>
    <cellStyle name="Style 24 2 4 4" xfId="2557" xr:uid="{00000000-0005-0000-0000-000039040000}"/>
    <cellStyle name="Style 24 2 4 4 10" xfId="21576" xr:uid="{00000000-0005-0000-0000-000039040000}"/>
    <cellStyle name="Style 24 2 4 4 10 2" xfId="40116" xr:uid="{00000000-0005-0000-0000-00009D150000}"/>
    <cellStyle name="Style 24 2 4 4 10 3" xfId="53464" xr:uid="{00000000-0005-0000-0000-00009D150000}"/>
    <cellStyle name="Style 24 2 4 4 11" xfId="24050" xr:uid="{00000000-0005-0000-0000-00009C150000}"/>
    <cellStyle name="Style 24 2 4 4 12" xfId="55385" xr:uid="{00000000-0005-0000-0000-000039040000}"/>
    <cellStyle name="Style 24 2 4 4 2" xfId="5764" xr:uid="{00000000-0005-0000-0000-000029050000}"/>
    <cellStyle name="Style 24 2 4 4 2 2" xfId="26177" xr:uid="{00000000-0005-0000-0000-00009E150000}"/>
    <cellStyle name="Style 24 2 4 4 2 3" xfId="41565" xr:uid="{00000000-0005-0000-0000-00009E150000}"/>
    <cellStyle name="Style 24 2 4 4 3" xfId="9447" xr:uid="{00000000-0005-0000-0000-000029050000}"/>
    <cellStyle name="Style 24 2 4 4 3 2" xfId="29049" xr:uid="{00000000-0005-0000-0000-00009F150000}"/>
    <cellStyle name="Style 24 2 4 4 3 3" xfId="43719" xr:uid="{00000000-0005-0000-0000-00009F150000}"/>
    <cellStyle name="Style 24 2 4 4 4" xfId="3952" xr:uid="{00000000-0005-0000-0000-0000A3250000}"/>
    <cellStyle name="Style 24 2 4 4 5" xfId="13167" xr:uid="{00000000-0005-0000-0000-000029050000}"/>
    <cellStyle name="Style 24 2 4 4 5 2" xfId="31723" xr:uid="{00000000-0005-0000-0000-0000A1150000}"/>
    <cellStyle name="Style 24 2 4 4 5 3" xfId="45805" xr:uid="{00000000-0005-0000-0000-0000A1150000}"/>
    <cellStyle name="Style 24 2 4 4 6" xfId="11584" xr:uid="{00000000-0005-0000-0000-000039040000}"/>
    <cellStyle name="Style 24 2 4 4 6 2" xfId="30148" xr:uid="{00000000-0005-0000-0000-0000A2150000}"/>
    <cellStyle name="Style 24 2 4 4 6 3" xfId="44348" xr:uid="{00000000-0005-0000-0000-0000A2150000}"/>
    <cellStyle name="Style 24 2 4 4 7" xfId="16465" xr:uid="{00000000-0005-0000-0000-000029050000}"/>
    <cellStyle name="Style 24 2 4 4 7 2" xfId="35021" xr:uid="{00000000-0005-0000-0000-0000A3150000}"/>
    <cellStyle name="Style 24 2 4 4 7 3" xfId="48802" xr:uid="{00000000-0005-0000-0000-0000A3150000}"/>
    <cellStyle name="Style 24 2 4 4 8" xfId="15966" xr:uid="{00000000-0005-0000-0000-000039040000}"/>
    <cellStyle name="Style 24 2 4 4 8 2" xfId="34522" xr:uid="{00000000-0005-0000-0000-0000A4150000}"/>
    <cellStyle name="Style 24 2 4 4 8 3" xfId="48361" xr:uid="{00000000-0005-0000-0000-0000A4150000}"/>
    <cellStyle name="Style 24 2 4 4 9" xfId="19093" xr:uid="{00000000-0005-0000-0000-000029050000}"/>
    <cellStyle name="Style 24 2 4 4 9 2" xfId="37649" xr:uid="{00000000-0005-0000-0000-0000A5150000}"/>
    <cellStyle name="Style 24 2 4 4 9 3" xfId="51141" xr:uid="{00000000-0005-0000-0000-0000A5150000}"/>
    <cellStyle name="Style 24 2 4 5" xfId="4311" xr:uid="{00000000-0005-0000-0000-000026050000}"/>
    <cellStyle name="Style 24 2 4 5 2" xfId="24829" xr:uid="{00000000-0005-0000-0000-0000A6150000}"/>
    <cellStyle name="Style 24 2 4 5 3" xfId="27785" xr:uid="{00000000-0005-0000-0000-0000A6150000}"/>
    <cellStyle name="Style 24 2 4 6" xfId="9151" xr:uid="{00000000-0005-0000-0000-0000A0250000}"/>
    <cellStyle name="Style 24 2 4 7" xfId="15386" xr:uid="{00000000-0005-0000-0000-000039040000}"/>
    <cellStyle name="Style 24 2 4 7 2" xfId="33942" xr:uid="{00000000-0005-0000-0000-0000A8150000}"/>
    <cellStyle name="Style 24 2 4 7 3" xfId="47873" xr:uid="{00000000-0005-0000-0000-0000A8150000}"/>
    <cellStyle name="Style 24 2 4 8" xfId="13984" xr:uid="{00000000-0005-0000-0000-000026050000}"/>
    <cellStyle name="Style 24 2 4 8 2" xfId="32540" xr:uid="{00000000-0005-0000-0000-0000A9150000}"/>
    <cellStyle name="Style 24 2 4 8 3" xfId="46549" xr:uid="{00000000-0005-0000-0000-0000A9150000}"/>
    <cellStyle name="Style 24 2 4 9" xfId="17760" xr:uid="{00000000-0005-0000-0000-000026050000}"/>
    <cellStyle name="Style 24 2 4 9 2" xfId="36316" xr:uid="{00000000-0005-0000-0000-0000AA150000}"/>
    <cellStyle name="Style 24 2 4 9 3" xfId="49924" xr:uid="{00000000-0005-0000-0000-0000AA150000}"/>
    <cellStyle name="Style 24 2 5" xfId="2423" xr:uid="{00000000-0005-0000-0000-000034040000}"/>
    <cellStyle name="Style 24 2 5 10" xfId="16331" xr:uid="{00000000-0005-0000-0000-00002A050000}"/>
    <cellStyle name="Style 24 2 5 10 2" xfId="34887" xr:uid="{00000000-0005-0000-0000-0000AC150000}"/>
    <cellStyle name="Style 24 2 5 10 3" xfId="48674" xr:uid="{00000000-0005-0000-0000-0000AC150000}"/>
    <cellStyle name="Style 24 2 5 11" xfId="17879" xr:uid="{00000000-0005-0000-0000-000034040000}"/>
    <cellStyle name="Style 24 2 5 11 2" xfId="36435" xr:uid="{00000000-0005-0000-0000-0000AD150000}"/>
    <cellStyle name="Style 24 2 5 11 3" xfId="50020" xr:uid="{00000000-0005-0000-0000-0000AD150000}"/>
    <cellStyle name="Style 24 2 5 12" xfId="19935" xr:uid="{00000000-0005-0000-0000-00002A050000}"/>
    <cellStyle name="Style 24 2 5 12 2" xfId="38491" xr:uid="{00000000-0005-0000-0000-0000AE150000}"/>
    <cellStyle name="Style 24 2 5 12 3" xfId="51983" xr:uid="{00000000-0005-0000-0000-0000AE150000}"/>
    <cellStyle name="Style 24 2 5 13" xfId="23934" xr:uid="{00000000-0005-0000-0000-0000AB150000}"/>
    <cellStyle name="Style 24 2 5 2" xfId="5630" xr:uid="{00000000-0005-0000-0000-00002A050000}"/>
    <cellStyle name="Style 24 2 5 2 2" xfId="20616" xr:uid="{00000000-0005-0000-0000-0000EA050000}"/>
    <cellStyle name="Style 24 2 5 2 2 2" xfId="39168" xr:uid="{00000000-0005-0000-0000-0000B0150000}"/>
    <cellStyle name="Style 24 2 5 2 2 3" xfId="52551" xr:uid="{00000000-0005-0000-0000-0000B0150000}"/>
    <cellStyle name="Style 24 2 5 2 3" xfId="26047" xr:uid="{00000000-0005-0000-0000-0000AF150000}"/>
    <cellStyle name="Style 24 2 5 2 4" xfId="41447" xr:uid="{00000000-0005-0000-0000-0000AF150000}"/>
    <cellStyle name="Style 24 2 5 3" xfId="7596" xr:uid="{00000000-0005-0000-0000-00002A050000}"/>
    <cellStyle name="Style 24 2 5 3 2" xfId="27726" xr:uid="{00000000-0005-0000-0000-0000B1150000}"/>
    <cellStyle name="Style 24 2 5 3 3" xfId="42734" xr:uid="{00000000-0005-0000-0000-0000B1150000}"/>
    <cellStyle name="Style 24 2 5 4" xfId="8457" xr:uid="{00000000-0005-0000-0000-00002A050000}"/>
    <cellStyle name="Style 24 2 5 4 2" xfId="28384" xr:uid="{00000000-0005-0000-0000-0000B2150000}"/>
    <cellStyle name="Style 24 2 5 4 3" xfId="43211" xr:uid="{00000000-0005-0000-0000-0000B2150000}"/>
    <cellStyle name="Style 24 2 5 5" xfId="9313" xr:uid="{00000000-0005-0000-0000-00002A050000}"/>
    <cellStyle name="Style 24 2 5 5 2" xfId="28915" xr:uid="{00000000-0005-0000-0000-0000B3150000}"/>
    <cellStyle name="Style 24 2 5 5 3" xfId="43595" xr:uid="{00000000-0005-0000-0000-0000B3150000}"/>
    <cellStyle name="Style 24 2 5 6" xfId="9150" xr:uid="{00000000-0005-0000-0000-0000A4250000}"/>
    <cellStyle name="Style 24 2 5 7" xfId="11733" xr:uid="{00000000-0005-0000-0000-00002A050000}"/>
    <cellStyle name="Style 24 2 5 7 2" xfId="30297" xr:uid="{00000000-0005-0000-0000-0000B5150000}"/>
    <cellStyle name="Style 24 2 5 7 3" xfId="44445" xr:uid="{00000000-0005-0000-0000-0000B5150000}"/>
    <cellStyle name="Style 24 2 5 8" xfId="15097" xr:uid="{00000000-0005-0000-0000-00002A050000}"/>
    <cellStyle name="Style 24 2 5 8 2" xfId="33653" xr:uid="{00000000-0005-0000-0000-0000B6150000}"/>
    <cellStyle name="Style 24 2 5 8 3" xfId="47604" xr:uid="{00000000-0005-0000-0000-0000B6150000}"/>
    <cellStyle name="Style 24 2 5 9" xfId="13363" xr:uid="{00000000-0005-0000-0000-000034040000}"/>
    <cellStyle name="Style 24 2 5 9 2" xfId="31919" xr:uid="{00000000-0005-0000-0000-0000B7150000}"/>
    <cellStyle name="Style 24 2 5 9 3" xfId="45995" xr:uid="{00000000-0005-0000-0000-0000B7150000}"/>
    <cellStyle name="Style 24 2 6" xfId="2638" xr:uid="{00000000-0005-0000-0000-000034040000}"/>
    <cellStyle name="Style 24 2 6 10" xfId="15207" xr:uid="{00000000-0005-0000-0000-000034040000}"/>
    <cellStyle name="Style 24 2 6 10 2" xfId="33763" xr:uid="{00000000-0005-0000-0000-0000B9150000}"/>
    <cellStyle name="Style 24 2 6 10 3" xfId="47709" xr:uid="{00000000-0005-0000-0000-0000B9150000}"/>
    <cellStyle name="Style 24 2 6 11" xfId="19719" xr:uid="{00000000-0005-0000-0000-00002B050000}"/>
    <cellStyle name="Style 24 2 6 11 2" xfId="38275" xr:uid="{00000000-0005-0000-0000-0000BA150000}"/>
    <cellStyle name="Style 24 2 6 11 3" xfId="51767" xr:uid="{00000000-0005-0000-0000-0000BA150000}"/>
    <cellStyle name="Style 24 2 6 12" xfId="55464" xr:uid="{00000000-0005-0000-0000-000034040000}"/>
    <cellStyle name="Style 24 2 6 2" xfId="5845" xr:uid="{00000000-0005-0000-0000-00002B050000}"/>
    <cellStyle name="Style 24 2 6 2 2" xfId="20735" xr:uid="{00000000-0005-0000-0000-0000EC050000}"/>
    <cellStyle name="Style 24 2 6 2 2 2" xfId="39280" xr:uid="{00000000-0005-0000-0000-0000BC150000}"/>
    <cellStyle name="Style 24 2 6 2 2 3" xfId="52657" xr:uid="{00000000-0005-0000-0000-0000BC150000}"/>
    <cellStyle name="Style 24 2 6 2 3" xfId="26255" xr:uid="{00000000-0005-0000-0000-0000BB150000}"/>
    <cellStyle name="Style 24 2 6 2 4" xfId="41640" xr:uid="{00000000-0005-0000-0000-0000BB150000}"/>
    <cellStyle name="Style 24 2 6 3" xfId="7811" xr:uid="{00000000-0005-0000-0000-00002B050000}"/>
    <cellStyle name="Style 24 2 6 3 2" xfId="27855" xr:uid="{00000000-0005-0000-0000-0000BD150000}"/>
    <cellStyle name="Style 24 2 6 3 3" xfId="42834" xr:uid="{00000000-0005-0000-0000-0000BD150000}"/>
    <cellStyle name="Style 24 2 6 4" xfId="8672" xr:uid="{00000000-0005-0000-0000-00002B050000}"/>
    <cellStyle name="Style 24 2 6 4 2" xfId="28535" xr:uid="{00000000-0005-0000-0000-0000BE150000}"/>
    <cellStyle name="Style 24 2 6 4 3" xfId="43311" xr:uid="{00000000-0005-0000-0000-0000BE150000}"/>
    <cellStyle name="Style 24 2 6 5" xfId="9528" xr:uid="{00000000-0005-0000-0000-00002B050000}"/>
    <cellStyle name="Style 24 2 6 5 2" xfId="29130" xr:uid="{00000000-0005-0000-0000-0000BF150000}"/>
    <cellStyle name="Style 24 2 6 5 3" xfId="43797" xr:uid="{00000000-0005-0000-0000-0000BF150000}"/>
    <cellStyle name="Style 24 2 6 6" xfId="4735" xr:uid="{00000000-0005-0000-0000-0000A5250000}"/>
    <cellStyle name="Style 24 2 6 7" xfId="12666" xr:uid="{00000000-0005-0000-0000-00002B050000}"/>
    <cellStyle name="Style 24 2 6 7 2" xfId="31222" xr:uid="{00000000-0005-0000-0000-0000C1150000}"/>
    <cellStyle name="Style 24 2 6 7 3" xfId="45322" xr:uid="{00000000-0005-0000-0000-0000C1150000}"/>
    <cellStyle name="Style 24 2 6 8" xfId="14201" xr:uid="{00000000-0005-0000-0000-000034040000}"/>
    <cellStyle name="Style 24 2 6 8 2" xfId="32757" xr:uid="{00000000-0005-0000-0000-0000C2150000}"/>
    <cellStyle name="Style 24 2 6 8 3" xfId="46757" xr:uid="{00000000-0005-0000-0000-0000C2150000}"/>
    <cellStyle name="Style 24 2 6 9" xfId="16546" xr:uid="{00000000-0005-0000-0000-00002B050000}"/>
    <cellStyle name="Style 24 2 6 9 2" xfId="35102" xr:uid="{00000000-0005-0000-0000-0000C3150000}"/>
    <cellStyle name="Style 24 2 6 9 3" xfId="48883" xr:uid="{00000000-0005-0000-0000-0000C3150000}"/>
    <cellStyle name="Style 24 2 7" xfId="2562" xr:uid="{00000000-0005-0000-0000-000034040000}"/>
    <cellStyle name="Style 24 2 7 10" xfId="21581" xr:uid="{00000000-0005-0000-0000-000034040000}"/>
    <cellStyle name="Style 24 2 7 10 2" xfId="40121" xr:uid="{00000000-0005-0000-0000-0000C5150000}"/>
    <cellStyle name="Style 24 2 7 10 3" xfId="53469" xr:uid="{00000000-0005-0000-0000-0000C5150000}"/>
    <cellStyle name="Style 24 2 7 11" xfId="24055" xr:uid="{00000000-0005-0000-0000-0000C4150000}"/>
    <cellStyle name="Style 24 2 7 12" xfId="55390" xr:uid="{00000000-0005-0000-0000-000034040000}"/>
    <cellStyle name="Style 24 2 7 2" xfId="5769" xr:uid="{00000000-0005-0000-0000-00002C050000}"/>
    <cellStyle name="Style 24 2 7 2 2" xfId="26182" xr:uid="{00000000-0005-0000-0000-0000C6150000}"/>
    <cellStyle name="Style 24 2 7 2 3" xfId="41570" xr:uid="{00000000-0005-0000-0000-0000C6150000}"/>
    <cellStyle name="Style 24 2 7 3" xfId="9452" xr:uid="{00000000-0005-0000-0000-00002C050000}"/>
    <cellStyle name="Style 24 2 7 3 2" xfId="29054" xr:uid="{00000000-0005-0000-0000-0000C7150000}"/>
    <cellStyle name="Style 24 2 7 3 3" xfId="43724" xr:uid="{00000000-0005-0000-0000-0000C7150000}"/>
    <cellStyle name="Style 24 2 7 4" xfId="9224" xr:uid="{00000000-0005-0000-0000-0000A6250000}"/>
    <cellStyle name="Style 24 2 7 5" xfId="13162" xr:uid="{00000000-0005-0000-0000-00002C050000}"/>
    <cellStyle name="Style 24 2 7 5 2" xfId="31718" xr:uid="{00000000-0005-0000-0000-0000C9150000}"/>
    <cellStyle name="Style 24 2 7 5 3" xfId="45800" xr:uid="{00000000-0005-0000-0000-0000C9150000}"/>
    <cellStyle name="Style 24 2 7 6" xfId="12812" xr:uid="{00000000-0005-0000-0000-000034040000}"/>
    <cellStyle name="Style 24 2 7 6 2" xfId="31368" xr:uid="{00000000-0005-0000-0000-0000CA150000}"/>
    <cellStyle name="Style 24 2 7 6 3" xfId="45455" xr:uid="{00000000-0005-0000-0000-0000CA150000}"/>
    <cellStyle name="Style 24 2 7 7" xfId="16470" xr:uid="{00000000-0005-0000-0000-00002C050000}"/>
    <cellStyle name="Style 24 2 7 7 2" xfId="35026" xr:uid="{00000000-0005-0000-0000-0000CB150000}"/>
    <cellStyle name="Style 24 2 7 7 3" xfId="48807" xr:uid="{00000000-0005-0000-0000-0000CB150000}"/>
    <cellStyle name="Style 24 2 7 8" xfId="16380" xr:uid="{00000000-0005-0000-0000-000034040000}"/>
    <cellStyle name="Style 24 2 7 8 2" xfId="34936" xr:uid="{00000000-0005-0000-0000-0000CC150000}"/>
    <cellStyle name="Style 24 2 7 8 3" xfId="48723" xr:uid="{00000000-0005-0000-0000-0000CC150000}"/>
    <cellStyle name="Style 24 2 7 9" xfId="19517" xr:uid="{00000000-0005-0000-0000-00002C050000}"/>
    <cellStyle name="Style 24 2 7 9 2" xfId="38073" xr:uid="{00000000-0005-0000-0000-0000CD150000}"/>
    <cellStyle name="Style 24 2 7 9 3" xfId="51565" xr:uid="{00000000-0005-0000-0000-0000CD150000}"/>
    <cellStyle name="Style 24 2 8" xfId="4306" xr:uid="{00000000-0005-0000-0000-000015050000}"/>
    <cellStyle name="Style 24 2 8 2" xfId="24824" xr:uid="{00000000-0005-0000-0000-0000CE150000}"/>
    <cellStyle name="Style 24 2 8 3" xfId="24464" xr:uid="{00000000-0005-0000-0000-0000CE150000}"/>
    <cellStyle name="Style 24 2 9" xfId="3948" xr:uid="{00000000-0005-0000-0000-00008F250000}"/>
    <cellStyle name="Style 24 20" xfId="29996" xr:uid="{00000000-0005-0000-0000-0000B2140000}"/>
    <cellStyle name="Style 24 21" xfId="54288" xr:uid="{00000000-0005-0000-0000-000033040000}"/>
    <cellStyle name="Style 24 3" xfId="1095" xr:uid="{00000000-0005-0000-0000-00003A040000}"/>
    <cellStyle name="Style 24 3 10" xfId="13315" xr:uid="{00000000-0005-0000-0000-00002D050000}"/>
    <cellStyle name="Style 24 3 10 2" xfId="31871" xr:uid="{00000000-0005-0000-0000-0000D1150000}"/>
    <cellStyle name="Style 24 3 10 3" xfId="45951" xr:uid="{00000000-0005-0000-0000-0000D1150000}"/>
    <cellStyle name="Style 24 3 11" xfId="17961" xr:uid="{00000000-0005-0000-0000-00002D050000}"/>
    <cellStyle name="Style 24 3 11 2" xfId="36517" xr:uid="{00000000-0005-0000-0000-0000D2150000}"/>
    <cellStyle name="Style 24 3 11 3" xfId="50098" xr:uid="{00000000-0005-0000-0000-0000D2150000}"/>
    <cellStyle name="Style 24 3 12" xfId="13843" xr:uid="{00000000-0005-0000-0000-00003A040000}"/>
    <cellStyle name="Style 24 3 12 2" xfId="32399" xr:uid="{00000000-0005-0000-0000-0000D3150000}"/>
    <cellStyle name="Style 24 3 12 3" xfId="46420" xr:uid="{00000000-0005-0000-0000-0000D3150000}"/>
    <cellStyle name="Style 24 3 13" xfId="19328" xr:uid="{00000000-0005-0000-0000-00002D050000}"/>
    <cellStyle name="Style 24 3 13 2" xfId="37884" xr:uid="{00000000-0005-0000-0000-0000D4150000}"/>
    <cellStyle name="Style 24 3 13 3" xfId="51376" xr:uid="{00000000-0005-0000-0000-0000D4150000}"/>
    <cellStyle name="Style 24 3 14" xfId="18939" xr:uid="{00000000-0005-0000-0000-00003A040000}"/>
    <cellStyle name="Style 24 3 14 2" xfId="37495" xr:uid="{00000000-0005-0000-0000-0000D5150000}"/>
    <cellStyle name="Style 24 3 14 3" xfId="50987" xr:uid="{00000000-0005-0000-0000-0000D5150000}"/>
    <cellStyle name="Style 24 3 15" xfId="21669" xr:uid="{00000000-0005-0000-0000-00003A040000}"/>
    <cellStyle name="Style 24 3 15 2" xfId="40209" xr:uid="{00000000-0005-0000-0000-0000D6150000}"/>
    <cellStyle name="Style 24 3 15 3" xfId="53557" xr:uid="{00000000-0005-0000-0000-0000D6150000}"/>
    <cellStyle name="Style 24 3 16" xfId="22078" xr:uid="{00000000-0005-0000-0000-00002D050000}"/>
    <cellStyle name="Style 24 3 16 2" xfId="40618" xr:uid="{00000000-0005-0000-0000-0000D7150000}"/>
    <cellStyle name="Style 24 3 16 3" xfId="53907" xr:uid="{00000000-0005-0000-0000-0000D7150000}"/>
    <cellStyle name="Style 24 3 17" xfId="22880" xr:uid="{00000000-0005-0000-0000-0000D0150000}"/>
    <cellStyle name="Style 24 3 18" xfId="23583" xr:uid="{00000000-0005-0000-0000-0000D0150000}"/>
    <cellStyle name="Style 24 3 19" xfId="54295" xr:uid="{00000000-0005-0000-0000-00003A040000}"/>
    <cellStyle name="Style 24 3 2" xfId="1096" xr:uid="{00000000-0005-0000-0000-00003B040000}"/>
    <cellStyle name="Style 24 3 2 10" xfId="18631" xr:uid="{00000000-0005-0000-0000-00003B040000}"/>
    <cellStyle name="Style 24 3 2 10 2" xfId="37187" xr:uid="{00000000-0005-0000-0000-0000D9150000}"/>
    <cellStyle name="Style 24 3 2 10 3" xfId="50689" xr:uid="{00000000-0005-0000-0000-0000D9150000}"/>
    <cellStyle name="Style 24 3 2 11" xfId="18598" xr:uid="{00000000-0005-0000-0000-00002E050000}"/>
    <cellStyle name="Style 24 3 2 11 2" xfId="37154" xr:uid="{00000000-0005-0000-0000-0000DA150000}"/>
    <cellStyle name="Style 24 3 2 11 3" xfId="50656" xr:uid="{00000000-0005-0000-0000-0000DA150000}"/>
    <cellStyle name="Style 24 3 2 12" xfId="18962" xr:uid="{00000000-0005-0000-0000-00003B040000}"/>
    <cellStyle name="Style 24 3 2 12 2" xfId="37518" xr:uid="{00000000-0005-0000-0000-0000DB150000}"/>
    <cellStyle name="Style 24 3 2 12 3" xfId="51010" xr:uid="{00000000-0005-0000-0000-0000DB150000}"/>
    <cellStyle name="Style 24 3 2 13" xfId="21475" xr:uid="{00000000-0005-0000-0000-00003B040000}"/>
    <cellStyle name="Style 24 3 2 13 2" xfId="40015" xr:uid="{00000000-0005-0000-0000-0000DC150000}"/>
    <cellStyle name="Style 24 3 2 13 3" xfId="53363" xr:uid="{00000000-0005-0000-0000-0000DC150000}"/>
    <cellStyle name="Style 24 3 2 14" xfId="22079" xr:uid="{00000000-0005-0000-0000-00002E050000}"/>
    <cellStyle name="Style 24 3 2 14 2" xfId="40619" xr:uid="{00000000-0005-0000-0000-0000DD150000}"/>
    <cellStyle name="Style 24 3 2 14 3" xfId="53908" xr:uid="{00000000-0005-0000-0000-0000DD150000}"/>
    <cellStyle name="Style 24 3 2 15" xfId="22881" xr:uid="{00000000-0005-0000-0000-0000D8150000}"/>
    <cellStyle name="Style 24 3 2 16" xfId="29988" xr:uid="{00000000-0005-0000-0000-0000D8150000}"/>
    <cellStyle name="Style 24 3 2 17" xfId="54296" xr:uid="{00000000-0005-0000-0000-00003B040000}"/>
    <cellStyle name="Style 24 3 2 2" xfId="2416" xr:uid="{00000000-0005-0000-0000-00003B040000}"/>
    <cellStyle name="Style 24 3 2 2 10" xfId="16324" xr:uid="{00000000-0005-0000-0000-00002F050000}"/>
    <cellStyle name="Style 24 3 2 2 10 2" xfId="34880" xr:uid="{00000000-0005-0000-0000-0000DF150000}"/>
    <cellStyle name="Style 24 3 2 2 10 3" xfId="48667" xr:uid="{00000000-0005-0000-0000-0000DF150000}"/>
    <cellStyle name="Style 24 3 2 2 11" xfId="13417" xr:uid="{00000000-0005-0000-0000-00003B040000}"/>
    <cellStyle name="Style 24 3 2 2 11 2" xfId="31973" xr:uid="{00000000-0005-0000-0000-0000E0150000}"/>
    <cellStyle name="Style 24 3 2 2 11 3" xfId="46044" xr:uid="{00000000-0005-0000-0000-0000E0150000}"/>
    <cellStyle name="Style 24 3 2 2 12" xfId="19631" xr:uid="{00000000-0005-0000-0000-00002F050000}"/>
    <cellStyle name="Style 24 3 2 2 12 2" xfId="38187" xr:uid="{00000000-0005-0000-0000-0000E1150000}"/>
    <cellStyle name="Style 24 3 2 2 12 3" xfId="51679" xr:uid="{00000000-0005-0000-0000-0000E1150000}"/>
    <cellStyle name="Style 24 3 2 2 13" xfId="23927" xr:uid="{00000000-0005-0000-0000-0000DE150000}"/>
    <cellStyle name="Style 24 3 2 2 2" xfId="5623" xr:uid="{00000000-0005-0000-0000-00002F050000}"/>
    <cellStyle name="Style 24 3 2 2 2 2" xfId="20609" xr:uid="{00000000-0005-0000-0000-0000F1050000}"/>
    <cellStyle name="Style 24 3 2 2 2 2 2" xfId="39161" xr:uid="{00000000-0005-0000-0000-0000E3150000}"/>
    <cellStyle name="Style 24 3 2 2 2 2 3" xfId="52544" xr:uid="{00000000-0005-0000-0000-0000E3150000}"/>
    <cellStyle name="Style 24 3 2 2 2 3" xfId="26040" xr:uid="{00000000-0005-0000-0000-0000E2150000}"/>
    <cellStyle name="Style 24 3 2 2 2 4" xfId="41440" xr:uid="{00000000-0005-0000-0000-0000E2150000}"/>
    <cellStyle name="Style 24 3 2 2 3" xfId="7589" xr:uid="{00000000-0005-0000-0000-00002F050000}"/>
    <cellStyle name="Style 24 3 2 2 3 2" xfId="27719" xr:uid="{00000000-0005-0000-0000-0000E4150000}"/>
    <cellStyle name="Style 24 3 2 2 3 3" xfId="42727" xr:uid="{00000000-0005-0000-0000-0000E4150000}"/>
    <cellStyle name="Style 24 3 2 2 4" xfId="8450" xr:uid="{00000000-0005-0000-0000-00002F050000}"/>
    <cellStyle name="Style 24 3 2 2 4 2" xfId="28377" xr:uid="{00000000-0005-0000-0000-0000E5150000}"/>
    <cellStyle name="Style 24 3 2 2 4 3" xfId="43204" xr:uid="{00000000-0005-0000-0000-0000E5150000}"/>
    <cellStyle name="Style 24 3 2 2 5" xfId="9306" xr:uid="{00000000-0005-0000-0000-00002F050000}"/>
    <cellStyle name="Style 24 3 2 2 5 2" xfId="28908" xr:uid="{00000000-0005-0000-0000-0000E6150000}"/>
    <cellStyle name="Style 24 3 2 2 5 3" xfId="43588" xr:uid="{00000000-0005-0000-0000-0000E6150000}"/>
    <cellStyle name="Style 24 3 2 2 6" xfId="9152" xr:uid="{00000000-0005-0000-0000-0000A9250000}"/>
    <cellStyle name="Style 24 3 2 2 7" xfId="12789" xr:uid="{00000000-0005-0000-0000-00002F050000}"/>
    <cellStyle name="Style 24 3 2 2 7 2" xfId="31345" xr:uid="{00000000-0005-0000-0000-0000E8150000}"/>
    <cellStyle name="Style 24 3 2 2 7 3" xfId="45433" xr:uid="{00000000-0005-0000-0000-0000E8150000}"/>
    <cellStyle name="Style 24 3 2 2 8" xfId="15090" xr:uid="{00000000-0005-0000-0000-00002F050000}"/>
    <cellStyle name="Style 24 3 2 2 8 2" xfId="33646" xr:uid="{00000000-0005-0000-0000-0000E9150000}"/>
    <cellStyle name="Style 24 3 2 2 8 3" xfId="47597" xr:uid="{00000000-0005-0000-0000-0000E9150000}"/>
    <cellStyle name="Style 24 3 2 2 9" xfId="13367" xr:uid="{00000000-0005-0000-0000-00003B040000}"/>
    <cellStyle name="Style 24 3 2 2 9 2" xfId="31923" xr:uid="{00000000-0005-0000-0000-0000EA150000}"/>
    <cellStyle name="Style 24 3 2 2 9 3" xfId="45999" xr:uid="{00000000-0005-0000-0000-0000EA150000}"/>
    <cellStyle name="Style 24 3 2 3" xfId="2645" xr:uid="{00000000-0005-0000-0000-00003B040000}"/>
    <cellStyle name="Style 24 3 2 3 10" xfId="13684" xr:uid="{00000000-0005-0000-0000-00003B040000}"/>
    <cellStyle name="Style 24 3 2 3 10 2" xfId="32240" xr:uid="{00000000-0005-0000-0000-0000EC150000}"/>
    <cellStyle name="Style 24 3 2 3 10 3" xfId="46277" xr:uid="{00000000-0005-0000-0000-0000EC150000}"/>
    <cellStyle name="Style 24 3 2 3 11" xfId="19444" xr:uid="{00000000-0005-0000-0000-000030050000}"/>
    <cellStyle name="Style 24 3 2 3 11 2" xfId="38000" xr:uid="{00000000-0005-0000-0000-0000ED150000}"/>
    <cellStyle name="Style 24 3 2 3 11 3" xfId="51492" xr:uid="{00000000-0005-0000-0000-0000ED150000}"/>
    <cellStyle name="Style 24 3 2 3 12" xfId="55471" xr:uid="{00000000-0005-0000-0000-00003B040000}"/>
    <cellStyle name="Style 24 3 2 3 2" xfId="5852" xr:uid="{00000000-0005-0000-0000-000030050000}"/>
    <cellStyle name="Style 24 3 2 3 2 2" xfId="20742" xr:uid="{00000000-0005-0000-0000-0000F3050000}"/>
    <cellStyle name="Style 24 3 2 3 2 2 2" xfId="39287" xr:uid="{00000000-0005-0000-0000-0000EF150000}"/>
    <cellStyle name="Style 24 3 2 3 2 2 3" xfId="52664" xr:uid="{00000000-0005-0000-0000-0000EF150000}"/>
    <cellStyle name="Style 24 3 2 3 2 3" xfId="26262" xr:uid="{00000000-0005-0000-0000-0000EE150000}"/>
    <cellStyle name="Style 24 3 2 3 2 4" xfId="41647" xr:uid="{00000000-0005-0000-0000-0000EE150000}"/>
    <cellStyle name="Style 24 3 2 3 3" xfId="7818" xr:uid="{00000000-0005-0000-0000-000030050000}"/>
    <cellStyle name="Style 24 3 2 3 3 2" xfId="27862" xr:uid="{00000000-0005-0000-0000-0000F0150000}"/>
    <cellStyle name="Style 24 3 2 3 3 3" xfId="42841" xr:uid="{00000000-0005-0000-0000-0000F0150000}"/>
    <cellStyle name="Style 24 3 2 3 4" xfId="8679" xr:uid="{00000000-0005-0000-0000-000030050000}"/>
    <cellStyle name="Style 24 3 2 3 4 2" xfId="28542" xr:uid="{00000000-0005-0000-0000-0000F1150000}"/>
    <cellStyle name="Style 24 3 2 3 4 3" xfId="43318" xr:uid="{00000000-0005-0000-0000-0000F1150000}"/>
    <cellStyle name="Style 24 3 2 3 5" xfId="9535" xr:uid="{00000000-0005-0000-0000-000030050000}"/>
    <cellStyle name="Style 24 3 2 3 5 2" xfId="29137" xr:uid="{00000000-0005-0000-0000-0000F2150000}"/>
    <cellStyle name="Style 24 3 2 3 5 3" xfId="43804" xr:uid="{00000000-0005-0000-0000-0000F2150000}"/>
    <cellStyle name="Style 24 3 2 3 6" xfId="4733" xr:uid="{00000000-0005-0000-0000-0000AA250000}"/>
    <cellStyle name="Style 24 3 2 3 7" xfId="12665" xr:uid="{00000000-0005-0000-0000-000030050000}"/>
    <cellStyle name="Style 24 3 2 3 7 2" xfId="31221" xr:uid="{00000000-0005-0000-0000-0000F4150000}"/>
    <cellStyle name="Style 24 3 2 3 7 3" xfId="45321" xr:uid="{00000000-0005-0000-0000-0000F4150000}"/>
    <cellStyle name="Style 24 3 2 3 8" xfId="14166" xr:uid="{00000000-0005-0000-0000-00003B040000}"/>
    <cellStyle name="Style 24 3 2 3 8 2" xfId="32722" xr:uid="{00000000-0005-0000-0000-0000F5150000}"/>
    <cellStyle name="Style 24 3 2 3 8 3" xfId="46722" xr:uid="{00000000-0005-0000-0000-0000F5150000}"/>
    <cellStyle name="Style 24 3 2 3 9" xfId="16553" xr:uid="{00000000-0005-0000-0000-000030050000}"/>
    <cellStyle name="Style 24 3 2 3 9 2" xfId="35109" xr:uid="{00000000-0005-0000-0000-0000F6150000}"/>
    <cellStyle name="Style 24 3 2 3 9 3" xfId="48890" xr:uid="{00000000-0005-0000-0000-0000F6150000}"/>
    <cellStyle name="Style 24 3 2 4" xfId="2555" xr:uid="{00000000-0005-0000-0000-00003B040000}"/>
    <cellStyle name="Style 24 3 2 4 10" xfId="21574" xr:uid="{00000000-0005-0000-0000-00003B040000}"/>
    <cellStyle name="Style 24 3 2 4 10 2" xfId="40114" xr:uid="{00000000-0005-0000-0000-0000F8150000}"/>
    <cellStyle name="Style 24 3 2 4 10 3" xfId="53462" xr:uid="{00000000-0005-0000-0000-0000F8150000}"/>
    <cellStyle name="Style 24 3 2 4 11" xfId="24048" xr:uid="{00000000-0005-0000-0000-0000F7150000}"/>
    <cellStyle name="Style 24 3 2 4 12" xfId="55383" xr:uid="{00000000-0005-0000-0000-00003B040000}"/>
    <cellStyle name="Style 24 3 2 4 2" xfId="5762" xr:uid="{00000000-0005-0000-0000-000031050000}"/>
    <cellStyle name="Style 24 3 2 4 2 2" xfId="26175" xr:uid="{00000000-0005-0000-0000-0000F9150000}"/>
    <cellStyle name="Style 24 3 2 4 2 3" xfId="41563" xr:uid="{00000000-0005-0000-0000-0000F9150000}"/>
    <cellStyle name="Style 24 3 2 4 3" xfId="9445" xr:uid="{00000000-0005-0000-0000-000031050000}"/>
    <cellStyle name="Style 24 3 2 4 3 2" xfId="29047" xr:uid="{00000000-0005-0000-0000-0000FA150000}"/>
    <cellStyle name="Style 24 3 2 4 3 3" xfId="43717" xr:uid="{00000000-0005-0000-0000-0000FA150000}"/>
    <cellStyle name="Style 24 3 2 4 4" xfId="9226" xr:uid="{00000000-0005-0000-0000-0000AB250000}"/>
    <cellStyle name="Style 24 3 2 4 5" xfId="13169" xr:uid="{00000000-0005-0000-0000-000031050000}"/>
    <cellStyle name="Style 24 3 2 4 5 2" xfId="31725" xr:uid="{00000000-0005-0000-0000-0000FC150000}"/>
    <cellStyle name="Style 24 3 2 4 5 3" xfId="45807" xr:uid="{00000000-0005-0000-0000-0000FC150000}"/>
    <cellStyle name="Style 24 3 2 4 6" xfId="14280" xr:uid="{00000000-0005-0000-0000-00003B040000}"/>
    <cellStyle name="Style 24 3 2 4 6 2" xfId="32836" xr:uid="{00000000-0005-0000-0000-0000FD150000}"/>
    <cellStyle name="Style 24 3 2 4 6 3" xfId="46828" xr:uid="{00000000-0005-0000-0000-0000FD150000}"/>
    <cellStyle name="Style 24 3 2 4 7" xfId="16463" xr:uid="{00000000-0005-0000-0000-000031050000}"/>
    <cellStyle name="Style 24 3 2 4 7 2" xfId="35019" xr:uid="{00000000-0005-0000-0000-0000FE150000}"/>
    <cellStyle name="Style 24 3 2 4 7 3" xfId="48800" xr:uid="{00000000-0005-0000-0000-0000FE150000}"/>
    <cellStyle name="Style 24 3 2 4 8" xfId="15548" xr:uid="{00000000-0005-0000-0000-00003B040000}"/>
    <cellStyle name="Style 24 3 2 4 8 2" xfId="34104" xr:uid="{00000000-0005-0000-0000-0000FF150000}"/>
    <cellStyle name="Style 24 3 2 4 8 3" xfId="47999" xr:uid="{00000000-0005-0000-0000-0000FF150000}"/>
    <cellStyle name="Style 24 3 2 4 9" xfId="18348" xr:uid="{00000000-0005-0000-0000-000031050000}"/>
    <cellStyle name="Style 24 3 2 4 9 2" xfId="36904" xr:uid="{00000000-0005-0000-0000-000000160000}"/>
    <cellStyle name="Style 24 3 2 4 9 3" xfId="50428" xr:uid="{00000000-0005-0000-0000-000000160000}"/>
    <cellStyle name="Style 24 3 2 5" xfId="4313" xr:uid="{00000000-0005-0000-0000-00002E050000}"/>
    <cellStyle name="Style 24 3 2 5 2" xfId="24831" xr:uid="{00000000-0005-0000-0000-000001160000}"/>
    <cellStyle name="Style 24 3 2 5 3" xfId="22651" xr:uid="{00000000-0005-0000-0000-000001160000}"/>
    <cellStyle name="Style 24 3 2 6" xfId="3954" xr:uid="{00000000-0005-0000-0000-0000A8250000}"/>
    <cellStyle name="Style 24 3 2 7" xfId="15575" xr:uid="{00000000-0005-0000-0000-00003B040000}"/>
    <cellStyle name="Style 24 3 2 7 2" xfId="34131" xr:uid="{00000000-0005-0000-0000-000003160000}"/>
    <cellStyle name="Style 24 3 2 7 3" xfId="48026" xr:uid="{00000000-0005-0000-0000-000003160000}"/>
    <cellStyle name="Style 24 3 2 8" xfId="15840" xr:uid="{00000000-0005-0000-0000-00002E050000}"/>
    <cellStyle name="Style 24 3 2 8 2" xfId="34396" xr:uid="{00000000-0005-0000-0000-000004160000}"/>
    <cellStyle name="Style 24 3 2 8 3" xfId="48247" xr:uid="{00000000-0005-0000-0000-000004160000}"/>
    <cellStyle name="Style 24 3 2 9" xfId="18402" xr:uid="{00000000-0005-0000-0000-00002E050000}"/>
    <cellStyle name="Style 24 3 2 9 2" xfId="36958" xr:uid="{00000000-0005-0000-0000-000005160000}"/>
    <cellStyle name="Style 24 3 2 9 3" xfId="50478" xr:uid="{00000000-0005-0000-0000-000005160000}"/>
    <cellStyle name="Style 24 3 3" xfId="1097" xr:uid="{00000000-0005-0000-0000-00003C040000}"/>
    <cellStyle name="Style 24 3 3 10" xfId="17340" xr:uid="{00000000-0005-0000-0000-00003C040000}"/>
    <cellStyle name="Style 24 3 3 10 2" xfId="35896" xr:uid="{00000000-0005-0000-0000-000007160000}"/>
    <cellStyle name="Style 24 3 3 10 3" xfId="49555" xr:uid="{00000000-0005-0000-0000-000007160000}"/>
    <cellStyle name="Style 24 3 3 11" xfId="19064" xr:uid="{00000000-0005-0000-0000-000032050000}"/>
    <cellStyle name="Style 24 3 3 11 2" xfId="37620" xr:uid="{00000000-0005-0000-0000-000008160000}"/>
    <cellStyle name="Style 24 3 3 11 3" xfId="51112" xr:uid="{00000000-0005-0000-0000-000008160000}"/>
    <cellStyle name="Style 24 3 3 12" xfId="19300" xr:uid="{00000000-0005-0000-0000-00003C040000}"/>
    <cellStyle name="Style 24 3 3 12 2" xfId="37856" xr:uid="{00000000-0005-0000-0000-000009160000}"/>
    <cellStyle name="Style 24 3 3 12 3" xfId="51348" xr:uid="{00000000-0005-0000-0000-000009160000}"/>
    <cellStyle name="Style 24 3 3 13" xfId="21655" xr:uid="{00000000-0005-0000-0000-00003C040000}"/>
    <cellStyle name="Style 24 3 3 13 2" xfId="40195" xr:uid="{00000000-0005-0000-0000-00000A160000}"/>
    <cellStyle name="Style 24 3 3 13 3" xfId="53543" xr:uid="{00000000-0005-0000-0000-00000A160000}"/>
    <cellStyle name="Style 24 3 3 14" xfId="22080" xr:uid="{00000000-0005-0000-0000-000032050000}"/>
    <cellStyle name="Style 24 3 3 14 2" xfId="40620" xr:uid="{00000000-0005-0000-0000-00000B160000}"/>
    <cellStyle name="Style 24 3 3 14 3" xfId="53909" xr:uid="{00000000-0005-0000-0000-00000B160000}"/>
    <cellStyle name="Style 24 3 3 15" xfId="22882" xr:uid="{00000000-0005-0000-0000-000006160000}"/>
    <cellStyle name="Style 24 3 3 16" xfId="29984" xr:uid="{00000000-0005-0000-0000-000006160000}"/>
    <cellStyle name="Style 24 3 3 17" xfId="54297" xr:uid="{00000000-0005-0000-0000-00003C040000}"/>
    <cellStyle name="Style 24 3 3 2" xfId="2415" xr:uid="{00000000-0005-0000-0000-00003C040000}"/>
    <cellStyle name="Style 24 3 3 2 10" xfId="16323" xr:uid="{00000000-0005-0000-0000-000033050000}"/>
    <cellStyle name="Style 24 3 3 2 10 2" xfId="34879" xr:uid="{00000000-0005-0000-0000-00000D160000}"/>
    <cellStyle name="Style 24 3 3 2 10 3" xfId="48666" xr:uid="{00000000-0005-0000-0000-00000D160000}"/>
    <cellStyle name="Style 24 3 3 2 11" xfId="18457" xr:uid="{00000000-0005-0000-0000-00003C040000}"/>
    <cellStyle name="Style 24 3 3 2 11 2" xfId="37013" xr:uid="{00000000-0005-0000-0000-00000E160000}"/>
    <cellStyle name="Style 24 3 3 2 11 3" xfId="50529" xr:uid="{00000000-0005-0000-0000-00000E160000}"/>
    <cellStyle name="Style 24 3 3 2 12" xfId="19678" xr:uid="{00000000-0005-0000-0000-000033050000}"/>
    <cellStyle name="Style 24 3 3 2 12 2" xfId="38234" xr:uid="{00000000-0005-0000-0000-00000F160000}"/>
    <cellStyle name="Style 24 3 3 2 12 3" xfId="51726" xr:uid="{00000000-0005-0000-0000-00000F160000}"/>
    <cellStyle name="Style 24 3 3 2 13" xfId="23926" xr:uid="{00000000-0005-0000-0000-00000C160000}"/>
    <cellStyle name="Style 24 3 3 2 2" xfId="5622" xr:uid="{00000000-0005-0000-0000-000033050000}"/>
    <cellStyle name="Style 24 3 3 2 2 2" xfId="20608" xr:uid="{00000000-0005-0000-0000-0000F7050000}"/>
    <cellStyle name="Style 24 3 3 2 2 2 2" xfId="39160" xr:uid="{00000000-0005-0000-0000-000011160000}"/>
    <cellStyle name="Style 24 3 3 2 2 2 3" xfId="52543" xr:uid="{00000000-0005-0000-0000-000011160000}"/>
    <cellStyle name="Style 24 3 3 2 2 3" xfId="26039" xr:uid="{00000000-0005-0000-0000-000010160000}"/>
    <cellStyle name="Style 24 3 3 2 2 4" xfId="41439" xr:uid="{00000000-0005-0000-0000-000010160000}"/>
    <cellStyle name="Style 24 3 3 2 3" xfId="7588" xr:uid="{00000000-0005-0000-0000-000033050000}"/>
    <cellStyle name="Style 24 3 3 2 3 2" xfId="27718" xr:uid="{00000000-0005-0000-0000-000012160000}"/>
    <cellStyle name="Style 24 3 3 2 3 3" xfId="42726" xr:uid="{00000000-0005-0000-0000-000012160000}"/>
    <cellStyle name="Style 24 3 3 2 4" xfId="8449" xr:uid="{00000000-0005-0000-0000-000033050000}"/>
    <cellStyle name="Style 24 3 3 2 4 2" xfId="28376" xr:uid="{00000000-0005-0000-0000-000013160000}"/>
    <cellStyle name="Style 24 3 3 2 4 3" xfId="43203" xr:uid="{00000000-0005-0000-0000-000013160000}"/>
    <cellStyle name="Style 24 3 3 2 5" xfId="9305" xr:uid="{00000000-0005-0000-0000-000033050000}"/>
    <cellStyle name="Style 24 3 3 2 5 2" xfId="28907" xr:uid="{00000000-0005-0000-0000-000014160000}"/>
    <cellStyle name="Style 24 3 3 2 5 3" xfId="43587" xr:uid="{00000000-0005-0000-0000-000014160000}"/>
    <cellStyle name="Style 24 3 3 2 6" xfId="9149" xr:uid="{00000000-0005-0000-0000-0000AD250000}"/>
    <cellStyle name="Style 24 3 3 2 7" xfId="13209" xr:uid="{00000000-0005-0000-0000-000033050000}"/>
    <cellStyle name="Style 24 3 3 2 7 2" xfId="31765" xr:uid="{00000000-0005-0000-0000-000016160000}"/>
    <cellStyle name="Style 24 3 3 2 7 3" xfId="45847" xr:uid="{00000000-0005-0000-0000-000016160000}"/>
    <cellStyle name="Style 24 3 3 2 8" xfId="15089" xr:uid="{00000000-0005-0000-0000-000033050000}"/>
    <cellStyle name="Style 24 3 3 2 8 2" xfId="33645" xr:uid="{00000000-0005-0000-0000-000017160000}"/>
    <cellStyle name="Style 24 3 3 2 8 3" xfId="47596" xr:uid="{00000000-0005-0000-0000-000017160000}"/>
    <cellStyle name="Style 24 3 3 2 9" xfId="13368" xr:uid="{00000000-0005-0000-0000-00003C040000}"/>
    <cellStyle name="Style 24 3 3 2 9 2" xfId="31924" xr:uid="{00000000-0005-0000-0000-000018160000}"/>
    <cellStyle name="Style 24 3 3 2 9 3" xfId="46000" xr:uid="{00000000-0005-0000-0000-000018160000}"/>
    <cellStyle name="Style 24 3 3 3" xfId="2646" xr:uid="{00000000-0005-0000-0000-00003C040000}"/>
    <cellStyle name="Style 24 3 3 3 10" xfId="14789" xr:uid="{00000000-0005-0000-0000-00003C040000}"/>
    <cellStyle name="Style 24 3 3 3 10 2" xfId="33345" xr:uid="{00000000-0005-0000-0000-00001A160000}"/>
    <cellStyle name="Style 24 3 3 3 10 3" xfId="47308" xr:uid="{00000000-0005-0000-0000-00001A160000}"/>
    <cellStyle name="Style 24 3 3 3 11" xfId="14374" xr:uid="{00000000-0005-0000-0000-000034050000}"/>
    <cellStyle name="Style 24 3 3 3 11 2" xfId="32930" xr:uid="{00000000-0005-0000-0000-00001B160000}"/>
    <cellStyle name="Style 24 3 3 3 11 3" xfId="46914" xr:uid="{00000000-0005-0000-0000-00001B160000}"/>
    <cellStyle name="Style 24 3 3 3 12" xfId="55472" xr:uid="{00000000-0005-0000-0000-00003C040000}"/>
    <cellStyle name="Style 24 3 3 3 2" xfId="5853" xr:uid="{00000000-0005-0000-0000-000034050000}"/>
    <cellStyle name="Style 24 3 3 3 2 2" xfId="20743" xr:uid="{00000000-0005-0000-0000-0000F9050000}"/>
    <cellStyle name="Style 24 3 3 3 2 2 2" xfId="39288" xr:uid="{00000000-0005-0000-0000-00001D160000}"/>
    <cellStyle name="Style 24 3 3 3 2 2 3" xfId="52665" xr:uid="{00000000-0005-0000-0000-00001D160000}"/>
    <cellStyle name="Style 24 3 3 3 2 3" xfId="26263" xr:uid="{00000000-0005-0000-0000-00001C160000}"/>
    <cellStyle name="Style 24 3 3 3 2 4" xfId="41648" xr:uid="{00000000-0005-0000-0000-00001C160000}"/>
    <cellStyle name="Style 24 3 3 3 3" xfId="7819" xr:uid="{00000000-0005-0000-0000-000034050000}"/>
    <cellStyle name="Style 24 3 3 3 3 2" xfId="27863" xr:uid="{00000000-0005-0000-0000-00001E160000}"/>
    <cellStyle name="Style 24 3 3 3 3 3" xfId="42842" xr:uid="{00000000-0005-0000-0000-00001E160000}"/>
    <cellStyle name="Style 24 3 3 3 4" xfId="8680" xr:uid="{00000000-0005-0000-0000-000034050000}"/>
    <cellStyle name="Style 24 3 3 3 4 2" xfId="28543" xr:uid="{00000000-0005-0000-0000-00001F160000}"/>
    <cellStyle name="Style 24 3 3 3 4 3" xfId="43319" xr:uid="{00000000-0005-0000-0000-00001F160000}"/>
    <cellStyle name="Style 24 3 3 3 5" xfId="9536" xr:uid="{00000000-0005-0000-0000-000034050000}"/>
    <cellStyle name="Style 24 3 3 3 5 2" xfId="29138" xr:uid="{00000000-0005-0000-0000-000020160000}"/>
    <cellStyle name="Style 24 3 3 3 5 3" xfId="43805" xr:uid="{00000000-0005-0000-0000-000020160000}"/>
    <cellStyle name="Style 24 3 3 3 6" xfId="4736" xr:uid="{00000000-0005-0000-0000-0000AE250000}"/>
    <cellStyle name="Style 24 3 3 3 7" xfId="12535" xr:uid="{00000000-0005-0000-0000-000034050000}"/>
    <cellStyle name="Style 24 3 3 3 7 2" xfId="31093" xr:uid="{00000000-0005-0000-0000-000022160000}"/>
    <cellStyle name="Style 24 3 3 3 7 3" xfId="45193" xr:uid="{00000000-0005-0000-0000-000022160000}"/>
    <cellStyle name="Style 24 3 3 3 8" xfId="14268" xr:uid="{00000000-0005-0000-0000-00003C040000}"/>
    <cellStyle name="Style 24 3 3 3 8 2" xfId="32824" xr:uid="{00000000-0005-0000-0000-000023160000}"/>
    <cellStyle name="Style 24 3 3 3 8 3" xfId="46818" xr:uid="{00000000-0005-0000-0000-000023160000}"/>
    <cellStyle name="Style 24 3 3 3 9" xfId="16554" xr:uid="{00000000-0005-0000-0000-000034050000}"/>
    <cellStyle name="Style 24 3 3 3 9 2" xfId="35110" xr:uid="{00000000-0005-0000-0000-000024160000}"/>
    <cellStyle name="Style 24 3 3 3 9 3" xfId="48891" xr:uid="{00000000-0005-0000-0000-000024160000}"/>
    <cellStyle name="Style 24 3 3 4" xfId="2554" xr:uid="{00000000-0005-0000-0000-00003C040000}"/>
    <cellStyle name="Style 24 3 3 4 10" xfId="21573" xr:uid="{00000000-0005-0000-0000-00003C040000}"/>
    <cellStyle name="Style 24 3 3 4 10 2" xfId="40113" xr:uid="{00000000-0005-0000-0000-000026160000}"/>
    <cellStyle name="Style 24 3 3 4 10 3" xfId="53461" xr:uid="{00000000-0005-0000-0000-000026160000}"/>
    <cellStyle name="Style 24 3 3 4 11" xfId="24047" xr:uid="{00000000-0005-0000-0000-000025160000}"/>
    <cellStyle name="Style 24 3 3 4 12" xfId="55382" xr:uid="{00000000-0005-0000-0000-00003C040000}"/>
    <cellStyle name="Style 24 3 3 4 2" xfId="5761" xr:uid="{00000000-0005-0000-0000-000035050000}"/>
    <cellStyle name="Style 24 3 3 4 2 2" xfId="26174" xr:uid="{00000000-0005-0000-0000-000027160000}"/>
    <cellStyle name="Style 24 3 3 4 2 3" xfId="41562" xr:uid="{00000000-0005-0000-0000-000027160000}"/>
    <cellStyle name="Style 24 3 3 4 3" xfId="9444" xr:uid="{00000000-0005-0000-0000-000035050000}"/>
    <cellStyle name="Style 24 3 3 4 3 2" xfId="29046" xr:uid="{00000000-0005-0000-0000-000028160000}"/>
    <cellStyle name="Style 24 3 3 4 3 3" xfId="43716" xr:uid="{00000000-0005-0000-0000-000028160000}"/>
    <cellStyle name="Style 24 3 3 4 4" xfId="9223" xr:uid="{00000000-0005-0000-0000-0000AF250000}"/>
    <cellStyle name="Style 24 3 3 4 5" xfId="13170" xr:uid="{00000000-0005-0000-0000-000035050000}"/>
    <cellStyle name="Style 24 3 3 4 5 2" xfId="31726" xr:uid="{00000000-0005-0000-0000-00002A160000}"/>
    <cellStyle name="Style 24 3 3 4 5 3" xfId="45808" xr:uid="{00000000-0005-0000-0000-00002A160000}"/>
    <cellStyle name="Style 24 3 3 4 6" xfId="14072" xr:uid="{00000000-0005-0000-0000-00003C040000}"/>
    <cellStyle name="Style 24 3 3 4 6 2" xfId="32628" xr:uid="{00000000-0005-0000-0000-00002B160000}"/>
    <cellStyle name="Style 24 3 3 4 6 3" xfId="46631" xr:uid="{00000000-0005-0000-0000-00002B160000}"/>
    <cellStyle name="Style 24 3 3 4 7" xfId="16462" xr:uid="{00000000-0005-0000-0000-000035050000}"/>
    <cellStyle name="Style 24 3 3 4 7 2" xfId="35018" xr:uid="{00000000-0005-0000-0000-00002C160000}"/>
    <cellStyle name="Style 24 3 3 4 7 3" xfId="48799" xr:uid="{00000000-0005-0000-0000-00002C160000}"/>
    <cellStyle name="Style 24 3 3 4 8" xfId="14257" xr:uid="{00000000-0005-0000-0000-00003C040000}"/>
    <cellStyle name="Style 24 3 3 4 8 2" xfId="32813" xr:uid="{00000000-0005-0000-0000-00002D160000}"/>
    <cellStyle name="Style 24 3 3 4 8 3" xfId="46807" xr:uid="{00000000-0005-0000-0000-00002D160000}"/>
    <cellStyle name="Style 24 3 3 4 9" xfId="18582" xr:uid="{00000000-0005-0000-0000-000035050000}"/>
    <cellStyle name="Style 24 3 3 4 9 2" xfId="37138" xr:uid="{00000000-0005-0000-0000-00002E160000}"/>
    <cellStyle name="Style 24 3 3 4 9 3" xfId="50640" xr:uid="{00000000-0005-0000-0000-00002E160000}"/>
    <cellStyle name="Style 24 3 3 5" xfId="4314" xr:uid="{00000000-0005-0000-0000-000032050000}"/>
    <cellStyle name="Style 24 3 3 5 2" xfId="24832" xr:uid="{00000000-0005-0000-0000-00002F160000}"/>
    <cellStyle name="Style 24 3 3 5 3" xfId="22650" xr:uid="{00000000-0005-0000-0000-00002F160000}"/>
    <cellStyle name="Style 24 3 3 6" xfId="3951" xr:uid="{00000000-0005-0000-0000-0000AC250000}"/>
    <cellStyle name="Style 24 3 3 7" xfId="13662" xr:uid="{00000000-0005-0000-0000-00003C040000}"/>
    <cellStyle name="Style 24 3 3 7 2" xfId="32218" xr:uid="{00000000-0005-0000-0000-000031160000}"/>
    <cellStyle name="Style 24 3 3 7 3" xfId="46263" xr:uid="{00000000-0005-0000-0000-000031160000}"/>
    <cellStyle name="Style 24 3 3 8" xfId="15850" xr:uid="{00000000-0005-0000-0000-000032050000}"/>
    <cellStyle name="Style 24 3 3 8 2" xfId="34406" xr:uid="{00000000-0005-0000-0000-000032160000}"/>
    <cellStyle name="Style 24 3 3 8 3" xfId="48257" xr:uid="{00000000-0005-0000-0000-000032160000}"/>
    <cellStyle name="Style 24 3 3 9" xfId="11565" xr:uid="{00000000-0005-0000-0000-000032050000}"/>
    <cellStyle name="Style 24 3 3 9 2" xfId="30129" xr:uid="{00000000-0005-0000-0000-000033160000}"/>
    <cellStyle name="Style 24 3 3 9 3" xfId="44337" xr:uid="{00000000-0005-0000-0000-000033160000}"/>
    <cellStyle name="Style 24 3 4" xfId="2417" xr:uid="{00000000-0005-0000-0000-00003A040000}"/>
    <cellStyle name="Style 24 3 4 10" xfId="16325" xr:uid="{00000000-0005-0000-0000-000036050000}"/>
    <cellStyle name="Style 24 3 4 10 2" xfId="34881" xr:uid="{00000000-0005-0000-0000-000035160000}"/>
    <cellStyle name="Style 24 3 4 10 3" xfId="48668" xr:uid="{00000000-0005-0000-0000-000035160000}"/>
    <cellStyle name="Style 24 3 4 11" xfId="15969" xr:uid="{00000000-0005-0000-0000-00003A040000}"/>
    <cellStyle name="Style 24 3 4 11 2" xfId="34525" xr:uid="{00000000-0005-0000-0000-000036160000}"/>
    <cellStyle name="Style 24 3 4 11 3" xfId="48364" xr:uid="{00000000-0005-0000-0000-000036160000}"/>
    <cellStyle name="Style 24 3 4 12" xfId="18013" xr:uid="{00000000-0005-0000-0000-000036050000}"/>
    <cellStyle name="Style 24 3 4 12 2" xfId="36569" xr:uid="{00000000-0005-0000-0000-000037160000}"/>
    <cellStyle name="Style 24 3 4 12 3" xfId="50137" xr:uid="{00000000-0005-0000-0000-000037160000}"/>
    <cellStyle name="Style 24 3 4 13" xfId="23928" xr:uid="{00000000-0005-0000-0000-000034160000}"/>
    <cellStyle name="Style 24 3 4 2" xfId="5624" xr:uid="{00000000-0005-0000-0000-000036050000}"/>
    <cellStyle name="Style 24 3 4 2 2" xfId="20610" xr:uid="{00000000-0005-0000-0000-0000FC050000}"/>
    <cellStyle name="Style 24 3 4 2 2 2" xfId="39162" xr:uid="{00000000-0005-0000-0000-000039160000}"/>
    <cellStyle name="Style 24 3 4 2 2 3" xfId="52545" xr:uid="{00000000-0005-0000-0000-000039160000}"/>
    <cellStyle name="Style 24 3 4 2 3" xfId="26041" xr:uid="{00000000-0005-0000-0000-000038160000}"/>
    <cellStyle name="Style 24 3 4 2 4" xfId="41441" xr:uid="{00000000-0005-0000-0000-000038160000}"/>
    <cellStyle name="Style 24 3 4 3" xfId="7590" xr:uid="{00000000-0005-0000-0000-000036050000}"/>
    <cellStyle name="Style 24 3 4 3 2" xfId="27720" xr:uid="{00000000-0005-0000-0000-00003A160000}"/>
    <cellStyle name="Style 24 3 4 3 3" xfId="42728" xr:uid="{00000000-0005-0000-0000-00003A160000}"/>
    <cellStyle name="Style 24 3 4 4" xfId="8451" xr:uid="{00000000-0005-0000-0000-000036050000}"/>
    <cellStyle name="Style 24 3 4 4 2" xfId="28378" xr:uid="{00000000-0005-0000-0000-00003B160000}"/>
    <cellStyle name="Style 24 3 4 4 3" xfId="43205" xr:uid="{00000000-0005-0000-0000-00003B160000}"/>
    <cellStyle name="Style 24 3 4 5" xfId="9307" xr:uid="{00000000-0005-0000-0000-000036050000}"/>
    <cellStyle name="Style 24 3 4 5 2" xfId="28909" xr:uid="{00000000-0005-0000-0000-00003C160000}"/>
    <cellStyle name="Style 24 3 4 5 3" xfId="43589" xr:uid="{00000000-0005-0000-0000-00003C160000}"/>
    <cellStyle name="Style 24 3 4 6" xfId="7887" xr:uid="{00000000-0005-0000-0000-0000B0250000}"/>
    <cellStyle name="Style 24 3 4 7" xfId="11891" xr:uid="{00000000-0005-0000-0000-000036050000}"/>
    <cellStyle name="Style 24 3 4 7 2" xfId="30455" xr:uid="{00000000-0005-0000-0000-00003E160000}"/>
    <cellStyle name="Style 24 3 4 7 3" xfId="44600" xr:uid="{00000000-0005-0000-0000-00003E160000}"/>
    <cellStyle name="Style 24 3 4 8" xfId="15091" xr:uid="{00000000-0005-0000-0000-000036050000}"/>
    <cellStyle name="Style 24 3 4 8 2" xfId="33647" xr:uid="{00000000-0005-0000-0000-00003F160000}"/>
    <cellStyle name="Style 24 3 4 8 3" xfId="47598" xr:uid="{00000000-0005-0000-0000-00003F160000}"/>
    <cellStyle name="Style 24 3 4 9" xfId="13366" xr:uid="{00000000-0005-0000-0000-00003A040000}"/>
    <cellStyle name="Style 24 3 4 9 2" xfId="31922" xr:uid="{00000000-0005-0000-0000-000040160000}"/>
    <cellStyle name="Style 24 3 4 9 3" xfId="45998" xr:uid="{00000000-0005-0000-0000-000040160000}"/>
    <cellStyle name="Style 24 3 5" xfId="2644" xr:uid="{00000000-0005-0000-0000-00003A040000}"/>
    <cellStyle name="Style 24 3 5 10" xfId="17497" xr:uid="{00000000-0005-0000-0000-00003A040000}"/>
    <cellStyle name="Style 24 3 5 10 2" xfId="36053" xr:uid="{00000000-0005-0000-0000-000042160000}"/>
    <cellStyle name="Style 24 3 5 10 3" xfId="49691" xr:uid="{00000000-0005-0000-0000-000042160000}"/>
    <cellStyle name="Style 24 3 5 11" xfId="19677" xr:uid="{00000000-0005-0000-0000-000037050000}"/>
    <cellStyle name="Style 24 3 5 11 2" xfId="38233" xr:uid="{00000000-0005-0000-0000-000043160000}"/>
    <cellStyle name="Style 24 3 5 11 3" xfId="51725" xr:uid="{00000000-0005-0000-0000-000043160000}"/>
    <cellStyle name="Style 24 3 5 12" xfId="55470" xr:uid="{00000000-0005-0000-0000-00003A040000}"/>
    <cellStyle name="Style 24 3 5 2" xfId="5851" xr:uid="{00000000-0005-0000-0000-000037050000}"/>
    <cellStyle name="Style 24 3 5 2 2" xfId="20741" xr:uid="{00000000-0005-0000-0000-0000FE050000}"/>
    <cellStyle name="Style 24 3 5 2 2 2" xfId="39286" xr:uid="{00000000-0005-0000-0000-000045160000}"/>
    <cellStyle name="Style 24 3 5 2 2 3" xfId="52663" xr:uid="{00000000-0005-0000-0000-000045160000}"/>
    <cellStyle name="Style 24 3 5 2 3" xfId="26261" xr:uid="{00000000-0005-0000-0000-000044160000}"/>
    <cellStyle name="Style 24 3 5 2 4" xfId="41646" xr:uid="{00000000-0005-0000-0000-000044160000}"/>
    <cellStyle name="Style 24 3 5 3" xfId="7817" xr:uid="{00000000-0005-0000-0000-000037050000}"/>
    <cellStyle name="Style 24 3 5 3 2" xfId="27861" xr:uid="{00000000-0005-0000-0000-000046160000}"/>
    <cellStyle name="Style 24 3 5 3 3" xfId="42840" xr:uid="{00000000-0005-0000-0000-000046160000}"/>
    <cellStyle name="Style 24 3 5 4" xfId="8678" xr:uid="{00000000-0005-0000-0000-000037050000}"/>
    <cellStyle name="Style 24 3 5 4 2" xfId="28541" xr:uid="{00000000-0005-0000-0000-000047160000}"/>
    <cellStyle name="Style 24 3 5 4 3" xfId="43317" xr:uid="{00000000-0005-0000-0000-000047160000}"/>
    <cellStyle name="Style 24 3 5 5" xfId="9534" xr:uid="{00000000-0005-0000-0000-000037050000}"/>
    <cellStyle name="Style 24 3 5 5 2" xfId="29136" xr:uid="{00000000-0005-0000-0000-000048160000}"/>
    <cellStyle name="Style 24 3 5 5 3" xfId="43803" xr:uid="{00000000-0005-0000-0000-000048160000}"/>
    <cellStyle name="Style 24 3 5 6" xfId="7780" xr:uid="{00000000-0005-0000-0000-0000B1250000}"/>
    <cellStyle name="Style 24 3 5 7" xfId="12476" xr:uid="{00000000-0005-0000-0000-000037050000}"/>
    <cellStyle name="Style 24 3 5 7 2" xfId="31034" xr:uid="{00000000-0005-0000-0000-00004A160000}"/>
    <cellStyle name="Style 24 3 5 7 3" xfId="45134" xr:uid="{00000000-0005-0000-0000-00004A160000}"/>
    <cellStyle name="Style 24 3 5 8" xfId="11483" xr:uid="{00000000-0005-0000-0000-00003A040000}"/>
    <cellStyle name="Style 24 3 5 8 2" xfId="30047" xr:uid="{00000000-0005-0000-0000-00004B160000}"/>
    <cellStyle name="Style 24 3 5 8 3" xfId="44265" xr:uid="{00000000-0005-0000-0000-00004B160000}"/>
    <cellStyle name="Style 24 3 5 9" xfId="16552" xr:uid="{00000000-0005-0000-0000-000037050000}"/>
    <cellStyle name="Style 24 3 5 9 2" xfId="35108" xr:uid="{00000000-0005-0000-0000-00004C160000}"/>
    <cellStyle name="Style 24 3 5 9 3" xfId="48889" xr:uid="{00000000-0005-0000-0000-00004C160000}"/>
    <cellStyle name="Style 24 3 6" xfId="2556" xr:uid="{00000000-0005-0000-0000-00003A040000}"/>
    <cellStyle name="Style 24 3 6 10" xfId="21575" xr:uid="{00000000-0005-0000-0000-00003A040000}"/>
    <cellStyle name="Style 24 3 6 10 2" xfId="40115" xr:uid="{00000000-0005-0000-0000-00004E160000}"/>
    <cellStyle name="Style 24 3 6 10 3" xfId="53463" xr:uid="{00000000-0005-0000-0000-00004E160000}"/>
    <cellStyle name="Style 24 3 6 11" xfId="24049" xr:uid="{00000000-0005-0000-0000-00004D160000}"/>
    <cellStyle name="Style 24 3 6 12" xfId="55384" xr:uid="{00000000-0005-0000-0000-00003A040000}"/>
    <cellStyle name="Style 24 3 6 2" xfId="5763" xr:uid="{00000000-0005-0000-0000-000038050000}"/>
    <cellStyle name="Style 24 3 6 2 2" xfId="26176" xr:uid="{00000000-0005-0000-0000-00004F160000}"/>
    <cellStyle name="Style 24 3 6 2 3" xfId="41564" xr:uid="{00000000-0005-0000-0000-00004F160000}"/>
    <cellStyle name="Style 24 3 6 3" xfId="9446" xr:uid="{00000000-0005-0000-0000-000038050000}"/>
    <cellStyle name="Style 24 3 6 3 2" xfId="29048" xr:uid="{00000000-0005-0000-0000-000050160000}"/>
    <cellStyle name="Style 24 3 6 3 3" xfId="43718" xr:uid="{00000000-0005-0000-0000-000050160000}"/>
    <cellStyle name="Style 24 3 6 4" xfId="8242" xr:uid="{00000000-0005-0000-0000-0000B2250000}"/>
    <cellStyle name="Style 24 3 6 5" xfId="13168" xr:uid="{00000000-0005-0000-0000-000038050000}"/>
    <cellStyle name="Style 24 3 6 5 2" xfId="31724" xr:uid="{00000000-0005-0000-0000-000052160000}"/>
    <cellStyle name="Style 24 3 6 5 3" xfId="45806" xr:uid="{00000000-0005-0000-0000-000052160000}"/>
    <cellStyle name="Style 24 3 6 6" xfId="13954" xr:uid="{00000000-0005-0000-0000-00003A040000}"/>
    <cellStyle name="Style 24 3 6 6 2" xfId="32510" xr:uid="{00000000-0005-0000-0000-000053160000}"/>
    <cellStyle name="Style 24 3 6 6 3" xfId="46521" xr:uid="{00000000-0005-0000-0000-000053160000}"/>
    <cellStyle name="Style 24 3 6 7" xfId="16464" xr:uid="{00000000-0005-0000-0000-000038050000}"/>
    <cellStyle name="Style 24 3 6 7 2" xfId="35020" xr:uid="{00000000-0005-0000-0000-000054160000}"/>
    <cellStyle name="Style 24 3 6 7 3" xfId="48801" xr:uid="{00000000-0005-0000-0000-000054160000}"/>
    <cellStyle name="Style 24 3 6 8" xfId="18308" xr:uid="{00000000-0005-0000-0000-00003A040000}"/>
    <cellStyle name="Style 24 3 6 8 2" xfId="36864" xr:uid="{00000000-0005-0000-0000-000055160000}"/>
    <cellStyle name="Style 24 3 6 8 3" xfId="50395" xr:uid="{00000000-0005-0000-0000-000055160000}"/>
    <cellStyle name="Style 24 3 6 9" xfId="13308" xr:uid="{00000000-0005-0000-0000-000038050000}"/>
    <cellStyle name="Style 24 3 6 9 2" xfId="31864" xr:uid="{00000000-0005-0000-0000-000056160000}"/>
    <cellStyle name="Style 24 3 6 9 3" xfId="45944" xr:uid="{00000000-0005-0000-0000-000056160000}"/>
    <cellStyle name="Style 24 3 7" xfId="4312" xr:uid="{00000000-0005-0000-0000-00002D050000}"/>
    <cellStyle name="Style 24 3 7 2" xfId="24830" xr:uid="{00000000-0005-0000-0000-000057160000}"/>
    <cellStyle name="Style 24 3 7 3" xfId="28494" xr:uid="{00000000-0005-0000-0000-000057160000}"/>
    <cellStyle name="Style 24 3 8" xfId="6966" xr:uid="{00000000-0005-0000-0000-0000A7250000}"/>
    <cellStyle name="Style 24 3 9" xfId="15729" xr:uid="{00000000-0005-0000-0000-00003A040000}"/>
    <cellStyle name="Style 24 3 9 2" xfId="34285" xr:uid="{00000000-0005-0000-0000-000059160000}"/>
    <cellStyle name="Style 24 3 9 3" xfId="48145" xr:uid="{00000000-0005-0000-0000-000059160000}"/>
    <cellStyle name="Style 24 4" xfId="1098" xr:uid="{00000000-0005-0000-0000-00003D040000}"/>
    <cellStyle name="Style 24 4 10" xfId="17844" xr:uid="{00000000-0005-0000-0000-00003D040000}"/>
    <cellStyle name="Style 24 4 10 2" xfId="36400" xr:uid="{00000000-0005-0000-0000-00005B160000}"/>
    <cellStyle name="Style 24 4 10 3" xfId="49993" xr:uid="{00000000-0005-0000-0000-00005B160000}"/>
    <cellStyle name="Style 24 4 11" xfId="17318" xr:uid="{00000000-0005-0000-0000-000039050000}"/>
    <cellStyle name="Style 24 4 11 2" xfId="35874" xr:uid="{00000000-0005-0000-0000-00005C160000}"/>
    <cellStyle name="Style 24 4 11 3" xfId="49537" xr:uid="{00000000-0005-0000-0000-00005C160000}"/>
    <cellStyle name="Style 24 4 12" xfId="19844" xr:uid="{00000000-0005-0000-0000-00003D040000}"/>
    <cellStyle name="Style 24 4 12 2" xfId="38400" xr:uid="{00000000-0005-0000-0000-00005D160000}"/>
    <cellStyle name="Style 24 4 12 3" xfId="51892" xr:uid="{00000000-0005-0000-0000-00005D160000}"/>
    <cellStyle name="Style 24 4 13" xfId="21489" xr:uid="{00000000-0005-0000-0000-00003D040000}"/>
    <cellStyle name="Style 24 4 13 2" xfId="40029" xr:uid="{00000000-0005-0000-0000-00005E160000}"/>
    <cellStyle name="Style 24 4 13 3" xfId="53377" xr:uid="{00000000-0005-0000-0000-00005E160000}"/>
    <cellStyle name="Style 24 4 14" xfId="22081" xr:uid="{00000000-0005-0000-0000-000039050000}"/>
    <cellStyle name="Style 24 4 14 2" xfId="40621" xr:uid="{00000000-0005-0000-0000-00005F160000}"/>
    <cellStyle name="Style 24 4 14 3" xfId="53910" xr:uid="{00000000-0005-0000-0000-00005F160000}"/>
    <cellStyle name="Style 24 4 15" xfId="22883" xr:uid="{00000000-0005-0000-0000-00005A160000}"/>
    <cellStyle name="Style 24 4 16" xfId="29987" xr:uid="{00000000-0005-0000-0000-00005A160000}"/>
    <cellStyle name="Style 24 4 17" xfId="54298" xr:uid="{00000000-0005-0000-0000-00003D040000}"/>
    <cellStyle name="Style 24 4 2" xfId="2414" xr:uid="{00000000-0005-0000-0000-00003D040000}"/>
    <cellStyle name="Style 24 4 2 10" xfId="16322" xr:uid="{00000000-0005-0000-0000-00003A050000}"/>
    <cellStyle name="Style 24 4 2 10 2" xfId="34878" xr:uid="{00000000-0005-0000-0000-000061160000}"/>
    <cellStyle name="Style 24 4 2 10 3" xfId="48665" xr:uid="{00000000-0005-0000-0000-000061160000}"/>
    <cellStyle name="Style 24 4 2 11" xfId="17153" xr:uid="{00000000-0005-0000-0000-00003D040000}"/>
    <cellStyle name="Style 24 4 2 11 2" xfId="35709" xr:uid="{00000000-0005-0000-0000-000062160000}"/>
    <cellStyle name="Style 24 4 2 11 3" xfId="49384" xr:uid="{00000000-0005-0000-0000-000062160000}"/>
    <cellStyle name="Style 24 4 2 12" xfId="19377" xr:uid="{00000000-0005-0000-0000-00003A050000}"/>
    <cellStyle name="Style 24 4 2 12 2" xfId="37933" xr:uid="{00000000-0005-0000-0000-000063160000}"/>
    <cellStyle name="Style 24 4 2 12 3" xfId="51425" xr:uid="{00000000-0005-0000-0000-000063160000}"/>
    <cellStyle name="Style 24 4 2 13" xfId="23925" xr:uid="{00000000-0005-0000-0000-000060160000}"/>
    <cellStyle name="Style 24 4 2 2" xfId="5621" xr:uid="{00000000-0005-0000-0000-00003A050000}"/>
    <cellStyle name="Style 24 4 2 2 2" xfId="20607" xr:uid="{00000000-0005-0000-0000-000002060000}"/>
    <cellStyle name="Style 24 4 2 2 2 2" xfId="39159" xr:uid="{00000000-0005-0000-0000-000065160000}"/>
    <cellStyle name="Style 24 4 2 2 2 3" xfId="52542" xr:uid="{00000000-0005-0000-0000-000065160000}"/>
    <cellStyle name="Style 24 4 2 2 3" xfId="26038" xr:uid="{00000000-0005-0000-0000-000064160000}"/>
    <cellStyle name="Style 24 4 2 2 4" xfId="41438" xr:uid="{00000000-0005-0000-0000-000064160000}"/>
    <cellStyle name="Style 24 4 2 3" xfId="7587" xr:uid="{00000000-0005-0000-0000-00003A050000}"/>
    <cellStyle name="Style 24 4 2 3 2" xfId="27717" xr:uid="{00000000-0005-0000-0000-000066160000}"/>
    <cellStyle name="Style 24 4 2 3 3" xfId="42725" xr:uid="{00000000-0005-0000-0000-000066160000}"/>
    <cellStyle name="Style 24 4 2 4" xfId="8448" xr:uid="{00000000-0005-0000-0000-00003A050000}"/>
    <cellStyle name="Style 24 4 2 4 2" xfId="28375" xr:uid="{00000000-0005-0000-0000-000067160000}"/>
    <cellStyle name="Style 24 4 2 4 3" xfId="43202" xr:uid="{00000000-0005-0000-0000-000067160000}"/>
    <cellStyle name="Style 24 4 2 5" xfId="9304" xr:uid="{00000000-0005-0000-0000-00003A050000}"/>
    <cellStyle name="Style 24 4 2 5 2" xfId="28906" xr:uid="{00000000-0005-0000-0000-000068160000}"/>
    <cellStyle name="Style 24 4 2 5 3" xfId="43586" xr:uid="{00000000-0005-0000-0000-000068160000}"/>
    <cellStyle name="Style 24 4 2 6" xfId="9155" xr:uid="{00000000-0005-0000-0000-0000B4250000}"/>
    <cellStyle name="Style 24 4 2 7" xfId="13210" xr:uid="{00000000-0005-0000-0000-00003A050000}"/>
    <cellStyle name="Style 24 4 2 7 2" xfId="31766" xr:uid="{00000000-0005-0000-0000-00006A160000}"/>
    <cellStyle name="Style 24 4 2 7 3" xfId="45848" xr:uid="{00000000-0005-0000-0000-00006A160000}"/>
    <cellStyle name="Style 24 4 2 8" xfId="15088" xr:uid="{00000000-0005-0000-0000-00003A050000}"/>
    <cellStyle name="Style 24 4 2 8 2" xfId="33644" xr:uid="{00000000-0005-0000-0000-00006B160000}"/>
    <cellStyle name="Style 24 4 2 8 3" xfId="47595" xr:uid="{00000000-0005-0000-0000-00006B160000}"/>
    <cellStyle name="Style 24 4 2 9" xfId="13369" xr:uid="{00000000-0005-0000-0000-00003D040000}"/>
    <cellStyle name="Style 24 4 2 9 2" xfId="31925" xr:uid="{00000000-0005-0000-0000-00006C160000}"/>
    <cellStyle name="Style 24 4 2 9 3" xfId="46001" xr:uid="{00000000-0005-0000-0000-00006C160000}"/>
    <cellStyle name="Style 24 4 3" xfId="2647" xr:uid="{00000000-0005-0000-0000-00003D040000}"/>
    <cellStyle name="Style 24 4 3 10" xfId="17772" xr:uid="{00000000-0005-0000-0000-00003D040000}"/>
    <cellStyle name="Style 24 4 3 10 2" xfId="36328" xr:uid="{00000000-0005-0000-0000-00006E160000}"/>
    <cellStyle name="Style 24 4 3 10 3" xfId="49933" xr:uid="{00000000-0005-0000-0000-00006E160000}"/>
    <cellStyle name="Style 24 4 3 11" xfId="19091" xr:uid="{00000000-0005-0000-0000-00003B050000}"/>
    <cellStyle name="Style 24 4 3 11 2" xfId="37647" xr:uid="{00000000-0005-0000-0000-00006F160000}"/>
    <cellStyle name="Style 24 4 3 11 3" xfId="51139" xr:uid="{00000000-0005-0000-0000-00006F160000}"/>
    <cellStyle name="Style 24 4 3 12" xfId="55473" xr:uid="{00000000-0005-0000-0000-00003D040000}"/>
    <cellStyle name="Style 24 4 3 2" xfId="5854" xr:uid="{00000000-0005-0000-0000-00003B050000}"/>
    <cellStyle name="Style 24 4 3 2 2" xfId="20744" xr:uid="{00000000-0005-0000-0000-000004060000}"/>
    <cellStyle name="Style 24 4 3 2 2 2" xfId="39289" xr:uid="{00000000-0005-0000-0000-000071160000}"/>
    <cellStyle name="Style 24 4 3 2 2 3" xfId="52666" xr:uid="{00000000-0005-0000-0000-000071160000}"/>
    <cellStyle name="Style 24 4 3 2 3" xfId="26264" xr:uid="{00000000-0005-0000-0000-000070160000}"/>
    <cellStyle name="Style 24 4 3 2 4" xfId="41649" xr:uid="{00000000-0005-0000-0000-000070160000}"/>
    <cellStyle name="Style 24 4 3 3" xfId="7820" xr:uid="{00000000-0005-0000-0000-00003B050000}"/>
    <cellStyle name="Style 24 4 3 3 2" xfId="27864" xr:uid="{00000000-0005-0000-0000-000072160000}"/>
    <cellStyle name="Style 24 4 3 3 3" xfId="42843" xr:uid="{00000000-0005-0000-0000-000072160000}"/>
    <cellStyle name="Style 24 4 3 4" xfId="8681" xr:uid="{00000000-0005-0000-0000-00003B050000}"/>
    <cellStyle name="Style 24 4 3 4 2" xfId="28544" xr:uid="{00000000-0005-0000-0000-000073160000}"/>
    <cellStyle name="Style 24 4 3 4 3" xfId="43320" xr:uid="{00000000-0005-0000-0000-000073160000}"/>
    <cellStyle name="Style 24 4 3 5" xfId="9537" xr:uid="{00000000-0005-0000-0000-00003B050000}"/>
    <cellStyle name="Style 24 4 3 5 2" xfId="29139" xr:uid="{00000000-0005-0000-0000-000074160000}"/>
    <cellStyle name="Style 24 4 3 5 3" xfId="43806" xr:uid="{00000000-0005-0000-0000-000074160000}"/>
    <cellStyle name="Style 24 4 3 6" xfId="4729" xr:uid="{00000000-0005-0000-0000-0000B5250000}"/>
    <cellStyle name="Style 24 4 3 7" xfId="13140" xr:uid="{00000000-0005-0000-0000-00003B050000}"/>
    <cellStyle name="Style 24 4 3 7 2" xfId="31696" xr:uid="{00000000-0005-0000-0000-000076160000}"/>
    <cellStyle name="Style 24 4 3 7 3" xfId="45779" xr:uid="{00000000-0005-0000-0000-000076160000}"/>
    <cellStyle name="Style 24 4 3 8" xfId="13966" xr:uid="{00000000-0005-0000-0000-00003D040000}"/>
    <cellStyle name="Style 24 4 3 8 2" xfId="32522" xr:uid="{00000000-0005-0000-0000-000077160000}"/>
    <cellStyle name="Style 24 4 3 8 3" xfId="46532" xr:uid="{00000000-0005-0000-0000-000077160000}"/>
    <cellStyle name="Style 24 4 3 9" xfId="16555" xr:uid="{00000000-0005-0000-0000-00003B050000}"/>
    <cellStyle name="Style 24 4 3 9 2" xfId="35111" xr:uid="{00000000-0005-0000-0000-000078160000}"/>
    <cellStyle name="Style 24 4 3 9 3" xfId="48892" xr:uid="{00000000-0005-0000-0000-000078160000}"/>
    <cellStyle name="Style 24 4 4" xfId="2553" xr:uid="{00000000-0005-0000-0000-00003D040000}"/>
    <cellStyle name="Style 24 4 4 10" xfId="21572" xr:uid="{00000000-0005-0000-0000-00003D040000}"/>
    <cellStyle name="Style 24 4 4 10 2" xfId="40112" xr:uid="{00000000-0005-0000-0000-00007A160000}"/>
    <cellStyle name="Style 24 4 4 10 3" xfId="53460" xr:uid="{00000000-0005-0000-0000-00007A160000}"/>
    <cellStyle name="Style 24 4 4 11" xfId="24046" xr:uid="{00000000-0005-0000-0000-000079160000}"/>
    <cellStyle name="Style 24 4 4 12" xfId="55381" xr:uid="{00000000-0005-0000-0000-00003D040000}"/>
    <cellStyle name="Style 24 4 4 2" xfId="5760" xr:uid="{00000000-0005-0000-0000-00003C050000}"/>
    <cellStyle name="Style 24 4 4 2 2" xfId="26173" xr:uid="{00000000-0005-0000-0000-00007B160000}"/>
    <cellStyle name="Style 24 4 4 2 3" xfId="41561" xr:uid="{00000000-0005-0000-0000-00007B160000}"/>
    <cellStyle name="Style 24 4 4 3" xfId="9443" xr:uid="{00000000-0005-0000-0000-00003C050000}"/>
    <cellStyle name="Style 24 4 4 3 2" xfId="29045" xr:uid="{00000000-0005-0000-0000-00007C160000}"/>
    <cellStyle name="Style 24 4 4 3 3" xfId="43715" xr:uid="{00000000-0005-0000-0000-00007C160000}"/>
    <cellStyle name="Style 24 4 4 4" xfId="9229" xr:uid="{00000000-0005-0000-0000-0000B6250000}"/>
    <cellStyle name="Style 24 4 4 5" xfId="13171" xr:uid="{00000000-0005-0000-0000-00003C050000}"/>
    <cellStyle name="Style 24 4 4 5 2" xfId="31727" xr:uid="{00000000-0005-0000-0000-00007E160000}"/>
    <cellStyle name="Style 24 4 4 5 3" xfId="45809" xr:uid="{00000000-0005-0000-0000-00007E160000}"/>
    <cellStyle name="Style 24 4 4 6" xfId="13956" xr:uid="{00000000-0005-0000-0000-00003D040000}"/>
    <cellStyle name="Style 24 4 4 6 2" xfId="32512" xr:uid="{00000000-0005-0000-0000-00007F160000}"/>
    <cellStyle name="Style 24 4 4 6 3" xfId="46523" xr:uid="{00000000-0005-0000-0000-00007F160000}"/>
    <cellStyle name="Style 24 4 4 7" xfId="16461" xr:uid="{00000000-0005-0000-0000-00003C050000}"/>
    <cellStyle name="Style 24 4 4 7 2" xfId="35017" xr:uid="{00000000-0005-0000-0000-000080160000}"/>
    <cellStyle name="Style 24 4 4 7 3" xfId="48798" xr:uid="{00000000-0005-0000-0000-000080160000}"/>
    <cellStyle name="Style 24 4 4 8" xfId="18319" xr:uid="{00000000-0005-0000-0000-00003D040000}"/>
    <cellStyle name="Style 24 4 4 8 2" xfId="36875" xr:uid="{00000000-0005-0000-0000-000081160000}"/>
    <cellStyle name="Style 24 4 4 8 3" xfId="50404" xr:uid="{00000000-0005-0000-0000-000081160000}"/>
    <cellStyle name="Style 24 4 4 9" xfId="18367" xr:uid="{00000000-0005-0000-0000-00003C050000}"/>
    <cellStyle name="Style 24 4 4 9 2" xfId="36923" xr:uid="{00000000-0005-0000-0000-000082160000}"/>
    <cellStyle name="Style 24 4 4 9 3" xfId="50445" xr:uid="{00000000-0005-0000-0000-000082160000}"/>
    <cellStyle name="Style 24 4 5" xfId="4315" xr:uid="{00000000-0005-0000-0000-000039050000}"/>
    <cellStyle name="Style 24 4 5 2" xfId="24833" xr:uid="{00000000-0005-0000-0000-000083160000}"/>
    <cellStyle name="Style 24 4 5 3" xfId="28495" xr:uid="{00000000-0005-0000-0000-000083160000}"/>
    <cellStyle name="Style 24 4 6" xfId="3957" xr:uid="{00000000-0005-0000-0000-0000B3250000}"/>
    <cellStyle name="Style 24 4 7" xfId="14570" xr:uid="{00000000-0005-0000-0000-00003D040000}"/>
    <cellStyle name="Style 24 4 7 2" xfId="33126" xr:uid="{00000000-0005-0000-0000-000085160000}"/>
    <cellStyle name="Style 24 4 7 3" xfId="47104" xr:uid="{00000000-0005-0000-0000-000085160000}"/>
    <cellStyle name="Style 24 4 8" xfId="13313" xr:uid="{00000000-0005-0000-0000-000039050000}"/>
    <cellStyle name="Style 24 4 8 2" xfId="31869" xr:uid="{00000000-0005-0000-0000-000086160000}"/>
    <cellStyle name="Style 24 4 8 3" xfId="45949" xr:uid="{00000000-0005-0000-0000-000086160000}"/>
    <cellStyle name="Style 24 4 9" xfId="17411" xr:uid="{00000000-0005-0000-0000-000039050000}"/>
    <cellStyle name="Style 24 4 9 2" xfId="35967" xr:uid="{00000000-0005-0000-0000-000087160000}"/>
    <cellStyle name="Style 24 4 9 3" xfId="49618" xr:uid="{00000000-0005-0000-0000-000087160000}"/>
    <cellStyle name="Style 24 5" xfId="1099" xr:uid="{00000000-0005-0000-0000-00003E040000}"/>
    <cellStyle name="Style 24 5 10" xfId="18797" xr:uid="{00000000-0005-0000-0000-00003E040000}"/>
    <cellStyle name="Style 24 5 10 2" xfId="37353" xr:uid="{00000000-0005-0000-0000-000089160000}"/>
    <cellStyle name="Style 24 5 10 3" xfId="50846" xr:uid="{00000000-0005-0000-0000-000089160000}"/>
    <cellStyle name="Style 24 5 11" xfId="18753" xr:uid="{00000000-0005-0000-0000-00003D050000}"/>
    <cellStyle name="Style 24 5 11 2" xfId="37309" xr:uid="{00000000-0005-0000-0000-00008A160000}"/>
    <cellStyle name="Style 24 5 11 3" xfId="50806" xr:uid="{00000000-0005-0000-0000-00008A160000}"/>
    <cellStyle name="Style 24 5 12" xfId="19872" xr:uid="{00000000-0005-0000-0000-00003E040000}"/>
    <cellStyle name="Style 24 5 12 2" xfId="38428" xr:uid="{00000000-0005-0000-0000-00008B160000}"/>
    <cellStyle name="Style 24 5 12 3" xfId="51920" xr:uid="{00000000-0005-0000-0000-00008B160000}"/>
    <cellStyle name="Style 24 5 13" xfId="21666" xr:uid="{00000000-0005-0000-0000-00003E040000}"/>
    <cellStyle name="Style 24 5 13 2" xfId="40206" xr:uid="{00000000-0005-0000-0000-00008C160000}"/>
    <cellStyle name="Style 24 5 13 3" xfId="53554" xr:uid="{00000000-0005-0000-0000-00008C160000}"/>
    <cellStyle name="Style 24 5 14" xfId="22082" xr:uid="{00000000-0005-0000-0000-00003D050000}"/>
    <cellStyle name="Style 24 5 14 2" xfId="40622" xr:uid="{00000000-0005-0000-0000-00008D160000}"/>
    <cellStyle name="Style 24 5 14 3" xfId="53911" xr:uid="{00000000-0005-0000-0000-00008D160000}"/>
    <cellStyle name="Style 24 5 15" xfId="22884" xr:uid="{00000000-0005-0000-0000-000088160000}"/>
    <cellStyle name="Style 24 5 16" xfId="29986" xr:uid="{00000000-0005-0000-0000-000088160000}"/>
    <cellStyle name="Style 24 5 17" xfId="54299" xr:uid="{00000000-0005-0000-0000-00003E040000}"/>
    <cellStyle name="Style 24 5 2" xfId="2413" xr:uid="{00000000-0005-0000-0000-00003E040000}"/>
    <cellStyle name="Style 24 5 2 10" xfId="16321" xr:uid="{00000000-0005-0000-0000-00003E050000}"/>
    <cellStyle name="Style 24 5 2 10 2" xfId="34877" xr:uid="{00000000-0005-0000-0000-00008F160000}"/>
    <cellStyle name="Style 24 5 2 10 3" xfId="48664" xr:uid="{00000000-0005-0000-0000-00008F160000}"/>
    <cellStyle name="Style 24 5 2 11" xfId="15958" xr:uid="{00000000-0005-0000-0000-00003E040000}"/>
    <cellStyle name="Style 24 5 2 11 2" xfId="34514" xr:uid="{00000000-0005-0000-0000-000090160000}"/>
    <cellStyle name="Style 24 5 2 11 3" xfId="48353" xr:uid="{00000000-0005-0000-0000-000090160000}"/>
    <cellStyle name="Style 24 5 2 12" xfId="18592" xr:uid="{00000000-0005-0000-0000-00003E050000}"/>
    <cellStyle name="Style 24 5 2 12 2" xfId="37148" xr:uid="{00000000-0005-0000-0000-000091160000}"/>
    <cellStyle name="Style 24 5 2 12 3" xfId="50650" xr:uid="{00000000-0005-0000-0000-000091160000}"/>
    <cellStyle name="Style 24 5 2 13" xfId="23924" xr:uid="{00000000-0005-0000-0000-00008E160000}"/>
    <cellStyle name="Style 24 5 2 2" xfId="5620" xr:uid="{00000000-0005-0000-0000-00003E050000}"/>
    <cellStyle name="Style 24 5 2 2 2" xfId="20606" xr:uid="{00000000-0005-0000-0000-000008060000}"/>
    <cellStyle name="Style 24 5 2 2 2 2" xfId="39158" xr:uid="{00000000-0005-0000-0000-000093160000}"/>
    <cellStyle name="Style 24 5 2 2 2 3" xfId="52541" xr:uid="{00000000-0005-0000-0000-000093160000}"/>
    <cellStyle name="Style 24 5 2 2 3" xfId="26037" xr:uid="{00000000-0005-0000-0000-000092160000}"/>
    <cellStyle name="Style 24 5 2 2 4" xfId="41437" xr:uid="{00000000-0005-0000-0000-000092160000}"/>
    <cellStyle name="Style 24 5 2 3" xfId="7586" xr:uid="{00000000-0005-0000-0000-00003E050000}"/>
    <cellStyle name="Style 24 5 2 3 2" xfId="27716" xr:uid="{00000000-0005-0000-0000-000094160000}"/>
    <cellStyle name="Style 24 5 2 3 3" xfId="42724" xr:uid="{00000000-0005-0000-0000-000094160000}"/>
    <cellStyle name="Style 24 5 2 4" xfId="8447" xr:uid="{00000000-0005-0000-0000-00003E050000}"/>
    <cellStyle name="Style 24 5 2 4 2" xfId="28374" xr:uid="{00000000-0005-0000-0000-000095160000}"/>
    <cellStyle name="Style 24 5 2 4 3" xfId="43201" xr:uid="{00000000-0005-0000-0000-000095160000}"/>
    <cellStyle name="Style 24 5 2 5" xfId="9303" xr:uid="{00000000-0005-0000-0000-00003E050000}"/>
    <cellStyle name="Style 24 5 2 5 2" xfId="28905" xr:uid="{00000000-0005-0000-0000-000096160000}"/>
    <cellStyle name="Style 24 5 2 5 3" xfId="43585" xr:uid="{00000000-0005-0000-0000-000096160000}"/>
    <cellStyle name="Style 24 5 2 6" xfId="9154" xr:uid="{00000000-0005-0000-0000-0000B8250000}"/>
    <cellStyle name="Style 24 5 2 7" xfId="13211" xr:uid="{00000000-0005-0000-0000-00003E050000}"/>
    <cellStyle name="Style 24 5 2 7 2" xfId="31767" xr:uid="{00000000-0005-0000-0000-000098160000}"/>
    <cellStyle name="Style 24 5 2 7 3" xfId="45849" xr:uid="{00000000-0005-0000-0000-000098160000}"/>
    <cellStyle name="Style 24 5 2 8" xfId="15087" xr:uid="{00000000-0005-0000-0000-00003E050000}"/>
    <cellStyle name="Style 24 5 2 8 2" xfId="33643" xr:uid="{00000000-0005-0000-0000-000099160000}"/>
    <cellStyle name="Style 24 5 2 8 3" xfId="47594" xr:uid="{00000000-0005-0000-0000-000099160000}"/>
    <cellStyle name="Style 24 5 2 9" xfId="13370" xr:uid="{00000000-0005-0000-0000-00003E040000}"/>
    <cellStyle name="Style 24 5 2 9 2" xfId="31926" xr:uid="{00000000-0005-0000-0000-00009A160000}"/>
    <cellStyle name="Style 24 5 2 9 3" xfId="46002" xr:uid="{00000000-0005-0000-0000-00009A160000}"/>
    <cellStyle name="Style 24 5 3" xfId="2648" xr:uid="{00000000-0005-0000-0000-00003E040000}"/>
    <cellStyle name="Style 24 5 3 10" xfId="13724" xr:uid="{00000000-0005-0000-0000-00003E040000}"/>
    <cellStyle name="Style 24 5 3 10 2" xfId="32280" xr:uid="{00000000-0005-0000-0000-00009C160000}"/>
    <cellStyle name="Style 24 5 3 10 3" xfId="46312" xr:uid="{00000000-0005-0000-0000-00009C160000}"/>
    <cellStyle name="Style 24 5 3 11" xfId="19557" xr:uid="{00000000-0005-0000-0000-00003F050000}"/>
    <cellStyle name="Style 24 5 3 11 2" xfId="38113" xr:uid="{00000000-0005-0000-0000-00009D160000}"/>
    <cellStyle name="Style 24 5 3 11 3" xfId="51605" xr:uid="{00000000-0005-0000-0000-00009D160000}"/>
    <cellStyle name="Style 24 5 3 12" xfId="55474" xr:uid="{00000000-0005-0000-0000-00003E040000}"/>
    <cellStyle name="Style 24 5 3 2" xfId="5855" xr:uid="{00000000-0005-0000-0000-00003F050000}"/>
    <cellStyle name="Style 24 5 3 2 2" xfId="20745" xr:uid="{00000000-0005-0000-0000-00000A060000}"/>
    <cellStyle name="Style 24 5 3 2 2 2" xfId="39290" xr:uid="{00000000-0005-0000-0000-00009F160000}"/>
    <cellStyle name="Style 24 5 3 2 2 3" xfId="52667" xr:uid="{00000000-0005-0000-0000-00009F160000}"/>
    <cellStyle name="Style 24 5 3 2 3" xfId="26265" xr:uid="{00000000-0005-0000-0000-00009E160000}"/>
    <cellStyle name="Style 24 5 3 2 4" xfId="41650" xr:uid="{00000000-0005-0000-0000-00009E160000}"/>
    <cellStyle name="Style 24 5 3 3" xfId="7821" xr:uid="{00000000-0005-0000-0000-00003F050000}"/>
    <cellStyle name="Style 24 5 3 3 2" xfId="27865" xr:uid="{00000000-0005-0000-0000-0000A0160000}"/>
    <cellStyle name="Style 24 5 3 3 3" xfId="42844" xr:uid="{00000000-0005-0000-0000-0000A0160000}"/>
    <cellStyle name="Style 24 5 3 4" xfId="8682" xr:uid="{00000000-0005-0000-0000-00003F050000}"/>
    <cellStyle name="Style 24 5 3 4 2" xfId="28545" xr:uid="{00000000-0005-0000-0000-0000A1160000}"/>
    <cellStyle name="Style 24 5 3 4 3" xfId="43321" xr:uid="{00000000-0005-0000-0000-0000A1160000}"/>
    <cellStyle name="Style 24 5 3 5" xfId="9538" xr:uid="{00000000-0005-0000-0000-00003F050000}"/>
    <cellStyle name="Style 24 5 3 5 2" xfId="29140" xr:uid="{00000000-0005-0000-0000-0000A2160000}"/>
    <cellStyle name="Style 24 5 3 5 3" xfId="43807" xr:uid="{00000000-0005-0000-0000-0000A2160000}"/>
    <cellStyle name="Style 24 5 3 6" xfId="4731" xr:uid="{00000000-0005-0000-0000-0000B9250000}"/>
    <cellStyle name="Style 24 5 3 7" xfId="12479" xr:uid="{00000000-0005-0000-0000-00003F050000}"/>
    <cellStyle name="Style 24 5 3 7 2" xfId="31037" xr:uid="{00000000-0005-0000-0000-0000A4160000}"/>
    <cellStyle name="Style 24 5 3 7 3" xfId="45137" xr:uid="{00000000-0005-0000-0000-0000A4160000}"/>
    <cellStyle name="Style 24 5 3 8" xfId="13320" xr:uid="{00000000-0005-0000-0000-00003E040000}"/>
    <cellStyle name="Style 24 5 3 8 2" xfId="31876" xr:uid="{00000000-0005-0000-0000-0000A5160000}"/>
    <cellStyle name="Style 24 5 3 8 3" xfId="45956" xr:uid="{00000000-0005-0000-0000-0000A5160000}"/>
    <cellStyle name="Style 24 5 3 9" xfId="16556" xr:uid="{00000000-0005-0000-0000-00003F050000}"/>
    <cellStyle name="Style 24 5 3 9 2" xfId="35112" xr:uid="{00000000-0005-0000-0000-0000A6160000}"/>
    <cellStyle name="Style 24 5 3 9 3" xfId="48893" xr:uid="{00000000-0005-0000-0000-0000A6160000}"/>
    <cellStyle name="Style 24 5 4" xfId="2552" xr:uid="{00000000-0005-0000-0000-00003E040000}"/>
    <cellStyle name="Style 24 5 4 10" xfId="21571" xr:uid="{00000000-0005-0000-0000-00003E040000}"/>
    <cellStyle name="Style 24 5 4 10 2" xfId="40111" xr:uid="{00000000-0005-0000-0000-0000A8160000}"/>
    <cellStyle name="Style 24 5 4 10 3" xfId="53459" xr:uid="{00000000-0005-0000-0000-0000A8160000}"/>
    <cellStyle name="Style 24 5 4 11" xfId="24045" xr:uid="{00000000-0005-0000-0000-0000A7160000}"/>
    <cellStyle name="Style 24 5 4 12" xfId="55380" xr:uid="{00000000-0005-0000-0000-00003E040000}"/>
    <cellStyle name="Style 24 5 4 2" xfId="5759" xr:uid="{00000000-0005-0000-0000-000040050000}"/>
    <cellStyle name="Style 24 5 4 2 2" xfId="26172" xr:uid="{00000000-0005-0000-0000-0000A9160000}"/>
    <cellStyle name="Style 24 5 4 2 3" xfId="41560" xr:uid="{00000000-0005-0000-0000-0000A9160000}"/>
    <cellStyle name="Style 24 5 4 3" xfId="9442" xr:uid="{00000000-0005-0000-0000-000040050000}"/>
    <cellStyle name="Style 24 5 4 3 2" xfId="29044" xr:uid="{00000000-0005-0000-0000-0000AA160000}"/>
    <cellStyle name="Style 24 5 4 3 3" xfId="43714" xr:uid="{00000000-0005-0000-0000-0000AA160000}"/>
    <cellStyle name="Style 24 5 4 4" xfId="9228" xr:uid="{00000000-0005-0000-0000-0000BA250000}"/>
    <cellStyle name="Style 24 5 4 5" xfId="13172" xr:uid="{00000000-0005-0000-0000-000040050000}"/>
    <cellStyle name="Style 24 5 4 5 2" xfId="31728" xr:uid="{00000000-0005-0000-0000-0000AC160000}"/>
    <cellStyle name="Style 24 5 4 5 3" xfId="45810" xr:uid="{00000000-0005-0000-0000-0000AC160000}"/>
    <cellStyle name="Style 24 5 4 6" xfId="14278" xr:uid="{00000000-0005-0000-0000-00003E040000}"/>
    <cellStyle name="Style 24 5 4 6 2" xfId="32834" xr:uid="{00000000-0005-0000-0000-0000AD160000}"/>
    <cellStyle name="Style 24 5 4 6 3" xfId="46826" xr:uid="{00000000-0005-0000-0000-0000AD160000}"/>
    <cellStyle name="Style 24 5 4 7" xfId="16460" xr:uid="{00000000-0005-0000-0000-000040050000}"/>
    <cellStyle name="Style 24 5 4 7 2" xfId="35016" xr:uid="{00000000-0005-0000-0000-0000AE160000}"/>
    <cellStyle name="Style 24 5 4 7 3" xfId="48797" xr:uid="{00000000-0005-0000-0000-0000AE160000}"/>
    <cellStyle name="Style 24 5 4 8" xfId="15201" xr:uid="{00000000-0005-0000-0000-00003E040000}"/>
    <cellStyle name="Style 24 5 4 8 2" xfId="33757" xr:uid="{00000000-0005-0000-0000-0000AF160000}"/>
    <cellStyle name="Style 24 5 4 8 3" xfId="47703" xr:uid="{00000000-0005-0000-0000-0000AF160000}"/>
    <cellStyle name="Style 24 5 4 9" xfId="19461" xr:uid="{00000000-0005-0000-0000-000040050000}"/>
    <cellStyle name="Style 24 5 4 9 2" xfId="38017" xr:uid="{00000000-0005-0000-0000-0000B0160000}"/>
    <cellStyle name="Style 24 5 4 9 3" xfId="51509" xr:uid="{00000000-0005-0000-0000-0000B0160000}"/>
    <cellStyle name="Style 24 5 5" xfId="4316" xr:uid="{00000000-0005-0000-0000-00003D050000}"/>
    <cellStyle name="Style 24 5 5 2" xfId="24834" xr:uid="{00000000-0005-0000-0000-0000B1160000}"/>
    <cellStyle name="Style 24 5 5 3" xfId="22649" xr:uid="{00000000-0005-0000-0000-0000B1160000}"/>
    <cellStyle name="Style 24 5 6" xfId="3956" xr:uid="{00000000-0005-0000-0000-0000B7250000}"/>
    <cellStyle name="Style 24 5 7" xfId="15557" xr:uid="{00000000-0005-0000-0000-00003E040000}"/>
    <cellStyle name="Style 24 5 7 2" xfId="34113" xr:uid="{00000000-0005-0000-0000-0000B3160000}"/>
    <cellStyle name="Style 24 5 7 3" xfId="48008" xr:uid="{00000000-0005-0000-0000-0000B3160000}"/>
    <cellStyle name="Style 24 5 8" xfId="16282" xr:uid="{00000000-0005-0000-0000-00003D050000}"/>
    <cellStyle name="Style 24 5 8 2" xfId="34838" xr:uid="{00000000-0005-0000-0000-0000B4160000}"/>
    <cellStyle name="Style 24 5 8 3" xfId="48625" xr:uid="{00000000-0005-0000-0000-0000B4160000}"/>
    <cellStyle name="Style 24 5 9" xfId="15357" xr:uid="{00000000-0005-0000-0000-00003D050000}"/>
    <cellStyle name="Style 24 5 9 2" xfId="33913" xr:uid="{00000000-0005-0000-0000-0000B5160000}"/>
    <cellStyle name="Style 24 5 9 3" xfId="47844" xr:uid="{00000000-0005-0000-0000-0000B5160000}"/>
    <cellStyle name="Style 24 6" xfId="2424" xr:uid="{00000000-0005-0000-0000-000033040000}"/>
    <cellStyle name="Style 24 6 10" xfId="16332" xr:uid="{00000000-0005-0000-0000-000041050000}"/>
    <cellStyle name="Style 24 6 10 2" xfId="34888" xr:uid="{00000000-0005-0000-0000-0000B7160000}"/>
    <cellStyle name="Style 24 6 10 3" xfId="48675" xr:uid="{00000000-0005-0000-0000-0000B7160000}"/>
    <cellStyle name="Style 24 6 11" xfId="17129" xr:uid="{00000000-0005-0000-0000-000033040000}"/>
    <cellStyle name="Style 24 6 11 2" xfId="35685" xr:uid="{00000000-0005-0000-0000-0000B8160000}"/>
    <cellStyle name="Style 24 6 11 3" xfId="49363" xr:uid="{00000000-0005-0000-0000-0000B8160000}"/>
    <cellStyle name="Style 24 6 12" xfId="17114" xr:uid="{00000000-0005-0000-0000-000041050000}"/>
    <cellStyle name="Style 24 6 12 2" xfId="35670" xr:uid="{00000000-0005-0000-0000-0000B9160000}"/>
    <cellStyle name="Style 24 6 12 3" xfId="49350" xr:uid="{00000000-0005-0000-0000-0000B9160000}"/>
    <cellStyle name="Style 24 6 13" xfId="23935" xr:uid="{00000000-0005-0000-0000-0000B6160000}"/>
    <cellStyle name="Style 24 6 2" xfId="5631" xr:uid="{00000000-0005-0000-0000-000041050000}"/>
    <cellStyle name="Style 24 6 2 2" xfId="20617" xr:uid="{00000000-0005-0000-0000-00000D060000}"/>
    <cellStyle name="Style 24 6 2 2 2" xfId="39169" xr:uid="{00000000-0005-0000-0000-0000BB160000}"/>
    <cellStyle name="Style 24 6 2 2 3" xfId="52552" xr:uid="{00000000-0005-0000-0000-0000BB160000}"/>
    <cellStyle name="Style 24 6 2 3" xfId="26048" xr:uid="{00000000-0005-0000-0000-0000BA160000}"/>
    <cellStyle name="Style 24 6 2 4" xfId="41448" xr:uid="{00000000-0005-0000-0000-0000BA160000}"/>
    <cellStyle name="Style 24 6 3" xfId="7597" xr:uid="{00000000-0005-0000-0000-000041050000}"/>
    <cellStyle name="Style 24 6 3 2" xfId="27727" xr:uid="{00000000-0005-0000-0000-0000BC160000}"/>
    <cellStyle name="Style 24 6 3 3" xfId="42735" xr:uid="{00000000-0005-0000-0000-0000BC160000}"/>
    <cellStyle name="Style 24 6 4" xfId="8458" xr:uid="{00000000-0005-0000-0000-000041050000}"/>
    <cellStyle name="Style 24 6 4 2" xfId="28385" xr:uid="{00000000-0005-0000-0000-0000BD160000}"/>
    <cellStyle name="Style 24 6 4 3" xfId="43212" xr:uid="{00000000-0005-0000-0000-0000BD160000}"/>
    <cellStyle name="Style 24 6 5" xfId="9314" xr:uid="{00000000-0005-0000-0000-000041050000}"/>
    <cellStyle name="Style 24 6 5 2" xfId="28916" xr:uid="{00000000-0005-0000-0000-0000BE160000}"/>
    <cellStyle name="Style 24 6 5 3" xfId="43596" xr:uid="{00000000-0005-0000-0000-0000BE160000}"/>
    <cellStyle name="Style 24 6 6" xfId="6967" xr:uid="{00000000-0005-0000-0000-0000BB250000}"/>
    <cellStyle name="Style 24 6 7" xfId="12392" xr:uid="{00000000-0005-0000-0000-000041050000}"/>
    <cellStyle name="Style 24 6 7 2" xfId="30951" xr:uid="{00000000-0005-0000-0000-0000C0160000}"/>
    <cellStyle name="Style 24 6 7 3" xfId="45052" xr:uid="{00000000-0005-0000-0000-0000C0160000}"/>
    <cellStyle name="Style 24 6 8" xfId="15098" xr:uid="{00000000-0005-0000-0000-000041050000}"/>
    <cellStyle name="Style 24 6 8 2" xfId="33654" xr:uid="{00000000-0005-0000-0000-0000C1160000}"/>
    <cellStyle name="Style 24 6 8 3" xfId="47605" xr:uid="{00000000-0005-0000-0000-0000C1160000}"/>
    <cellStyle name="Style 24 6 9" xfId="12857" xr:uid="{00000000-0005-0000-0000-000033040000}"/>
    <cellStyle name="Style 24 6 9 2" xfId="31413" xr:uid="{00000000-0005-0000-0000-0000C2160000}"/>
    <cellStyle name="Style 24 6 9 3" xfId="45498" xr:uid="{00000000-0005-0000-0000-0000C2160000}"/>
    <cellStyle name="Style 24 7" xfId="2637" xr:uid="{00000000-0005-0000-0000-000033040000}"/>
    <cellStyle name="Style 24 7 10" xfId="14693" xr:uid="{00000000-0005-0000-0000-000033040000}"/>
    <cellStyle name="Style 24 7 10 2" xfId="33249" xr:uid="{00000000-0005-0000-0000-0000C4160000}"/>
    <cellStyle name="Style 24 7 10 3" xfId="47218" xr:uid="{00000000-0005-0000-0000-0000C4160000}"/>
    <cellStyle name="Style 24 7 11" xfId="18154" xr:uid="{00000000-0005-0000-0000-000042050000}"/>
    <cellStyle name="Style 24 7 11 2" xfId="36710" xr:uid="{00000000-0005-0000-0000-0000C5160000}"/>
    <cellStyle name="Style 24 7 11 3" xfId="50263" xr:uid="{00000000-0005-0000-0000-0000C5160000}"/>
    <cellStyle name="Style 24 7 12" xfId="55463" xr:uid="{00000000-0005-0000-0000-000033040000}"/>
    <cellStyle name="Style 24 7 2" xfId="5844" xr:uid="{00000000-0005-0000-0000-000042050000}"/>
    <cellStyle name="Style 24 7 2 2" xfId="20734" xr:uid="{00000000-0005-0000-0000-00000F060000}"/>
    <cellStyle name="Style 24 7 2 2 2" xfId="39279" xr:uid="{00000000-0005-0000-0000-0000C7160000}"/>
    <cellStyle name="Style 24 7 2 2 3" xfId="52656" xr:uid="{00000000-0005-0000-0000-0000C7160000}"/>
    <cellStyle name="Style 24 7 2 3" xfId="26254" xr:uid="{00000000-0005-0000-0000-0000C6160000}"/>
    <cellStyle name="Style 24 7 2 4" xfId="41639" xr:uid="{00000000-0005-0000-0000-0000C6160000}"/>
    <cellStyle name="Style 24 7 3" xfId="7810" xr:uid="{00000000-0005-0000-0000-000042050000}"/>
    <cellStyle name="Style 24 7 3 2" xfId="27854" xr:uid="{00000000-0005-0000-0000-0000C8160000}"/>
    <cellStyle name="Style 24 7 3 3" xfId="42833" xr:uid="{00000000-0005-0000-0000-0000C8160000}"/>
    <cellStyle name="Style 24 7 4" xfId="8671" xr:uid="{00000000-0005-0000-0000-000042050000}"/>
    <cellStyle name="Style 24 7 4 2" xfId="28534" xr:uid="{00000000-0005-0000-0000-0000C9160000}"/>
    <cellStyle name="Style 24 7 4 3" xfId="43310" xr:uid="{00000000-0005-0000-0000-0000C9160000}"/>
    <cellStyle name="Style 24 7 5" xfId="9527" xr:uid="{00000000-0005-0000-0000-000042050000}"/>
    <cellStyle name="Style 24 7 5 2" xfId="29129" xr:uid="{00000000-0005-0000-0000-0000CA160000}"/>
    <cellStyle name="Style 24 7 5 3" xfId="43796" xr:uid="{00000000-0005-0000-0000-0000CA160000}"/>
    <cellStyle name="Style 24 7 6" xfId="3958" xr:uid="{00000000-0005-0000-0000-0000BC250000}"/>
    <cellStyle name="Style 24 7 7" xfId="12477" xr:uid="{00000000-0005-0000-0000-000042050000}"/>
    <cellStyle name="Style 24 7 7 2" xfId="31035" xr:uid="{00000000-0005-0000-0000-0000CC160000}"/>
    <cellStyle name="Style 24 7 7 3" xfId="45135" xr:uid="{00000000-0005-0000-0000-0000CC160000}"/>
    <cellStyle name="Style 24 7 8" xfId="14090" xr:uid="{00000000-0005-0000-0000-000033040000}"/>
    <cellStyle name="Style 24 7 8 2" xfId="32646" xr:uid="{00000000-0005-0000-0000-0000CD160000}"/>
    <cellStyle name="Style 24 7 8 3" xfId="46649" xr:uid="{00000000-0005-0000-0000-0000CD160000}"/>
    <cellStyle name="Style 24 7 9" xfId="16545" xr:uid="{00000000-0005-0000-0000-000042050000}"/>
    <cellStyle name="Style 24 7 9 2" xfId="35101" xr:uid="{00000000-0005-0000-0000-0000CE160000}"/>
    <cellStyle name="Style 24 7 9 3" xfId="48882" xr:uid="{00000000-0005-0000-0000-0000CE160000}"/>
    <cellStyle name="Style 24 8" xfId="2563" xr:uid="{00000000-0005-0000-0000-000033040000}"/>
    <cellStyle name="Style 24 8 10" xfId="21582" xr:uid="{00000000-0005-0000-0000-000033040000}"/>
    <cellStyle name="Style 24 8 10 2" xfId="40122" xr:uid="{00000000-0005-0000-0000-0000D0160000}"/>
    <cellStyle name="Style 24 8 10 3" xfId="53470" xr:uid="{00000000-0005-0000-0000-0000D0160000}"/>
    <cellStyle name="Style 24 8 11" xfId="24056" xr:uid="{00000000-0005-0000-0000-0000CF160000}"/>
    <cellStyle name="Style 24 8 12" xfId="55391" xr:uid="{00000000-0005-0000-0000-000033040000}"/>
    <cellStyle name="Style 24 8 2" xfId="5770" xr:uid="{00000000-0005-0000-0000-000043050000}"/>
    <cellStyle name="Style 24 8 2 2" xfId="26183" xr:uid="{00000000-0005-0000-0000-0000D1160000}"/>
    <cellStyle name="Style 24 8 2 3" xfId="41571" xr:uid="{00000000-0005-0000-0000-0000D1160000}"/>
    <cellStyle name="Style 24 8 3" xfId="9453" xr:uid="{00000000-0005-0000-0000-000043050000}"/>
    <cellStyle name="Style 24 8 3 2" xfId="29055" xr:uid="{00000000-0005-0000-0000-0000D2160000}"/>
    <cellStyle name="Style 24 8 3 3" xfId="43725" xr:uid="{00000000-0005-0000-0000-0000D2160000}"/>
    <cellStyle name="Style 24 8 4" xfId="9156" xr:uid="{00000000-0005-0000-0000-0000BD250000}"/>
    <cellStyle name="Style 24 8 5" xfId="13161" xr:uid="{00000000-0005-0000-0000-000043050000}"/>
    <cellStyle name="Style 24 8 5 2" xfId="31717" xr:uid="{00000000-0005-0000-0000-0000D4160000}"/>
    <cellStyle name="Style 24 8 5 3" xfId="45799" xr:uid="{00000000-0005-0000-0000-0000D4160000}"/>
    <cellStyle name="Style 24 8 6" xfId="11914" xr:uid="{00000000-0005-0000-0000-000033040000}"/>
    <cellStyle name="Style 24 8 6 2" xfId="30478" xr:uid="{00000000-0005-0000-0000-0000D5160000}"/>
    <cellStyle name="Style 24 8 6 3" xfId="44623" xr:uid="{00000000-0005-0000-0000-0000D5160000}"/>
    <cellStyle name="Style 24 8 7" xfId="16471" xr:uid="{00000000-0005-0000-0000-000043050000}"/>
    <cellStyle name="Style 24 8 7 2" xfId="35027" xr:uid="{00000000-0005-0000-0000-0000D6160000}"/>
    <cellStyle name="Style 24 8 7 3" xfId="48808" xr:uid="{00000000-0005-0000-0000-0000D6160000}"/>
    <cellStyle name="Style 24 8 8" xfId="14323" xr:uid="{00000000-0005-0000-0000-000033040000}"/>
    <cellStyle name="Style 24 8 8 2" xfId="32879" xr:uid="{00000000-0005-0000-0000-0000D7160000}"/>
    <cellStyle name="Style 24 8 8 3" xfId="46869" xr:uid="{00000000-0005-0000-0000-0000D7160000}"/>
    <cellStyle name="Style 24 8 9" xfId="15916" xr:uid="{00000000-0005-0000-0000-000043050000}"/>
    <cellStyle name="Style 24 8 9 2" xfId="34472" xr:uid="{00000000-0005-0000-0000-0000D8160000}"/>
    <cellStyle name="Style 24 8 9 3" xfId="48318" xr:uid="{00000000-0005-0000-0000-0000D8160000}"/>
    <cellStyle name="Style 24 9" xfId="4305" xr:uid="{00000000-0005-0000-0000-000014050000}"/>
    <cellStyle name="Style 24 9 2" xfId="24823" xr:uid="{00000000-0005-0000-0000-0000D9160000}"/>
    <cellStyle name="Style 24 9 3" xfId="22654" xr:uid="{00000000-0005-0000-0000-0000D9160000}"/>
    <cellStyle name="Style 25" xfId="1100" xr:uid="{00000000-0005-0000-0000-00003F040000}"/>
    <cellStyle name="Style 25 10" xfId="4728" xr:uid="{00000000-0005-0000-0000-0000BE250000}"/>
    <cellStyle name="Style 25 11" xfId="15383" xr:uid="{00000000-0005-0000-0000-00003F040000}"/>
    <cellStyle name="Style 25 11 2" xfId="33939" xr:uid="{00000000-0005-0000-0000-0000DC160000}"/>
    <cellStyle name="Style 25 11 3" xfId="47870" xr:uid="{00000000-0005-0000-0000-0000DC160000}"/>
    <cellStyle name="Style 25 12" xfId="16269" xr:uid="{00000000-0005-0000-0000-000044050000}"/>
    <cellStyle name="Style 25 12 2" xfId="34825" xr:uid="{00000000-0005-0000-0000-0000DD160000}"/>
    <cellStyle name="Style 25 12 3" xfId="48614" xr:uid="{00000000-0005-0000-0000-0000DD160000}"/>
    <cellStyle name="Style 25 13" xfId="15587" xr:uid="{00000000-0005-0000-0000-000044050000}"/>
    <cellStyle name="Style 25 13 2" xfId="34143" xr:uid="{00000000-0005-0000-0000-0000DE160000}"/>
    <cellStyle name="Style 25 13 3" xfId="48035" xr:uid="{00000000-0005-0000-0000-0000DE160000}"/>
    <cellStyle name="Style 25 14" xfId="18665" xr:uid="{00000000-0005-0000-0000-00003F040000}"/>
    <cellStyle name="Style 25 14 2" xfId="37221" xr:uid="{00000000-0005-0000-0000-0000DF160000}"/>
    <cellStyle name="Style 25 14 3" xfId="50718" xr:uid="{00000000-0005-0000-0000-0000DF160000}"/>
    <cellStyle name="Style 25 15" xfId="19311" xr:uid="{00000000-0005-0000-0000-000044050000}"/>
    <cellStyle name="Style 25 15 2" xfId="37867" xr:uid="{00000000-0005-0000-0000-0000E0160000}"/>
    <cellStyle name="Style 25 15 3" xfId="51359" xr:uid="{00000000-0005-0000-0000-0000E0160000}"/>
    <cellStyle name="Style 25 16" xfId="19221" xr:uid="{00000000-0005-0000-0000-00003F040000}"/>
    <cellStyle name="Style 25 16 2" xfId="37777" xr:uid="{00000000-0005-0000-0000-0000E1160000}"/>
    <cellStyle name="Style 25 16 3" xfId="51269" xr:uid="{00000000-0005-0000-0000-0000E1160000}"/>
    <cellStyle name="Style 25 17" xfId="21478" xr:uid="{00000000-0005-0000-0000-00003F040000}"/>
    <cellStyle name="Style 25 17 2" xfId="40018" xr:uid="{00000000-0005-0000-0000-0000E2160000}"/>
    <cellStyle name="Style 25 17 3" xfId="53366" xr:uid="{00000000-0005-0000-0000-0000E2160000}"/>
    <cellStyle name="Style 25 18" xfId="22083" xr:uid="{00000000-0005-0000-0000-000044050000}"/>
    <cellStyle name="Style 25 18 2" xfId="40623" xr:uid="{00000000-0005-0000-0000-0000E3160000}"/>
    <cellStyle name="Style 25 18 3" xfId="53912" xr:uid="{00000000-0005-0000-0000-0000E3160000}"/>
    <cellStyle name="Style 25 19" xfId="22885" xr:uid="{00000000-0005-0000-0000-0000DA160000}"/>
    <cellStyle name="Style 25 2" xfId="1101" xr:uid="{00000000-0005-0000-0000-000040040000}"/>
    <cellStyle name="Style 25 2 10" xfId="15726" xr:uid="{00000000-0005-0000-0000-000040040000}"/>
    <cellStyle name="Style 25 2 10 2" xfId="34282" xr:uid="{00000000-0005-0000-0000-0000E5160000}"/>
    <cellStyle name="Style 25 2 10 3" xfId="48142" xr:uid="{00000000-0005-0000-0000-0000E5160000}"/>
    <cellStyle name="Style 25 2 11" xfId="14544" xr:uid="{00000000-0005-0000-0000-000045050000}"/>
    <cellStyle name="Style 25 2 11 2" xfId="33100" xr:uid="{00000000-0005-0000-0000-0000E6160000}"/>
    <cellStyle name="Style 25 2 11 3" xfId="47078" xr:uid="{00000000-0005-0000-0000-0000E6160000}"/>
    <cellStyle name="Style 25 2 12" xfId="17923" xr:uid="{00000000-0005-0000-0000-000045050000}"/>
    <cellStyle name="Style 25 2 12 2" xfId="36479" xr:uid="{00000000-0005-0000-0000-0000E7160000}"/>
    <cellStyle name="Style 25 2 12 3" xfId="50062" xr:uid="{00000000-0005-0000-0000-0000E7160000}"/>
    <cellStyle name="Style 25 2 13" xfId="18358" xr:uid="{00000000-0005-0000-0000-000040040000}"/>
    <cellStyle name="Style 25 2 13 2" xfId="36914" xr:uid="{00000000-0005-0000-0000-0000E8160000}"/>
    <cellStyle name="Style 25 2 13 3" xfId="50437" xr:uid="{00000000-0005-0000-0000-0000E8160000}"/>
    <cellStyle name="Style 25 2 14" xfId="19043" xr:uid="{00000000-0005-0000-0000-000045050000}"/>
    <cellStyle name="Style 25 2 14 2" xfId="37599" xr:uid="{00000000-0005-0000-0000-0000E9160000}"/>
    <cellStyle name="Style 25 2 14 3" xfId="51091" xr:uid="{00000000-0005-0000-0000-0000E9160000}"/>
    <cellStyle name="Style 25 2 15" xfId="19821" xr:uid="{00000000-0005-0000-0000-000040040000}"/>
    <cellStyle name="Style 25 2 15 2" xfId="38377" xr:uid="{00000000-0005-0000-0000-0000EA160000}"/>
    <cellStyle name="Style 25 2 15 3" xfId="51869" xr:uid="{00000000-0005-0000-0000-0000EA160000}"/>
    <cellStyle name="Style 25 2 16" xfId="21665" xr:uid="{00000000-0005-0000-0000-000040040000}"/>
    <cellStyle name="Style 25 2 16 2" xfId="40205" xr:uid="{00000000-0005-0000-0000-0000EB160000}"/>
    <cellStyle name="Style 25 2 16 3" xfId="53553" xr:uid="{00000000-0005-0000-0000-0000EB160000}"/>
    <cellStyle name="Style 25 2 17" xfId="22084" xr:uid="{00000000-0005-0000-0000-000045050000}"/>
    <cellStyle name="Style 25 2 17 2" xfId="40624" xr:uid="{00000000-0005-0000-0000-0000EC160000}"/>
    <cellStyle name="Style 25 2 17 3" xfId="53913" xr:uid="{00000000-0005-0000-0000-0000EC160000}"/>
    <cellStyle name="Style 25 2 18" xfId="22886" xr:uid="{00000000-0005-0000-0000-0000E4160000}"/>
    <cellStyle name="Style 25 2 19" xfId="29985" xr:uid="{00000000-0005-0000-0000-0000E4160000}"/>
    <cellStyle name="Style 25 2 2" xfId="1102" xr:uid="{00000000-0005-0000-0000-000041040000}"/>
    <cellStyle name="Style 25 2 2 10" xfId="14730" xr:uid="{00000000-0005-0000-0000-000046050000}"/>
    <cellStyle name="Style 25 2 2 10 2" xfId="33286" xr:uid="{00000000-0005-0000-0000-0000EE160000}"/>
    <cellStyle name="Style 25 2 2 10 3" xfId="47252" xr:uid="{00000000-0005-0000-0000-0000EE160000}"/>
    <cellStyle name="Style 25 2 2 11" xfId="17421" xr:uid="{00000000-0005-0000-0000-000046050000}"/>
    <cellStyle name="Style 25 2 2 11 2" xfId="35977" xr:uid="{00000000-0005-0000-0000-0000EF160000}"/>
    <cellStyle name="Style 25 2 2 11 3" xfId="49626" xr:uid="{00000000-0005-0000-0000-0000EF160000}"/>
    <cellStyle name="Style 25 2 2 12" xfId="17535" xr:uid="{00000000-0005-0000-0000-000041040000}"/>
    <cellStyle name="Style 25 2 2 12 2" xfId="36091" xr:uid="{00000000-0005-0000-0000-0000F0160000}"/>
    <cellStyle name="Style 25 2 2 12 3" xfId="49722" xr:uid="{00000000-0005-0000-0000-0000F0160000}"/>
    <cellStyle name="Style 25 2 2 13" xfId="15282" xr:uid="{00000000-0005-0000-0000-000046050000}"/>
    <cellStyle name="Style 25 2 2 13 2" xfId="33838" xr:uid="{00000000-0005-0000-0000-0000F1160000}"/>
    <cellStyle name="Style 25 2 2 13 3" xfId="47777" xr:uid="{00000000-0005-0000-0000-0000F1160000}"/>
    <cellStyle name="Style 25 2 2 14" xfId="19169" xr:uid="{00000000-0005-0000-0000-000041040000}"/>
    <cellStyle name="Style 25 2 2 14 2" xfId="37725" xr:uid="{00000000-0005-0000-0000-0000F2160000}"/>
    <cellStyle name="Style 25 2 2 14 3" xfId="51217" xr:uid="{00000000-0005-0000-0000-0000F2160000}"/>
    <cellStyle name="Style 25 2 2 15" xfId="21479" xr:uid="{00000000-0005-0000-0000-000041040000}"/>
    <cellStyle name="Style 25 2 2 15 2" xfId="40019" xr:uid="{00000000-0005-0000-0000-0000F3160000}"/>
    <cellStyle name="Style 25 2 2 15 3" xfId="53367" xr:uid="{00000000-0005-0000-0000-0000F3160000}"/>
    <cellStyle name="Style 25 2 2 16" xfId="22085" xr:uid="{00000000-0005-0000-0000-000046050000}"/>
    <cellStyle name="Style 25 2 2 16 2" xfId="40625" xr:uid="{00000000-0005-0000-0000-0000F4160000}"/>
    <cellStyle name="Style 25 2 2 16 3" xfId="53914" xr:uid="{00000000-0005-0000-0000-0000F4160000}"/>
    <cellStyle name="Style 25 2 2 17" xfId="22887" xr:uid="{00000000-0005-0000-0000-0000ED160000}"/>
    <cellStyle name="Style 25 2 2 18" xfId="29980" xr:uid="{00000000-0005-0000-0000-0000ED160000}"/>
    <cellStyle name="Style 25 2 2 19" xfId="54302" xr:uid="{00000000-0005-0000-0000-000041040000}"/>
    <cellStyle name="Style 25 2 2 2" xfId="1103" xr:uid="{00000000-0005-0000-0000-000042040000}"/>
    <cellStyle name="Style 25 2 2 2 10" xfId="18634" xr:uid="{00000000-0005-0000-0000-000042040000}"/>
    <cellStyle name="Style 25 2 2 2 10 2" xfId="37190" xr:uid="{00000000-0005-0000-0000-0000F6160000}"/>
    <cellStyle name="Style 25 2 2 2 10 3" xfId="50692" xr:uid="{00000000-0005-0000-0000-0000F6160000}"/>
    <cellStyle name="Style 25 2 2 2 11" xfId="19789" xr:uid="{00000000-0005-0000-0000-000047050000}"/>
    <cellStyle name="Style 25 2 2 2 11 2" xfId="38345" xr:uid="{00000000-0005-0000-0000-0000F7160000}"/>
    <cellStyle name="Style 25 2 2 2 11 3" xfId="51837" xr:uid="{00000000-0005-0000-0000-0000F7160000}"/>
    <cellStyle name="Style 25 2 2 2 12" xfId="19143" xr:uid="{00000000-0005-0000-0000-000042040000}"/>
    <cellStyle name="Style 25 2 2 2 12 2" xfId="37699" xr:uid="{00000000-0005-0000-0000-0000F8160000}"/>
    <cellStyle name="Style 25 2 2 2 12 3" xfId="51191" xr:uid="{00000000-0005-0000-0000-0000F8160000}"/>
    <cellStyle name="Style 25 2 2 2 13" xfId="21662" xr:uid="{00000000-0005-0000-0000-000042040000}"/>
    <cellStyle name="Style 25 2 2 2 13 2" xfId="40202" xr:uid="{00000000-0005-0000-0000-0000F9160000}"/>
    <cellStyle name="Style 25 2 2 2 13 3" xfId="53550" xr:uid="{00000000-0005-0000-0000-0000F9160000}"/>
    <cellStyle name="Style 25 2 2 2 14" xfId="22086" xr:uid="{00000000-0005-0000-0000-000047050000}"/>
    <cellStyle name="Style 25 2 2 2 14 2" xfId="40626" xr:uid="{00000000-0005-0000-0000-0000FA160000}"/>
    <cellStyle name="Style 25 2 2 2 14 3" xfId="53915" xr:uid="{00000000-0005-0000-0000-0000FA160000}"/>
    <cellStyle name="Style 25 2 2 2 15" xfId="22888" xr:uid="{00000000-0005-0000-0000-0000F5160000}"/>
    <cellStyle name="Style 25 2 2 2 16" xfId="29983" xr:uid="{00000000-0005-0000-0000-0000F5160000}"/>
    <cellStyle name="Style 25 2 2 2 17" xfId="54303" xr:uid="{00000000-0005-0000-0000-000042040000}"/>
    <cellStyle name="Style 25 2 2 2 2" xfId="2409" xr:uid="{00000000-0005-0000-0000-000042040000}"/>
    <cellStyle name="Style 25 2 2 2 2 10" xfId="16317" xr:uid="{00000000-0005-0000-0000-000048050000}"/>
    <cellStyle name="Style 25 2 2 2 2 10 2" xfId="34873" xr:uid="{00000000-0005-0000-0000-0000FC160000}"/>
    <cellStyle name="Style 25 2 2 2 2 10 3" xfId="48660" xr:uid="{00000000-0005-0000-0000-0000FC160000}"/>
    <cellStyle name="Style 25 2 2 2 2 11" xfId="13424" xr:uid="{00000000-0005-0000-0000-000042040000}"/>
    <cellStyle name="Style 25 2 2 2 2 11 2" xfId="31980" xr:uid="{00000000-0005-0000-0000-0000FD160000}"/>
    <cellStyle name="Style 25 2 2 2 2 11 3" xfId="46051" xr:uid="{00000000-0005-0000-0000-0000FD160000}"/>
    <cellStyle name="Style 25 2 2 2 2 12" xfId="18210" xr:uid="{00000000-0005-0000-0000-000048050000}"/>
    <cellStyle name="Style 25 2 2 2 2 12 2" xfId="36766" xr:uid="{00000000-0005-0000-0000-0000FE160000}"/>
    <cellStyle name="Style 25 2 2 2 2 12 3" xfId="50315" xr:uid="{00000000-0005-0000-0000-0000FE160000}"/>
    <cellStyle name="Style 25 2 2 2 2 13" xfId="23920" xr:uid="{00000000-0005-0000-0000-0000FB160000}"/>
    <cellStyle name="Style 25 2 2 2 2 2" xfId="5616" xr:uid="{00000000-0005-0000-0000-000048050000}"/>
    <cellStyle name="Style 25 2 2 2 2 2 2" xfId="20602" xr:uid="{00000000-0005-0000-0000-000016060000}"/>
    <cellStyle name="Style 25 2 2 2 2 2 2 2" xfId="39154" xr:uid="{00000000-0005-0000-0000-000000170000}"/>
    <cellStyle name="Style 25 2 2 2 2 2 2 3" xfId="52537" xr:uid="{00000000-0005-0000-0000-000000170000}"/>
    <cellStyle name="Style 25 2 2 2 2 2 3" xfId="26033" xr:uid="{00000000-0005-0000-0000-0000FF160000}"/>
    <cellStyle name="Style 25 2 2 2 2 2 4" xfId="41433" xr:uid="{00000000-0005-0000-0000-0000FF160000}"/>
    <cellStyle name="Style 25 2 2 2 2 3" xfId="7582" xr:uid="{00000000-0005-0000-0000-000048050000}"/>
    <cellStyle name="Style 25 2 2 2 2 3 2" xfId="27712" xr:uid="{00000000-0005-0000-0000-000001170000}"/>
    <cellStyle name="Style 25 2 2 2 2 3 3" xfId="42720" xr:uid="{00000000-0005-0000-0000-000001170000}"/>
    <cellStyle name="Style 25 2 2 2 2 4" xfId="8443" xr:uid="{00000000-0005-0000-0000-000048050000}"/>
    <cellStyle name="Style 25 2 2 2 2 4 2" xfId="28370" xr:uid="{00000000-0005-0000-0000-000002170000}"/>
    <cellStyle name="Style 25 2 2 2 2 4 3" xfId="43197" xr:uid="{00000000-0005-0000-0000-000002170000}"/>
    <cellStyle name="Style 25 2 2 2 2 5" xfId="9299" xr:uid="{00000000-0005-0000-0000-000048050000}"/>
    <cellStyle name="Style 25 2 2 2 2 5 2" xfId="28901" xr:uid="{00000000-0005-0000-0000-000003170000}"/>
    <cellStyle name="Style 25 2 2 2 2 5 3" xfId="43581" xr:uid="{00000000-0005-0000-0000-000003170000}"/>
    <cellStyle name="Style 25 2 2 2 2 6" xfId="4732" xr:uid="{00000000-0005-0000-0000-0000C2250000}"/>
    <cellStyle name="Style 25 2 2 2 2 7" xfId="11897" xr:uid="{00000000-0005-0000-0000-000048050000}"/>
    <cellStyle name="Style 25 2 2 2 2 7 2" xfId="30461" xr:uid="{00000000-0005-0000-0000-000005170000}"/>
    <cellStyle name="Style 25 2 2 2 2 7 3" xfId="44606" xr:uid="{00000000-0005-0000-0000-000005170000}"/>
    <cellStyle name="Style 25 2 2 2 2 8" xfId="15083" xr:uid="{00000000-0005-0000-0000-000048050000}"/>
    <cellStyle name="Style 25 2 2 2 2 8 2" xfId="33639" xr:uid="{00000000-0005-0000-0000-000006170000}"/>
    <cellStyle name="Style 25 2 2 2 2 8 3" xfId="47590" xr:uid="{00000000-0005-0000-0000-000006170000}"/>
    <cellStyle name="Style 25 2 2 2 2 9" xfId="13374" xr:uid="{00000000-0005-0000-0000-000042040000}"/>
    <cellStyle name="Style 25 2 2 2 2 9 2" xfId="31930" xr:uid="{00000000-0005-0000-0000-000007170000}"/>
    <cellStyle name="Style 25 2 2 2 2 9 3" xfId="46006" xr:uid="{00000000-0005-0000-0000-000007170000}"/>
    <cellStyle name="Style 25 2 2 2 3" xfId="2652" xr:uid="{00000000-0005-0000-0000-000042040000}"/>
    <cellStyle name="Style 25 2 2 2 3 10" xfId="18301" xr:uid="{00000000-0005-0000-0000-000042040000}"/>
    <cellStyle name="Style 25 2 2 2 3 10 2" xfId="36857" xr:uid="{00000000-0005-0000-0000-000009170000}"/>
    <cellStyle name="Style 25 2 2 2 3 10 3" xfId="50388" xr:uid="{00000000-0005-0000-0000-000009170000}"/>
    <cellStyle name="Style 25 2 2 2 3 11" xfId="15438" xr:uid="{00000000-0005-0000-0000-000049050000}"/>
    <cellStyle name="Style 25 2 2 2 3 11 2" xfId="33994" xr:uid="{00000000-0005-0000-0000-00000A170000}"/>
    <cellStyle name="Style 25 2 2 2 3 11 3" xfId="47918" xr:uid="{00000000-0005-0000-0000-00000A170000}"/>
    <cellStyle name="Style 25 2 2 2 3 12" xfId="55478" xr:uid="{00000000-0005-0000-0000-000042040000}"/>
    <cellStyle name="Style 25 2 2 2 3 2" xfId="5859" xr:uid="{00000000-0005-0000-0000-000049050000}"/>
    <cellStyle name="Style 25 2 2 2 3 2 2" xfId="20749" xr:uid="{00000000-0005-0000-0000-000018060000}"/>
    <cellStyle name="Style 25 2 2 2 3 2 2 2" xfId="39294" xr:uid="{00000000-0005-0000-0000-00000C170000}"/>
    <cellStyle name="Style 25 2 2 2 3 2 2 3" xfId="52671" xr:uid="{00000000-0005-0000-0000-00000C170000}"/>
    <cellStyle name="Style 25 2 2 2 3 2 3" xfId="26269" xr:uid="{00000000-0005-0000-0000-00000B170000}"/>
    <cellStyle name="Style 25 2 2 2 3 2 4" xfId="41654" xr:uid="{00000000-0005-0000-0000-00000B170000}"/>
    <cellStyle name="Style 25 2 2 2 3 3" xfId="7825" xr:uid="{00000000-0005-0000-0000-000049050000}"/>
    <cellStyle name="Style 25 2 2 2 3 3 2" xfId="27869" xr:uid="{00000000-0005-0000-0000-00000D170000}"/>
    <cellStyle name="Style 25 2 2 2 3 3 3" xfId="42848" xr:uid="{00000000-0005-0000-0000-00000D170000}"/>
    <cellStyle name="Style 25 2 2 2 3 4" xfId="8686" xr:uid="{00000000-0005-0000-0000-000049050000}"/>
    <cellStyle name="Style 25 2 2 2 3 4 2" xfId="28549" xr:uid="{00000000-0005-0000-0000-00000E170000}"/>
    <cellStyle name="Style 25 2 2 2 3 4 3" xfId="43325" xr:uid="{00000000-0005-0000-0000-00000E170000}"/>
    <cellStyle name="Style 25 2 2 2 3 5" xfId="9542" xr:uid="{00000000-0005-0000-0000-000049050000}"/>
    <cellStyle name="Style 25 2 2 2 3 5 2" xfId="29144" xr:uid="{00000000-0005-0000-0000-00000F170000}"/>
    <cellStyle name="Style 25 2 2 2 3 5 3" xfId="43811" xr:uid="{00000000-0005-0000-0000-00000F170000}"/>
    <cellStyle name="Style 25 2 2 2 3 6" xfId="9227" xr:uid="{00000000-0005-0000-0000-0000C3250000}"/>
    <cellStyle name="Style 25 2 2 2 3 7" xfId="12480" xr:uid="{00000000-0005-0000-0000-000049050000}"/>
    <cellStyle name="Style 25 2 2 2 3 7 2" xfId="31038" xr:uid="{00000000-0005-0000-0000-000011170000}"/>
    <cellStyle name="Style 25 2 2 2 3 7 3" xfId="45138" xr:uid="{00000000-0005-0000-0000-000011170000}"/>
    <cellStyle name="Style 25 2 2 2 3 8" xfId="14479" xr:uid="{00000000-0005-0000-0000-000042040000}"/>
    <cellStyle name="Style 25 2 2 2 3 8 2" xfId="33035" xr:uid="{00000000-0005-0000-0000-000012170000}"/>
    <cellStyle name="Style 25 2 2 2 3 8 3" xfId="47015" xr:uid="{00000000-0005-0000-0000-000012170000}"/>
    <cellStyle name="Style 25 2 2 2 3 9" xfId="16560" xr:uid="{00000000-0005-0000-0000-000049050000}"/>
    <cellStyle name="Style 25 2 2 2 3 9 2" xfId="35116" xr:uid="{00000000-0005-0000-0000-000013170000}"/>
    <cellStyle name="Style 25 2 2 2 3 9 3" xfId="48897" xr:uid="{00000000-0005-0000-0000-000013170000}"/>
    <cellStyle name="Style 25 2 2 2 4" xfId="2545" xr:uid="{00000000-0005-0000-0000-000042040000}"/>
    <cellStyle name="Style 25 2 2 2 4 10" xfId="21565" xr:uid="{00000000-0005-0000-0000-000042040000}"/>
    <cellStyle name="Style 25 2 2 2 4 10 2" xfId="40105" xr:uid="{00000000-0005-0000-0000-000015170000}"/>
    <cellStyle name="Style 25 2 2 2 4 10 3" xfId="53453" xr:uid="{00000000-0005-0000-0000-000015170000}"/>
    <cellStyle name="Style 25 2 2 2 4 11" xfId="24041" xr:uid="{00000000-0005-0000-0000-000014170000}"/>
    <cellStyle name="Style 25 2 2 2 4 12" xfId="55373" xr:uid="{00000000-0005-0000-0000-000042040000}"/>
    <cellStyle name="Style 25 2 2 2 4 2" xfId="5752" xr:uid="{00000000-0005-0000-0000-00004A050000}"/>
    <cellStyle name="Style 25 2 2 2 4 2 2" xfId="26167" xr:uid="{00000000-0005-0000-0000-000016170000}"/>
    <cellStyle name="Style 25 2 2 2 4 2 3" xfId="41555" xr:uid="{00000000-0005-0000-0000-000016170000}"/>
    <cellStyle name="Style 25 2 2 2 4 3" xfId="9435" xr:uid="{00000000-0005-0000-0000-00004A050000}"/>
    <cellStyle name="Style 25 2 2 2 4 3 2" xfId="29037" xr:uid="{00000000-0005-0000-0000-000017170000}"/>
    <cellStyle name="Style 25 2 2 2 4 3 3" xfId="43709" xr:uid="{00000000-0005-0000-0000-000017170000}"/>
    <cellStyle name="Style 25 2 2 2 4 4" xfId="3539" xr:uid="{00000000-0005-0000-0000-0000C4250000}"/>
    <cellStyle name="Style 25 2 2 2 4 5" xfId="13179" xr:uid="{00000000-0005-0000-0000-00004A050000}"/>
    <cellStyle name="Style 25 2 2 2 4 5 2" xfId="31735" xr:uid="{00000000-0005-0000-0000-000019170000}"/>
    <cellStyle name="Style 25 2 2 2 4 5 3" xfId="45817" xr:uid="{00000000-0005-0000-0000-000019170000}"/>
    <cellStyle name="Style 25 2 2 2 4 6" xfId="13952" xr:uid="{00000000-0005-0000-0000-000042040000}"/>
    <cellStyle name="Style 25 2 2 2 4 6 2" xfId="32508" xr:uid="{00000000-0005-0000-0000-00001A170000}"/>
    <cellStyle name="Style 25 2 2 2 4 6 3" xfId="46520" xr:uid="{00000000-0005-0000-0000-00001A170000}"/>
    <cellStyle name="Style 25 2 2 2 4 7" xfId="16453" xr:uid="{00000000-0005-0000-0000-00004A050000}"/>
    <cellStyle name="Style 25 2 2 2 4 7 2" xfId="35009" xr:uid="{00000000-0005-0000-0000-00001B170000}"/>
    <cellStyle name="Style 25 2 2 2 4 7 3" xfId="48790" xr:uid="{00000000-0005-0000-0000-00001B170000}"/>
    <cellStyle name="Style 25 2 2 2 4 8" xfId="17379" xr:uid="{00000000-0005-0000-0000-000042040000}"/>
    <cellStyle name="Style 25 2 2 2 4 8 2" xfId="35935" xr:uid="{00000000-0005-0000-0000-00001C170000}"/>
    <cellStyle name="Style 25 2 2 2 4 8 3" xfId="49590" xr:uid="{00000000-0005-0000-0000-00001C170000}"/>
    <cellStyle name="Style 25 2 2 2 4 9" xfId="19528" xr:uid="{00000000-0005-0000-0000-00004A050000}"/>
    <cellStyle name="Style 25 2 2 2 4 9 2" xfId="38084" xr:uid="{00000000-0005-0000-0000-00001D170000}"/>
    <cellStyle name="Style 25 2 2 2 4 9 3" xfId="51576" xr:uid="{00000000-0005-0000-0000-00001D170000}"/>
    <cellStyle name="Style 25 2 2 2 5" xfId="4320" xr:uid="{00000000-0005-0000-0000-000047050000}"/>
    <cellStyle name="Style 25 2 2 2 5 2" xfId="24838" xr:uid="{00000000-0005-0000-0000-00001E170000}"/>
    <cellStyle name="Style 25 2 2 2 5 3" xfId="28849" xr:uid="{00000000-0005-0000-0000-00001E170000}"/>
    <cellStyle name="Style 25 2 2 2 6" xfId="9153" xr:uid="{00000000-0005-0000-0000-0000C1250000}"/>
    <cellStyle name="Style 25 2 2 2 7" xfId="13510" xr:uid="{00000000-0005-0000-0000-000042040000}"/>
    <cellStyle name="Style 25 2 2 2 7 2" xfId="32066" xr:uid="{00000000-0005-0000-0000-000020170000}"/>
    <cellStyle name="Style 25 2 2 2 7 3" xfId="46124" xr:uid="{00000000-0005-0000-0000-000020170000}"/>
    <cellStyle name="Style 25 2 2 2 8" xfId="14585" xr:uid="{00000000-0005-0000-0000-000047050000}"/>
    <cellStyle name="Style 25 2 2 2 8 2" xfId="33141" xr:uid="{00000000-0005-0000-0000-000021170000}"/>
    <cellStyle name="Style 25 2 2 2 8 3" xfId="47115" xr:uid="{00000000-0005-0000-0000-000021170000}"/>
    <cellStyle name="Style 25 2 2 2 9" xfId="16042" xr:uid="{00000000-0005-0000-0000-000047050000}"/>
    <cellStyle name="Style 25 2 2 2 9 2" xfId="34598" xr:uid="{00000000-0005-0000-0000-000022170000}"/>
    <cellStyle name="Style 25 2 2 2 9 3" xfId="48416" xr:uid="{00000000-0005-0000-0000-000022170000}"/>
    <cellStyle name="Style 25 2 2 3" xfId="1104" xr:uid="{00000000-0005-0000-0000-000043040000}"/>
    <cellStyle name="Style 25 2 2 3 10" xfId="17722" xr:uid="{00000000-0005-0000-0000-000043040000}"/>
    <cellStyle name="Style 25 2 2 3 10 2" xfId="36278" xr:uid="{00000000-0005-0000-0000-000024170000}"/>
    <cellStyle name="Style 25 2 2 3 10 3" xfId="49891" xr:uid="{00000000-0005-0000-0000-000024170000}"/>
    <cellStyle name="Style 25 2 2 3 11" xfId="19971" xr:uid="{00000000-0005-0000-0000-00004B050000}"/>
    <cellStyle name="Style 25 2 2 3 11 2" xfId="38527" xr:uid="{00000000-0005-0000-0000-000025170000}"/>
    <cellStyle name="Style 25 2 2 3 11 3" xfId="52019" xr:uid="{00000000-0005-0000-0000-000025170000}"/>
    <cellStyle name="Style 25 2 2 3 12" xfId="19321" xr:uid="{00000000-0005-0000-0000-000043040000}"/>
    <cellStyle name="Style 25 2 2 3 12 2" xfId="37877" xr:uid="{00000000-0005-0000-0000-000026170000}"/>
    <cellStyle name="Style 25 2 2 3 12 3" xfId="51369" xr:uid="{00000000-0005-0000-0000-000026170000}"/>
    <cellStyle name="Style 25 2 2 3 13" xfId="21482" xr:uid="{00000000-0005-0000-0000-000043040000}"/>
    <cellStyle name="Style 25 2 2 3 13 2" xfId="40022" xr:uid="{00000000-0005-0000-0000-000027170000}"/>
    <cellStyle name="Style 25 2 2 3 13 3" xfId="53370" xr:uid="{00000000-0005-0000-0000-000027170000}"/>
    <cellStyle name="Style 25 2 2 3 14" xfId="22087" xr:uid="{00000000-0005-0000-0000-00004B050000}"/>
    <cellStyle name="Style 25 2 2 3 14 2" xfId="40627" xr:uid="{00000000-0005-0000-0000-000028170000}"/>
    <cellStyle name="Style 25 2 2 3 14 3" xfId="53916" xr:uid="{00000000-0005-0000-0000-000028170000}"/>
    <cellStyle name="Style 25 2 2 3 15" xfId="22889" xr:uid="{00000000-0005-0000-0000-000023170000}"/>
    <cellStyle name="Style 25 2 2 3 16" xfId="29982" xr:uid="{00000000-0005-0000-0000-000023170000}"/>
    <cellStyle name="Style 25 2 2 3 17" xfId="54304" xr:uid="{00000000-0005-0000-0000-000043040000}"/>
    <cellStyle name="Style 25 2 2 3 2" xfId="2408" xr:uid="{00000000-0005-0000-0000-000043040000}"/>
    <cellStyle name="Style 25 2 2 3 2 10" xfId="16316" xr:uid="{00000000-0005-0000-0000-00004C050000}"/>
    <cellStyle name="Style 25 2 2 3 2 10 2" xfId="34872" xr:uid="{00000000-0005-0000-0000-00002A170000}"/>
    <cellStyle name="Style 25 2 2 3 2 10 3" xfId="48659" xr:uid="{00000000-0005-0000-0000-00002A170000}"/>
    <cellStyle name="Style 25 2 2 3 2 11" xfId="15982" xr:uid="{00000000-0005-0000-0000-000043040000}"/>
    <cellStyle name="Style 25 2 2 3 2 11 2" xfId="34538" xr:uid="{00000000-0005-0000-0000-00002B170000}"/>
    <cellStyle name="Style 25 2 2 3 2 11 3" xfId="48373" xr:uid="{00000000-0005-0000-0000-00002B170000}"/>
    <cellStyle name="Style 25 2 2 3 2 12" xfId="18414" xr:uid="{00000000-0005-0000-0000-00004C050000}"/>
    <cellStyle name="Style 25 2 2 3 2 12 2" xfId="36970" xr:uid="{00000000-0005-0000-0000-00002C170000}"/>
    <cellStyle name="Style 25 2 2 3 2 12 3" xfId="50489" xr:uid="{00000000-0005-0000-0000-00002C170000}"/>
    <cellStyle name="Style 25 2 2 3 2 13" xfId="23919" xr:uid="{00000000-0005-0000-0000-000029170000}"/>
    <cellStyle name="Style 25 2 2 3 2 2" xfId="5615" xr:uid="{00000000-0005-0000-0000-00004C050000}"/>
    <cellStyle name="Style 25 2 2 3 2 2 2" xfId="20601" xr:uid="{00000000-0005-0000-0000-00001C060000}"/>
    <cellStyle name="Style 25 2 2 3 2 2 2 2" xfId="39153" xr:uid="{00000000-0005-0000-0000-00002E170000}"/>
    <cellStyle name="Style 25 2 2 3 2 2 2 3" xfId="52536" xr:uid="{00000000-0005-0000-0000-00002E170000}"/>
    <cellStyle name="Style 25 2 2 3 2 2 3" xfId="26032" xr:uid="{00000000-0005-0000-0000-00002D170000}"/>
    <cellStyle name="Style 25 2 2 3 2 2 4" xfId="41432" xr:uid="{00000000-0005-0000-0000-00002D170000}"/>
    <cellStyle name="Style 25 2 2 3 2 3" xfId="7581" xr:uid="{00000000-0005-0000-0000-00004C050000}"/>
    <cellStyle name="Style 25 2 2 3 2 3 2" xfId="27711" xr:uid="{00000000-0005-0000-0000-00002F170000}"/>
    <cellStyle name="Style 25 2 2 3 2 3 3" xfId="42719" xr:uid="{00000000-0005-0000-0000-00002F170000}"/>
    <cellStyle name="Style 25 2 2 3 2 4" xfId="8442" xr:uid="{00000000-0005-0000-0000-00004C050000}"/>
    <cellStyle name="Style 25 2 2 3 2 4 2" xfId="28369" xr:uid="{00000000-0005-0000-0000-000030170000}"/>
    <cellStyle name="Style 25 2 2 3 2 4 3" xfId="43196" xr:uid="{00000000-0005-0000-0000-000030170000}"/>
    <cellStyle name="Style 25 2 2 3 2 5" xfId="9298" xr:uid="{00000000-0005-0000-0000-00004C050000}"/>
    <cellStyle name="Style 25 2 2 3 2 5 2" xfId="28900" xr:uid="{00000000-0005-0000-0000-000031170000}"/>
    <cellStyle name="Style 25 2 2 3 2 5 3" xfId="43580" xr:uid="{00000000-0005-0000-0000-000031170000}"/>
    <cellStyle name="Style 25 2 2 3 2 6" xfId="3541" xr:uid="{00000000-0005-0000-0000-0000C6250000}"/>
    <cellStyle name="Style 25 2 2 3 2 7" xfId="12795" xr:uid="{00000000-0005-0000-0000-00004C050000}"/>
    <cellStyle name="Style 25 2 2 3 2 7 2" xfId="31351" xr:uid="{00000000-0005-0000-0000-000033170000}"/>
    <cellStyle name="Style 25 2 2 3 2 7 3" xfId="45439" xr:uid="{00000000-0005-0000-0000-000033170000}"/>
    <cellStyle name="Style 25 2 2 3 2 8" xfId="15082" xr:uid="{00000000-0005-0000-0000-00004C050000}"/>
    <cellStyle name="Style 25 2 2 3 2 8 2" xfId="33638" xr:uid="{00000000-0005-0000-0000-000034170000}"/>
    <cellStyle name="Style 25 2 2 3 2 8 3" xfId="47589" xr:uid="{00000000-0005-0000-0000-000034170000}"/>
    <cellStyle name="Style 25 2 2 3 2 9" xfId="13375" xr:uid="{00000000-0005-0000-0000-000043040000}"/>
    <cellStyle name="Style 25 2 2 3 2 9 2" xfId="31931" xr:uid="{00000000-0005-0000-0000-000035170000}"/>
    <cellStyle name="Style 25 2 2 3 2 9 3" xfId="46007" xr:uid="{00000000-0005-0000-0000-000035170000}"/>
    <cellStyle name="Style 25 2 2 3 3" xfId="2653" xr:uid="{00000000-0005-0000-0000-000043040000}"/>
    <cellStyle name="Style 25 2 2 3 3 10" xfId="17775" xr:uid="{00000000-0005-0000-0000-000043040000}"/>
    <cellStyle name="Style 25 2 2 3 3 10 2" xfId="36331" xr:uid="{00000000-0005-0000-0000-000037170000}"/>
    <cellStyle name="Style 25 2 2 3 3 10 3" xfId="49936" xr:uid="{00000000-0005-0000-0000-000037170000}"/>
    <cellStyle name="Style 25 2 2 3 3 11" xfId="19797" xr:uid="{00000000-0005-0000-0000-00004D050000}"/>
    <cellStyle name="Style 25 2 2 3 3 11 2" xfId="38353" xr:uid="{00000000-0005-0000-0000-000038170000}"/>
    <cellStyle name="Style 25 2 2 3 3 11 3" xfId="51845" xr:uid="{00000000-0005-0000-0000-000038170000}"/>
    <cellStyle name="Style 25 2 2 3 3 12" xfId="55479" xr:uid="{00000000-0005-0000-0000-000043040000}"/>
    <cellStyle name="Style 25 2 2 3 3 2" xfId="5860" xr:uid="{00000000-0005-0000-0000-00004D050000}"/>
    <cellStyle name="Style 25 2 2 3 3 2 2" xfId="20750" xr:uid="{00000000-0005-0000-0000-00001E060000}"/>
    <cellStyle name="Style 25 2 2 3 3 2 2 2" xfId="39295" xr:uid="{00000000-0005-0000-0000-00003A170000}"/>
    <cellStyle name="Style 25 2 2 3 3 2 2 3" xfId="52672" xr:uid="{00000000-0005-0000-0000-00003A170000}"/>
    <cellStyle name="Style 25 2 2 3 3 2 3" xfId="26270" xr:uid="{00000000-0005-0000-0000-000039170000}"/>
    <cellStyle name="Style 25 2 2 3 3 2 4" xfId="41655" xr:uid="{00000000-0005-0000-0000-000039170000}"/>
    <cellStyle name="Style 25 2 2 3 3 3" xfId="7826" xr:uid="{00000000-0005-0000-0000-00004D050000}"/>
    <cellStyle name="Style 25 2 2 3 3 3 2" xfId="27870" xr:uid="{00000000-0005-0000-0000-00003B170000}"/>
    <cellStyle name="Style 25 2 2 3 3 3 3" xfId="42849" xr:uid="{00000000-0005-0000-0000-00003B170000}"/>
    <cellStyle name="Style 25 2 2 3 3 4" xfId="8687" xr:uid="{00000000-0005-0000-0000-00004D050000}"/>
    <cellStyle name="Style 25 2 2 3 3 4 2" xfId="28550" xr:uid="{00000000-0005-0000-0000-00003C170000}"/>
    <cellStyle name="Style 25 2 2 3 3 4 3" xfId="43326" xr:uid="{00000000-0005-0000-0000-00003C170000}"/>
    <cellStyle name="Style 25 2 2 3 3 5" xfId="9543" xr:uid="{00000000-0005-0000-0000-00004D050000}"/>
    <cellStyle name="Style 25 2 2 3 3 5 2" xfId="29145" xr:uid="{00000000-0005-0000-0000-00003D170000}"/>
    <cellStyle name="Style 25 2 2 3 3 5 3" xfId="43812" xr:uid="{00000000-0005-0000-0000-00003D170000}"/>
    <cellStyle name="Style 25 2 2 3 3 6" xfId="3961" xr:uid="{00000000-0005-0000-0000-0000C7250000}"/>
    <cellStyle name="Style 25 2 2 3 3 7" xfId="12669" xr:uid="{00000000-0005-0000-0000-00004D050000}"/>
    <cellStyle name="Style 25 2 2 3 3 7 2" xfId="31225" xr:uid="{00000000-0005-0000-0000-00003F170000}"/>
    <cellStyle name="Style 25 2 2 3 3 7 3" xfId="45325" xr:uid="{00000000-0005-0000-0000-00003F170000}"/>
    <cellStyle name="Style 25 2 2 3 3 8" xfId="14267" xr:uid="{00000000-0005-0000-0000-000043040000}"/>
    <cellStyle name="Style 25 2 2 3 3 8 2" xfId="32823" xr:uid="{00000000-0005-0000-0000-000040170000}"/>
    <cellStyle name="Style 25 2 2 3 3 8 3" xfId="46817" xr:uid="{00000000-0005-0000-0000-000040170000}"/>
    <cellStyle name="Style 25 2 2 3 3 9" xfId="16561" xr:uid="{00000000-0005-0000-0000-00004D050000}"/>
    <cellStyle name="Style 25 2 2 3 3 9 2" xfId="35117" xr:uid="{00000000-0005-0000-0000-000041170000}"/>
    <cellStyle name="Style 25 2 2 3 3 9 3" xfId="48898" xr:uid="{00000000-0005-0000-0000-000041170000}"/>
    <cellStyle name="Style 25 2 2 3 4" xfId="3136" xr:uid="{00000000-0005-0000-0000-000043040000}"/>
    <cellStyle name="Style 25 2 2 3 4 10" xfId="21900" xr:uid="{00000000-0005-0000-0000-000043040000}"/>
    <cellStyle name="Style 25 2 2 3 4 10 2" xfId="40440" xr:uid="{00000000-0005-0000-0000-000043170000}"/>
    <cellStyle name="Style 25 2 2 3 4 10 3" xfId="53788" xr:uid="{00000000-0005-0000-0000-000043170000}"/>
    <cellStyle name="Style 25 2 2 3 4 11" xfId="24338" xr:uid="{00000000-0005-0000-0000-000042170000}"/>
    <cellStyle name="Style 25 2 2 3 4 12" xfId="55957" xr:uid="{00000000-0005-0000-0000-000043040000}"/>
    <cellStyle name="Style 25 2 2 3 4 2" xfId="6343" xr:uid="{00000000-0005-0000-0000-00004E050000}"/>
    <cellStyle name="Style 25 2 2 3 4 2 2" xfId="26751" xr:uid="{00000000-0005-0000-0000-000044170000}"/>
    <cellStyle name="Style 25 2 2 3 4 2 3" xfId="41972" xr:uid="{00000000-0005-0000-0000-000044170000}"/>
    <cellStyle name="Style 25 2 2 3 4 3" xfId="10026" xr:uid="{00000000-0005-0000-0000-00004E050000}"/>
    <cellStyle name="Style 25 2 2 3 4 3 2" xfId="29627" xr:uid="{00000000-0005-0000-0000-000045170000}"/>
    <cellStyle name="Style 25 2 2 3 4 3 3" xfId="44192" xr:uid="{00000000-0005-0000-0000-000045170000}"/>
    <cellStyle name="Style 25 2 2 3 4 4" xfId="9159" xr:uid="{00000000-0005-0000-0000-0000C8250000}"/>
    <cellStyle name="Style 25 2 2 3 4 5" xfId="11965" xr:uid="{00000000-0005-0000-0000-00004E050000}"/>
    <cellStyle name="Style 25 2 2 3 4 5 2" xfId="30529" xr:uid="{00000000-0005-0000-0000-000047170000}"/>
    <cellStyle name="Style 25 2 2 3 4 5 3" xfId="44673" xr:uid="{00000000-0005-0000-0000-000047170000}"/>
    <cellStyle name="Style 25 2 2 3 4 6" xfId="16201" xr:uid="{00000000-0005-0000-0000-000043040000}"/>
    <cellStyle name="Style 25 2 2 3 4 6 2" xfId="34757" xr:uid="{00000000-0005-0000-0000-000048170000}"/>
    <cellStyle name="Style 25 2 2 3 4 6 3" xfId="48549" xr:uid="{00000000-0005-0000-0000-000048170000}"/>
    <cellStyle name="Style 25 2 2 3 4 7" xfId="17042" xr:uid="{00000000-0005-0000-0000-00004E050000}"/>
    <cellStyle name="Style 25 2 2 3 4 7 2" xfId="35598" xr:uid="{00000000-0005-0000-0000-000049170000}"/>
    <cellStyle name="Style 25 2 2 3 4 7 3" xfId="49278" xr:uid="{00000000-0005-0000-0000-000049170000}"/>
    <cellStyle name="Style 25 2 2 3 4 8" xfId="15266" xr:uid="{00000000-0005-0000-0000-000043040000}"/>
    <cellStyle name="Style 25 2 2 3 4 8 2" xfId="33822" xr:uid="{00000000-0005-0000-0000-00004A170000}"/>
    <cellStyle name="Style 25 2 2 3 4 8 3" xfId="47763" xr:uid="{00000000-0005-0000-0000-00004A170000}"/>
    <cellStyle name="Style 25 2 2 3 4 9" xfId="18072" xr:uid="{00000000-0005-0000-0000-00004E050000}"/>
    <cellStyle name="Style 25 2 2 3 4 9 2" xfId="36628" xr:uid="{00000000-0005-0000-0000-00004B170000}"/>
    <cellStyle name="Style 25 2 2 3 4 9 3" xfId="50190" xr:uid="{00000000-0005-0000-0000-00004B170000}"/>
    <cellStyle name="Style 25 2 2 3 5" xfId="4321" xr:uid="{00000000-0005-0000-0000-00004B050000}"/>
    <cellStyle name="Style 25 2 2 3 5 2" xfId="24839" xr:uid="{00000000-0005-0000-0000-00004C170000}"/>
    <cellStyle name="Style 25 2 2 3 5 3" xfId="22647" xr:uid="{00000000-0005-0000-0000-00004C170000}"/>
    <cellStyle name="Style 25 2 2 3 6" xfId="3540" xr:uid="{00000000-0005-0000-0000-0000C5250000}"/>
    <cellStyle name="Style 25 2 2 3 7" xfId="15556" xr:uid="{00000000-0005-0000-0000-000043040000}"/>
    <cellStyle name="Style 25 2 2 3 7 2" xfId="34112" xr:uid="{00000000-0005-0000-0000-00004E170000}"/>
    <cellStyle name="Style 25 2 2 3 7 3" xfId="48007" xr:uid="{00000000-0005-0000-0000-00004E170000}"/>
    <cellStyle name="Style 25 2 2 3 8" xfId="15848" xr:uid="{00000000-0005-0000-0000-00004B050000}"/>
    <cellStyle name="Style 25 2 2 3 8 2" xfId="34404" xr:uid="{00000000-0005-0000-0000-00004F170000}"/>
    <cellStyle name="Style 25 2 2 3 8 3" xfId="48255" xr:uid="{00000000-0005-0000-0000-00004F170000}"/>
    <cellStyle name="Style 25 2 2 3 9" xfId="12821" xr:uid="{00000000-0005-0000-0000-00004B050000}"/>
    <cellStyle name="Style 25 2 2 3 9 2" xfId="31377" xr:uid="{00000000-0005-0000-0000-000050170000}"/>
    <cellStyle name="Style 25 2 2 3 9 3" xfId="45464" xr:uid="{00000000-0005-0000-0000-000050170000}"/>
    <cellStyle name="Style 25 2 2 4" xfId="2410" xr:uid="{00000000-0005-0000-0000-000041040000}"/>
    <cellStyle name="Style 25 2 2 4 10" xfId="16318" xr:uid="{00000000-0005-0000-0000-00004F050000}"/>
    <cellStyle name="Style 25 2 2 4 10 2" xfId="34874" xr:uid="{00000000-0005-0000-0000-000052170000}"/>
    <cellStyle name="Style 25 2 2 4 10 3" xfId="48661" xr:uid="{00000000-0005-0000-0000-000052170000}"/>
    <cellStyle name="Style 25 2 2 4 11" xfId="18043" xr:uid="{00000000-0005-0000-0000-000041040000}"/>
    <cellStyle name="Style 25 2 2 4 11 2" xfId="36599" xr:uid="{00000000-0005-0000-0000-000053170000}"/>
    <cellStyle name="Style 25 2 2 4 11 3" xfId="50166" xr:uid="{00000000-0005-0000-0000-000053170000}"/>
    <cellStyle name="Style 25 2 2 4 12" xfId="19587" xr:uid="{00000000-0005-0000-0000-00004F050000}"/>
    <cellStyle name="Style 25 2 2 4 12 2" xfId="38143" xr:uid="{00000000-0005-0000-0000-000054170000}"/>
    <cellStyle name="Style 25 2 2 4 12 3" xfId="51635" xr:uid="{00000000-0005-0000-0000-000054170000}"/>
    <cellStyle name="Style 25 2 2 4 13" xfId="23921" xr:uid="{00000000-0005-0000-0000-000051170000}"/>
    <cellStyle name="Style 25 2 2 4 2" xfId="5617" xr:uid="{00000000-0005-0000-0000-00004F050000}"/>
    <cellStyle name="Style 25 2 2 4 2 2" xfId="20603" xr:uid="{00000000-0005-0000-0000-000021060000}"/>
    <cellStyle name="Style 25 2 2 4 2 2 2" xfId="39155" xr:uid="{00000000-0005-0000-0000-000056170000}"/>
    <cellStyle name="Style 25 2 2 4 2 2 3" xfId="52538" xr:uid="{00000000-0005-0000-0000-000056170000}"/>
    <cellStyle name="Style 25 2 2 4 2 3" xfId="26034" xr:uid="{00000000-0005-0000-0000-000055170000}"/>
    <cellStyle name="Style 25 2 2 4 2 4" xfId="41434" xr:uid="{00000000-0005-0000-0000-000055170000}"/>
    <cellStyle name="Style 25 2 2 4 3" xfId="7583" xr:uid="{00000000-0005-0000-0000-00004F050000}"/>
    <cellStyle name="Style 25 2 2 4 3 2" xfId="27713" xr:uid="{00000000-0005-0000-0000-000057170000}"/>
    <cellStyle name="Style 25 2 2 4 3 3" xfId="42721" xr:uid="{00000000-0005-0000-0000-000057170000}"/>
    <cellStyle name="Style 25 2 2 4 4" xfId="8444" xr:uid="{00000000-0005-0000-0000-00004F050000}"/>
    <cellStyle name="Style 25 2 2 4 4 2" xfId="28371" xr:uid="{00000000-0005-0000-0000-000058170000}"/>
    <cellStyle name="Style 25 2 2 4 4 3" xfId="43198" xr:uid="{00000000-0005-0000-0000-000058170000}"/>
    <cellStyle name="Style 25 2 2 4 5" xfId="9300" xr:uid="{00000000-0005-0000-0000-00004F050000}"/>
    <cellStyle name="Style 25 2 2 4 5 2" xfId="28902" xr:uid="{00000000-0005-0000-0000-000059170000}"/>
    <cellStyle name="Style 25 2 2 4 5 3" xfId="43582" xr:uid="{00000000-0005-0000-0000-000059170000}"/>
    <cellStyle name="Style 25 2 2 4 6" xfId="4571" xr:uid="{00000000-0005-0000-0000-0000C9250000}"/>
    <cellStyle name="Style 25 2 2 4 7" xfId="11738" xr:uid="{00000000-0005-0000-0000-00004F050000}"/>
    <cellStyle name="Style 25 2 2 4 7 2" xfId="30302" xr:uid="{00000000-0005-0000-0000-00005B170000}"/>
    <cellStyle name="Style 25 2 2 4 7 3" xfId="44450" xr:uid="{00000000-0005-0000-0000-00005B170000}"/>
    <cellStyle name="Style 25 2 2 4 8" xfId="15084" xr:uid="{00000000-0005-0000-0000-00004F050000}"/>
    <cellStyle name="Style 25 2 2 4 8 2" xfId="33640" xr:uid="{00000000-0005-0000-0000-00005C170000}"/>
    <cellStyle name="Style 25 2 2 4 8 3" xfId="47591" xr:uid="{00000000-0005-0000-0000-00005C170000}"/>
    <cellStyle name="Style 25 2 2 4 9" xfId="13373" xr:uid="{00000000-0005-0000-0000-000041040000}"/>
    <cellStyle name="Style 25 2 2 4 9 2" xfId="31929" xr:uid="{00000000-0005-0000-0000-00005D170000}"/>
    <cellStyle name="Style 25 2 2 4 9 3" xfId="46005" xr:uid="{00000000-0005-0000-0000-00005D170000}"/>
    <cellStyle name="Style 25 2 2 5" xfId="2651" xr:uid="{00000000-0005-0000-0000-000041040000}"/>
    <cellStyle name="Style 25 2 2 5 10" xfId="17207" xr:uid="{00000000-0005-0000-0000-000041040000}"/>
    <cellStyle name="Style 25 2 2 5 10 2" xfId="35763" xr:uid="{00000000-0005-0000-0000-00005F170000}"/>
    <cellStyle name="Style 25 2 2 5 10 3" xfId="49435" xr:uid="{00000000-0005-0000-0000-00005F170000}"/>
    <cellStyle name="Style 25 2 2 5 11" xfId="18575" xr:uid="{00000000-0005-0000-0000-000050050000}"/>
    <cellStyle name="Style 25 2 2 5 11 2" xfId="37131" xr:uid="{00000000-0005-0000-0000-000060170000}"/>
    <cellStyle name="Style 25 2 2 5 11 3" xfId="50633" xr:uid="{00000000-0005-0000-0000-000060170000}"/>
    <cellStyle name="Style 25 2 2 5 12" xfId="55477" xr:uid="{00000000-0005-0000-0000-000041040000}"/>
    <cellStyle name="Style 25 2 2 5 2" xfId="5858" xr:uid="{00000000-0005-0000-0000-000050050000}"/>
    <cellStyle name="Style 25 2 2 5 2 2" xfId="20748" xr:uid="{00000000-0005-0000-0000-000023060000}"/>
    <cellStyle name="Style 25 2 2 5 2 2 2" xfId="39293" xr:uid="{00000000-0005-0000-0000-000062170000}"/>
    <cellStyle name="Style 25 2 2 5 2 2 3" xfId="52670" xr:uid="{00000000-0005-0000-0000-000062170000}"/>
    <cellStyle name="Style 25 2 2 5 2 3" xfId="26268" xr:uid="{00000000-0005-0000-0000-000061170000}"/>
    <cellStyle name="Style 25 2 2 5 2 4" xfId="41653" xr:uid="{00000000-0005-0000-0000-000061170000}"/>
    <cellStyle name="Style 25 2 2 5 3" xfId="7824" xr:uid="{00000000-0005-0000-0000-000050050000}"/>
    <cellStyle name="Style 25 2 2 5 3 2" xfId="27868" xr:uid="{00000000-0005-0000-0000-000063170000}"/>
    <cellStyle name="Style 25 2 2 5 3 3" xfId="42847" xr:uid="{00000000-0005-0000-0000-000063170000}"/>
    <cellStyle name="Style 25 2 2 5 4" xfId="8685" xr:uid="{00000000-0005-0000-0000-000050050000}"/>
    <cellStyle name="Style 25 2 2 5 4 2" xfId="28548" xr:uid="{00000000-0005-0000-0000-000064170000}"/>
    <cellStyle name="Style 25 2 2 5 4 3" xfId="43324" xr:uid="{00000000-0005-0000-0000-000064170000}"/>
    <cellStyle name="Style 25 2 2 5 5" xfId="9541" xr:uid="{00000000-0005-0000-0000-000050050000}"/>
    <cellStyle name="Style 25 2 2 5 5 2" xfId="29143" xr:uid="{00000000-0005-0000-0000-000065170000}"/>
    <cellStyle name="Style 25 2 2 5 5 3" xfId="43810" xr:uid="{00000000-0005-0000-0000-000065170000}"/>
    <cellStyle name="Style 25 2 2 5 6" xfId="9233" xr:uid="{00000000-0005-0000-0000-0000CA250000}"/>
    <cellStyle name="Style 25 2 2 5 7" xfId="13139" xr:uid="{00000000-0005-0000-0000-000050050000}"/>
    <cellStyle name="Style 25 2 2 5 7 2" xfId="31695" xr:uid="{00000000-0005-0000-0000-000067170000}"/>
    <cellStyle name="Style 25 2 2 5 7 3" xfId="45778" xr:uid="{00000000-0005-0000-0000-000067170000}"/>
    <cellStyle name="Style 25 2 2 5 8" xfId="14037" xr:uid="{00000000-0005-0000-0000-000041040000}"/>
    <cellStyle name="Style 25 2 2 5 8 2" xfId="32593" xr:uid="{00000000-0005-0000-0000-000068170000}"/>
    <cellStyle name="Style 25 2 2 5 8 3" xfId="46596" xr:uid="{00000000-0005-0000-0000-000068170000}"/>
    <cellStyle name="Style 25 2 2 5 9" xfId="16559" xr:uid="{00000000-0005-0000-0000-000050050000}"/>
    <cellStyle name="Style 25 2 2 5 9 2" xfId="35115" xr:uid="{00000000-0005-0000-0000-000069170000}"/>
    <cellStyle name="Style 25 2 2 5 9 3" xfId="48896" xr:uid="{00000000-0005-0000-0000-000069170000}"/>
    <cellStyle name="Style 25 2 2 6" xfId="2546" xr:uid="{00000000-0005-0000-0000-000041040000}"/>
    <cellStyle name="Style 25 2 2 6 10" xfId="21566" xr:uid="{00000000-0005-0000-0000-000041040000}"/>
    <cellStyle name="Style 25 2 2 6 10 2" xfId="40106" xr:uid="{00000000-0005-0000-0000-00006B170000}"/>
    <cellStyle name="Style 25 2 2 6 10 3" xfId="53454" xr:uid="{00000000-0005-0000-0000-00006B170000}"/>
    <cellStyle name="Style 25 2 2 6 11" xfId="24042" xr:uid="{00000000-0005-0000-0000-00006A170000}"/>
    <cellStyle name="Style 25 2 2 6 12" xfId="55374" xr:uid="{00000000-0005-0000-0000-000041040000}"/>
    <cellStyle name="Style 25 2 2 6 2" xfId="5753" xr:uid="{00000000-0005-0000-0000-000051050000}"/>
    <cellStyle name="Style 25 2 2 6 2 2" xfId="26168" xr:uid="{00000000-0005-0000-0000-00006C170000}"/>
    <cellStyle name="Style 25 2 2 6 2 3" xfId="41556" xr:uid="{00000000-0005-0000-0000-00006C170000}"/>
    <cellStyle name="Style 25 2 2 6 3" xfId="9436" xr:uid="{00000000-0005-0000-0000-000051050000}"/>
    <cellStyle name="Style 25 2 2 6 3 2" xfId="29038" xr:uid="{00000000-0005-0000-0000-00006D170000}"/>
    <cellStyle name="Style 25 2 2 6 3 3" xfId="43710" xr:uid="{00000000-0005-0000-0000-00006D170000}"/>
    <cellStyle name="Style 25 2 2 6 4" xfId="3960" xr:uid="{00000000-0005-0000-0000-0000CB250000}"/>
    <cellStyle name="Style 25 2 2 6 5" xfId="13178" xr:uid="{00000000-0005-0000-0000-000051050000}"/>
    <cellStyle name="Style 25 2 2 6 5 2" xfId="31734" xr:uid="{00000000-0005-0000-0000-00006F170000}"/>
    <cellStyle name="Style 25 2 2 6 5 3" xfId="45816" xr:uid="{00000000-0005-0000-0000-00006F170000}"/>
    <cellStyle name="Style 25 2 2 6 6" xfId="11756" xr:uid="{00000000-0005-0000-0000-000041040000}"/>
    <cellStyle name="Style 25 2 2 6 6 2" xfId="30320" xr:uid="{00000000-0005-0000-0000-000070170000}"/>
    <cellStyle name="Style 25 2 2 6 6 3" xfId="44467" xr:uid="{00000000-0005-0000-0000-000070170000}"/>
    <cellStyle name="Style 25 2 2 6 7" xfId="16454" xr:uid="{00000000-0005-0000-0000-000051050000}"/>
    <cellStyle name="Style 25 2 2 6 7 2" xfId="35010" xr:uid="{00000000-0005-0000-0000-000071170000}"/>
    <cellStyle name="Style 25 2 2 6 7 3" xfId="48791" xr:uid="{00000000-0005-0000-0000-000071170000}"/>
    <cellStyle name="Style 25 2 2 6 8" xfId="16020" xr:uid="{00000000-0005-0000-0000-000041040000}"/>
    <cellStyle name="Style 25 2 2 6 8 2" xfId="34576" xr:uid="{00000000-0005-0000-0000-000072170000}"/>
    <cellStyle name="Style 25 2 2 6 8 3" xfId="48398" xr:uid="{00000000-0005-0000-0000-000072170000}"/>
    <cellStyle name="Style 25 2 2 6 9" xfId="18082" xr:uid="{00000000-0005-0000-0000-000051050000}"/>
    <cellStyle name="Style 25 2 2 6 9 2" xfId="36638" xr:uid="{00000000-0005-0000-0000-000073170000}"/>
    <cellStyle name="Style 25 2 2 6 9 3" xfId="50198" xr:uid="{00000000-0005-0000-0000-000073170000}"/>
    <cellStyle name="Style 25 2 2 7" xfId="4319" xr:uid="{00000000-0005-0000-0000-000046050000}"/>
    <cellStyle name="Style 25 2 2 7 2" xfId="24837" xr:uid="{00000000-0005-0000-0000-000074170000}"/>
    <cellStyle name="Style 25 2 2 7 3" xfId="28496" xr:uid="{00000000-0005-0000-0000-000074170000}"/>
    <cellStyle name="Style 25 2 2 8" xfId="3955" xr:uid="{00000000-0005-0000-0000-0000C0250000}"/>
    <cellStyle name="Style 25 2 2 9" xfId="15572" xr:uid="{00000000-0005-0000-0000-000041040000}"/>
    <cellStyle name="Style 25 2 2 9 2" xfId="34128" xr:uid="{00000000-0005-0000-0000-000076170000}"/>
    <cellStyle name="Style 25 2 2 9 3" xfId="48023" xr:uid="{00000000-0005-0000-0000-000076170000}"/>
    <cellStyle name="Style 25 2 20" xfId="54301" xr:uid="{00000000-0005-0000-0000-000040040000}"/>
    <cellStyle name="Style 25 2 3" xfId="1105" xr:uid="{00000000-0005-0000-0000-000044040000}"/>
    <cellStyle name="Style 25 2 3 10" xfId="15861" xr:uid="{00000000-0005-0000-0000-000044040000}"/>
    <cellStyle name="Style 25 2 3 10 2" xfId="34417" xr:uid="{00000000-0005-0000-0000-000078170000}"/>
    <cellStyle name="Style 25 2 3 10 3" xfId="48267" xr:uid="{00000000-0005-0000-0000-000078170000}"/>
    <cellStyle name="Style 25 2 3 11" xfId="17357" xr:uid="{00000000-0005-0000-0000-000052050000}"/>
    <cellStyle name="Style 25 2 3 11 2" xfId="35913" xr:uid="{00000000-0005-0000-0000-000079170000}"/>
    <cellStyle name="Style 25 2 3 11 3" xfId="49571" xr:uid="{00000000-0005-0000-0000-000079170000}"/>
    <cellStyle name="Style 25 2 3 12" xfId="19740" xr:uid="{00000000-0005-0000-0000-000044040000}"/>
    <cellStyle name="Style 25 2 3 12 2" xfId="38296" xr:uid="{00000000-0005-0000-0000-00007A170000}"/>
    <cellStyle name="Style 25 2 3 12 3" xfId="51788" xr:uid="{00000000-0005-0000-0000-00007A170000}"/>
    <cellStyle name="Style 25 2 3 13" xfId="21664" xr:uid="{00000000-0005-0000-0000-000044040000}"/>
    <cellStyle name="Style 25 2 3 13 2" xfId="40204" xr:uid="{00000000-0005-0000-0000-00007B170000}"/>
    <cellStyle name="Style 25 2 3 13 3" xfId="53552" xr:uid="{00000000-0005-0000-0000-00007B170000}"/>
    <cellStyle name="Style 25 2 3 14" xfId="22088" xr:uid="{00000000-0005-0000-0000-000052050000}"/>
    <cellStyle name="Style 25 2 3 14 2" xfId="40628" xr:uid="{00000000-0005-0000-0000-00007C170000}"/>
    <cellStyle name="Style 25 2 3 14 3" xfId="53917" xr:uid="{00000000-0005-0000-0000-00007C170000}"/>
    <cellStyle name="Style 25 2 3 15" xfId="22890" xr:uid="{00000000-0005-0000-0000-000077170000}"/>
    <cellStyle name="Style 25 2 3 16" xfId="23582" xr:uid="{00000000-0005-0000-0000-000077170000}"/>
    <cellStyle name="Style 25 2 3 17" xfId="54305" xr:uid="{00000000-0005-0000-0000-000044040000}"/>
    <cellStyle name="Style 25 2 3 2" xfId="2407" xr:uid="{00000000-0005-0000-0000-000044040000}"/>
    <cellStyle name="Style 25 2 3 2 10" xfId="16315" xr:uid="{00000000-0005-0000-0000-000053050000}"/>
    <cellStyle name="Style 25 2 3 2 10 2" xfId="34871" xr:uid="{00000000-0005-0000-0000-00007E170000}"/>
    <cellStyle name="Style 25 2 3 2 10 3" xfId="48658" xr:uid="{00000000-0005-0000-0000-00007E170000}"/>
    <cellStyle name="Style 25 2 3 2 11" xfId="16126" xr:uid="{00000000-0005-0000-0000-000044040000}"/>
    <cellStyle name="Style 25 2 3 2 11 2" xfId="34682" xr:uid="{00000000-0005-0000-0000-00007F170000}"/>
    <cellStyle name="Style 25 2 3 2 11 3" xfId="48490" xr:uid="{00000000-0005-0000-0000-00007F170000}"/>
    <cellStyle name="Style 25 2 3 2 12" xfId="19434" xr:uid="{00000000-0005-0000-0000-000053050000}"/>
    <cellStyle name="Style 25 2 3 2 12 2" xfId="37990" xr:uid="{00000000-0005-0000-0000-000080170000}"/>
    <cellStyle name="Style 25 2 3 2 12 3" xfId="51482" xr:uid="{00000000-0005-0000-0000-000080170000}"/>
    <cellStyle name="Style 25 2 3 2 13" xfId="23918" xr:uid="{00000000-0005-0000-0000-00007D170000}"/>
    <cellStyle name="Style 25 2 3 2 2" xfId="5614" xr:uid="{00000000-0005-0000-0000-000053050000}"/>
    <cellStyle name="Style 25 2 3 2 2 2" xfId="20600" xr:uid="{00000000-0005-0000-0000-000027060000}"/>
    <cellStyle name="Style 25 2 3 2 2 2 2" xfId="39152" xr:uid="{00000000-0005-0000-0000-000082170000}"/>
    <cellStyle name="Style 25 2 3 2 2 2 3" xfId="52535" xr:uid="{00000000-0005-0000-0000-000082170000}"/>
    <cellStyle name="Style 25 2 3 2 2 3" xfId="26031" xr:uid="{00000000-0005-0000-0000-000081170000}"/>
    <cellStyle name="Style 25 2 3 2 2 4" xfId="41431" xr:uid="{00000000-0005-0000-0000-000081170000}"/>
    <cellStyle name="Style 25 2 3 2 3" xfId="7580" xr:uid="{00000000-0005-0000-0000-000053050000}"/>
    <cellStyle name="Style 25 2 3 2 3 2" xfId="27710" xr:uid="{00000000-0005-0000-0000-000083170000}"/>
    <cellStyle name="Style 25 2 3 2 3 3" xfId="42718" xr:uid="{00000000-0005-0000-0000-000083170000}"/>
    <cellStyle name="Style 25 2 3 2 4" xfId="8441" xr:uid="{00000000-0005-0000-0000-000053050000}"/>
    <cellStyle name="Style 25 2 3 2 4 2" xfId="28368" xr:uid="{00000000-0005-0000-0000-000084170000}"/>
    <cellStyle name="Style 25 2 3 2 4 3" xfId="43195" xr:uid="{00000000-0005-0000-0000-000084170000}"/>
    <cellStyle name="Style 25 2 3 2 5" xfId="9297" xr:uid="{00000000-0005-0000-0000-000053050000}"/>
    <cellStyle name="Style 25 2 3 2 5 2" xfId="28899" xr:uid="{00000000-0005-0000-0000-000085170000}"/>
    <cellStyle name="Style 25 2 3 2 5 3" xfId="43579" xr:uid="{00000000-0005-0000-0000-000085170000}"/>
    <cellStyle name="Style 25 2 3 2 6" xfId="4666" xr:uid="{00000000-0005-0000-0000-0000CD250000}"/>
    <cellStyle name="Style 25 2 3 2 7" xfId="11663" xr:uid="{00000000-0005-0000-0000-000053050000}"/>
    <cellStyle name="Style 25 2 3 2 7 2" xfId="30227" xr:uid="{00000000-0005-0000-0000-000087170000}"/>
    <cellStyle name="Style 25 2 3 2 7 3" xfId="44380" xr:uid="{00000000-0005-0000-0000-000087170000}"/>
    <cellStyle name="Style 25 2 3 2 8" xfId="15081" xr:uid="{00000000-0005-0000-0000-000053050000}"/>
    <cellStyle name="Style 25 2 3 2 8 2" xfId="33637" xr:uid="{00000000-0005-0000-0000-000088170000}"/>
    <cellStyle name="Style 25 2 3 2 8 3" xfId="47588" xr:uid="{00000000-0005-0000-0000-000088170000}"/>
    <cellStyle name="Style 25 2 3 2 9" xfId="14542" xr:uid="{00000000-0005-0000-0000-000044040000}"/>
    <cellStyle name="Style 25 2 3 2 9 2" xfId="33098" xr:uid="{00000000-0005-0000-0000-000089170000}"/>
    <cellStyle name="Style 25 2 3 2 9 3" xfId="47076" xr:uid="{00000000-0005-0000-0000-000089170000}"/>
    <cellStyle name="Style 25 2 3 3" xfId="2654" xr:uid="{00000000-0005-0000-0000-000044040000}"/>
    <cellStyle name="Style 25 2 3 3 10" xfId="18431" xr:uid="{00000000-0005-0000-0000-000044040000}"/>
    <cellStyle name="Style 25 2 3 3 10 2" xfId="36987" xr:uid="{00000000-0005-0000-0000-00008B170000}"/>
    <cellStyle name="Style 25 2 3 3 10 3" xfId="50505" xr:uid="{00000000-0005-0000-0000-00008B170000}"/>
    <cellStyle name="Style 25 2 3 3 11" xfId="14772" xr:uid="{00000000-0005-0000-0000-000054050000}"/>
    <cellStyle name="Style 25 2 3 3 11 2" xfId="33328" xr:uid="{00000000-0005-0000-0000-00008C170000}"/>
    <cellStyle name="Style 25 2 3 3 11 3" xfId="47293" xr:uid="{00000000-0005-0000-0000-00008C170000}"/>
    <cellStyle name="Style 25 2 3 3 12" xfId="55480" xr:uid="{00000000-0005-0000-0000-000044040000}"/>
    <cellStyle name="Style 25 2 3 3 2" xfId="5861" xr:uid="{00000000-0005-0000-0000-000054050000}"/>
    <cellStyle name="Style 25 2 3 3 2 2" xfId="20751" xr:uid="{00000000-0005-0000-0000-000029060000}"/>
    <cellStyle name="Style 25 2 3 3 2 2 2" xfId="39296" xr:uid="{00000000-0005-0000-0000-00008E170000}"/>
    <cellStyle name="Style 25 2 3 3 2 2 3" xfId="52673" xr:uid="{00000000-0005-0000-0000-00008E170000}"/>
    <cellStyle name="Style 25 2 3 3 2 3" xfId="26271" xr:uid="{00000000-0005-0000-0000-00008D170000}"/>
    <cellStyle name="Style 25 2 3 3 2 4" xfId="41656" xr:uid="{00000000-0005-0000-0000-00008D170000}"/>
    <cellStyle name="Style 25 2 3 3 3" xfId="7827" xr:uid="{00000000-0005-0000-0000-000054050000}"/>
    <cellStyle name="Style 25 2 3 3 3 2" xfId="27871" xr:uid="{00000000-0005-0000-0000-00008F170000}"/>
    <cellStyle name="Style 25 2 3 3 3 3" xfId="42850" xr:uid="{00000000-0005-0000-0000-00008F170000}"/>
    <cellStyle name="Style 25 2 3 3 4" xfId="8688" xr:uid="{00000000-0005-0000-0000-000054050000}"/>
    <cellStyle name="Style 25 2 3 3 4 2" xfId="28551" xr:uid="{00000000-0005-0000-0000-000090170000}"/>
    <cellStyle name="Style 25 2 3 3 4 3" xfId="43327" xr:uid="{00000000-0005-0000-0000-000090170000}"/>
    <cellStyle name="Style 25 2 3 3 5" xfId="9544" xr:uid="{00000000-0005-0000-0000-000054050000}"/>
    <cellStyle name="Style 25 2 3 3 5 2" xfId="29146" xr:uid="{00000000-0005-0000-0000-000091170000}"/>
    <cellStyle name="Style 25 2 3 3 5 3" xfId="43813" xr:uid="{00000000-0005-0000-0000-000091170000}"/>
    <cellStyle name="Style 25 2 3 3 6" xfId="9232" xr:uid="{00000000-0005-0000-0000-0000CE250000}"/>
    <cellStyle name="Style 25 2 3 3 7" xfId="11695" xr:uid="{00000000-0005-0000-0000-000054050000}"/>
    <cellStyle name="Style 25 2 3 3 7 2" xfId="30259" xr:uid="{00000000-0005-0000-0000-000093170000}"/>
    <cellStyle name="Style 25 2 3 3 7 3" xfId="44410" xr:uid="{00000000-0005-0000-0000-000093170000}"/>
    <cellStyle name="Style 25 2 3 3 8" xfId="14202" xr:uid="{00000000-0005-0000-0000-000044040000}"/>
    <cellStyle name="Style 25 2 3 3 8 2" xfId="32758" xr:uid="{00000000-0005-0000-0000-000094170000}"/>
    <cellStyle name="Style 25 2 3 3 8 3" xfId="46758" xr:uid="{00000000-0005-0000-0000-000094170000}"/>
    <cellStyle name="Style 25 2 3 3 9" xfId="16562" xr:uid="{00000000-0005-0000-0000-000054050000}"/>
    <cellStyle name="Style 25 2 3 3 9 2" xfId="35118" xr:uid="{00000000-0005-0000-0000-000095170000}"/>
    <cellStyle name="Style 25 2 3 3 9 3" xfId="48899" xr:uid="{00000000-0005-0000-0000-000095170000}"/>
    <cellStyle name="Style 25 2 3 4" xfId="3135" xr:uid="{00000000-0005-0000-0000-000044040000}"/>
    <cellStyle name="Style 25 2 3 4 10" xfId="21899" xr:uid="{00000000-0005-0000-0000-000044040000}"/>
    <cellStyle name="Style 25 2 3 4 10 2" xfId="40439" xr:uid="{00000000-0005-0000-0000-000097170000}"/>
    <cellStyle name="Style 25 2 3 4 10 3" xfId="53787" xr:uid="{00000000-0005-0000-0000-000097170000}"/>
    <cellStyle name="Style 25 2 3 4 11" xfId="24337" xr:uid="{00000000-0005-0000-0000-000096170000}"/>
    <cellStyle name="Style 25 2 3 4 12" xfId="55956" xr:uid="{00000000-0005-0000-0000-000044040000}"/>
    <cellStyle name="Style 25 2 3 4 2" xfId="6342" xr:uid="{00000000-0005-0000-0000-000055050000}"/>
    <cellStyle name="Style 25 2 3 4 2 2" xfId="26750" xr:uid="{00000000-0005-0000-0000-000098170000}"/>
    <cellStyle name="Style 25 2 3 4 2 3" xfId="41971" xr:uid="{00000000-0005-0000-0000-000098170000}"/>
    <cellStyle name="Style 25 2 3 4 3" xfId="10025" xr:uid="{00000000-0005-0000-0000-000055050000}"/>
    <cellStyle name="Style 25 2 3 4 3 2" xfId="29626" xr:uid="{00000000-0005-0000-0000-000099170000}"/>
    <cellStyle name="Style 25 2 3 4 3 3" xfId="44191" xr:uid="{00000000-0005-0000-0000-000099170000}"/>
    <cellStyle name="Style 25 2 3 4 4" xfId="3542" xr:uid="{00000000-0005-0000-0000-0000CF250000}"/>
    <cellStyle name="Style 25 2 3 4 5" xfId="11790" xr:uid="{00000000-0005-0000-0000-000055050000}"/>
    <cellStyle name="Style 25 2 3 4 5 2" xfId="30354" xr:uid="{00000000-0005-0000-0000-00009B170000}"/>
    <cellStyle name="Style 25 2 3 4 5 3" xfId="44501" xr:uid="{00000000-0005-0000-0000-00009B170000}"/>
    <cellStyle name="Style 25 2 3 4 6" xfId="16200" xr:uid="{00000000-0005-0000-0000-000044040000}"/>
    <cellStyle name="Style 25 2 3 4 6 2" xfId="34756" xr:uid="{00000000-0005-0000-0000-00009C170000}"/>
    <cellStyle name="Style 25 2 3 4 6 3" xfId="48548" xr:uid="{00000000-0005-0000-0000-00009C170000}"/>
    <cellStyle name="Style 25 2 3 4 7" xfId="17041" xr:uid="{00000000-0005-0000-0000-000055050000}"/>
    <cellStyle name="Style 25 2 3 4 7 2" xfId="35597" xr:uid="{00000000-0005-0000-0000-00009D170000}"/>
    <cellStyle name="Style 25 2 3 4 7 3" xfId="49277" xr:uid="{00000000-0005-0000-0000-00009D170000}"/>
    <cellStyle name="Style 25 2 3 4 8" xfId="18111" xr:uid="{00000000-0005-0000-0000-000044040000}"/>
    <cellStyle name="Style 25 2 3 4 8 2" xfId="36667" xr:uid="{00000000-0005-0000-0000-00009E170000}"/>
    <cellStyle name="Style 25 2 3 4 8 3" xfId="50225" xr:uid="{00000000-0005-0000-0000-00009E170000}"/>
    <cellStyle name="Style 25 2 3 4 9" xfId="14480" xr:uid="{00000000-0005-0000-0000-000055050000}"/>
    <cellStyle name="Style 25 2 3 4 9 2" xfId="33036" xr:uid="{00000000-0005-0000-0000-00009F170000}"/>
    <cellStyle name="Style 25 2 3 4 9 3" xfId="47016" xr:uid="{00000000-0005-0000-0000-00009F170000}"/>
    <cellStyle name="Style 25 2 3 5" xfId="4322" xr:uid="{00000000-0005-0000-0000-000052050000}"/>
    <cellStyle name="Style 25 2 3 5 2" xfId="24840" xr:uid="{00000000-0005-0000-0000-0000A0170000}"/>
    <cellStyle name="Style 25 2 3 5 3" xfId="22646" xr:uid="{00000000-0005-0000-0000-0000A0170000}"/>
    <cellStyle name="Style 25 2 3 6" xfId="9158" xr:uid="{00000000-0005-0000-0000-0000CC250000}"/>
    <cellStyle name="Style 25 2 3 7" xfId="15385" xr:uid="{00000000-0005-0000-0000-000044040000}"/>
    <cellStyle name="Style 25 2 3 7 2" xfId="33941" xr:uid="{00000000-0005-0000-0000-0000A2170000}"/>
    <cellStyle name="Style 25 2 3 7 3" xfId="47872" xr:uid="{00000000-0005-0000-0000-0000A2170000}"/>
    <cellStyle name="Style 25 2 3 8" xfId="15839" xr:uid="{00000000-0005-0000-0000-000052050000}"/>
    <cellStyle name="Style 25 2 3 8 2" xfId="34395" xr:uid="{00000000-0005-0000-0000-0000A3170000}"/>
    <cellStyle name="Style 25 2 3 8 3" xfId="48246" xr:uid="{00000000-0005-0000-0000-0000A3170000}"/>
    <cellStyle name="Style 25 2 3 9" xfId="13545" xr:uid="{00000000-0005-0000-0000-000052050000}"/>
    <cellStyle name="Style 25 2 3 9 2" xfId="32101" xr:uid="{00000000-0005-0000-0000-0000A4170000}"/>
    <cellStyle name="Style 25 2 3 9 3" xfId="46155" xr:uid="{00000000-0005-0000-0000-0000A4170000}"/>
    <cellStyle name="Style 25 2 4" xfId="1106" xr:uid="{00000000-0005-0000-0000-000045040000}"/>
    <cellStyle name="Style 25 2 4 10" xfId="18800" xr:uid="{00000000-0005-0000-0000-000045040000}"/>
    <cellStyle name="Style 25 2 4 10 2" xfId="37356" xr:uid="{00000000-0005-0000-0000-0000A6170000}"/>
    <cellStyle name="Style 25 2 4 10 3" xfId="50849" xr:uid="{00000000-0005-0000-0000-0000A6170000}"/>
    <cellStyle name="Style 25 2 4 11" xfId="19440" xr:uid="{00000000-0005-0000-0000-000056050000}"/>
    <cellStyle name="Style 25 2 4 11 2" xfId="37996" xr:uid="{00000000-0005-0000-0000-0000A7170000}"/>
    <cellStyle name="Style 25 2 4 11 3" xfId="51488" xr:uid="{00000000-0005-0000-0000-0000A7170000}"/>
    <cellStyle name="Style 25 2 4 12" xfId="19766" xr:uid="{00000000-0005-0000-0000-000045040000}"/>
    <cellStyle name="Style 25 2 4 12 2" xfId="38322" xr:uid="{00000000-0005-0000-0000-0000A8170000}"/>
    <cellStyle name="Style 25 2 4 12 3" xfId="51814" xr:uid="{00000000-0005-0000-0000-0000A8170000}"/>
    <cellStyle name="Style 25 2 4 13" xfId="21480" xr:uid="{00000000-0005-0000-0000-000045040000}"/>
    <cellStyle name="Style 25 2 4 13 2" xfId="40020" xr:uid="{00000000-0005-0000-0000-0000A9170000}"/>
    <cellStyle name="Style 25 2 4 13 3" xfId="53368" xr:uid="{00000000-0005-0000-0000-0000A9170000}"/>
    <cellStyle name="Style 25 2 4 14" xfId="22089" xr:uid="{00000000-0005-0000-0000-000056050000}"/>
    <cellStyle name="Style 25 2 4 14 2" xfId="40629" xr:uid="{00000000-0005-0000-0000-0000AA170000}"/>
    <cellStyle name="Style 25 2 4 14 3" xfId="53918" xr:uid="{00000000-0005-0000-0000-0000AA170000}"/>
    <cellStyle name="Style 25 2 4 15" xfId="22891" xr:uid="{00000000-0005-0000-0000-0000A5170000}"/>
    <cellStyle name="Style 25 2 4 16" xfId="29981" xr:uid="{00000000-0005-0000-0000-0000A5170000}"/>
    <cellStyle name="Style 25 2 4 17" xfId="54306" xr:uid="{00000000-0005-0000-0000-000045040000}"/>
    <cellStyle name="Style 25 2 4 2" xfId="2406" xr:uid="{00000000-0005-0000-0000-000045040000}"/>
    <cellStyle name="Style 25 2 4 2 10" xfId="16314" xr:uid="{00000000-0005-0000-0000-000057050000}"/>
    <cellStyle name="Style 25 2 4 2 10 2" xfId="34870" xr:uid="{00000000-0005-0000-0000-0000AC170000}"/>
    <cellStyle name="Style 25 2 4 2 10 3" xfId="48657" xr:uid="{00000000-0005-0000-0000-0000AC170000}"/>
    <cellStyle name="Style 25 2 4 2 11" xfId="17852" xr:uid="{00000000-0005-0000-0000-000045040000}"/>
    <cellStyle name="Style 25 2 4 2 11 2" xfId="36408" xr:uid="{00000000-0005-0000-0000-0000AD170000}"/>
    <cellStyle name="Style 25 2 4 2 11 3" xfId="49998" xr:uid="{00000000-0005-0000-0000-0000AD170000}"/>
    <cellStyle name="Style 25 2 4 2 12" xfId="19422" xr:uid="{00000000-0005-0000-0000-000057050000}"/>
    <cellStyle name="Style 25 2 4 2 12 2" xfId="37978" xr:uid="{00000000-0005-0000-0000-0000AE170000}"/>
    <cellStyle name="Style 25 2 4 2 12 3" xfId="51470" xr:uid="{00000000-0005-0000-0000-0000AE170000}"/>
    <cellStyle name="Style 25 2 4 2 13" xfId="23917" xr:uid="{00000000-0005-0000-0000-0000AB170000}"/>
    <cellStyle name="Style 25 2 4 2 2" xfId="5613" xr:uid="{00000000-0005-0000-0000-000057050000}"/>
    <cellStyle name="Style 25 2 4 2 2 2" xfId="20599" xr:uid="{00000000-0005-0000-0000-00002D060000}"/>
    <cellStyle name="Style 25 2 4 2 2 2 2" xfId="39151" xr:uid="{00000000-0005-0000-0000-0000B0170000}"/>
    <cellStyle name="Style 25 2 4 2 2 2 3" xfId="52534" xr:uid="{00000000-0005-0000-0000-0000B0170000}"/>
    <cellStyle name="Style 25 2 4 2 2 3" xfId="26030" xr:uid="{00000000-0005-0000-0000-0000AF170000}"/>
    <cellStyle name="Style 25 2 4 2 2 4" xfId="41430" xr:uid="{00000000-0005-0000-0000-0000AF170000}"/>
    <cellStyle name="Style 25 2 4 2 3" xfId="7579" xr:uid="{00000000-0005-0000-0000-000057050000}"/>
    <cellStyle name="Style 25 2 4 2 3 2" xfId="27709" xr:uid="{00000000-0005-0000-0000-0000B1170000}"/>
    <cellStyle name="Style 25 2 4 2 3 3" xfId="42717" xr:uid="{00000000-0005-0000-0000-0000B1170000}"/>
    <cellStyle name="Style 25 2 4 2 4" xfId="8440" xr:uid="{00000000-0005-0000-0000-000057050000}"/>
    <cellStyle name="Style 25 2 4 2 4 2" xfId="28367" xr:uid="{00000000-0005-0000-0000-0000B2170000}"/>
    <cellStyle name="Style 25 2 4 2 4 3" xfId="43194" xr:uid="{00000000-0005-0000-0000-0000B2170000}"/>
    <cellStyle name="Style 25 2 4 2 5" xfId="9296" xr:uid="{00000000-0005-0000-0000-000057050000}"/>
    <cellStyle name="Style 25 2 4 2 5 2" xfId="28898" xr:uid="{00000000-0005-0000-0000-0000B3170000}"/>
    <cellStyle name="Style 25 2 4 2 5 3" xfId="43578" xr:uid="{00000000-0005-0000-0000-0000B3170000}"/>
    <cellStyle name="Style 25 2 4 2 6" xfId="9160" xr:uid="{00000000-0005-0000-0000-0000D1250000}"/>
    <cellStyle name="Style 25 2 4 2 7" xfId="12390" xr:uid="{00000000-0005-0000-0000-000057050000}"/>
    <cellStyle name="Style 25 2 4 2 7 2" xfId="30949" xr:uid="{00000000-0005-0000-0000-0000B5170000}"/>
    <cellStyle name="Style 25 2 4 2 7 3" xfId="45050" xr:uid="{00000000-0005-0000-0000-0000B5170000}"/>
    <cellStyle name="Style 25 2 4 2 8" xfId="15080" xr:uid="{00000000-0005-0000-0000-000057050000}"/>
    <cellStyle name="Style 25 2 4 2 8 2" xfId="33636" xr:uid="{00000000-0005-0000-0000-0000B6170000}"/>
    <cellStyle name="Style 25 2 4 2 8 3" xfId="47587" xr:uid="{00000000-0005-0000-0000-0000B6170000}"/>
    <cellStyle name="Style 25 2 4 2 9" xfId="14531" xr:uid="{00000000-0005-0000-0000-000045040000}"/>
    <cellStyle name="Style 25 2 4 2 9 2" xfId="33087" xr:uid="{00000000-0005-0000-0000-0000B7170000}"/>
    <cellStyle name="Style 25 2 4 2 9 3" xfId="47066" xr:uid="{00000000-0005-0000-0000-0000B7170000}"/>
    <cellStyle name="Style 25 2 4 3" xfId="2655" xr:uid="{00000000-0005-0000-0000-000045040000}"/>
    <cellStyle name="Style 25 2 4 3 10" xfId="18062" xr:uid="{00000000-0005-0000-0000-000045040000}"/>
    <cellStyle name="Style 25 2 4 3 10 2" xfId="36618" xr:uid="{00000000-0005-0000-0000-0000B9170000}"/>
    <cellStyle name="Style 25 2 4 3 10 3" xfId="50180" xr:uid="{00000000-0005-0000-0000-0000B9170000}"/>
    <cellStyle name="Style 25 2 4 3 11" xfId="14603" xr:uid="{00000000-0005-0000-0000-000058050000}"/>
    <cellStyle name="Style 25 2 4 3 11 2" xfId="33159" xr:uid="{00000000-0005-0000-0000-0000BA170000}"/>
    <cellStyle name="Style 25 2 4 3 11 3" xfId="47130" xr:uid="{00000000-0005-0000-0000-0000BA170000}"/>
    <cellStyle name="Style 25 2 4 3 12" xfId="55481" xr:uid="{00000000-0005-0000-0000-000045040000}"/>
    <cellStyle name="Style 25 2 4 3 2" xfId="5862" xr:uid="{00000000-0005-0000-0000-000058050000}"/>
    <cellStyle name="Style 25 2 4 3 2 2" xfId="20752" xr:uid="{00000000-0005-0000-0000-00002F060000}"/>
    <cellStyle name="Style 25 2 4 3 2 2 2" xfId="39297" xr:uid="{00000000-0005-0000-0000-0000BC170000}"/>
    <cellStyle name="Style 25 2 4 3 2 2 3" xfId="52674" xr:uid="{00000000-0005-0000-0000-0000BC170000}"/>
    <cellStyle name="Style 25 2 4 3 2 3" xfId="26272" xr:uid="{00000000-0005-0000-0000-0000BB170000}"/>
    <cellStyle name="Style 25 2 4 3 2 4" xfId="41657" xr:uid="{00000000-0005-0000-0000-0000BB170000}"/>
    <cellStyle name="Style 25 2 4 3 3" xfId="7828" xr:uid="{00000000-0005-0000-0000-000058050000}"/>
    <cellStyle name="Style 25 2 4 3 3 2" xfId="27872" xr:uid="{00000000-0005-0000-0000-0000BD170000}"/>
    <cellStyle name="Style 25 2 4 3 3 3" xfId="42851" xr:uid="{00000000-0005-0000-0000-0000BD170000}"/>
    <cellStyle name="Style 25 2 4 3 4" xfId="8689" xr:uid="{00000000-0005-0000-0000-000058050000}"/>
    <cellStyle name="Style 25 2 4 3 4 2" xfId="28552" xr:uid="{00000000-0005-0000-0000-0000BE170000}"/>
    <cellStyle name="Style 25 2 4 3 4 3" xfId="43328" xr:uid="{00000000-0005-0000-0000-0000BE170000}"/>
    <cellStyle name="Style 25 2 4 3 5" xfId="9545" xr:uid="{00000000-0005-0000-0000-000058050000}"/>
    <cellStyle name="Style 25 2 4 3 5 2" xfId="29147" xr:uid="{00000000-0005-0000-0000-0000BF170000}"/>
    <cellStyle name="Style 25 2 4 3 5 3" xfId="43814" xr:uid="{00000000-0005-0000-0000-0000BF170000}"/>
    <cellStyle name="Style 25 2 4 3 6" xfId="4570" xr:uid="{00000000-0005-0000-0000-0000D2250000}"/>
    <cellStyle name="Style 25 2 4 3 7" xfId="12475" xr:uid="{00000000-0005-0000-0000-000058050000}"/>
    <cellStyle name="Style 25 2 4 3 7 2" xfId="31033" xr:uid="{00000000-0005-0000-0000-0000C1170000}"/>
    <cellStyle name="Style 25 2 4 3 7 3" xfId="45133" xr:uid="{00000000-0005-0000-0000-0000C1170000}"/>
    <cellStyle name="Style 25 2 4 3 8" xfId="13967" xr:uid="{00000000-0005-0000-0000-000045040000}"/>
    <cellStyle name="Style 25 2 4 3 8 2" xfId="32523" xr:uid="{00000000-0005-0000-0000-0000C2170000}"/>
    <cellStyle name="Style 25 2 4 3 8 3" xfId="46533" xr:uid="{00000000-0005-0000-0000-0000C2170000}"/>
    <cellStyle name="Style 25 2 4 3 9" xfId="16563" xr:uid="{00000000-0005-0000-0000-000058050000}"/>
    <cellStyle name="Style 25 2 4 3 9 2" xfId="35119" xr:uid="{00000000-0005-0000-0000-0000C3170000}"/>
    <cellStyle name="Style 25 2 4 3 9 3" xfId="48900" xr:uid="{00000000-0005-0000-0000-0000C3170000}"/>
    <cellStyle name="Style 25 2 4 4" xfId="2544" xr:uid="{00000000-0005-0000-0000-000045040000}"/>
    <cellStyle name="Style 25 2 4 4 10" xfId="21564" xr:uid="{00000000-0005-0000-0000-000045040000}"/>
    <cellStyle name="Style 25 2 4 4 10 2" xfId="40104" xr:uid="{00000000-0005-0000-0000-0000C5170000}"/>
    <cellStyle name="Style 25 2 4 4 10 3" xfId="53452" xr:uid="{00000000-0005-0000-0000-0000C5170000}"/>
    <cellStyle name="Style 25 2 4 4 11" xfId="24040" xr:uid="{00000000-0005-0000-0000-0000C4170000}"/>
    <cellStyle name="Style 25 2 4 4 12" xfId="55372" xr:uid="{00000000-0005-0000-0000-000045040000}"/>
    <cellStyle name="Style 25 2 4 4 2" xfId="5751" xr:uid="{00000000-0005-0000-0000-000059050000}"/>
    <cellStyle name="Style 25 2 4 4 2 2" xfId="26166" xr:uid="{00000000-0005-0000-0000-0000C6170000}"/>
    <cellStyle name="Style 25 2 4 4 2 3" xfId="41554" xr:uid="{00000000-0005-0000-0000-0000C6170000}"/>
    <cellStyle name="Style 25 2 4 4 3" xfId="9434" xr:uid="{00000000-0005-0000-0000-000059050000}"/>
    <cellStyle name="Style 25 2 4 4 3 2" xfId="29036" xr:uid="{00000000-0005-0000-0000-0000C7170000}"/>
    <cellStyle name="Style 25 2 4 4 3 3" xfId="43708" xr:uid="{00000000-0005-0000-0000-0000C7170000}"/>
    <cellStyle name="Style 25 2 4 4 4" xfId="9234" xr:uid="{00000000-0005-0000-0000-0000D3250000}"/>
    <cellStyle name="Style 25 2 4 4 5" xfId="13180" xr:uid="{00000000-0005-0000-0000-000059050000}"/>
    <cellStyle name="Style 25 2 4 4 5 2" xfId="31736" xr:uid="{00000000-0005-0000-0000-0000C9170000}"/>
    <cellStyle name="Style 25 2 4 4 5 3" xfId="45818" xr:uid="{00000000-0005-0000-0000-0000C9170000}"/>
    <cellStyle name="Style 25 2 4 4 6" xfId="14282" xr:uid="{00000000-0005-0000-0000-000045040000}"/>
    <cellStyle name="Style 25 2 4 4 6 2" xfId="32838" xr:uid="{00000000-0005-0000-0000-0000CA170000}"/>
    <cellStyle name="Style 25 2 4 4 6 3" xfId="46830" xr:uid="{00000000-0005-0000-0000-0000CA170000}"/>
    <cellStyle name="Style 25 2 4 4 7" xfId="16452" xr:uid="{00000000-0005-0000-0000-000059050000}"/>
    <cellStyle name="Style 25 2 4 4 7 2" xfId="35008" xr:uid="{00000000-0005-0000-0000-0000CB170000}"/>
    <cellStyle name="Style 25 2 4 4 7 3" xfId="48789" xr:uid="{00000000-0005-0000-0000-0000CB170000}"/>
    <cellStyle name="Style 25 2 4 4 8" xfId="16116" xr:uid="{00000000-0005-0000-0000-000045040000}"/>
    <cellStyle name="Style 25 2 4 4 8 2" xfId="34672" xr:uid="{00000000-0005-0000-0000-0000CC170000}"/>
    <cellStyle name="Style 25 2 4 4 8 3" xfId="48482" xr:uid="{00000000-0005-0000-0000-0000CC170000}"/>
    <cellStyle name="Style 25 2 4 4 9" xfId="19586" xr:uid="{00000000-0005-0000-0000-000059050000}"/>
    <cellStyle name="Style 25 2 4 4 9 2" xfId="38142" xr:uid="{00000000-0005-0000-0000-0000CD170000}"/>
    <cellStyle name="Style 25 2 4 4 9 3" xfId="51634" xr:uid="{00000000-0005-0000-0000-0000CD170000}"/>
    <cellStyle name="Style 25 2 4 5" xfId="4323" xr:uid="{00000000-0005-0000-0000-000056050000}"/>
    <cellStyle name="Style 25 2 4 5 2" xfId="24841" xr:uid="{00000000-0005-0000-0000-0000CE170000}"/>
    <cellStyle name="Style 25 2 4 5 3" xfId="28847" xr:uid="{00000000-0005-0000-0000-0000CE170000}"/>
    <cellStyle name="Style 25 2 4 6" xfId="3962" xr:uid="{00000000-0005-0000-0000-0000D0250000}"/>
    <cellStyle name="Style 25 2 4 7" xfId="15728" xr:uid="{00000000-0005-0000-0000-000045040000}"/>
    <cellStyle name="Style 25 2 4 7 2" xfId="34284" xr:uid="{00000000-0005-0000-0000-0000D0170000}"/>
    <cellStyle name="Style 25 2 4 7 3" xfId="48144" xr:uid="{00000000-0005-0000-0000-0000D0170000}"/>
    <cellStyle name="Style 25 2 4 8" xfId="12273" xr:uid="{00000000-0005-0000-0000-000056050000}"/>
    <cellStyle name="Style 25 2 4 8 2" xfId="30834" xr:uid="{00000000-0005-0000-0000-0000D1170000}"/>
    <cellStyle name="Style 25 2 4 8 3" xfId="44953" xr:uid="{00000000-0005-0000-0000-0000D1170000}"/>
    <cellStyle name="Style 25 2 4 9" xfId="13992" xr:uid="{00000000-0005-0000-0000-000056050000}"/>
    <cellStyle name="Style 25 2 4 9 2" xfId="32548" xr:uid="{00000000-0005-0000-0000-0000D2170000}"/>
    <cellStyle name="Style 25 2 4 9 3" xfId="46556" xr:uid="{00000000-0005-0000-0000-0000D2170000}"/>
    <cellStyle name="Style 25 2 5" xfId="2411" xr:uid="{00000000-0005-0000-0000-000040040000}"/>
    <cellStyle name="Style 25 2 5 10" xfId="16319" xr:uid="{00000000-0005-0000-0000-00005A050000}"/>
    <cellStyle name="Style 25 2 5 10 2" xfId="34875" xr:uid="{00000000-0005-0000-0000-0000D4170000}"/>
    <cellStyle name="Style 25 2 5 10 3" xfId="48662" xr:uid="{00000000-0005-0000-0000-0000D4170000}"/>
    <cellStyle name="Style 25 2 5 11" xfId="16021" xr:uid="{00000000-0005-0000-0000-000040040000}"/>
    <cellStyle name="Style 25 2 5 11 2" xfId="34577" xr:uid="{00000000-0005-0000-0000-0000D5170000}"/>
    <cellStyle name="Style 25 2 5 11 3" xfId="48399" xr:uid="{00000000-0005-0000-0000-0000D5170000}"/>
    <cellStyle name="Style 25 2 5 12" xfId="17415" xr:uid="{00000000-0005-0000-0000-00005A050000}"/>
    <cellStyle name="Style 25 2 5 12 2" xfId="35971" xr:uid="{00000000-0005-0000-0000-0000D6170000}"/>
    <cellStyle name="Style 25 2 5 12 3" xfId="49621" xr:uid="{00000000-0005-0000-0000-0000D6170000}"/>
    <cellStyle name="Style 25 2 5 13" xfId="23922" xr:uid="{00000000-0005-0000-0000-0000D3170000}"/>
    <cellStyle name="Style 25 2 5 2" xfId="5618" xr:uid="{00000000-0005-0000-0000-00005A050000}"/>
    <cellStyle name="Style 25 2 5 2 2" xfId="20604" xr:uid="{00000000-0005-0000-0000-000032060000}"/>
    <cellStyle name="Style 25 2 5 2 2 2" xfId="39156" xr:uid="{00000000-0005-0000-0000-0000D8170000}"/>
    <cellStyle name="Style 25 2 5 2 2 3" xfId="52539" xr:uid="{00000000-0005-0000-0000-0000D8170000}"/>
    <cellStyle name="Style 25 2 5 2 3" xfId="26035" xr:uid="{00000000-0005-0000-0000-0000D7170000}"/>
    <cellStyle name="Style 25 2 5 2 4" xfId="41435" xr:uid="{00000000-0005-0000-0000-0000D7170000}"/>
    <cellStyle name="Style 25 2 5 3" xfId="7584" xr:uid="{00000000-0005-0000-0000-00005A050000}"/>
    <cellStyle name="Style 25 2 5 3 2" xfId="27714" xr:uid="{00000000-0005-0000-0000-0000D9170000}"/>
    <cellStyle name="Style 25 2 5 3 3" xfId="42722" xr:uid="{00000000-0005-0000-0000-0000D9170000}"/>
    <cellStyle name="Style 25 2 5 4" xfId="8445" xr:uid="{00000000-0005-0000-0000-00005A050000}"/>
    <cellStyle name="Style 25 2 5 4 2" xfId="28372" xr:uid="{00000000-0005-0000-0000-0000DA170000}"/>
    <cellStyle name="Style 25 2 5 4 3" xfId="43199" xr:uid="{00000000-0005-0000-0000-0000DA170000}"/>
    <cellStyle name="Style 25 2 5 5" xfId="9301" xr:uid="{00000000-0005-0000-0000-00005A050000}"/>
    <cellStyle name="Style 25 2 5 5 2" xfId="28903" xr:uid="{00000000-0005-0000-0000-0000DB170000}"/>
    <cellStyle name="Style 25 2 5 5 3" xfId="43583" xr:uid="{00000000-0005-0000-0000-0000DB170000}"/>
    <cellStyle name="Style 25 2 5 6" xfId="3959" xr:uid="{00000000-0005-0000-0000-0000D4250000}"/>
    <cellStyle name="Style 25 2 5 7" xfId="12387" xr:uid="{00000000-0005-0000-0000-00005A050000}"/>
    <cellStyle name="Style 25 2 5 7 2" xfId="30946" xr:uid="{00000000-0005-0000-0000-0000DD170000}"/>
    <cellStyle name="Style 25 2 5 7 3" xfId="45047" xr:uid="{00000000-0005-0000-0000-0000DD170000}"/>
    <cellStyle name="Style 25 2 5 8" xfId="15085" xr:uid="{00000000-0005-0000-0000-00005A050000}"/>
    <cellStyle name="Style 25 2 5 8 2" xfId="33641" xr:uid="{00000000-0005-0000-0000-0000DE170000}"/>
    <cellStyle name="Style 25 2 5 8 3" xfId="47592" xr:uid="{00000000-0005-0000-0000-0000DE170000}"/>
    <cellStyle name="Style 25 2 5 9" xfId="13372" xr:uid="{00000000-0005-0000-0000-000040040000}"/>
    <cellStyle name="Style 25 2 5 9 2" xfId="31928" xr:uid="{00000000-0005-0000-0000-0000DF170000}"/>
    <cellStyle name="Style 25 2 5 9 3" xfId="46004" xr:uid="{00000000-0005-0000-0000-0000DF170000}"/>
    <cellStyle name="Style 25 2 6" xfId="2650" xr:uid="{00000000-0005-0000-0000-000040040000}"/>
    <cellStyle name="Style 25 2 6 10" xfId="17190" xr:uid="{00000000-0005-0000-0000-000040040000}"/>
    <cellStyle name="Style 25 2 6 10 2" xfId="35746" xr:uid="{00000000-0005-0000-0000-0000E1170000}"/>
    <cellStyle name="Style 25 2 6 10 3" xfId="49420" xr:uid="{00000000-0005-0000-0000-0000E1170000}"/>
    <cellStyle name="Style 25 2 6 11" xfId="13976" xr:uid="{00000000-0005-0000-0000-00005B050000}"/>
    <cellStyle name="Style 25 2 6 11 2" xfId="32532" xr:uid="{00000000-0005-0000-0000-0000E2170000}"/>
    <cellStyle name="Style 25 2 6 11 3" xfId="46542" xr:uid="{00000000-0005-0000-0000-0000E2170000}"/>
    <cellStyle name="Style 25 2 6 12" xfId="55476" xr:uid="{00000000-0005-0000-0000-000040040000}"/>
    <cellStyle name="Style 25 2 6 2" xfId="5857" xr:uid="{00000000-0005-0000-0000-00005B050000}"/>
    <cellStyle name="Style 25 2 6 2 2" xfId="20747" xr:uid="{00000000-0005-0000-0000-000034060000}"/>
    <cellStyle name="Style 25 2 6 2 2 2" xfId="39292" xr:uid="{00000000-0005-0000-0000-0000E4170000}"/>
    <cellStyle name="Style 25 2 6 2 2 3" xfId="52669" xr:uid="{00000000-0005-0000-0000-0000E4170000}"/>
    <cellStyle name="Style 25 2 6 2 3" xfId="26267" xr:uid="{00000000-0005-0000-0000-0000E3170000}"/>
    <cellStyle name="Style 25 2 6 2 4" xfId="41652" xr:uid="{00000000-0005-0000-0000-0000E3170000}"/>
    <cellStyle name="Style 25 2 6 3" xfId="7823" xr:uid="{00000000-0005-0000-0000-00005B050000}"/>
    <cellStyle name="Style 25 2 6 3 2" xfId="27867" xr:uid="{00000000-0005-0000-0000-0000E5170000}"/>
    <cellStyle name="Style 25 2 6 3 3" xfId="42846" xr:uid="{00000000-0005-0000-0000-0000E5170000}"/>
    <cellStyle name="Style 25 2 6 4" xfId="8684" xr:uid="{00000000-0005-0000-0000-00005B050000}"/>
    <cellStyle name="Style 25 2 6 4 2" xfId="28547" xr:uid="{00000000-0005-0000-0000-0000E6170000}"/>
    <cellStyle name="Style 25 2 6 4 3" xfId="43323" xr:uid="{00000000-0005-0000-0000-0000E6170000}"/>
    <cellStyle name="Style 25 2 6 5" xfId="9540" xr:uid="{00000000-0005-0000-0000-00005B050000}"/>
    <cellStyle name="Style 25 2 6 5 2" xfId="29142" xr:uid="{00000000-0005-0000-0000-0000E7170000}"/>
    <cellStyle name="Style 25 2 6 5 3" xfId="43809" xr:uid="{00000000-0005-0000-0000-0000E7170000}"/>
    <cellStyle name="Style 25 2 6 6" xfId="9157" xr:uid="{00000000-0005-0000-0000-0000D5250000}"/>
    <cellStyle name="Style 25 2 6 7" xfId="11694" xr:uid="{00000000-0005-0000-0000-00005B050000}"/>
    <cellStyle name="Style 25 2 6 7 2" xfId="30258" xr:uid="{00000000-0005-0000-0000-0000E9170000}"/>
    <cellStyle name="Style 25 2 6 7 3" xfId="44409" xr:uid="{00000000-0005-0000-0000-0000E9170000}"/>
    <cellStyle name="Style 25 2 6 8" xfId="14089" xr:uid="{00000000-0005-0000-0000-000040040000}"/>
    <cellStyle name="Style 25 2 6 8 2" xfId="32645" xr:uid="{00000000-0005-0000-0000-0000EA170000}"/>
    <cellStyle name="Style 25 2 6 8 3" xfId="46648" xr:uid="{00000000-0005-0000-0000-0000EA170000}"/>
    <cellStyle name="Style 25 2 6 9" xfId="16558" xr:uid="{00000000-0005-0000-0000-00005B050000}"/>
    <cellStyle name="Style 25 2 6 9 2" xfId="35114" xr:uid="{00000000-0005-0000-0000-0000EB170000}"/>
    <cellStyle name="Style 25 2 6 9 3" xfId="48895" xr:uid="{00000000-0005-0000-0000-0000EB170000}"/>
    <cellStyle name="Style 25 2 7" xfId="2550" xr:uid="{00000000-0005-0000-0000-000040040000}"/>
    <cellStyle name="Style 25 2 7 10" xfId="21569" xr:uid="{00000000-0005-0000-0000-000040040000}"/>
    <cellStyle name="Style 25 2 7 10 2" xfId="40109" xr:uid="{00000000-0005-0000-0000-0000ED170000}"/>
    <cellStyle name="Style 25 2 7 10 3" xfId="53457" xr:uid="{00000000-0005-0000-0000-0000ED170000}"/>
    <cellStyle name="Style 25 2 7 11" xfId="24043" xr:uid="{00000000-0005-0000-0000-0000EC170000}"/>
    <cellStyle name="Style 25 2 7 12" xfId="55378" xr:uid="{00000000-0005-0000-0000-000040040000}"/>
    <cellStyle name="Style 25 2 7 2" xfId="5757" xr:uid="{00000000-0005-0000-0000-00005C050000}"/>
    <cellStyle name="Style 25 2 7 2 2" xfId="26170" xr:uid="{00000000-0005-0000-0000-0000EE170000}"/>
    <cellStyle name="Style 25 2 7 2 3" xfId="41558" xr:uid="{00000000-0005-0000-0000-0000EE170000}"/>
    <cellStyle name="Style 25 2 7 3" xfId="9440" xr:uid="{00000000-0005-0000-0000-00005C050000}"/>
    <cellStyle name="Style 25 2 7 3 2" xfId="29042" xr:uid="{00000000-0005-0000-0000-0000EF170000}"/>
    <cellStyle name="Style 25 2 7 3 3" xfId="43712" xr:uid="{00000000-0005-0000-0000-0000EF170000}"/>
    <cellStyle name="Style 25 2 7 4" xfId="4727" xr:uid="{00000000-0005-0000-0000-0000D6250000}"/>
    <cellStyle name="Style 25 2 7 5" xfId="13174" xr:uid="{00000000-0005-0000-0000-00005C050000}"/>
    <cellStyle name="Style 25 2 7 5 2" xfId="31730" xr:uid="{00000000-0005-0000-0000-0000F1170000}"/>
    <cellStyle name="Style 25 2 7 5 3" xfId="45812" xr:uid="{00000000-0005-0000-0000-0000F1170000}"/>
    <cellStyle name="Style 25 2 7 6" xfId="12105" xr:uid="{00000000-0005-0000-0000-000040040000}"/>
    <cellStyle name="Style 25 2 7 6 2" xfId="30668" xr:uid="{00000000-0005-0000-0000-0000F2170000}"/>
    <cellStyle name="Style 25 2 7 6 3" xfId="44809" xr:uid="{00000000-0005-0000-0000-0000F2170000}"/>
    <cellStyle name="Style 25 2 7 7" xfId="16458" xr:uid="{00000000-0005-0000-0000-00005C050000}"/>
    <cellStyle name="Style 25 2 7 7 2" xfId="35014" xr:uid="{00000000-0005-0000-0000-0000F3170000}"/>
    <cellStyle name="Style 25 2 7 7 3" xfId="48795" xr:uid="{00000000-0005-0000-0000-0000F3170000}"/>
    <cellStyle name="Style 25 2 7 8" xfId="16067" xr:uid="{00000000-0005-0000-0000-000040040000}"/>
    <cellStyle name="Style 25 2 7 8 2" xfId="34623" xr:uid="{00000000-0005-0000-0000-0000F4170000}"/>
    <cellStyle name="Style 25 2 7 8 3" xfId="48439" xr:uid="{00000000-0005-0000-0000-0000F4170000}"/>
    <cellStyle name="Style 25 2 7 9" xfId="17726" xr:uid="{00000000-0005-0000-0000-00005C050000}"/>
    <cellStyle name="Style 25 2 7 9 2" xfId="36282" xr:uid="{00000000-0005-0000-0000-0000F5170000}"/>
    <cellStyle name="Style 25 2 7 9 3" xfId="49895" xr:uid="{00000000-0005-0000-0000-0000F5170000}"/>
    <cellStyle name="Style 25 2 8" xfId="4318" xr:uid="{00000000-0005-0000-0000-000045050000}"/>
    <cellStyle name="Style 25 2 8 2" xfId="24836" xr:uid="{00000000-0005-0000-0000-0000F6170000}"/>
    <cellStyle name="Style 25 2 8 3" xfId="24462" xr:uid="{00000000-0005-0000-0000-0000F6170000}"/>
    <cellStyle name="Style 25 2 9" xfId="9230" xr:uid="{00000000-0005-0000-0000-0000BF250000}"/>
    <cellStyle name="Style 25 20" xfId="23581" xr:uid="{00000000-0005-0000-0000-0000DA160000}"/>
    <cellStyle name="Style 25 21" xfId="54300" xr:uid="{00000000-0005-0000-0000-00003F040000}"/>
    <cellStyle name="Style 25 3" xfId="1107" xr:uid="{00000000-0005-0000-0000-000046040000}"/>
    <cellStyle name="Style 25 3 10" xfId="16283" xr:uid="{00000000-0005-0000-0000-00005D050000}"/>
    <cellStyle name="Style 25 3 10 2" xfId="34839" xr:uid="{00000000-0005-0000-0000-0000F9170000}"/>
    <cellStyle name="Style 25 3 10 3" xfId="48626" xr:uid="{00000000-0005-0000-0000-0000F9170000}"/>
    <cellStyle name="Style 25 3 11" xfId="16045" xr:uid="{00000000-0005-0000-0000-00005D050000}"/>
    <cellStyle name="Style 25 3 11 2" xfId="34601" xr:uid="{00000000-0005-0000-0000-0000FA170000}"/>
    <cellStyle name="Style 25 3 11 3" xfId="48419" xr:uid="{00000000-0005-0000-0000-0000FA170000}"/>
    <cellStyle name="Style 25 3 12" xfId="18668" xr:uid="{00000000-0005-0000-0000-000046040000}"/>
    <cellStyle name="Style 25 3 12 2" xfId="37224" xr:uid="{00000000-0005-0000-0000-0000FB170000}"/>
    <cellStyle name="Style 25 3 12 3" xfId="50721" xr:uid="{00000000-0005-0000-0000-0000FB170000}"/>
    <cellStyle name="Style 25 3 13" xfId="19706" xr:uid="{00000000-0005-0000-0000-00005D050000}"/>
    <cellStyle name="Style 25 3 13 2" xfId="38262" xr:uid="{00000000-0005-0000-0000-0000FC170000}"/>
    <cellStyle name="Style 25 3 13 3" xfId="51754" xr:uid="{00000000-0005-0000-0000-0000FC170000}"/>
    <cellStyle name="Style 25 3 14" xfId="18692" xr:uid="{00000000-0005-0000-0000-000046040000}"/>
    <cellStyle name="Style 25 3 14 2" xfId="37248" xr:uid="{00000000-0005-0000-0000-0000FD170000}"/>
    <cellStyle name="Style 25 3 14 3" xfId="50745" xr:uid="{00000000-0005-0000-0000-0000FD170000}"/>
    <cellStyle name="Style 25 3 15" xfId="21663" xr:uid="{00000000-0005-0000-0000-000046040000}"/>
    <cellStyle name="Style 25 3 15 2" xfId="40203" xr:uid="{00000000-0005-0000-0000-0000FE170000}"/>
    <cellStyle name="Style 25 3 15 3" xfId="53551" xr:uid="{00000000-0005-0000-0000-0000FE170000}"/>
    <cellStyle name="Style 25 3 16" xfId="22090" xr:uid="{00000000-0005-0000-0000-00005D050000}"/>
    <cellStyle name="Style 25 3 16 2" xfId="40630" xr:uid="{00000000-0005-0000-0000-0000FF170000}"/>
    <cellStyle name="Style 25 3 16 3" xfId="53919" xr:uid="{00000000-0005-0000-0000-0000FF170000}"/>
    <cellStyle name="Style 25 3 17" xfId="22892" xr:uid="{00000000-0005-0000-0000-0000F8170000}"/>
    <cellStyle name="Style 25 3 18" xfId="29967" xr:uid="{00000000-0005-0000-0000-0000F8170000}"/>
    <cellStyle name="Style 25 3 19" xfId="54307" xr:uid="{00000000-0005-0000-0000-000046040000}"/>
    <cellStyle name="Style 25 3 2" xfId="1108" xr:uid="{00000000-0005-0000-0000-000047040000}"/>
    <cellStyle name="Style 25 3 2 10" xfId="17948" xr:uid="{00000000-0005-0000-0000-000047040000}"/>
    <cellStyle name="Style 25 3 2 10 2" xfId="36504" xr:uid="{00000000-0005-0000-0000-000001180000}"/>
    <cellStyle name="Style 25 3 2 10 3" xfId="50085" xr:uid="{00000000-0005-0000-0000-000001180000}"/>
    <cellStyle name="Style 25 3 2 11" xfId="21050" xr:uid="{00000000-0005-0000-0000-00005E050000}"/>
    <cellStyle name="Style 25 3 2 11 2" xfId="39590" xr:uid="{00000000-0005-0000-0000-000002180000}"/>
    <cellStyle name="Style 25 3 2 11 3" xfId="52938" xr:uid="{00000000-0005-0000-0000-000002180000}"/>
    <cellStyle name="Style 25 3 2 12" xfId="18677" xr:uid="{00000000-0005-0000-0000-000047040000}"/>
    <cellStyle name="Style 25 3 2 12 2" xfId="37233" xr:uid="{00000000-0005-0000-0000-000003180000}"/>
    <cellStyle name="Style 25 3 2 12 3" xfId="50730" xr:uid="{00000000-0005-0000-0000-000003180000}"/>
    <cellStyle name="Style 25 3 2 13" xfId="21481" xr:uid="{00000000-0005-0000-0000-000047040000}"/>
    <cellStyle name="Style 25 3 2 13 2" xfId="40021" xr:uid="{00000000-0005-0000-0000-000004180000}"/>
    <cellStyle name="Style 25 3 2 13 3" xfId="53369" xr:uid="{00000000-0005-0000-0000-000004180000}"/>
    <cellStyle name="Style 25 3 2 14" xfId="22091" xr:uid="{00000000-0005-0000-0000-00005E050000}"/>
    <cellStyle name="Style 25 3 2 14 2" xfId="40631" xr:uid="{00000000-0005-0000-0000-000005180000}"/>
    <cellStyle name="Style 25 3 2 14 3" xfId="53920" xr:uid="{00000000-0005-0000-0000-000005180000}"/>
    <cellStyle name="Style 25 3 2 15" xfId="22893" xr:uid="{00000000-0005-0000-0000-000000180000}"/>
    <cellStyle name="Style 25 3 2 16" xfId="29978" xr:uid="{00000000-0005-0000-0000-000000180000}"/>
    <cellStyle name="Style 25 3 2 17" xfId="54308" xr:uid="{00000000-0005-0000-0000-000047040000}"/>
    <cellStyle name="Style 25 3 2 2" xfId="2404" xr:uid="{00000000-0005-0000-0000-000047040000}"/>
    <cellStyle name="Style 25 3 2 2 10" xfId="16312" xr:uid="{00000000-0005-0000-0000-00005F050000}"/>
    <cellStyle name="Style 25 3 2 2 10 2" xfId="34868" xr:uid="{00000000-0005-0000-0000-000007180000}"/>
    <cellStyle name="Style 25 3 2 2 10 3" xfId="48655" xr:uid="{00000000-0005-0000-0000-000007180000}"/>
    <cellStyle name="Style 25 3 2 2 11" xfId="13452" xr:uid="{00000000-0005-0000-0000-000047040000}"/>
    <cellStyle name="Style 25 3 2 2 11 2" xfId="32008" xr:uid="{00000000-0005-0000-0000-000008180000}"/>
    <cellStyle name="Style 25 3 2 2 11 3" xfId="46076" xr:uid="{00000000-0005-0000-0000-000008180000}"/>
    <cellStyle name="Style 25 3 2 2 12" xfId="18313" xr:uid="{00000000-0005-0000-0000-00005F050000}"/>
    <cellStyle name="Style 25 3 2 2 12 2" xfId="36869" xr:uid="{00000000-0005-0000-0000-000009180000}"/>
    <cellStyle name="Style 25 3 2 2 12 3" xfId="50399" xr:uid="{00000000-0005-0000-0000-000009180000}"/>
    <cellStyle name="Style 25 3 2 2 13" xfId="23915" xr:uid="{00000000-0005-0000-0000-000006180000}"/>
    <cellStyle name="Style 25 3 2 2 2" xfId="5611" xr:uid="{00000000-0005-0000-0000-00005F050000}"/>
    <cellStyle name="Style 25 3 2 2 2 2" xfId="20597" xr:uid="{00000000-0005-0000-0000-000039060000}"/>
    <cellStyle name="Style 25 3 2 2 2 2 2" xfId="39149" xr:uid="{00000000-0005-0000-0000-00000B180000}"/>
    <cellStyle name="Style 25 3 2 2 2 2 3" xfId="52532" xr:uid="{00000000-0005-0000-0000-00000B180000}"/>
    <cellStyle name="Style 25 3 2 2 2 3" xfId="26028" xr:uid="{00000000-0005-0000-0000-00000A180000}"/>
    <cellStyle name="Style 25 3 2 2 2 4" xfId="41428" xr:uid="{00000000-0005-0000-0000-00000A180000}"/>
    <cellStyle name="Style 25 3 2 2 3" xfId="7577" xr:uid="{00000000-0005-0000-0000-00005F050000}"/>
    <cellStyle name="Style 25 3 2 2 3 2" xfId="27707" xr:uid="{00000000-0005-0000-0000-00000C180000}"/>
    <cellStyle name="Style 25 3 2 2 3 3" xfId="42715" xr:uid="{00000000-0005-0000-0000-00000C180000}"/>
    <cellStyle name="Style 25 3 2 2 4" xfId="8438" xr:uid="{00000000-0005-0000-0000-00005F050000}"/>
    <cellStyle name="Style 25 3 2 2 4 2" xfId="28365" xr:uid="{00000000-0005-0000-0000-00000D180000}"/>
    <cellStyle name="Style 25 3 2 2 4 3" xfId="43192" xr:uid="{00000000-0005-0000-0000-00000D180000}"/>
    <cellStyle name="Style 25 3 2 2 5" xfId="9294" xr:uid="{00000000-0005-0000-0000-00005F050000}"/>
    <cellStyle name="Style 25 3 2 2 5 2" xfId="28896" xr:uid="{00000000-0005-0000-0000-00000E180000}"/>
    <cellStyle name="Style 25 3 2 2 5 3" xfId="43576" xr:uid="{00000000-0005-0000-0000-00000E180000}"/>
    <cellStyle name="Style 25 3 2 2 6" xfId="3544" xr:uid="{00000000-0005-0000-0000-0000D9250000}"/>
    <cellStyle name="Style 25 3 2 2 7" xfId="11894" xr:uid="{00000000-0005-0000-0000-00005F050000}"/>
    <cellStyle name="Style 25 3 2 2 7 2" xfId="30458" xr:uid="{00000000-0005-0000-0000-000010180000}"/>
    <cellStyle name="Style 25 3 2 2 7 3" xfId="44603" xr:uid="{00000000-0005-0000-0000-000010180000}"/>
    <cellStyle name="Style 25 3 2 2 8" xfId="15078" xr:uid="{00000000-0005-0000-0000-00005F050000}"/>
    <cellStyle name="Style 25 3 2 2 8 2" xfId="33634" xr:uid="{00000000-0005-0000-0000-000011180000}"/>
    <cellStyle name="Style 25 3 2 2 8 3" xfId="47585" xr:uid="{00000000-0005-0000-0000-000011180000}"/>
    <cellStyle name="Style 25 3 2 2 9" xfId="13376" xr:uid="{00000000-0005-0000-0000-000047040000}"/>
    <cellStyle name="Style 25 3 2 2 9 2" xfId="31932" xr:uid="{00000000-0005-0000-0000-000012180000}"/>
    <cellStyle name="Style 25 3 2 2 9 3" xfId="46008" xr:uid="{00000000-0005-0000-0000-000012180000}"/>
    <cellStyle name="Style 25 3 2 3" xfId="2657" xr:uid="{00000000-0005-0000-0000-000047040000}"/>
    <cellStyle name="Style 25 3 2 3 10" xfId="15208" xr:uid="{00000000-0005-0000-0000-000047040000}"/>
    <cellStyle name="Style 25 3 2 3 10 2" xfId="33764" xr:uid="{00000000-0005-0000-0000-000014180000}"/>
    <cellStyle name="Style 25 3 2 3 10 3" xfId="47710" xr:uid="{00000000-0005-0000-0000-000014180000}"/>
    <cellStyle name="Style 25 3 2 3 11" xfId="19892" xr:uid="{00000000-0005-0000-0000-000060050000}"/>
    <cellStyle name="Style 25 3 2 3 11 2" xfId="38448" xr:uid="{00000000-0005-0000-0000-000015180000}"/>
    <cellStyle name="Style 25 3 2 3 11 3" xfId="51940" xr:uid="{00000000-0005-0000-0000-000015180000}"/>
    <cellStyle name="Style 25 3 2 3 12" xfId="55483" xr:uid="{00000000-0005-0000-0000-000047040000}"/>
    <cellStyle name="Style 25 3 2 3 2" xfId="5864" xr:uid="{00000000-0005-0000-0000-000060050000}"/>
    <cellStyle name="Style 25 3 2 3 2 2" xfId="20754" xr:uid="{00000000-0005-0000-0000-00003B060000}"/>
    <cellStyle name="Style 25 3 2 3 2 2 2" xfId="39299" xr:uid="{00000000-0005-0000-0000-000017180000}"/>
    <cellStyle name="Style 25 3 2 3 2 2 3" xfId="52676" xr:uid="{00000000-0005-0000-0000-000017180000}"/>
    <cellStyle name="Style 25 3 2 3 2 3" xfId="26274" xr:uid="{00000000-0005-0000-0000-000016180000}"/>
    <cellStyle name="Style 25 3 2 3 2 4" xfId="41659" xr:uid="{00000000-0005-0000-0000-000016180000}"/>
    <cellStyle name="Style 25 3 2 3 3" xfId="7830" xr:uid="{00000000-0005-0000-0000-000060050000}"/>
    <cellStyle name="Style 25 3 2 3 3 2" xfId="27874" xr:uid="{00000000-0005-0000-0000-000018180000}"/>
    <cellStyle name="Style 25 3 2 3 3 3" xfId="42853" xr:uid="{00000000-0005-0000-0000-000018180000}"/>
    <cellStyle name="Style 25 3 2 3 4" xfId="8691" xr:uid="{00000000-0005-0000-0000-000060050000}"/>
    <cellStyle name="Style 25 3 2 3 4 2" xfId="28554" xr:uid="{00000000-0005-0000-0000-000019180000}"/>
    <cellStyle name="Style 25 3 2 3 4 3" xfId="43330" xr:uid="{00000000-0005-0000-0000-000019180000}"/>
    <cellStyle name="Style 25 3 2 3 5" xfId="9547" xr:uid="{00000000-0005-0000-0000-000060050000}"/>
    <cellStyle name="Style 25 3 2 3 5 2" xfId="29149" xr:uid="{00000000-0005-0000-0000-00001A180000}"/>
    <cellStyle name="Style 25 3 2 3 5 3" xfId="43816" xr:uid="{00000000-0005-0000-0000-00001A180000}"/>
    <cellStyle name="Style 25 3 2 3 6" xfId="3545" xr:uid="{00000000-0005-0000-0000-0000DA250000}"/>
    <cellStyle name="Style 25 3 2 3 7" xfId="12534" xr:uid="{00000000-0005-0000-0000-000060050000}"/>
    <cellStyle name="Style 25 3 2 3 7 2" xfId="31092" xr:uid="{00000000-0005-0000-0000-00001C180000}"/>
    <cellStyle name="Style 25 3 2 3 7 3" xfId="45192" xr:uid="{00000000-0005-0000-0000-00001C180000}"/>
    <cellStyle name="Style 25 3 2 3 8" xfId="11673" xr:uid="{00000000-0005-0000-0000-000047040000}"/>
    <cellStyle name="Style 25 3 2 3 8 2" xfId="30237" xr:uid="{00000000-0005-0000-0000-00001D180000}"/>
    <cellStyle name="Style 25 3 2 3 8 3" xfId="44389" xr:uid="{00000000-0005-0000-0000-00001D180000}"/>
    <cellStyle name="Style 25 3 2 3 9" xfId="16565" xr:uid="{00000000-0005-0000-0000-000060050000}"/>
    <cellStyle name="Style 25 3 2 3 9 2" xfId="35121" xr:uid="{00000000-0005-0000-0000-00001E180000}"/>
    <cellStyle name="Style 25 3 2 3 9 3" xfId="48902" xr:uid="{00000000-0005-0000-0000-00001E180000}"/>
    <cellStyle name="Style 25 3 2 4" xfId="2543" xr:uid="{00000000-0005-0000-0000-000047040000}"/>
    <cellStyle name="Style 25 3 2 4 10" xfId="21563" xr:uid="{00000000-0005-0000-0000-000047040000}"/>
    <cellStyle name="Style 25 3 2 4 10 2" xfId="40103" xr:uid="{00000000-0005-0000-0000-000020180000}"/>
    <cellStyle name="Style 25 3 2 4 10 3" xfId="53451" xr:uid="{00000000-0005-0000-0000-000020180000}"/>
    <cellStyle name="Style 25 3 2 4 11" xfId="24039" xr:uid="{00000000-0005-0000-0000-00001F180000}"/>
    <cellStyle name="Style 25 3 2 4 12" xfId="55371" xr:uid="{00000000-0005-0000-0000-000047040000}"/>
    <cellStyle name="Style 25 3 2 4 2" xfId="5750" xr:uid="{00000000-0005-0000-0000-000061050000}"/>
    <cellStyle name="Style 25 3 2 4 2 2" xfId="26165" xr:uid="{00000000-0005-0000-0000-000021180000}"/>
    <cellStyle name="Style 25 3 2 4 2 3" xfId="41553" xr:uid="{00000000-0005-0000-0000-000021180000}"/>
    <cellStyle name="Style 25 3 2 4 3" xfId="9433" xr:uid="{00000000-0005-0000-0000-000061050000}"/>
    <cellStyle name="Style 25 3 2 4 3 2" xfId="29035" xr:uid="{00000000-0005-0000-0000-000022180000}"/>
    <cellStyle name="Style 25 3 2 4 3 3" xfId="43707" xr:uid="{00000000-0005-0000-0000-000022180000}"/>
    <cellStyle name="Style 25 3 2 4 4" xfId="3546" xr:uid="{00000000-0005-0000-0000-0000DB250000}"/>
    <cellStyle name="Style 25 3 2 4 5" xfId="13181" xr:uid="{00000000-0005-0000-0000-000061050000}"/>
    <cellStyle name="Style 25 3 2 4 5 2" xfId="31737" xr:uid="{00000000-0005-0000-0000-000024180000}"/>
    <cellStyle name="Style 25 3 2 4 5 3" xfId="45819" xr:uid="{00000000-0005-0000-0000-000024180000}"/>
    <cellStyle name="Style 25 3 2 4 6" xfId="14070" xr:uid="{00000000-0005-0000-0000-000047040000}"/>
    <cellStyle name="Style 25 3 2 4 6 2" xfId="32626" xr:uid="{00000000-0005-0000-0000-000025180000}"/>
    <cellStyle name="Style 25 3 2 4 6 3" xfId="46629" xr:uid="{00000000-0005-0000-0000-000025180000}"/>
    <cellStyle name="Style 25 3 2 4 7" xfId="16451" xr:uid="{00000000-0005-0000-0000-000061050000}"/>
    <cellStyle name="Style 25 3 2 4 7 2" xfId="35007" xr:uid="{00000000-0005-0000-0000-000026180000}"/>
    <cellStyle name="Style 25 3 2 4 7 3" xfId="48788" xr:uid="{00000000-0005-0000-0000-000026180000}"/>
    <cellStyle name="Style 25 3 2 4 8" xfId="13122" xr:uid="{00000000-0005-0000-0000-000047040000}"/>
    <cellStyle name="Style 25 3 2 4 8 2" xfId="31678" xr:uid="{00000000-0005-0000-0000-000027180000}"/>
    <cellStyle name="Style 25 3 2 4 8 3" xfId="45761" xr:uid="{00000000-0005-0000-0000-000027180000}"/>
    <cellStyle name="Style 25 3 2 4 9" xfId="15836" xr:uid="{00000000-0005-0000-0000-000061050000}"/>
    <cellStyle name="Style 25 3 2 4 9 2" xfId="34392" xr:uid="{00000000-0005-0000-0000-000028180000}"/>
    <cellStyle name="Style 25 3 2 4 9 3" xfId="48244" xr:uid="{00000000-0005-0000-0000-000028180000}"/>
    <cellStyle name="Style 25 3 2 5" xfId="4325" xr:uid="{00000000-0005-0000-0000-00005E050000}"/>
    <cellStyle name="Style 25 3 2 5 2" xfId="24843" xr:uid="{00000000-0005-0000-0000-000029180000}"/>
    <cellStyle name="Style 25 3 2 5 3" xfId="22645" xr:uid="{00000000-0005-0000-0000-000029180000}"/>
    <cellStyle name="Style 25 3 2 6" xfId="3543" xr:uid="{00000000-0005-0000-0000-0000D8250000}"/>
    <cellStyle name="Style 25 3 2 7" xfId="12267" xr:uid="{00000000-0005-0000-0000-000047040000}"/>
    <cellStyle name="Style 25 3 2 7 2" xfId="30828" xr:uid="{00000000-0005-0000-0000-00002B180000}"/>
    <cellStyle name="Style 25 3 2 7 3" xfId="44947" xr:uid="{00000000-0005-0000-0000-00002B180000}"/>
    <cellStyle name="Style 25 3 2 8" xfId="16272" xr:uid="{00000000-0005-0000-0000-00005E050000}"/>
    <cellStyle name="Style 25 3 2 8 2" xfId="34828" xr:uid="{00000000-0005-0000-0000-00002C180000}"/>
    <cellStyle name="Style 25 3 2 8 3" xfId="48617" xr:uid="{00000000-0005-0000-0000-00002C180000}"/>
    <cellStyle name="Style 25 3 2 9" xfId="15238" xr:uid="{00000000-0005-0000-0000-00005E050000}"/>
    <cellStyle name="Style 25 3 2 9 2" xfId="33794" xr:uid="{00000000-0005-0000-0000-00002D180000}"/>
    <cellStyle name="Style 25 3 2 9 3" xfId="47736" xr:uid="{00000000-0005-0000-0000-00002D180000}"/>
    <cellStyle name="Style 25 3 3" xfId="1109" xr:uid="{00000000-0005-0000-0000-000048040000}"/>
    <cellStyle name="Style 25 3 3 10" xfId="13617" xr:uid="{00000000-0005-0000-0000-000048040000}"/>
    <cellStyle name="Style 25 3 3 10 2" xfId="32173" xr:uid="{00000000-0005-0000-0000-00002F180000}"/>
    <cellStyle name="Style 25 3 3 10 3" xfId="46222" xr:uid="{00000000-0005-0000-0000-00002F180000}"/>
    <cellStyle name="Style 25 3 3 11" xfId="17309" xr:uid="{00000000-0005-0000-0000-000062050000}"/>
    <cellStyle name="Style 25 3 3 11 2" xfId="35865" xr:uid="{00000000-0005-0000-0000-000030180000}"/>
    <cellStyle name="Style 25 3 3 11 3" xfId="49530" xr:uid="{00000000-0005-0000-0000-000030180000}"/>
    <cellStyle name="Style 25 3 3 12" xfId="18341" xr:uid="{00000000-0005-0000-0000-000048040000}"/>
    <cellStyle name="Style 25 3 3 12 2" xfId="36897" xr:uid="{00000000-0005-0000-0000-000031180000}"/>
    <cellStyle name="Style 25 3 3 12 3" xfId="50422" xr:uid="{00000000-0005-0000-0000-000031180000}"/>
    <cellStyle name="Style 25 3 3 13" xfId="21656" xr:uid="{00000000-0005-0000-0000-000048040000}"/>
    <cellStyle name="Style 25 3 3 13 2" xfId="40196" xr:uid="{00000000-0005-0000-0000-000032180000}"/>
    <cellStyle name="Style 25 3 3 13 3" xfId="53544" xr:uid="{00000000-0005-0000-0000-000032180000}"/>
    <cellStyle name="Style 25 3 3 14" xfId="22092" xr:uid="{00000000-0005-0000-0000-000062050000}"/>
    <cellStyle name="Style 25 3 3 14 2" xfId="40632" xr:uid="{00000000-0005-0000-0000-000033180000}"/>
    <cellStyle name="Style 25 3 3 14 3" xfId="53921" xr:uid="{00000000-0005-0000-0000-000033180000}"/>
    <cellStyle name="Style 25 3 3 15" xfId="22894" xr:uid="{00000000-0005-0000-0000-00002E180000}"/>
    <cellStyle name="Style 25 3 3 16" xfId="29977" xr:uid="{00000000-0005-0000-0000-00002E180000}"/>
    <cellStyle name="Style 25 3 3 17" xfId="54309" xr:uid="{00000000-0005-0000-0000-000048040000}"/>
    <cellStyle name="Style 25 3 3 2" xfId="2403" xr:uid="{00000000-0005-0000-0000-000048040000}"/>
    <cellStyle name="Style 25 3 3 2 10" xfId="16311" xr:uid="{00000000-0005-0000-0000-000063050000}"/>
    <cellStyle name="Style 25 3 3 2 10 2" xfId="34867" xr:uid="{00000000-0005-0000-0000-000035180000}"/>
    <cellStyle name="Style 25 3 3 2 10 3" xfId="48654" xr:uid="{00000000-0005-0000-0000-000035180000}"/>
    <cellStyle name="Style 25 3 3 2 11" xfId="18278" xr:uid="{00000000-0005-0000-0000-000048040000}"/>
    <cellStyle name="Style 25 3 3 2 11 2" xfId="36834" xr:uid="{00000000-0005-0000-0000-000036180000}"/>
    <cellStyle name="Style 25 3 3 2 11 3" xfId="50368" xr:uid="{00000000-0005-0000-0000-000036180000}"/>
    <cellStyle name="Style 25 3 3 2 12" xfId="19729" xr:uid="{00000000-0005-0000-0000-000063050000}"/>
    <cellStyle name="Style 25 3 3 2 12 2" xfId="38285" xr:uid="{00000000-0005-0000-0000-000037180000}"/>
    <cellStyle name="Style 25 3 3 2 12 3" xfId="51777" xr:uid="{00000000-0005-0000-0000-000037180000}"/>
    <cellStyle name="Style 25 3 3 2 13" xfId="23914" xr:uid="{00000000-0005-0000-0000-000034180000}"/>
    <cellStyle name="Style 25 3 3 2 2" xfId="5610" xr:uid="{00000000-0005-0000-0000-000063050000}"/>
    <cellStyle name="Style 25 3 3 2 2 2" xfId="20596" xr:uid="{00000000-0005-0000-0000-00003F060000}"/>
    <cellStyle name="Style 25 3 3 2 2 2 2" xfId="39148" xr:uid="{00000000-0005-0000-0000-000039180000}"/>
    <cellStyle name="Style 25 3 3 2 2 2 3" xfId="52531" xr:uid="{00000000-0005-0000-0000-000039180000}"/>
    <cellStyle name="Style 25 3 3 2 2 3" xfId="26027" xr:uid="{00000000-0005-0000-0000-000038180000}"/>
    <cellStyle name="Style 25 3 3 2 2 4" xfId="41427" xr:uid="{00000000-0005-0000-0000-000038180000}"/>
    <cellStyle name="Style 25 3 3 2 3" xfId="7576" xr:uid="{00000000-0005-0000-0000-000063050000}"/>
    <cellStyle name="Style 25 3 3 2 3 2" xfId="27706" xr:uid="{00000000-0005-0000-0000-00003A180000}"/>
    <cellStyle name="Style 25 3 3 2 3 3" xfId="42714" xr:uid="{00000000-0005-0000-0000-00003A180000}"/>
    <cellStyle name="Style 25 3 3 2 4" xfId="8437" xr:uid="{00000000-0005-0000-0000-000063050000}"/>
    <cellStyle name="Style 25 3 3 2 4 2" xfId="28364" xr:uid="{00000000-0005-0000-0000-00003B180000}"/>
    <cellStyle name="Style 25 3 3 2 4 3" xfId="43191" xr:uid="{00000000-0005-0000-0000-00003B180000}"/>
    <cellStyle name="Style 25 3 3 2 5" xfId="9293" xr:uid="{00000000-0005-0000-0000-000063050000}"/>
    <cellStyle name="Style 25 3 3 2 5 2" xfId="28895" xr:uid="{00000000-0005-0000-0000-00003C180000}"/>
    <cellStyle name="Style 25 3 3 2 5 3" xfId="43575" xr:uid="{00000000-0005-0000-0000-00003C180000}"/>
    <cellStyle name="Style 25 3 3 2 6" xfId="3548" xr:uid="{00000000-0005-0000-0000-0000DD250000}"/>
    <cellStyle name="Style 25 3 3 2 7" xfId="12792" xr:uid="{00000000-0005-0000-0000-000063050000}"/>
    <cellStyle name="Style 25 3 3 2 7 2" xfId="31348" xr:uid="{00000000-0005-0000-0000-00003E180000}"/>
    <cellStyle name="Style 25 3 3 2 7 3" xfId="45436" xr:uid="{00000000-0005-0000-0000-00003E180000}"/>
    <cellStyle name="Style 25 3 3 2 8" xfId="15077" xr:uid="{00000000-0005-0000-0000-000063050000}"/>
    <cellStyle name="Style 25 3 3 2 8 2" xfId="33633" xr:uid="{00000000-0005-0000-0000-00003F180000}"/>
    <cellStyle name="Style 25 3 3 2 8 3" xfId="47584" xr:uid="{00000000-0005-0000-0000-00003F180000}"/>
    <cellStyle name="Style 25 3 3 2 9" xfId="14488" xr:uid="{00000000-0005-0000-0000-000048040000}"/>
    <cellStyle name="Style 25 3 3 2 9 2" xfId="33044" xr:uid="{00000000-0005-0000-0000-000040180000}"/>
    <cellStyle name="Style 25 3 3 2 9 3" xfId="47023" xr:uid="{00000000-0005-0000-0000-000040180000}"/>
    <cellStyle name="Style 25 3 3 3" xfId="2658" xr:uid="{00000000-0005-0000-0000-000048040000}"/>
    <cellStyle name="Style 25 3 3 3 10" xfId="11699" xr:uid="{00000000-0005-0000-0000-000048040000}"/>
    <cellStyle name="Style 25 3 3 3 10 2" xfId="30263" xr:uid="{00000000-0005-0000-0000-000042180000}"/>
    <cellStyle name="Style 25 3 3 3 10 3" xfId="44414" xr:uid="{00000000-0005-0000-0000-000042180000}"/>
    <cellStyle name="Style 25 3 3 3 11" xfId="17931" xr:uid="{00000000-0005-0000-0000-000064050000}"/>
    <cellStyle name="Style 25 3 3 3 11 2" xfId="36487" xr:uid="{00000000-0005-0000-0000-000043180000}"/>
    <cellStyle name="Style 25 3 3 3 11 3" xfId="50070" xr:uid="{00000000-0005-0000-0000-000043180000}"/>
    <cellStyle name="Style 25 3 3 3 12" xfId="55484" xr:uid="{00000000-0005-0000-0000-000048040000}"/>
    <cellStyle name="Style 25 3 3 3 2" xfId="5865" xr:uid="{00000000-0005-0000-0000-000064050000}"/>
    <cellStyle name="Style 25 3 3 3 2 2" xfId="20755" xr:uid="{00000000-0005-0000-0000-000041060000}"/>
    <cellStyle name="Style 25 3 3 3 2 2 2" xfId="39300" xr:uid="{00000000-0005-0000-0000-000045180000}"/>
    <cellStyle name="Style 25 3 3 3 2 2 3" xfId="52677" xr:uid="{00000000-0005-0000-0000-000045180000}"/>
    <cellStyle name="Style 25 3 3 3 2 3" xfId="26275" xr:uid="{00000000-0005-0000-0000-000044180000}"/>
    <cellStyle name="Style 25 3 3 3 2 4" xfId="41660" xr:uid="{00000000-0005-0000-0000-000044180000}"/>
    <cellStyle name="Style 25 3 3 3 3" xfId="7831" xr:uid="{00000000-0005-0000-0000-000064050000}"/>
    <cellStyle name="Style 25 3 3 3 3 2" xfId="27875" xr:uid="{00000000-0005-0000-0000-000046180000}"/>
    <cellStyle name="Style 25 3 3 3 3 3" xfId="42854" xr:uid="{00000000-0005-0000-0000-000046180000}"/>
    <cellStyle name="Style 25 3 3 3 4" xfId="8692" xr:uid="{00000000-0005-0000-0000-000064050000}"/>
    <cellStyle name="Style 25 3 3 3 4 2" xfId="28555" xr:uid="{00000000-0005-0000-0000-000047180000}"/>
    <cellStyle name="Style 25 3 3 3 4 3" xfId="43331" xr:uid="{00000000-0005-0000-0000-000047180000}"/>
    <cellStyle name="Style 25 3 3 3 5" xfId="9548" xr:uid="{00000000-0005-0000-0000-000064050000}"/>
    <cellStyle name="Style 25 3 3 3 5 2" xfId="29150" xr:uid="{00000000-0005-0000-0000-000048180000}"/>
    <cellStyle name="Style 25 3 3 3 5 3" xfId="43817" xr:uid="{00000000-0005-0000-0000-000048180000}"/>
    <cellStyle name="Style 25 3 3 3 6" xfId="3549" xr:uid="{00000000-0005-0000-0000-0000DE250000}"/>
    <cellStyle name="Style 25 3 3 3 7" xfId="13138" xr:uid="{00000000-0005-0000-0000-000064050000}"/>
    <cellStyle name="Style 25 3 3 3 7 2" xfId="31694" xr:uid="{00000000-0005-0000-0000-00004A180000}"/>
    <cellStyle name="Style 25 3 3 3 7 3" xfId="45777" xr:uid="{00000000-0005-0000-0000-00004A180000}"/>
    <cellStyle name="Style 25 3 3 3 8" xfId="13319" xr:uid="{00000000-0005-0000-0000-000048040000}"/>
    <cellStyle name="Style 25 3 3 3 8 2" xfId="31875" xr:uid="{00000000-0005-0000-0000-00004B180000}"/>
    <cellStyle name="Style 25 3 3 3 8 3" xfId="45955" xr:uid="{00000000-0005-0000-0000-00004B180000}"/>
    <cellStyle name="Style 25 3 3 3 9" xfId="16566" xr:uid="{00000000-0005-0000-0000-000064050000}"/>
    <cellStyle name="Style 25 3 3 3 9 2" xfId="35122" xr:uid="{00000000-0005-0000-0000-00004C180000}"/>
    <cellStyle name="Style 25 3 3 3 9 3" xfId="48903" xr:uid="{00000000-0005-0000-0000-00004C180000}"/>
    <cellStyle name="Style 25 3 3 4" xfId="3138" xr:uid="{00000000-0005-0000-0000-000048040000}"/>
    <cellStyle name="Style 25 3 3 4 10" xfId="21902" xr:uid="{00000000-0005-0000-0000-000048040000}"/>
    <cellStyle name="Style 25 3 3 4 10 2" xfId="40442" xr:uid="{00000000-0005-0000-0000-00004E180000}"/>
    <cellStyle name="Style 25 3 3 4 10 3" xfId="53790" xr:uid="{00000000-0005-0000-0000-00004E180000}"/>
    <cellStyle name="Style 25 3 3 4 11" xfId="24340" xr:uid="{00000000-0005-0000-0000-00004D180000}"/>
    <cellStyle name="Style 25 3 3 4 12" xfId="55959" xr:uid="{00000000-0005-0000-0000-000048040000}"/>
    <cellStyle name="Style 25 3 3 4 2" xfId="6345" xr:uid="{00000000-0005-0000-0000-000065050000}"/>
    <cellStyle name="Style 25 3 3 4 2 2" xfId="26753" xr:uid="{00000000-0005-0000-0000-00004F180000}"/>
    <cellStyle name="Style 25 3 3 4 2 3" xfId="41974" xr:uid="{00000000-0005-0000-0000-00004F180000}"/>
    <cellStyle name="Style 25 3 3 4 3" xfId="10028" xr:uid="{00000000-0005-0000-0000-000065050000}"/>
    <cellStyle name="Style 25 3 3 4 3 2" xfId="29629" xr:uid="{00000000-0005-0000-0000-000050180000}"/>
    <cellStyle name="Style 25 3 3 4 3 3" xfId="44194" xr:uid="{00000000-0005-0000-0000-000050180000}"/>
    <cellStyle name="Style 25 3 3 4 4" xfId="3550" xr:uid="{00000000-0005-0000-0000-0000DF250000}"/>
    <cellStyle name="Style 25 3 3 4 5" xfId="12913" xr:uid="{00000000-0005-0000-0000-000065050000}"/>
    <cellStyle name="Style 25 3 3 4 5 2" xfId="31469" xr:uid="{00000000-0005-0000-0000-000052180000}"/>
    <cellStyle name="Style 25 3 3 4 5 3" xfId="45552" xr:uid="{00000000-0005-0000-0000-000052180000}"/>
    <cellStyle name="Style 25 3 3 4 6" xfId="16203" xr:uid="{00000000-0005-0000-0000-000048040000}"/>
    <cellStyle name="Style 25 3 3 4 6 2" xfId="34759" xr:uid="{00000000-0005-0000-0000-000053180000}"/>
    <cellStyle name="Style 25 3 3 4 6 3" xfId="48551" xr:uid="{00000000-0005-0000-0000-000053180000}"/>
    <cellStyle name="Style 25 3 3 4 7" xfId="17044" xr:uid="{00000000-0005-0000-0000-000065050000}"/>
    <cellStyle name="Style 25 3 3 4 7 2" xfId="35600" xr:uid="{00000000-0005-0000-0000-000054180000}"/>
    <cellStyle name="Style 25 3 3 4 7 3" xfId="49280" xr:uid="{00000000-0005-0000-0000-000054180000}"/>
    <cellStyle name="Style 25 3 3 4 8" xfId="15972" xr:uid="{00000000-0005-0000-0000-000048040000}"/>
    <cellStyle name="Style 25 3 3 4 8 2" xfId="34528" xr:uid="{00000000-0005-0000-0000-000055180000}"/>
    <cellStyle name="Style 25 3 3 4 8 3" xfId="48367" xr:uid="{00000000-0005-0000-0000-000055180000}"/>
    <cellStyle name="Style 25 3 3 4 9" xfId="12129" xr:uid="{00000000-0005-0000-0000-000065050000}"/>
    <cellStyle name="Style 25 3 3 4 9 2" xfId="30692" xr:uid="{00000000-0005-0000-0000-000056180000}"/>
    <cellStyle name="Style 25 3 3 4 9 3" xfId="44832" xr:uid="{00000000-0005-0000-0000-000056180000}"/>
    <cellStyle name="Style 25 3 3 5" xfId="4326" xr:uid="{00000000-0005-0000-0000-000062050000}"/>
    <cellStyle name="Style 25 3 3 5 2" xfId="24844" xr:uid="{00000000-0005-0000-0000-000057180000}"/>
    <cellStyle name="Style 25 3 3 5 3" xfId="22644" xr:uid="{00000000-0005-0000-0000-000057180000}"/>
    <cellStyle name="Style 25 3 3 6" xfId="3547" xr:uid="{00000000-0005-0000-0000-0000DC250000}"/>
    <cellStyle name="Style 25 3 3 7" xfId="13562" xr:uid="{00000000-0005-0000-0000-000048040000}"/>
    <cellStyle name="Style 25 3 3 7 2" xfId="32118" xr:uid="{00000000-0005-0000-0000-000059180000}"/>
    <cellStyle name="Style 25 3 3 7 3" xfId="46172" xr:uid="{00000000-0005-0000-0000-000059180000}"/>
    <cellStyle name="Style 25 3 3 8" xfId="13573" xr:uid="{00000000-0005-0000-0000-000062050000}"/>
    <cellStyle name="Style 25 3 3 8 2" xfId="32129" xr:uid="{00000000-0005-0000-0000-00005A180000}"/>
    <cellStyle name="Style 25 3 3 8 3" xfId="46181" xr:uid="{00000000-0005-0000-0000-00005A180000}"/>
    <cellStyle name="Style 25 3 3 9" xfId="17502" xr:uid="{00000000-0005-0000-0000-000062050000}"/>
    <cellStyle name="Style 25 3 3 9 2" xfId="36058" xr:uid="{00000000-0005-0000-0000-00005B180000}"/>
    <cellStyle name="Style 25 3 3 9 3" xfId="49696" xr:uid="{00000000-0005-0000-0000-00005B180000}"/>
    <cellStyle name="Style 25 3 4" xfId="2405" xr:uid="{00000000-0005-0000-0000-000046040000}"/>
    <cellStyle name="Style 25 3 4 10" xfId="16313" xr:uid="{00000000-0005-0000-0000-000066050000}"/>
    <cellStyle name="Style 25 3 4 10 2" xfId="34869" xr:uid="{00000000-0005-0000-0000-00005D180000}"/>
    <cellStyle name="Style 25 3 4 10 3" xfId="48656" xr:uid="{00000000-0005-0000-0000-00005D180000}"/>
    <cellStyle name="Style 25 3 4 11" xfId="18513" xr:uid="{00000000-0005-0000-0000-000046040000}"/>
    <cellStyle name="Style 25 3 4 11 2" xfId="37069" xr:uid="{00000000-0005-0000-0000-00005E180000}"/>
    <cellStyle name="Style 25 3 4 11 3" xfId="50574" xr:uid="{00000000-0005-0000-0000-00005E180000}"/>
    <cellStyle name="Style 25 3 4 12" xfId="18497" xr:uid="{00000000-0005-0000-0000-000066050000}"/>
    <cellStyle name="Style 25 3 4 12 2" xfId="37053" xr:uid="{00000000-0005-0000-0000-00005F180000}"/>
    <cellStyle name="Style 25 3 4 12 3" xfId="50563" xr:uid="{00000000-0005-0000-0000-00005F180000}"/>
    <cellStyle name="Style 25 3 4 13" xfId="23916" xr:uid="{00000000-0005-0000-0000-00005C180000}"/>
    <cellStyle name="Style 25 3 4 2" xfId="5612" xr:uid="{00000000-0005-0000-0000-000066050000}"/>
    <cellStyle name="Style 25 3 4 2 2" xfId="20598" xr:uid="{00000000-0005-0000-0000-000044060000}"/>
    <cellStyle name="Style 25 3 4 2 2 2" xfId="39150" xr:uid="{00000000-0005-0000-0000-000061180000}"/>
    <cellStyle name="Style 25 3 4 2 2 3" xfId="52533" xr:uid="{00000000-0005-0000-0000-000061180000}"/>
    <cellStyle name="Style 25 3 4 2 3" xfId="26029" xr:uid="{00000000-0005-0000-0000-000060180000}"/>
    <cellStyle name="Style 25 3 4 2 4" xfId="41429" xr:uid="{00000000-0005-0000-0000-000060180000}"/>
    <cellStyle name="Style 25 3 4 3" xfId="7578" xr:uid="{00000000-0005-0000-0000-000066050000}"/>
    <cellStyle name="Style 25 3 4 3 2" xfId="27708" xr:uid="{00000000-0005-0000-0000-000062180000}"/>
    <cellStyle name="Style 25 3 4 3 3" xfId="42716" xr:uid="{00000000-0005-0000-0000-000062180000}"/>
    <cellStyle name="Style 25 3 4 4" xfId="8439" xr:uid="{00000000-0005-0000-0000-000066050000}"/>
    <cellStyle name="Style 25 3 4 4 2" xfId="28366" xr:uid="{00000000-0005-0000-0000-000063180000}"/>
    <cellStyle name="Style 25 3 4 4 3" xfId="43193" xr:uid="{00000000-0005-0000-0000-000063180000}"/>
    <cellStyle name="Style 25 3 4 5" xfId="9295" xr:uid="{00000000-0005-0000-0000-000066050000}"/>
    <cellStyle name="Style 25 3 4 5 2" xfId="28897" xr:uid="{00000000-0005-0000-0000-000064180000}"/>
    <cellStyle name="Style 25 3 4 5 3" xfId="43577" xr:uid="{00000000-0005-0000-0000-000064180000}"/>
    <cellStyle name="Style 25 3 4 6" xfId="3551" xr:uid="{00000000-0005-0000-0000-0000E0250000}"/>
    <cellStyle name="Style 25 3 4 7" xfId="11735" xr:uid="{00000000-0005-0000-0000-000066050000}"/>
    <cellStyle name="Style 25 3 4 7 2" xfId="30299" xr:uid="{00000000-0005-0000-0000-000066180000}"/>
    <cellStyle name="Style 25 3 4 7 3" xfId="44447" xr:uid="{00000000-0005-0000-0000-000066180000}"/>
    <cellStyle name="Style 25 3 4 8" xfId="15079" xr:uid="{00000000-0005-0000-0000-000066050000}"/>
    <cellStyle name="Style 25 3 4 8 2" xfId="33635" xr:uid="{00000000-0005-0000-0000-000067180000}"/>
    <cellStyle name="Style 25 3 4 8 3" xfId="47586" xr:uid="{00000000-0005-0000-0000-000067180000}"/>
    <cellStyle name="Style 25 3 4 9" xfId="12834" xr:uid="{00000000-0005-0000-0000-000046040000}"/>
    <cellStyle name="Style 25 3 4 9 2" xfId="31390" xr:uid="{00000000-0005-0000-0000-000068180000}"/>
    <cellStyle name="Style 25 3 4 9 3" xfId="45477" xr:uid="{00000000-0005-0000-0000-000068180000}"/>
    <cellStyle name="Style 25 3 5" xfId="2656" xr:uid="{00000000-0005-0000-0000-000046040000}"/>
    <cellStyle name="Style 25 3 5 10" xfId="14388" xr:uid="{00000000-0005-0000-0000-000046040000}"/>
    <cellStyle name="Style 25 3 5 10 2" xfId="32944" xr:uid="{00000000-0005-0000-0000-00006A180000}"/>
    <cellStyle name="Style 25 3 5 10 3" xfId="46928" xr:uid="{00000000-0005-0000-0000-00006A180000}"/>
    <cellStyle name="Style 25 3 5 11" xfId="18719" xr:uid="{00000000-0005-0000-0000-000067050000}"/>
    <cellStyle name="Style 25 3 5 11 2" xfId="37275" xr:uid="{00000000-0005-0000-0000-00006B180000}"/>
    <cellStyle name="Style 25 3 5 11 3" xfId="50772" xr:uid="{00000000-0005-0000-0000-00006B180000}"/>
    <cellStyle name="Style 25 3 5 12" xfId="55482" xr:uid="{00000000-0005-0000-0000-000046040000}"/>
    <cellStyle name="Style 25 3 5 2" xfId="5863" xr:uid="{00000000-0005-0000-0000-000067050000}"/>
    <cellStyle name="Style 25 3 5 2 2" xfId="20753" xr:uid="{00000000-0005-0000-0000-000046060000}"/>
    <cellStyle name="Style 25 3 5 2 2 2" xfId="39298" xr:uid="{00000000-0005-0000-0000-00006D180000}"/>
    <cellStyle name="Style 25 3 5 2 2 3" xfId="52675" xr:uid="{00000000-0005-0000-0000-00006D180000}"/>
    <cellStyle name="Style 25 3 5 2 3" xfId="26273" xr:uid="{00000000-0005-0000-0000-00006C180000}"/>
    <cellStyle name="Style 25 3 5 2 4" xfId="41658" xr:uid="{00000000-0005-0000-0000-00006C180000}"/>
    <cellStyle name="Style 25 3 5 3" xfId="7829" xr:uid="{00000000-0005-0000-0000-000067050000}"/>
    <cellStyle name="Style 25 3 5 3 2" xfId="27873" xr:uid="{00000000-0005-0000-0000-00006E180000}"/>
    <cellStyle name="Style 25 3 5 3 3" xfId="42852" xr:uid="{00000000-0005-0000-0000-00006E180000}"/>
    <cellStyle name="Style 25 3 5 4" xfId="8690" xr:uid="{00000000-0005-0000-0000-000067050000}"/>
    <cellStyle name="Style 25 3 5 4 2" xfId="28553" xr:uid="{00000000-0005-0000-0000-00006F180000}"/>
    <cellStyle name="Style 25 3 5 4 3" xfId="43329" xr:uid="{00000000-0005-0000-0000-00006F180000}"/>
    <cellStyle name="Style 25 3 5 5" xfId="9546" xr:uid="{00000000-0005-0000-0000-000067050000}"/>
    <cellStyle name="Style 25 3 5 5 2" xfId="29148" xr:uid="{00000000-0005-0000-0000-000070180000}"/>
    <cellStyle name="Style 25 3 5 5 3" xfId="43815" xr:uid="{00000000-0005-0000-0000-000070180000}"/>
    <cellStyle name="Style 25 3 5 6" xfId="3552" xr:uid="{00000000-0005-0000-0000-0000E1250000}"/>
    <cellStyle name="Style 25 3 5 7" xfId="12574" xr:uid="{00000000-0005-0000-0000-000067050000}"/>
    <cellStyle name="Style 25 3 5 7 2" xfId="31130" xr:uid="{00000000-0005-0000-0000-000072180000}"/>
    <cellStyle name="Style 25 3 5 7 3" xfId="45230" xr:uid="{00000000-0005-0000-0000-000072180000}"/>
    <cellStyle name="Style 25 3 5 8" xfId="14353" xr:uid="{00000000-0005-0000-0000-000046040000}"/>
    <cellStyle name="Style 25 3 5 8 2" xfId="32909" xr:uid="{00000000-0005-0000-0000-000073180000}"/>
    <cellStyle name="Style 25 3 5 8 3" xfId="46898" xr:uid="{00000000-0005-0000-0000-000073180000}"/>
    <cellStyle name="Style 25 3 5 9" xfId="16564" xr:uid="{00000000-0005-0000-0000-000067050000}"/>
    <cellStyle name="Style 25 3 5 9 2" xfId="35120" xr:uid="{00000000-0005-0000-0000-000074180000}"/>
    <cellStyle name="Style 25 3 5 9 3" xfId="48901" xr:uid="{00000000-0005-0000-0000-000074180000}"/>
    <cellStyle name="Style 25 3 6" xfId="3137" xr:uid="{00000000-0005-0000-0000-000046040000}"/>
    <cellStyle name="Style 25 3 6 10" xfId="21901" xr:uid="{00000000-0005-0000-0000-000046040000}"/>
    <cellStyle name="Style 25 3 6 10 2" xfId="40441" xr:uid="{00000000-0005-0000-0000-000076180000}"/>
    <cellStyle name="Style 25 3 6 10 3" xfId="53789" xr:uid="{00000000-0005-0000-0000-000076180000}"/>
    <cellStyle name="Style 25 3 6 11" xfId="24339" xr:uid="{00000000-0005-0000-0000-000075180000}"/>
    <cellStyle name="Style 25 3 6 12" xfId="55958" xr:uid="{00000000-0005-0000-0000-000046040000}"/>
    <cellStyle name="Style 25 3 6 2" xfId="6344" xr:uid="{00000000-0005-0000-0000-000068050000}"/>
    <cellStyle name="Style 25 3 6 2 2" xfId="26752" xr:uid="{00000000-0005-0000-0000-000077180000}"/>
    <cellStyle name="Style 25 3 6 2 3" xfId="41973" xr:uid="{00000000-0005-0000-0000-000077180000}"/>
    <cellStyle name="Style 25 3 6 3" xfId="10027" xr:uid="{00000000-0005-0000-0000-000068050000}"/>
    <cellStyle name="Style 25 3 6 3 2" xfId="29628" xr:uid="{00000000-0005-0000-0000-000078180000}"/>
    <cellStyle name="Style 25 3 6 3 3" xfId="44193" xr:uid="{00000000-0005-0000-0000-000078180000}"/>
    <cellStyle name="Style 25 3 6 4" xfId="3553" xr:uid="{00000000-0005-0000-0000-0000E2250000}"/>
    <cellStyle name="Style 25 3 6 5" xfId="11792" xr:uid="{00000000-0005-0000-0000-000068050000}"/>
    <cellStyle name="Style 25 3 6 5 2" xfId="30356" xr:uid="{00000000-0005-0000-0000-00007A180000}"/>
    <cellStyle name="Style 25 3 6 5 3" xfId="44503" xr:uid="{00000000-0005-0000-0000-00007A180000}"/>
    <cellStyle name="Style 25 3 6 6" xfId="16202" xr:uid="{00000000-0005-0000-0000-000046040000}"/>
    <cellStyle name="Style 25 3 6 6 2" xfId="34758" xr:uid="{00000000-0005-0000-0000-00007B180000}"/>
    <cellStyle name="Style 25 3 6 6 3" xfId="48550" xr:uid="{00000000-0005-0000-0000-00007B180000}"/>
    <cellStyle name="Style 25 3 6 7" xfId="17043" xr:uid="{00000000-0005-0000-0000-000068050000}"/>
    <cellStyle name="Style 25 3 6 7 2" xfId="35599" xr:uid="{00000000-0005-0000-0000-00007C180000}"/>
    <cellStyle name="Style 25 3 6 7 3" xfId="49279" xr:uid="{00000000-0005-0000-0000-00007C180000}"/>
    <cellStyle name="Style 25 3 6 8" xfId="18098" xr:uid="{00000000-0005-0000-0000-000046040000}"/>
    <cellStyle name="Style 25 3 6 8 2" xfId="36654" xr:uid="{00000000-0005-0000-0000-00007D180000}"/>
    <cellStyle name="Style 25 3 6 8 3" xfId="50214" xr:uid="{00000000-0005-0000-0000-00007D180000}"/>
    <cellStyle name="Style 25 3 6 9" xfId="17157" xr:uid="{00000000-0005-0000-0000-000068050000}"/>
    <cellStyle name="Style 25 3 6 9 2" xfId="35713" xr:uid="{00000000-0005-0000-0000-00007E180000}"/>
    <cellStyle name="Style 25 3 6 9 3" xfId="49388" xr:uid="{00000000-0005-0000-0000-00007E180000}"/>
    <cellStyle name="Style 25 3 7" xfId="4324" xr:uid="{00000000-0005-0000-0000-00005D050000}"/>
    <cellStyle name="Style 25 3 7 2" xfId="24842" xr:uid="{00000000-0005-0000-0000-00007F180000}"/>
    <cellStyle name="Style 25 3 7 3" xfId="25414" xr:uid="{00000000-0005-0000-0000-00007F180000}"/>
    <cellStyle name="Style 25 3 8" xfId="9231" xr:uid="{00000000-0005-0000-0000-0000D7250000}"/>
    <cellStyle name="Style 25 3 9" xfId="15574" xr:uid="{00000000-0005-0000-0000-000046040000}"/>
    <cellStyle name="Style 25 3 9 2" xfId="34130" xr:uid="{00000000-0005-0000-0000-000081180000}"/>
    <cellStyle name="Style 25 3 9 3" xfId="48025" xr:uid="{00000000-0005-0000-0000-000081180000}"/>
    <cellStyle name="Style 25 4" xfId="1110" xr:uid="{00000000-0005-0000-0000-000049040000}"/>
    <cellStyle name="Style 25 4 10" xfId="13340" xr:uid="{00000000-0005-0000-0000-000049040000}"/>
    <cellStyle name="Style 25 4 10 2" xfId="31896" xr:uid="{00000000-0005-0000-0000-000083180000}"/>
    <cellStyle name="Style 25 4 10 3" xfId="45974" xr:uid="{00000000-0005-0000-0000-000083180000}"/>
    <cellStyle name="Style 25 4 11" xfId="18614" xr:uid="{00000000-0005-0000-0000-000069050000}"/>
    <cellStyle name="Style 25 4 11 2" xfId="37170" xr:uid="{00000000-0005-0000-0000-000084180000}"/>
    <cellStyle name="Style 25 4 11 3" xfId="50672" xr:uid="{00000000-0005-0000-0000-000084180000}"/>
    <cellStyle name="Style 25 4 12" xfId="17400" xr:uid="{00000000-0005-0000-0000-000049040000}"/>
    <cellStyle name="Style 25 4 12 2" xfId="35956" xr:uid="{00000000-0005-0000-0000-000085180000}"/>
    <cellStyle name="Style 25 4 12 3" xfId="49610" xr:uid="{00000000-0005-0000-0000-000085180000}"/>
    <cellStyle name="Style 25 4 13" xfId="21488" xr:uid="{00000000-0005-0000-0000-000049040000}"/>
    <cellStyle name="Style 25 4 13 2" xfId="40028" xr:uid="{00000000-0005-0000-0000-000086180000}"/>
    <cellStyle name="Style 25 4 13 3" xfId="53376" xr:uid="{00000000-0005-0000-0000-000086180000}"/>
    <cellStyle name="Style 25 4 14" xfId="22093" xr:uid="{00000000-0005-0000-0000-000069050000}"/>
    <cellStyle name="Style 25 4 14 2" xfId="40633" xr:uid="{00000000-0005-0000-0000-000087180000}"/>
    <cellStyle name="Style 25 4 14 3" xfId="53922" xr:uid="{00000000-0005-0000-0000-000087180000}"/>
    <cellStyle name="Style 25 4 15" xfId="22895" xr:uid="{00000000-0005-0000-0000-000082180000}"/>
    <cellStyle name="Style 25 4 16" xfId="23586" xr:uid="{00000000-0005-0000-0000-000082180000}"/>
    <cellStyle name="Style 25 4 17" xfId="54310" xr:uid="{00000000-0005-0000-0000-000049040000}"/>
    <cellStyle name="Style 25 4 2" xfId="2402" xr:uid="{00000000-0005-0000-0000-000049040000}"/>
    <cellStyle name="Style 25 4 2 10" xfId="16310" xr:uid="{00000000-0005-0000-0000-00006A050000}"/>
    <cellStyle name="Style 25 4 2 10 2" xfId="34866" xr:uid="{00000000-0005-0000-0000-000089180000}"/>
    <cellStyle name="Style 25 4 2 10 3" xfId="48653" xr:uid="{00000000-0005-0000-0000-000089180000}"/>
    <cellStyle name="Style 25 4 2 11" xfId="18223" xr:uid="{00000000-0005-0000-0000-000049040000}"/>
    <cellStyle name="Style 25 4 2 11 2" xfId="36779" xr:uid="{00000000-0005-0000-0000-00008A180000}"/>
    <cellStyle name="Style 25 4 2 11 3" xfId="50325" xr:uid="{00000000-0005-0000-0000-00008A180000}"/>
    <cellStyle name="Style 25 4 2 12" xfId="17323" xr:uid="{00000000-0005-0000-0000-00006A050000}"/>
    <cellStyle name="Style 25 4 2 12 2" xfId="35879" xr:uid="{00000000-0005-0000-0000-00008B180000}"/>
    <cellStyle name="Style 25 4 2 12 3" xfId="49541" xr:uid="{00000000-0005-0000-0000-00008B180000}"/>
    <cellStyle name="Style 25 4 2 13" xfId="23913" xr:uid="{00000000-0005-0000-0000-000088180000}"/>
    <cellStyle name="Style 25 4 2 2" xfId="5609" xr:uid="{00000000-0005-0000-0000-00006A050000}"/>
    <cellStyle name="Style 25 4 2 2 2" xfId="20595" xr:uid="{00000000-0005-0000-0000-00004A060000}"/>
    <cellStyle name="Style 25 4 2 2 2 2" xfId="39147" xr:uid="{00000000-0005-0000-0000-00008D180000}"/>
    <cellStyle name="Style 25 4 2 2 2 3" xfId="52530" xr:uid="{00000000-0005-0000-0000-00008D180000}"/>
    <cellStyle name="Style 25 4 2 2 3" xfId="26026" xr:uid="{00000000-0005-0000-0000-00008C180000}"/>
    <cellStyle name="Style 25 4 2 2 4" xfId="41426" xr:uid="{00000000-0005-0000-0000-00008C180000}"/>
    <cellStyle name="Style 25 4 2 3" xfId="7575" xr:uid="{00000000-0005-0000-0000-00006A050000}"/>
    <cellStyle name="Style 25 4 2 3 2" xfId="27705" xr:uid="{00000000-0005-0000-0000-00008E180000}"/>
    <cellStyle name="Style 25 4 2 3 3" xfId="42713" xr:uid="{00000000-0005-0000-0000-00008E180000}"/>
    <cellStyle name="Style 25 4 2 4" xfId="8436" xr:uid="{00000000-0005-0000-0000-00006A050000}"/>
    <cellStyle name="Style 25 4 2 4 2" xfId="28363" xr:uid="{00000000-0005-0000-0000-00008F180000}"/>
    <cellStyle name="Style 25 4 2 4 3" xfId="43190" xr:uid="{00000000-0005-0000-0000-00008F180000}"/>
    <cellStyle name="Style 25 4 2 5" xfId="9292" xr:uid="{00000000-0005-0000-0000-00006A050000}"/>
    <cellStyle name="Style 25 4 2 5 2" xfId="28894" xr:uid="{00000000-0005-0000-0000-000090180000}"/>
    <cellStyle name="Style 25 4 2 5 3" xfId="43574" xr:uid="{00000000-0005-0000-0000-000090180000}"/>
    <cellStyle name="Style 25 4 2 6" xfId="3555" xr:uid="{00000000-0005-0000-0000-0000E4250000}"/>
    <cellStyle name="Style 25 4 2 7" xfId="13212" xr:uid="{00000000-0005-0000-0000-00006A050000}"/>
    <cellStyle name="Style 25 4 2 7 2" xfId="31768" xr:uid="{00000000-0005-0000-0000-000092180000}"/>
    <cellStyle name="Style 25 4 2 7 3" xfId="45850" xr:uid="{00000000-0005-0000-0000-000092180000}"/>
    <cellStyle name="Style 25 4 2 8" xfId="15076" xr:uid="{00000000-0005-0000-0000-00006A050000}"/>
    <cellStyle name="Style 25 4 2 8 2" xfId="33632" xr:uid="{00000000-0005-0000-0000-000093180000}"/>
    <cellStyle name="Style 25 4 2 8 3" xfId="47583" xr:uid="{00000000-0005-0000-0000-000093180000}"/>
    <cellStyle name="Style 25 4 2 9" xfId="13378" xr:uid="{00000000-0005-0000-0000-000049040000}"/>
    <cellStyle name="Style 25 4 2 9 2" xfId="31934" xr:uid="{00000000-0005-0000-0000-000094180000}"/>
    <cellStyle name="Style 25 4 2 9 3" xfId="46010" xr:uid="{00000000-0005-0000-0000-000094180000}"/>
    <cellStyle name="Style 25 4 3" xfId="2659" xr:uid="{00000000-0005-0000-0000-000049040000}"/>
    <cellStyle name="Style 25 4 3 10" xfId="12124" xr:uid="{00000000-0005-0000-0000-000049040000}"/>
    <cellStyle name="Style 25 4 3 10 2" xfId="30687" xr:uid="{00000000-0005-0000-0000-000096180000}"/>
    <cellStyle name="Style 25 4 3 10 3" xfId="44827" xr:uid="{00000000-0005-0000-0000-000096180000}"/>
    <cellStyle name="Style 25 4 3 11" xfId="15789" xr:uid="{00000000-0005-0000-0000-00006B050000}"/>
    <cellStyle name="Style 25 4 3 11 2" xfId="34345" xr:uid="{00000000-0005-0000-0000-000097180000}"/>
    <cellStyle name="Style 25 4 3 11 3" xfId="48201" xr:uid="{00000000-0005-0000-0000-000097180000}"/>
    <cellStyle name="Style 25 4 3 12" xfId="55485" xr:uid="{00000000-0005-0000-0000-000049040000}"/>
    <cellStyle name="Style 25 4 3 2" xfId="5866" xr:uid="{00000000-0005-0000-0000-00006B050000}"/>
    <cellStyle name="Style 25 4 3 2 2" xfId="20756" xr:uid="{00000000-0005-0000-0000-00004C060000}"/>
    <cellStyle name="Style 25 4 3 2 2 2" xfId="39301" xr:uid="{00000000-0005-0000-0000-000099180000}"/>
    <cellStyle name="Style 25 4 3 2 2 3" xfId="52678" xr:uid="{00000000-0005-0000-0000-000099180000}"/>
    <cellStyle name="Style 25 4 3 2 3" xfId="26276" xr:uid="{00000000-0005-0000-0000-000098180000}"/>
    <cellStyle name="Style 25 4 3 2 4" xfId="41661" xr:uid="{00000000-0005-0000-0000-000098180000}"/>
    <cellStyle name="Style 25 4 3 3" xfId="7832" xr:uid="{00000000-0005-0000-0000-00006B050000}"/>
    <cellStyle name="Style 25 4 3 3 2" xfId="27876" xr:uid="{00000000-0005-0000-0000-00009A180000}"/>
    <cellStyle name="Style 25 4 3 3 3" xfId="42855" xr:uid="{00000000-0005-0000-0000-00009A180000}"/>
    <cellStyle name="Style 25 4 3 4" xfId="8693" xr:uid="{00000000-0005-0000-0000-00006B050000}"/>
    <cellStyle name="Style 25 4 3 4 2" xfId="28556" xr:uid="{00000000-0005-0000-0000-00009B180000}"/>
    <cellStyle name="Style 25 4 3 4 3" xfId="43332" xr:uid="{00000000-0005-0000-0000-00009B180000}"/>
    <cellStyle name="Style 25 4 3 5" xfId="9549" xr:uid="{00000000-0005-0000-0000-00006B050000}"/>
    <cellStyle name="Style 25 4 3 5 2" xfId="29151" xr:uid="{00000000-0005-0000-0000-00009C180000}"/>
    <cellStyle name="Style 25 4 3 5 3" xfId="43818" xr:uid="{00000000-0005-0000-0000-00009C180000}"/>
    <cellStyle name="Style 25 4 3 6" xfId="3556" xr:uid="{00000000-0005-0000-0000-0000E5250000}"/>
    <cellStyle name="Style 25 4 3 7" xfId="13137" xr:uid="{00000000-0005-0000-0000-00006B050000}"/>
    <cellStyle name="Style 25 4 3 7 2" xfId="31693" xr:uid="{00000000-0005-0000-0000-00009E180000}"/>
    <cellStyle name="Style 25 4 3 7 3" xfId="45776" xr:uid="{00000000-0005-0000-0000-00009E180000}"/>
    <cellStyle name="Style 25 4 3 8" xfId="12101" xr:uid="{00000000-0005-0000-0000-000049040000}"/>
    <cellStyle name="Style 25 4 3 8 2" xfId="30664" xr:uid="{00000000-0005-0000-0000-00009F180000}"/>
    <cellStyle name="Style 25 4 3 8 3" xfId="44805" xr:uid="{00000000-0005-0000-0000-00009F180000}"/>
    <cellStyle name="Style 25 4 3 9" xfId="16567" xr:uid="{00000000-0005-0000-0000-00006B050000}"/>
    <cellStyle name="Style 25 4 3 9 2" xfId="35123" xr:uid="{00000000-0005-0000-0000-0000A0180000}"/>
    <cellStyle name="Style 25 4 3 9 3" xfId="48904" xr:uid="{00000000-0005-0000-0000-0000A0180000}"/>
    <cellStyle name="Style 25 4 4" xfId="2542" xr:uid="{00000000-0005-0000-0000-000049040000}"/>
    <cellStyle name="Style 25 4 4 10" xfId="21562" xr:uid="{00000000-0005-0000-0000-000049040000}"/>
    <cellStyle name="Style 25 4 4 10 2" xfId="40102" xr:uid="{00000000-0005-0000-0000-0000A2180000}"/>
    <cellStyle name="Style 25 4 4 10 3" xfId="53450" xr:uid="{00000000-0005-0000-0000-0000A2180000}"/>
    <cellStyle name="Style 25 4 4 11" xfId="24038" xr:uid="{00000000-0005-0000-0000-0000A1180000}"/>
    <cellStyle name="Style 25 4 4 12" xfId="55370" xr:uid="{00000000-0005-0000-0000-000049040000}"/>
    <cellStyle name="Style 25 4 4 2" xfId="5749" xr:uid="{00000000-0005-0000-0000-00006C050000}"/>
    <cellStyle name="Style 25 4 4 2 2" xfId="26164" xr:uid="{00000000-0005-0000-0000-0000A3180000}"/>
    <cellStyle name="Style 25 4 4 2 3" xfId="41552" xr:uid="{00000000-0005-0000-0000-0000A3180000}"/>
    <cellStyle name="Style 25 4 4 3" xfId="9432" xr:uid="{00000000-0005-0000-0000-00006C050000}"/>
    <cellStyle name="Style 25 4 4 3 2" xfId="29034" xr:uid="{00000000-0005-0000-0000-0000A4180000}"/>
    <cellStyle name="Style 25 4 4 3 3" xfId="43706" xr:uid="{00000000-0005-0000-0000-0000A4180000}"/>
    <cellStyle name="Style 25 4 4 4" xfId="3557" xr:uid="{00000000-0005-0000-0000-0000E6250000}"/>
    <cellStyle name="Style 25 4 4 5" xfId="13182" xr:uid="{00000000-0005-0000-0000-00006C050000}"/>
    <cellStyle name="Style 25 4 4 5 2" xfId="31738" xr:uid="{00000000-0005-0000-0000-0000A6180000}"/>
    <cellStyle name="Style 25 4 4 5 3" xfId="45820" xr:uid="{00000000-0005-0000-0000-0000A6180000}"/>
    <cellStyle name="Style 25 4 4 6" xfId="13957" xr:uid="{00000000-0005-0000-0000-000049040000}"/>
    <cellStyle name="Style 25 4 4 6 2" xfId="32513" xr:uid="{00000000-0005-0000-0000-0000A7180000}"/>
    <cellStyle name="Style 25 4 4 6 3" xfId="46524" xr:uid="{00000000-0005-0000-0000-0000A7180000}"/>
    <cellStyle name="Style 25 4 4 7" xfId="16450" xr:uid="{00000000-0005-0000-0000-00006C050000}"/>
    <cellStyle name="Style 25 4 4 7 2" xfId="35006" xr:uid="{00000000-0005-0000-0000-0000A8180000}"/>
    <cellStyle name="Style 25 4 4 7 3" xfId="48787" xr:uid="{00000000-0005-0000-0000-0000A8180000}"/>
    <cellStyle name="Style 25 4 4 8" xfId="12828" xr:uid="{00000000-0005-0000-0000-000049040000}"/>
    <cellStyle name="Style 25 4 4 8 2" xfId="31384" xr:uid="{00000000-0005-0000-0000-0000A9180000}"/>
    <cellStyle name="Style 25 4 4 8 3" xfId="45471" xr:uid="{00000000-0005-0000-0000-0000A9180000}"/>
    <cellStyle name="Style 25 4 4 9" xfId="12057" xr:uid="{00000000-0005-0000-0000-00006C050000}"/>
    <cellStyle name="Style 25 4 4 9 2" xfId="30620" xr:uid="{00000000-0005-0000-0000-0000AA180000}"/>
    <cellStyle name="Style 25 4 4 9 3" xfId="44764" xr:uid="{00000000-0005-0000-0000-0000AA180000}"/>
    <cellStyle name="Style 25 4 5" xfId="4327" xr:uid="{00000000-0005-0000-0000-000069050000}"/>
    <cellStyle name="Style 25 4 5 2" xfId="24845" xr:uid="{00000000-0005-0000-0000-0000AB180000}"/>
    <cellStyle name="Style 25 4 5 3" xfId="24463" xr:uid="{00000000-0005-0000-0000-0000AB180000}"/>
    <cellStyle name="Style 25 4 6" xfId="3554" xr:uid="{00000000-0005-0000-0000-0000E3250000}"/>
    <cellStyle name="Style 25 4 7" xfId="15550" xr:uid="{00000000-0005-0000-0000-000049040000}"/>
    <cellStyle name="Style 25 4 7 2" xfId="34106" xr:uid="{00000000-0005-0000-0000-0000AD180000}"/>
    <cellStyle name="Style 25 4 7 3" xfId="48001" xr:uid="{00000000-0005-0000-0000-0000AD180000}"/>
    <cellStyle name="Style 25 4 8" xfId="14586" xr:uid="{00000000-0005-0000-0000-000069050000}"/>
    <cellStyle name="Style 25 4 8 2" xfId="33142" xr:uid="{00000000-0005-0000-0000-0000AE180000}"/>
    <cellStyle name="Style 25 4 8 3" xfId="47116" xr:uid="{00000000-0005-0000-0000-0000AE180000}"/>
    <cellStyle name="Style 25 4 9" xfId="15747" xr:uid="{00000000-0005-0000-0000-000069050000}"/>
    <cellStyle name="Style 25 4 9 2" xfId="34303" xr:uid="{00000000-0005-0000-0000-0000AF180000}"/>
    <cellStyle name="Style 25 4 9 3" xfId="48160" xr:uid="{00000000-0005-0000-0000-0000AF180000}"/>
    <cellStyle name="Style 25 5" xfId="1111" xr:uid="{00000000-0005-0000-0000-00004A040000}"/>
    <cellStyle name="Style 25 5 10" xfId="18632" xr:uid="{00000000-0005-0000-0000-00004A040000}"/>
    <cellStyle name="Style 25 5 10 2" xfId="37188" xr:uid="{00000000-0005-0000-0000-0000B1180000}"/>
    <cellStyle name="Style 25 5 10 3" xfId="50690" xr:uid="{00000000-0005-0000-0000-0000B1180000}"/>
    <cellStyle name="Style 25 5 11" xfId="19049" xr:uid="{00000000-0005-0000-0000-00006D050000}"/>
    <cellStyle name="Style 25 5 11 2" xfId="37605" xr:uid="{00000000-0005-0000-0000-0000B2180000}"/>
    <cellStyle name="Style 25 5 11 3" xfId="51097" xr:uid="{00000000-0005-0000-0000-0000B2180000}"/>
    <cellStyle name="Style 25 5 12" xfId="19172" xr:uid="{00000000-0005-0000-0000-00004A040000}"/>
    <cellStyle name="Style 25 5 12 2" xfId="37728" xr:uid="{00000000-0005-0000-0000-0000B3180000}"/>
    <cellStyle name="Style 25 5 12 3" xfId="51220" xr:uid="{00000000-0005-0000-0000-0000B3180000}"/>
    <cellStyle name="Style 25 5 13" xfId="21661" xr:uid="{00000000-0005-0000-0000-00004A040000}"/>
    <cellStyle name="Style 25 5 13 2" xfId="40201" xr:uid="{00000000-0005-0000-0000-0000B4180000}"/>
    <cellStyle name="Style 25 5 13 3" xfId="53549" xr:uid="{00000000-0005-0000-0000-0000B4180000}"/>
    <cellStyle name="Style 25 5 14" xfId="22094" xr:uid="{00000000-0005-0000-0000-00006D050000}"/>
    <cellStyle name="Style 25 5 14 2" xfId="40634" xr:uid="{00000000-0005-0000-0000-0000B5180000}"/>
    <cellStyle name="Style 25 5 14 3" xfId="53923" xr:uid="{00000000-0005-0000-0000-0000B5180000}"/>
    <cellStyle name="Style 25 5 15" xfId="22896" xr:uid="{00000000-0005-0000-0000-0000B0180000}"/>
    <cellStyle name="Style 25 5 16" xfId="29976" xr:uid="{00000000-0005-0000-0000-0000B0180000}"/>
    <cellStyle name="Style 25 5 17" xfId="54311" xr:uid="{00000000-0005-0000-0000-00004A040000}"/>
    <cellStyle name="Style 25 5 2" xfId="2401" xr:uid="{00000000-0005-0000-0000-00004A040000}"/>
    <cellStyle name="Style 25 5 2 10" xfId="16309" xr:uid="{00000000-0005-0000-0000-00006E050000}"/>
    <cellStyle name="Style 25 5 2 10 2" xfId="34865" xr:uid="{00000000-0005-0000-0000-0000B7180000}"/>
    <cellStyle name="Style 25 5 2 10 3" xfId="48652" xr:uid="{00000000-0005-0000-0000-0000B7180000}"/>
    <cellStyle name="Style 25 5 2 11" xfId="18248" xr:uid="{00000000-0005-0000-0000-00004A040000}"/>
    <cellStyle name="Style 25 5 2 11 2" xfId="36804" xr:uid="{00000000-0005-0000-0000-0000B8180000}"/>
    <cellStyle name="Style 25 5 2 11 3" xfId="50346" xr:uid="{00000000-0005-0000-0000-0000B8180000}"/>
    <cellStyle name="Style 25 5 2 12" xfId="17124" xr:uid="{00000000-0005-0000-0000-00006E050000}"/>
    <cellStyle name="Style 25 5 2 12 2" xfId="35680" xr:uid="{00000000-0005-0000-0000-0000B9180000}"/>
    <cellStyle name="Style 25 5 2 12 3" xfId="49359" xr:uid="{00000000-0005-0000-0000-0000B9180000}"/>
    <cellStyle name="Style 25 5 2 13" xfId="23912" xr:uid="{00000000-0005-0000-0000-0000B6180000}"/>
    <cellStyle name="Style 25 5 2 2" xfId="5608" xr:uid="{00000000-0005-0000-0000-00006E050000}"/>
    <cellStyle name="Style 25 5 2 2 2" xfId="20594" xr:uid="{00000000-0005-0000-0000-000050060000}"/>
    <cellStyle name="Style 25 5 2 2 2 2" xfId="39146" xr:uid="{00000000-0005-0000-0000-0000BB180000}"/>
    <cellStyle name="Style 25 5 2 2 2 3" xfId="52529" xr:uid="{00000000-0005-0000-0000-0000BB180000}"/>
    <cellStyle name="Style 25 5 2 2 3" xfId="26025" xr:uid="{00000000-0005-0000-0000-0000BA180000}"/>
    <cellStyle name="Style 25 5 2 2 4" xfId="41425" xr:uid="{00000000-0005-0000-0000-0000BA180000}"/>
    <cellStyle name="Style 25 5 2 3" xfId="7574" xr:uid="{00000000-0005-0000-0000-00006E050000}"/>
    <cellStyle name="Style 25 5 2 3 2" xfId="27704" xr:uid="{00000000-0005-0000-0000-0000BC180000}"/>
    <cellStyle name="Style 25 5 2 3 3" xfId="42712" xr:uid="{00000000-0005-0000-0000-0000BC180000}"/>
    <cellStyle name="Style 25 5 2 4" xfId="8435" xr:uid="{00000000-0005-0000-0000-00006E050000}"/>
    <cellStyle name="Style 25 5 2 4 2" xfId="28362" xr:uid="{00000000-0005-0000-0000-0000BD180000}"/>
    <cellStyle name="Style 25 5 2 4 3" xfId="43189" xr:uid="{00000000-0005-0000-0000-0000BD180000}"/>
    <cellStyle name="Style 25 5 2 5" xfId="9291" xr:uid="{00000000-0005-0000-0000-00006E050000}"/>
    <cellStyle name="Style 25 5 2 5 2" xfId="28893" xr:uid="{00000000-0005-0000-0000-0000BE180000}"/>
    <cellStyle name="Style 25 5 2 5 3" xfId="43573" xr:uid="{00000000-0005-0000-0000-0000BE180000}"/>
    <cellStyle name="Style 25 5 2 6" xfId="3559" xr:uid="{00000000-0005-0000-0000-0000E8250000}"/>
    <cellStyle name="Style 25 5 2 7" xfId="11665" xr:uid="{00000000-0005-0000-0000-00006E050000}"/>
    <cellStyle name="Style 25 5 2 7 2" xfId="30229" xr:uid="{00000000-0005-0000-0000-0000C0180000}"/>
    <cellStyle name="Style 25 5 2 7 3" xfId="44382" xr:uid="{00000000-0005-0000-0000-0000C0180000}"/>
    <cellStyle name="Style 25 5 2 8" xfId="15075" xr:uid="{00000000-0005-0000-0000-00006E050000}"/>
    <cellStyle name="Style 25 5 2 8 2" xfId="33631" xr:uid="{00000000-0005-0000-0000-0000C1180000}"/>
    <cellStyle name="Style 25 5 2 8 3" xfId="47582" xr:uid="{00000000-0005-0000-0000-0000C1180000}"/>
    <cellStyle name="Style 25 5 2 9" xfId="13377" xr:uid="{00000000-0005-0000-0000-00004A040000}"/>
    <cellStyle name="Style 25 5 2 9 2" xfId="31933" xr:uid="{00000000-0005-0000-0000-0000C2180000}"/>
    <cellStyle name="Style 25 5 2 9 3" xfId="46009" xr:uid="{00000000-0005-0000-0000-0000C2180000}"/>
    <cellStyle name="Style 25 5 3" xfId="2660" xr:uid="{00000000-0005-0000-0000-00004A040000}"/>
    <cellStyle name="Style 25 5 3 10" xfId="18163" xr:uid="{00000000-0005-0000-0000-00004A040000}"/>
    <cellStyle name="Style 25 5 3 10 2" xfId="36719" xr:uid="{00000000-0005-0000-0000-0000C4180000}"/>
    <cellStyle name="Style 25 5 3 10 3" xfId="50272" xr:uid="{00000000-0005-0000-0000-0000C4180000}"/>
    <cellStyle name="Style 25 5 3 11" xfId="19096" xr:uid="{00000000-0005-0000-0000-00006F050000}"/>
    <cellStyle name="Style 25 5 3 11 2" xfId="37652" xr:uid="{00000000-0005-0000-0000-0000C5180000}"/>
    <cellStyle name="Style 25 5 3 11 3" xfId="51144" xr:uid="{00000000-0005-0000-0000-0000C5180000}"/>
    <cellStyle name="Style 25 5 3 12" xfId="55486" xr:uid="{00000000-0005-0000-0000-00004A040000}"/>
    <cellStyle name="Style 25 5 3 2" xfId="5867" xr:uid="{00000000-0005-0000-0000-00006F050000}"/>
    <cellStyle name="Style 25 5 3 2 2" xfId="20757" xr:uid="{00000000-0005-0000-0000-000052060000}"/>
    <cellStyle name="Style 25 5 3 2 2 2" xfId="39302" xr:uid="{00000000-0005-0000-0000-0000C7180000}"/>
    <cellStyle name="Style 25 5 3 2 2 3" xfId="52679" xr:uid="{00000000-0005-0000-0000-0000C7180000}"/>
    <cellStyle name="Style 25 5 3 2 3" xfId="26277" xr:uid="{00000000-0005-0000-0000-0000C6180000}"/>
    <cellStyle name="Style 25 5 3 2 4" xfId="41662" xr:uid="{00000000-0005-0000-0000-0000C6180000}"/>
    <cellStyle name="Style 25 5 3 3" xfId="7833" xr:uid="{00000000-0005-0000-0000-00006F050000}"/>
    <cellStyle name="Style 25 5 3 3 2" xfId="27877" xr:uid="{00000000-0005-0000-0000-0000C8180000}"/>
    <cellStyle name="Style 25 5 3 3 3" xfId="42856" xr:uid="{00000000-0005-0000-0000-0000C8180000}"/>
    <cellStyle name="Style 25 5 3 4" xfId="8694" xr:uid="{00000000-0005-0000-0000-00006F050000}"/>
    <cellStyle name="Style 25 5 3 4 2" xfId="28557" xr:uid="{00000000-0005-0000-0000-0000C9180000}"/>
    <cellStyle name="Style 25 5 3 4 3" xfId="43333" xr:uid="{00000000-0005-0000-0000-0000C9180000}"/>
    <cellStyle name="Style 25 5 3 5" xfId="9550" xr:uid="{00000000-0005-0000-0000-00006F050000}"/>
    <cellStyle name="Style 25 5 3 5 2" xfId="29152" xr:uid="{00000000-0005-0000-0000-0000CA180000}"/>
    <cellStyle name="Style 25 5 3 5 3" xfId="43819" xr:uid="{00000000-0005-0000-0000-0000CA180000}"/>
    <cellStyle name="Style 25 5 3 6" xfId="3560" xr:uid="{00000000-0005-0000-0000-0000E9250000}"/>
    <cellStyle name="Style 25 5 3 7" xfId="13136" xr:uid="{00000000-0005-0000-0000-00006F050000}"/>
    <cellStyle name="Style 25 5 3 7 2" xfId="31692" xr:uid="{00000000-0005-0000-0000-0000CC180000}"/>
    <cellStyle name="Style 25 5 3 7 3" xfId="45775" xr:uid="{00000000-0005-0000-0000-0000CC180000}"/>
    <cellStyle name="Style 25 5 3 8" xfId="11586" xr:uid="{00000000-0005-0000-0000-00004A040000}"/>
    <cellStyle name="Style 25 5 3 8 2" xfId="30150" xr:uid="{00000000-0005-0000-0000-0000CD180000}"/>
    <cellStyle name="Style 25 5 3 8 3" xfId="44350" xr:uid="{00000000-0005-0000-0000-0000CD180000}"/>
    <cellStyle name="Style 25 5 3 9" xfId="16568" xr:uid="{00000000-0005-0000-0000-00006F050000}"/>
    <cellStyle name="Style 25 5 3 9 2" xfId="35124" xr:uid="{00000000-0005-0000-0000-0000CE180000}"/>
    <cellStyle name="Style 25 5 3 9 3" xfId="48905" xr:uid="{00000000-0005-0000-0000-0000CE180000}"/>
    <cellStyle name="Style 25 5 4" xfId="3139" xr:uid="{00000000-0005-0000-0000-00004A040000}"/>
    <cellStyle name="Style 25 5 4 10" xfId="21903" xr:uid="{00000000-0005-0000-0000-00004A040000}"/>
    <cellStyle name="Style 25 5 4 10 2" xfId="40443" xr:uid="{00000000-0005-0000-0000-0000D0180000}"/>
    <cellStyle name="Style 25 5 4 10 3" xfId="53791" xr:uid="{00000000-0005-0000-0000-0000D0180000}"/>
    <cellStyle name="Style 25 5 4 11" xfId="24341" xr:uid="{00000000-0005-0000-0000-0000CF180000}"/>
    <cellStyle name="Style 25 5 4 12" xfId="55960" xr:uid="{00000000-0005-0000-0000-00004A040000}"/>
    <cellStyle name="Style 25 5 4 2" xfId="6346" xr:uid="{00000000-0005-0000-0000-000070050000}"/>
    <cellStyle name="Style 25 5 4 2 2" xfId="26754" xr:uid="{00000000-0005-0000-0000-0000D1180000}"/>
    <cellStyle name="Style 25 5 4 2 3" xfId="41975" xr:uid="{00000000-0005-0000-0000-0000D1180000}"/>
    <cellStyle name="Style 25 5 4 3" xfId="10029" xr:uid="{00000000-0005-0000-0000-000070050000}"/>
    <cellStyle name="Style 25 5 4 3 2" xfId="29630" xr:uid="{00000000-0005-0000-0000-0000D2180000}"/>
    <cellStyle name="Style 25 5 4 3 3" xfId="44195" xr:uid="{00000000-0005-0000-0000-0000D2180000}"/>
    <cellStyle name="Style 25 5 4 4" xfId="3561" xr:uid="{00000000-0005-0000-0000-0000EA250000}"/>
    <cellStyle name="Style 25 5 4 5" xfId="11962" xr:uid="{00000000-0005-0000-0000-000070050000}"/>
    <cellStyle name="Style 25 5 4 5 2" xfId="30526" xr:uid="{00000000-0005-0000-0000-0000D4180000}"/>
    <cellStyle name="Style 25 5 4 5 3" xfId="44670" xr:uid="{00000000-0005-0000-0000-0000D4180000}"/>
    <cellStyle name="Style 25 5 4 6" xfId="16204" xr:uid="{00000000-0005-0000-0000-00004A040000}"/>
    <cellStyle name="Style 25 5 4 6 2" xfId="34760" xr:uid="{00000000-0005-0000-0000-0000D5180000}"/>
    <cellStyle name="Style 25 5 4 6 3" xfId="48552" xr:uid="{00000000-0005-0000-0000-0000D5180000}"/>
    <cellStyle name="Style 25 5 4 7" xfId="17045" xr:uid="{00000000-0005-0000-0000-000070050000}"/>
    <cellStyle name="Style 25 5 4 7 2" xfId="35601" xr:uid="{00000000-0005-0000-0000-0000D6180000}"/>
    <cellStyle name="Style 25 5 4 7 3" xfId="49281" xr:uid="{00000000-0005-0000-0000-0000D6180000}"/>
    <cellStyle name="Style 25 5 4 8" xfId="14238" xr:uid="{00000000-0005-0000-0000-00004A040000}"/>
    <cellStyle name="Style 25 5 4 8 2" xfId="32794" xr:uid="{00000000-0005-0000-0000-0000D7180000}"/>
    <cellStyle name="Style 25 5 4 8 3" xfId="46789" xr:uid="{00000000-0005-0000-0000-0000D7180000}"/>
    <cellStyle name="Style 25 5 4 9" xfId="18438" xr:uid="{00000000-0005-0000-0000-000070050000}"/>
    <cellStyle name="Style 25 5 4 9 2" xfId="36994" xr:uid="{00000000-0005-0000-0000-0000D8180000}"/>
    <cellStyle name="Style 25 5 4 9 3" xfId="50512" xr:uid="{00000000-0005-0000-0000-0000D8180000}"/>
    <cellStyle name="Style 25 5 5" xfId="4328" xr:uid="{00000000-0005-0000-0000-00006D050000}"/>
    <cellStyle name="Style 25 5 5 2" xfId="24846" xr:uid="{00000000-0005-0000-0000-0000D9180000}"/>
    <cellStyle name="Style 25 5 5 3" xfId="22643" xr:uid="{00000000-0005-0000-0000-0000D9180000}"/>
    <cellStyle name="Style 25 5 6" xfId="3558" xr:uid="{00000000-0005-0000-0000-0000E7250000}"/>
    <cellStyle name="Style 25 5 7" xfId="15384" xr:uid="{00000000-0005-0000-0000-00004A040000}"/>
    <cellStyle name="Style 25 5 7 2" xfId="33940" xr:uid="{00000000-0005-0000-0000-0000DB180000}"/>
    <cellStyle name="Style 25 5 7 3" xfId="47871" xr:uid="{00000000-0005-0000-0000-0000DB180000}"/>
    <cellStyle name="Style 25 5 8" xfId="14118" xr:uid="{00000000-0005-0000-0000-00006D050000}"/>
    <cellStyle name="Style 25 5 8 2" xfId="32674" xr:uid="{00000000-0005-0000-0000-0000DC180000}"/>
    <cellStyle name="Style 25 5 8 3" xfId="46676" xr:uid="{00000000-0005-0000-0000-0000DC180000}"/>
    <cellStyle name="Style 25 5 9" xfId="14736" xr:uid="{00000000-0005-0000-0000-00006D050000}"/>
    <cellStyle name="Style 25 5 9 2" xfId="33292" xr:uid="{00000000-0005-0000-0000-0000DD180000}"/>
    <cellStyle name="Style 25 5 9 3" xfId="47258" xr:uid="{00000000-0005-0000-0000-0000DD180000}"/>
    <cellStyle name="Style 25 6" xfId="2412" xr:uid="{00000000-0005-0000-0000-00003F040000}"/>
    <cellStyle name="Style 25 6 10" xfId="16320" xr:uid="{00000000-0005-0000-0000-000071050000}"/>
    <cellStyle name="Style 25 6 10 2" xfId="34876" xr:uid="{00000000-0005-0000-0000-0000DF180000}"/>
    <cellStyle name="Style 25 6 10 3" xfId="48663" xr:uid="{00000000-0005-0000-0000-0000DF180000}"/>
    <cellStyle name="Style 25 6 11" xfId="14908" xr:uid="{00000000-0005-0000-0000-00003F040000}"/>
    <cellStyle name="Style 25 6 11 2" xfId="33464" xr:uid="{00000000-0005-0000-0000-0000E0180000}"/>
    <cellStyle name="Style 25 6 11 3" xfId="47424" xr:uid="{00000000-0005-0000-0000-0000E0180000}"/>
    <cellStyle name="Style 25 6 12" xfId="14658" xr:uid="{00000000-0005-0000-0000-000071050000}"/>
    <cellStyle name="Style 25 6 12 2" xfId="33214" xr:uid="{00000000-0005-0000-0000-0000E1180000}"/>
    <cellStyle name="Style 25 6 12 3" xfId="47183" xr:uid="{00000000-0005-0000-0000-0000E1180000}"/>
    <cellStyle name="Style 25 6 13" xfId="23923" xr:uid="{00000000-0005-0000-0000-0000DE180000}"/>
    <cellStyle name="Style 25 6 2" xfId="5619" xr:uid="{00000000-0005-0000-0000-000071050000}"/>
    <cellStyle name="Style 25 6 2 2" xfId="20605" xr:uid="{00000000-0005-0000-0000-000055060000}"/>
    <cellStyle name="Style 25 6 2 2 2" xfId="39157" xr:uid="{00000000-0005-0000-0000-0000E3180000}"/>
    <cellStyle name="Style 25 6 2 2 3" xfId="52540" xr:uid="{00000000-0005-0000-0000-0000E3180000}"/>
    <cellStyle name="Style 25 6 2 3" xfId="26036" xr:uid="{00000000-0005-0000-0000-0000E2180000}"/>
    <cellStyle name="Style 25 6 2 4" xfId="41436" xr:uid="{00000000-0005-0000-0000-0000E2180000}"/>
    <cellStyle name="Style 25 6 3" xfId="7585" xr:uid="{00000000-0005-0000-0000-000071050000}"/>
    <cellStyle name="Style 25 6 3 2" xfId="27715" xr:uid="{00000000-0005-0000-0000-0000E4180000}"/>
    <cellStyle name="Style 25 6 3 3" xfId="42723" xr:uid="{00000000-0005-0000-0000-0000E4180000}"/>
    <cellStyle name="Style 25 6 4" xfId="8446" xr:uid="{00000000-0005-0000-0000-000071050000}"/>
    <cellStyle name="Style 25 6 4 2" xfId="28373" xr:uid="{00000000-0005-0000-0000-0000E5180000}"/>
    <cellStyle name="Style 25 6 4 3" xfId="43200" xr:uid="{00000000-0005-0000-0000-0000E5180000}"/>
    <cellStyle name="Style 25 6 5" xfId="9302" xr:uid="{00000000-0005-0000-0000-000071050000}"/>
    <cellStyle name="Style 25 6 5 2" xfId="28904" xr:uid="{00000000-0005-0000-0000-0000E6180000}"/>
    <cellStyle name="Style 25 6 5 3" xfId="43584" xr:uid="{00000000-0005-0000-0000-0000E6180000}"/>
    <cellStyle name="Style 25 6 6" xfId="3562" xr:uid="{00000000-0005-0000-0000-0000EB250000}"/>
    <cellStyle name="Style 25 6 7" xfId="11666" xr:uid="{00000000-0005-0000-0000-000071050000}"/>
    <cellStyle name="Style 25 6 7 2" xfId="30230" xr:uid="{00000000-0005-0000-0000-0000E8180000}"/>
    <cellStyle name="Style 25 6 7 3" xfId="44383" xr:uid="{00000000-0005-0000-0000-0000E8180000}"/>
    <cellStyle name="Style 25 6 8" xfId="15086" xr:uid="{00000000-0005-0000-0000-000071050000}"/>
    <cellStyle name="Style 25 6 8 2" xfId="33642" xr:uid="{00000000-0005-0000-0000-0000E9180000}"/>
    <cellStyle name="Style 25 6 8 3" xfId="47593" xr:uid="{00000000-0005-0000-0000-0000E9180000}"/>
    <cellStyle name="Style 25 6 9" xfId="13371" xr:uid="{00000000-0005-0000-0000-00003F040000}"/>
    <cellStyle name="Style 25 6 9 2" xfId="31927" xr:uid="{00000000-0005-0000-0000-0000EA180000}"/>
    <cellStyle name="Style 25 6 9 3" xfId="46003" xr:uid="{00000000-0005-0000-0000-0000EA180000}"/>
    <cellStyle name="Style 25 7" xfId="2649" xr:uid="{00000000-0005-0000-0000-00003F040000}"/>
    <cellStyle name="Style 25 7 10" xfId="15296" xr:uid="{00000000-0005-0000-0000-00003F040000}"/>
    <cellStyle name="Style 25 7 10 2" xfId="33852" xr:uid="{00000000-0005-0000-0000-0000EC180000}"/>
    <cellStyle name="Style 25 7 10 3" xfId="47789" xr:uid="{00000000-0005-0000-0000-0000EC180000}"/>
    <cellStyle name="Style 25 7 11" xfId="17570" xr:uid="{00000000-0005-0000-0000-000072050000}"/>
    <cellStyle name="Style 25 7 11 2" xfId="36126" xr:uid="{00000000-0005-0000-0000-0000ED180000}"/>
    <cellStyle name="Style 25 7 11 3" xfId="49756" xr:uid="{00000000-0005-0000-0000-0000ED180000}"/>
    <cellStyle name="Style 25 7 12" xfId="55475" xr:uid="{00000000-0005-0000-0000-00003F040000}"/>
    <cellStyle name="Style 25 7 2" xfId="5856" xr:uid="{00000000-0005-0000-0000-000072050000}"/>
    <cellStyle name="Style 25 7 2 2" xfId="20746" xr:uid="{00000000-0005-0000-0000-000057060000}"/>
    <cellStyle name="Style 25 7 2 2 2" xfId="39291" xr:uid="{00000000-0005-0000-0000-0000EF180000}"/>
    <cellStyle name="Style 25 7 2 2 3" xfId="52668" xr:uid="{00000000-0005-0000-0000-0000EF180000}"/>
    <cellStyle name="Style 25 7 2 3" xfId="26266" xr:uid="{00000000-0005-0000-0000-0000EE180000}"/>
    <cellStyle name="Style 25 7 2 4" xfId="41651" xr:uid="{00000000-0005-0000-0000-0000EE180000}"/>
    <cellStyle name="Style 25 7 3" xfId="7822" xr:uid="{00000000-0005-0000-0000-000072050000}"/>
    <cellStyle name="Style 25 7 3 2" xfId="27866" xr:uid="{00000000-0005-0000-0000-0000F0180000}"/>
    <cellStyle name="Style 25 7 3 3" xfId="42845" xr:uid="{00000000-0005-0000-0000-0000F0180000}"/>
    <cellStyle name="Style 25 7 4" xfId="8683" xr:uid="{00000000-0005-0000-0000-000072050000}"/>
    <cellStyle name="Style 25 7 4 2" xfId="28546" xr:uid="{00000000-0005-0000-0000-0000F1180000}"/>
    <cellStyle name="Style 25 7 4 3" xfId="43322" xr:uid="{00000000-0005-0000-0000-0000F1180000}"/>
    <cellStyle name="Style 25 7 5" xfId="9539" xr:uid="{00000000-0005-0000-0000-000072050000}"/>
    <cellStyle name="Style 25 7 5 2" xfId="29141" xr:uid="{00000000-0005-0000-0000-0000F2180000}"/>
    <cellStyle name="Style 25 7 5 3" xfId="43808" xr:uid="{00000000-0005-0000-0000-0000F2180000}"/>
    <cellStyle name="Style 25 7 6" xfId="3563" xr:uid="{00000000-0005-0000-0000-0000EC250000}"/>
    <cellStyle name="Style 25 7 7" xfId="12668" xr:uid="{00000000-0005-0000-0000-000072050000}"/>
    <cellStyle name="Style 25 7 7 2" xfId="31224" xr:uid="{00000000-0005-0000-0000-0000F4180000}"/>
    <cellStyle name="Style 25 7 7 3" xfId="45324" xr:uid="{00000000-0005-0000-0000-0000F4180000}"/>
    <cellStyle name="Style 25 7 8" xfId="14677" xr:uid="{00000000-0005-0000-0000-00003F040000}"/>
    <cellStyle name="Style 25 7 8 2" xfId="33233" xr:uid="{00000000-0005-0000-0000-0000F5180000}"/>
    <cellStyle name="Style 25 7 8 3" xfId="47202" xr:uid="{00000000-0005-0000-0000-0000F5180000}"/>
    <cellStyle name="Style 25 7 9" xfId="16557" xr:uid="{00000000-0005-0000-0000-000072050000}"/>
    <cellStyle name="Style 25 7 9 2" xfId="35113" xr:uid="{00000000-0005-0000-0000-0000F6180000}"/>
    <cellStyle name="Style 25 7 9 3" xfId="48894" xr:uid="{00000000-0005-0000-0000-0000F6180000}"/>
    <cellStyle name="Style 25 8" xfId="2551" xr:uid="{00000000-0005-0000-0000-00003F040000}"/>
    <cellStyle name="Style 25 8 10" xfId="21570" xr:uid="{00000000-0005-0000-0000-00003F040000}"/>
    <cellStyle name="Style 25 8 10 2" xfId="40110" xr:uid="{00000000-0005-0000-0000-0000F8180000}"/>
    <cellStyle name="Style 25 8 10 3" xfId="53458" xr:uid="{00000000-0005-0000-0000-0000F8180000}"/>
    <cellStyle name="Style 25 8 11" xfId="24044" xr:uid="{00000000-0005-0000-0000-0000F7180000}"/>
    <cellStyle name="Style 25 8 12" xfId="55379" xr:uid="{00000000-0005-0000-0000-00003F040000}"/>
    <cellStyle name="Style 25 8 2" xfId="5758" xr:uid="{00000000-0005-0000-0000-000073050000}"/>
    <cellStyle name="Style 25 8 2 2" xfId="26171" xr:uid="{00000000-0005-0000-0000-0000F9180000}"/>
    <cellStyle name="Style 25 8 2 3" xfId="41559" xr:uid="{00000000-0005-0000-0000-0000F9180000}"/>
    <cellStyle name="Style 25 8 3" xfId="9441" xr:uid="{00000000-0005-0000-0000-000073050000}"/>
    <cellStyle name="Style 25 8 3 2" xfId="29043" xr:uid="{00000000-0005-0000-0000-0000FA180000}"/>
    <cellStyle name="Style 25 8 3 3" xfId="43713" xr:uid="{00000000-0005-0000-0000-0000FA180000}"/>
    <cellStyle name="Style 25 8 4" xfId="3564" xr:uid="{00000000-0005-0000-0000-0000ED250000}"/>
    <cellStyle name="Style 25 8 5" xfId="13173" xr:uid="{00000000-0005-0000-0000-000073050000}"/>
    <cellStyle name="Style 25 8 5 2" xfId="31729" xr:uid="{00000000-0005-0000-0000-0000FC180000}"/>
    <cellStyle name="Style 25 8 5 3" xfId="45811" xr:uid="{00000000-0005-0000-0000-0000FC180000}"/>
    <cellStyle name="Style 25 8 6" xfId="14074" xr:uid="{00000000-0005-0000-0000-00003F040000}"/>
    <cellStyle name="Style 25 8 6 2" xfId="32630" xr:uid="{00000000-0005-0000-0000-0000FD180000}"/>
    <cellStyle name="Style 25 8 6 3" xfId="46633" xr:uid="{00000000-0005-0000-0000-0000FD180000}"/>
    <cellStyle name="Style 25 8 7" xfId="16459" xr:uid="{00000000-0005-0000-0000-000073050000}"/>
    <cellStyle name="Style 25 8 7 2" xfId="35015" xr:uid="{00000000-0005-0000-0000-0000FE180000}"/>
    <cellStyle name="Style 25 8 7 3" xfId="48796" xr:uid="{00000000-0005-0000-0000-0000FE180000}"/>
    <cellStyle name="Style 25 8 8" xfId="15262" xr:uid="{00000000-0005-0000-0000-00003F040000}"/>
    <cellStyle name="Style 25 8 8 2" xfId="33818" xr:uid="{00000000-0005-0000-0000-0000FF180000}"/>
    <cellStyle name="Style 25 8 8 3" xfId="47759" xr:uid="{00000000-0005-0000-0000-0000FF180000}"/>
    <cellStyle name="Style 25 8 9" xfId="19095" xr:uid="{00000000-0005-0000-0000-000073050000}"/>
    <cellStyle name="Style 25 8 9 2" xfId="37651" xr:uid="{00000000-0005-0000-0000-000000190000}"/>
    <cellStyle name="Style 25 8 9 3" xfId="51143" xr:uid="{00000000-0005-0000-0000-000000190000}"/>
    <cellStyle name="Style 25 9" xfId="4317" xr:uid="{00000000-0005-0000-0000-000044050000}"/>
    <cellStyle name="Style 25 9 2" xfId="24835" xr:uid="{00000000-0005-0000-0000-000001190000}"/>
    <cellStyle name="Style 25 9 3" xfId="22648" xr:uid="{00000000-0005-0000-0000-000001190000}"/>
    <cellStyle name="Style 26" xfId="1112" xr:uid="{00000000-0005-0000-0000-00004B040000}"/>
    <cellStyle name="Style 26 10" xfId="15727" xr:uid="{00000000-0005-0000-0000-00004B040000}"/>
    <cellStyle name="Style 26 10 2" xfId="34283" xr:uid="{00000000-0005-0000-0000-000003190000}"/>
    <cellStyle name="Style 26 10 3" xfId="48143" xr:uid="{00000000-0005-0000-0000-000003190000}"/>
    <cellStyle name="Style 26 11" xfId="14560" xr:uid="{00000000-0005-0000-0000-000074050000}"/>
    <cellStyle name="Style 26 11 2" xfId="33116" xr:uid="{00000000-0005-0000-0000-000004190000}"/>
    <cellStyle name="Style 26 11 3" xfId="47094" xr:uid="{00000000-0005-0000-0000-000004190000}"/>
    <cellStyle name="Style 26 12" xfId="15192" xr:uid="{00000000-0005-0000-0000-000074050000}"/>
    <cellStyle name="Style 26 12 2" xfId="33748" xr:uid="{00000000-0005-0000-0000-000005190000}"/>
    <cellStyle name="Style 26 12 3" xfId="47694" xr:uid="{00000000-0005-0000-0000-000005190000}"/>
    <cellStyle name="Style 26 13" xfId="18283" xr:uid="{00000000-0005-0000-0000-00004B040000}"/>
    <cellStyle name="Style 26 13 2" xfId="36839" xr:uid="{00000000-0005-0000-0000-000006190000}"/>
    <cellStyle name="Style 26 13 3" xfId="50372" xr:uid="{00000000-0005-0000-0000-000006190000}"/>
    <cellStyle name="Style 26 14" xfId="13432" xr:uid="{00000000-0005-0000-0000-000074050000}"/>
    <cellStyle name="Style 26 14 2" xfId="31988" xr:uid="{00000000-0005-0000-0000-000007190000}"/>
    <cellStyle name="Style 26 14 3" xfId="46059" xr:uid="{00000000-0005-0000-0000-000007190000}"/>
    <cellStyle name="Style 26 15" xfId="19145" xr:uid="{00000000-0005-0000-0000-00004B040000}"/>
    <cellStyle name="Style 26 15 2" xfId="37701" xr:uid="{00000000-0005-0000-0000-000008190000}"/>
    <cellStyle name="Style 26 15 3" xfId="51193" xr:uid="{00000000-0005-0000-0000-000008190000}"/>
    <cellStyle name="Style 26 16" xfId="21483" xr:uid="{00000000-0005-0000-0000-00004B040000}"/>
    <cellStyle name="Style 26 16 2" xfId="40023" xr:uid="{00000000-0005-0000-0000-000009190000}"/>
    <cellStyle name="Style 26 16 3" xfId="53371" xr:uid="{00000000-0005-0000-0000-000009190000}"/>
    <cellStyle name="Style 26 17" xfId="22095" xr:uid="{00000000-0005-0000-0000-000074050000}"/>
    <cellStyle name="Style 26 17 2" xfId="40635" xr:uid="{00000000-0005-0000-0000-00000A190000}"/>
    <cellStyle name="Style 26 17 3" xfId="53924" xr:uid="{00000000-0005-0000-0000-00000A190000}"/>
    <cellStyle name="Style 26 18" xfId="22897" xr:uid="{00000000-0005-0000-0000-000002190000}"/>
    <cellStyle name="Style 26 19" xfId="29972" xr:uid="{00000000-0005-0000-0000-000002190000}"/>
    <cellStyle name="Style 26 2" xfId="1113" xr:uid="{00000000-0005-0000-0000-00004C040000}"/>
    <cellStyle name="Style 26 2 10" xfId="14584" xr:uid="{00000000-0005-0000-0000-000075050000}"/>
    <cellStyle name="Style 26 2 10 2" xfId="33140" xr:uid="{00000000-0005-0000-0000-00000C190000}"/>
    <cellStyle name="Style 26 2 10 3" xfId="47114" xr:uid="{00000000-0005-0000-0000-00000C190000}"/>
    <cellStyle name="Style 26 2 11" xfId="17329" xr:uid="{00000000-0005-0000-0000-000075050000}"/>
    <cellStyle name="Style 26 2 11 2" xfId="35885" xr:uid="{00000000-0005-0000-0000-00000D190000}"/>
    <cellStyle name="Style 26 2 11 3" xfId="49546" xr:uid="{00000000-0005-0000-0000-00000D190000}"/>
    <cellStyle name="Style 26 2 12" xfId="18407" xr:uid="{00000000-0005-0000-0000-00004C040000}"/>
    <cellStyle name="Style 26 2 12 2" xfId="36963" xr:uid="{00000000-0005-0000-0000-00000E190000}"/>
    <cellStyle name="Style 26 2 12 3" xfId="50483" xr:uid="{00000000-0005-0000-0000-00000E190000}"/>
    <cellStyle name="Style 26 2 13" xfId="19638" xr:uid="{00000000-0005-0000-0000-000075050000}"/>
    <cellStyle name="Style 26 2 13 2" xfId="38194" xr:uid="{00000000-0005-0000-0000-00000F190000}"/>
    <cellStyle name="Style 26 2 13 3" xfId="51686" xr:uid="{00000000-0005-0000-0000-00000F190000}"/>
    <cellStyle name="Style 26 2 14" xfId="19039" xr:uid="{00000000-0005-0000-0000-00004C040000}"/>
    <cellStyle name="Style 26 2 14 2" xfId="37595" xr:uid="{00000000-0005-0000-0000-000010190000}"/>
    <cellStyle name="Style 26 2 14 3" xfId="51087" xr:uid="{00000000-0005-0000-0000-000010190000}"/>
    <cellStyle name="Style 26 2 15" xfId="21660" xr:uid="{00000000-0005-0000-0000-00004C040000}"/>
    <cellStyle name="Style 26 2 15 2" xfId="40200" xr:uid="{00000000-0005-0000-0000-000011190000}"/>
    <cellStyle name="Style 26 2 15 3" xfId="53548" xr:uid="{00000000-0005-0000-0000-000011190000}"/>
    <cellStyle name="Style 26 2 16" xfId="22096" xr:uid="{00000000-0005-0000-0000-000075050000}"/>
    <cellStyle name="Style 26 2 16 2" xfId="40636" xr:uid="{00000000-0005-0000-0000-000012190000}"/>
    <cellStyle name="Style 26 2 16 3" xfId="53925" xr:uid="{00000000-0005-0000-0000-000012190000}"/>
    <cellStyle name="Style 26 2 17" xfId="22898" xr:uid="{00000000-0005-0000-0000-00000B190000}"/>
    <cellStyle name="Style 26 2 18" xfId="29975" xr:uid="{00000000-0005-0000-0000-00000B190000}"/>
    <cellStyle name="Style 26 2 19" xfId="54313" xr:uid="{00000000-0005-0000-0000-00004C040000}"/>
    <cellStyle name="Style 26 2 2" xfId="1114" xr:uid="{00000000-0005-0000-0000-00004D040000}"/>
    <cellStyle name="Style 26 2 2 10" xfId="18798" xr:uid="{00000000-0005-0000-0000-00004D040000}"/>
    <cellStyle name="Style 26 2 2 10 2" xfId="37354" xr:uid="{00000000-0005-0000-0000-000014190000}"/>
    <cellStyle name="Style 26 2 2 10 3" xfId="50847" xr:uid="{00000000-0005-0000-0000-000014190000}"/>
    <cellStyle name="Style 26 2 2 11" xfId="19329" xr:uid="{00000000-0005-0000-0000-000076050000}"/>
    <cellStyle name="Style 26 2 2 11 2" xfId="37885" xr:uid="{00000000-0005-0000-0000-000015190000}"/>
    <cellStyle name="Style 26 2 2 11 3" xfId="51377" xr:uid="{00000000-0005-0000-0000-000015190000}"/>
    <cellStyle name="Style 26 2 2 12" xfId="19846" xr:uid="{00000000-0005-0000-0000-00004D040000}"/>
    <cellStyle name="Style 26 2 2 12 2" xfId="38402" xr:uid="{00000000-0005-0000-0000-000016190000}"/>
    <cellStyle name="Style 26 2 2 12 3" xfId="51894" xr:uid="{00000000-0005-0000-0000-000016190000}"/>
    <cellStyle name="Style 26 2 2 13" xfId="21484" xr:uid="{00000000-0005-0000-0000-00004D040000}"/>
    <cellStyle name="Style 26 2 2 13 2" xfId="40024" xr:uid="{00000000-0005-0000-0000-000017190000}"/>
    <cellStyle name="Style 26 2 2 13 3" xfId="53372" xr:uid="{00000000-0005-0000-0000-000017190000}"/>
    <cellStyle name="Style 26 2 2 14" xfId="22097" xr:uid="{00000000-0005-0000-0000-000076050000}"/>
    <cellStyle name="Style 26 2 2 14 2" xfId="40637" xr:uid="{00000000-0005-0000-0000-000018190000}"/>
    <cellStyle name="Style 26 2 2 14 3" xfId="53926" xr:uid="{00000000-0005-0000-0000-000018190000}"/>
    <cellStyle name="Style 26 2 2 15" xfId="22899" xr:uid="{00000000-0005-0000-0000-000013190000}"/>
    <cellStyle name="Style 26 2 2 16" xfId="29974" xr:uid="{00000000-0005-0000-0000-000013190000}"/>
    <cellStyle name="Style 26 2 2 17" xfId="54314" xr:uid="{00000000-0005-0000-0000-00004D040000}"/>
    <cellStyle name="Style 26 2 2 2" xfId="2398" xr:uid="{00000000-0005-0000-0000-00004D040000}"/>
    <cellStyle name="Style 26 2 2 2 10" xfId="16306" xr:uid="{00000000-0005-0000-0000-000077050000}"/>
    <cellStyle name="Style 26 2 2 2 10 2" xfId="34862" xr:uid="{00000000-0005-0000-0000-00001A190000}"/>
    <cellStyle name="Style 26 2 2 2 10 3" xfId="48649" xr:uid="{00000000-0005-0000-0000-00001A190000}"/>
    <cellStyle name="Style 26 2 2 2 11" xfId="17590" xr:uid="{00000000-0005-0000-0000-00004D040000}"/>
    <cellStyle name="Style 26 2 2 2 11 2" xfId="36146" xr:uid="{00000000-0005-0000-0000-00001B190000}"/>
    <cellStyle name="Style 26 2 2 2 11 3" xfId="49775" xr:uid="{00000000-0005-0000-0000-00001B190000}"/>
    <cellStyle name="Style 26 2 2 2 12" xfId="18733" xr:uid="{00000000-0005-0000-0000-000077050000}"/>
    <cellStyle name="Style 26 2 2 2 12 2" xfId="37289" xr:uid="{00000000-0005-0000-0000-00001C190000}"/>
    <cellStyle name="Style 26 2 2 2 12 3" xfId="50786" xr:uid="{00000000-0005-0000-0000-00001C190000}"/>
    <cellStyle name="Style 26 2 2 2 13" xfId="23909" xr:uid="{00000000-0005-0000-0000-000019190000}"/>
    <cellStyle name="Style 26 2 2 2 2" xfId="5605" xr:uid="{00000000-0005-0000-0000-000077050000}"/>
    <cellStyle name="Style 26 2 2 2 2 2" xfId="20591" xr:uid="{00000000-0005-0000-0000-00005D060000}"/>
    <cellStyle name="Style 26 2 2 2 2 2 2" xfId="39143" xr:uid="{00000000-0005-0000-0000-00001E190000}"/>
    <cellStyle name="Style 26 2 2 2 2 2 3" xfId="52526" xr:uid="{00000000-0005-0000-0000-00001E190000}"/>
    <cellStyle name="Style 26 2 2 2 2 3" xfId="26022" xr:uid="{00000000-0005-0000-0000-00001D190000}"/>
    <cellStyle name="Style 26 2 2 2 2 4" xfId="41422" xr:uid="{00000000-0005-0000-0000-00001D190000}"/>
    <cellStyle name="Style 26 2 2 2 3" xfId="7571" xr:uid="{00000000-0005-0000-0000-000077050000}"/>
    <cellStyle name="Style 26 2 2 2 3 2" xfId="27701" xr:uid="{00000000-0005-0000-0000-00001F190000}"/>
    <cellStyle name="Style 26 2 2 2 3 3" xfId="42709" xr:uid="{00000000-0005-0000-0000-00001F190000}"/>
    <cellStyle name="Style 26 2 2 2 4" xfId="8432" xr:uid="{00000000-0005-0000-0000-000077050000}"/>
    <cellStyle name="Style 26 2 2 2 4 2" xfId="28359" xr:uid="{00000000-0005-0000-0000-000020190000}"/>
    <cellStyle name="Style 26 2 2 2 4 3" xfId="43186" xr:uid="{00000000-0005-0000-0000-000020190000}"/>
    <cellStyle name="Style 26 2 2 2 5" xfId="9288" xr:uid="{00000000-0005-0000-0000-000077050000}"/>
    <cellStyle name="Style 26 2 2 2 5 2" xfId="28890" xr:uid="{00000000-0005-0000-0000-000021190000}"/>
    <cellStyle name="Style 26 2 2 2 5 3" xfId="43570" xr:uid="{00000000-0005-0000-0000-000021190000}"/>
    <cellStyle name="Style 26 2 2 2 6" xfId="3568" xr:uid="{00000000-0005-0000-0000-0000F1250000}"/>
    <cellStyle name="Style 26 2 2 2 7" xfId="11896" xr:uid="{00000000-0005-0000-0000-000077050000}"/>
    <cellStyle name="Style 26 2 2 2 7 2" xfId="30460" xr:uid="{00000000-0005-0000-0000-000023190000}"/>
    <cellStyle name="Style 26 2 2 2 7 3" xfId="44605" xr:uid="{00000000-0005-0000-0000-000023190000}"/>
    <cellStyle name="Style 26 2 2 2 8" xfId="15072" xr:uid="{00000000-0005-0000-0000-000077050000}"/>
    <cellStyle name="Style 26 2 2 2 8 2" xfId="33628" xr:uid="{00000000-0005-0000-0000-000024190000}"/>
    <cellStyle name="Style 26 2 2 2 8 3" xfId="47579" xr:uid="{00000000-0005-0000-0000-000024190000}"/>
    <cellStyle name="Style 26 2 2 2 9" xfId="14534" xr:uid="{00000000-0005-0000-0000-00004D040000}"/>
    <cellStyle name="Style 26 2 2 2 9 2" xfId="33090" xr:uid="{00000000-0005-0000-0000-000025190000}"/>
    <cellStyle name="Style 26 2 2 2 9 3" xfId="47069" xr:uid="{00000000-0005-0000-0000-000025190000}"/>
    <cellStyle name="Style 26 2 2 3" xfId="2663" xr:uid="{00000000-0005-0000-0000-00004D040000}"/>
    <cellStyle name="Style 26 2 2 3 10" xfId="17972" xr:uid="{00000000-0005-0000-0000-00004D040000}"/>
    <cellStyle name="Style 26 2 2 3 10 2" xfId="36528" xr:uid="{00000000-0005-0000-0000-000027190000}"/>
    <cellStyle name="Style 26 2 2 3 10 3" xfId="50107" xr:uid="{00000000-0005-0000-0000-000027190000}"/>
    <cellStyle name="Style 26 2 2 3 11" xfId="18578" xr:uid="{00000000-0005-0000-0000-000078050000}"/>
    <cellStyle name="Style 26 2 2 3 11 2" xfId="37134" xr:uid="{00000000-0005-0000-0000-000028190000}"/>
    <cellStyle name="Style 26 2 2 3 11 3" xfId="50636" xr:uid="{00000000-0005-0000-0000-000028190000}"/>
    <cellStyle name="Style 26 2 2 3 12" xfId="55489" xr:uid="{00000000-0005-0000-0000-00004D040000}"/>
    <cellStyle name="Style 26 2 2 3 2" xfId="5870" xr:uid="{00000000-0005-0000-0000-000078050000}"/>
    <cellStyle name="Style 26 2 2 3 2 2" xfId="20760" xr:uid="{00000000-0005-0000-0000-00005F060000}"/>
    <cellStyle name="Style 26 2 2 3 2 2 2" xfId="39305" xr:uid="{00000000-0005-0000-0000-00002A190000}"/>
    <cellStyle name="Style 26 2 2 3 2 2 3" xfId="52682" xr:uid="{00000000-0005-0000-0000-00002A190000}"/>
    <cellStyle name="Style 26 2 2 3 2 3" xfId="26280" xr:uid="{00000000-0005-0000-0000-000029190000}"/>
    <cellStyle name="Style 26 2 2 3 2 4" xfId="41665" xr:uid="{00000000-0005-0000-0000-000029190000}"/>
    <cellStyle name="Style 26 2 2 3 3" xfId="7836" xr:uid="{00000000-0005-0000-0000-000078050000}"/>
    <cellStyle name="Style 26 2 2 3 3 2" xfId="27880" xr:uid="{00000000-0005-0000-0000-00002B190000}"/>
    <cellStyle name="Style 26 2 2 3 3 3" xfId="42859" xr:uid="{00000000-0005-0000-0000-00002B190000}"/>
    <cellStyle name="Style 26 2 2 3 4" xfId="8697" xr:uid="{00000000-0005-0000-0000-000078050000}"/>
    <cellStyle name="Style 26 2 2 3 4 2" xfId="28560" xr:uid="{00000000-0005-0000-0000-00002C190000}"/>
    <cellStyle name="Style 26 2 2 3 4 3" xfId="43336" xr:uid="{00000000-0005-0000-0000-00002C190000}"/>
    <cellStyle name="Style 26 2 2 3 5" xfId="9553" xr:uid="{00000000-0005-0000-0000-000078050000}"/>
    <cellStyle name="Style 26 2 2 3 5 2" xfId="29155" xr:uid="{00000000-0005-0000-0000-00002D190000}"/>
    <cellStyle name="Style 26 2 2 3 5 3" xfId="43822" xr:uid="{00000000-0005-0000-0000-00002D190000}"/>
    <cellStyle name="Style 26 2 2 3 6" xfId="3569" xr:uid="{00000000-0005-0000-0000-0000F2250000}"/>
    <cellStyle name="Style 26 2 2 3 7" xfId="11696" xr:uid="{00000000-0005-0000-0000-000078050000}"/>
    <cellStyle name="Style 26 2 2 3 7 2" xfId="30260" xr:uid="{00000000-0005-0000-0000-00002F190000}"/>
    <cellStyle name="Style 26 2 2 3 7 3" xfId="44411" xr:uid="{00000000-0005-0000-0000-00002F190000}"/>
    <cellStyle name="Style 26 2 2 3 8" xfId="14672" xr:uid="{00000000-0005-0000-0000-00004D040000}"/>
    <cellStyle name="Style 26 2 2 3 8 2" xfId="33228" xr:uid="{00000000-0005-0000-0000-000030190000}"/>
    <cellStyle name="Style 26 2 2 3 8 3" xfId="47197" xr:uid="{00000000-0005-0000-0000-000030190000}"/>
    <cellStyle name="Style 26 2 2 3 9" xfId="16571" xr:uid="{00000000-0005-0000-0000-000078050000}"/>
    <cellStyle name="Style 26 2 2 3 9 2" xfId="35127" xr:uid="{00000000-0005-0000-0000-000031190000}"/>
    <cellStyle name="Style 26 2 2 3 9 3" xfId="48908" xr:uid="{00000000-0005-0000-0000-000031190000}"/>
    <cellStyle name="Style 26 2 2 4" xfId="2540" xr:uid="{00000000-0005-0000-0000-00004D040000}"/>
    <cellStyle name="Style 26 2 2 4 10" xfId="21560" xr:uid="{00000000-0005-0000-0000-00004D040000}"/>
    <cellStyle name="Style 26 2 2 4 10 2" xfId="40100" xr:uid="{00000000-0005-0000-0000-000033190000}"/>
    <cellStyle name="Style 26 2 2 4 10 3" xfId="53448" xr:uid="{00000000-0005-0000-0000-000033190000}"/>
    <cellStyle name="Style 26 2 2 4 11" xfId="24036" xr:uid="{00000000-0005-0000-0000-000032190000}"/>
    <cellStyle name="Style 26 2 2 4 12" xfId="55368" xr:uid="{00000000-0005-0000-0000-00004D040000}"/>
    <cellStyle name="Style 26 2 2 4 2" xfId="5747" xr:uid="{00000000-0005-0000-0000-000079050000}"/>
    <cellStyle name="Style 26 2 2 4 2 2" xfId="26162" xr:uid="{00000000-0005-0000-0000-000034190000}"/>
    <cellStyle name="Style 26 2 2 4 2 3" xfId="41550" xr:uid="{00000000-0005-0000-0000-000034190000}"/>
    <cellStyle name="Style 26 2 2 4 3" xfId="9430" xr:uid="{00000000-0005-0000-0000-000079050000}"/>
    <cellStyle name="Style 26 2 2 4 3 2" xfId="29032" xr:uid="{00000000-0005-0000-0000-000035190000}"/>
    <cellStyle name="Style 26 2 2 4 3 3" xfId="43704" xr:uid="{00000000-0005-0000-0000-000035190000}"/>
    <cellStyle name="Style 26 2 2 4 4" xfId="3570" xr:uid="{00000000-0005-0000-0000-0000F3250000}"/>
    <cellStyle name="Style 26 2 2 4 5" xfId="13184" xr:uid="{00000000-0005-0000-0000-000079050000}"/>
    <cellStyle name="Style 26 2 2 4 5 2" xfId="31740" xr:uid="{00000000-0005-0000-0000-000037190000}"/>
    <cellStyle name="Style 26 2 2 4 5 3" xfId="45822" xr:uid="{00000000-0005-0000-0000-000037190000}"/>
    <cellStyle name="Style 26 2 2 4 6" xfId="14075" xr:uid="{00000000-0005-0000-0000-00004D040000}"/>
    <cellStyle name="Style 26 2 2 4 6 2" xfId="32631" xr:uid="{00000000-0005-0000-0000-000038190000}"/>
    <cellStyle name="Style 26 2 2 4 6 3" xfId="46634" xr:uid="{00000000-0005-0000-0000-000038190000}"/>
    <cellStyle name="Style 26 2 2 4 7" xfId="16448" xr:uid="{00000000-0005-0000-0000-000079050000}"/>
    <cellStyle name="Style 26 2 2 4 7 2" xfId="35004" xr:uid="{00000000-0005-0000-0000-000039190000}"/>
    <cellStyle name="Style 26 2 2 4 7 3" xfId="48785" xr:uid="{00000000-0005-0000-0000-000039190000}"/>
    <cellStyle name="Style 26 2 2 4 8" xfId="12826" xr:uid="{00000000-0005-0000-0000-00004D040000}"/>
    <cellStyle name="Style 26 2 2 4 8 2" xfId="31382" xr:uid="{00000000-0005-0000-0000-00003A190000}"/>
    <cellStyle name="Style 26 2 2 4 8 3" xfId="45469" xr:uid="{00000000-0005-0000-0000-00003A190000}"/>
    <cellStyle name="Style 26 2 2 4 9" xfId="19798" xr:uid="{00000000-0005-0000-0000-000079050000}"/>
    <cellStyle name="Style 26 2 2 4 9 2" xfId="38354" xr:uid="{00000000-0005-0000-0000-00003B190000}"/>
    <cellStyle name="Style 26 2 2 4 9 3" xfId="51846" xr:uid="{00000000-0005-0000-0000-00003B190000}"/>
    <cellStyle name="Style 26 2 2 5" xfId="4331" xr:uid="{00000000-0005-0000-0000-000076050000}"/>
    <cellStyle name="Style 26 2 2 5 2" xfId="24849" xr:uid="{00000000-0005-0000-0000-00003C190000}"/>
    <cellStyle name="Style 26 2 2 5 3" xfId="24460" xr:uid="{00000000-0005-0000-0000-00003C190000}"/>
    <cellStyle name="Style 26 2 2 6" xfId="3567" xr:uid="{00000000-0005-0000-0000-0000F0250000}"/>
    <cellStyle name="Style 26 2 2 7" xfId="13511" xr:uid="{00000000-0005-0000-0000-00004D040000}"/>
    <cellStyle name="Style 26 2 2 7 2" xfId="32067" xr:uid="{00000000-0005-0000-0000-00003E190000}"/>
    <cellStyle name="Style 26 2 2 7 3" xfId="46125" xr:uid="{00000000-0005-0000-0000-00003E190000}"/>
    <cellStyle name="Style 26 2 2 8" xfId="14375" xr:uid="{00000000-0005-0000-0000-000076050000}"/>
    <cellStyle name="Style 26 2 2 8 2" xfId="32931" xr:uid="{00000000-0005-0000-0000-00003F190000}"/>
    <cellStyle name="Style 26 2 2 8 3" xfId="46915" xr:uid="{00000000-0005-0000-0000-00003F190000}"/>
    <cellStyle name="Style 26 2 2 9" xfId="12098" xr:uid="{00000000-0005-0000-0000-000076050000}"/>
    <cellStyle name="Style 26 2 2 9 2" xfId="30661" xr:uid="{00000000-0005-0000-0000-000040190000}"/>
    <cellStyle name="Style 26 2 2 9 3" xfId="44803" xr:uid="{00000000-0005-0000-0000-000040190000}"/>
    <cellStyle name="Style 26 2 3" xfId="1115" xr:uid="{00000000-0005-0000-0000-00004E040000}"/>
    <cellStyle name="Style 26 2 3 10" xfId="18666" xr:uid="{00000000-0005-0000-0000-00004E040000}"/>
    <cellStyle name="Style 26 2 3 10 2" xfId="37222" xr:uid="{00000000-0005-0000-0000-000042190000}"/>
    <cellStyle name="Style 26 2 3 10 3" xfId="50719" xr:uid="{00000000-0005-0000-0000-000042190000}"/>
    <cellStyle name="Style 26 2 3 11" xfId="21049" xr:uid="{00000000-0005-0000-0000-00007A050000}"/>
    <cellStyle name="Style 26 2 3 11 2" xfId="39589" xr:uid="{00000000-0005-0000-0000-000043190000}"/>
    <cellStyle name="Style 26 2 3 11 3" xfId="52937" xr:uid="{00000000-0005-0000-0000-000043190000}"/>
    <cellStyle name="Style 26 2 3 12" xfId="19873" xr:uid="{00000000-0005-0000-0000-00004E040000}"/>
    <cellStyle name="Style 26 2 3 12 2" xfId="38429" xr:uid="{00000000-0005-0000-0000-000044190000}"/>
    <cellStyle name="Style 26 2 3 12 3" xfId="51921" xr:uid="{00000000-0005-0000-0000-000044190000}"/>
    <cellStyle name="Style 26 2 3 13" xfId="21657" xr:uid="{00000000-0005-0000-0000-00004E040000}"/>
    <cellStyle name="Style 26 2 3 13 2" xfId="40197" xr:uid="{00000000-0005-0000-0000-000045190000}"/>
    <cellStyle name="Style 26 2 3 13 3" xfId="53545" xr:uid="{00000000-0005-0000-0000-000045190000}"/>
    <cellStyle name="Style 26 2 3 14" xfId="22098" xr:uid="{00000000-0005-0000-0000-00007A050000}"/>
    <cellStyle name="Style 26 2 3 14 2" xfId="40638" xr:uid="{00000000-0005-0000-0000-000046190000}"/>
    <cellStyle name="Style 26 2 3 14 3" xfId="53927" xr:uid="{00000000-0005-0000-0000-000046190000}"/>
    <cellStyle name="Style 26 2 3 15" xfId="22900" xr:uid="{00000000-0005-0000-0000-000041190000}"/>
    <cellStyle name="Style 26 2 3 16" xfId="23584" xr:uid="{00000000-0005-0000-0000-000041190000}"/>
    <cellStyle name="Style 26 2 3 17" xfId="54315" xr:uid="{00000000-0005-0000-0000-00004E040000}"/>
    <cellStyle name="Style 26 2 3 2" xfId="2397" xr:uid="{00000000-0005-0000-0000-00004E040000}"/>
    <cellStyle name="Style 26 2 3 2 10" xfId="16305" xr:uid="{00000000-0005-0000-0000-00007B050000}"/>
    <cellStyle name="Style 26 2 3 2 10 2" xfId="34861" xr:uid="{00000000-0005-0000-0000-000048190000}"/>
    <cellStyle name="Style 26 2 3 2 10 3" xfId="48648" xr:uid="{00000000-0005-0000-0000-000048190000}"/>
    <cellStyle name="Style 26 2 3 2 11" xfId="18320" xr:uid="{00000000-0005-0000-0000-00004E040000}"/>
    <cellStyle name="Style 26 2 3 2 11 2" xfId="36876" xr:uid="{00000000-0005-0000-0000-000049190000}"/>
    <cellStyle name="Style 26 2 3 2 11 3" xfId="50405" xr:uid="{00000000-0005-0000-0000-000049190000}"/>
    <cellStyle name="Style 26 2 3 2 12" xfId="11600" xr:uid="{00000000-0005-0000-0000-00007B050000}"/>
    <cellStyle name="Style 26 2 3 2 12 2" xfId="30164" xr:uid="{00000000-0005-0000-0000-00004A190000}"/>
    <cellStyle name="Style 26 2 3 2 12 3" xfId="44364" xr:uid="{00000000-0005-0000-0000-00004A190000}"/>
    <cellStyle name="Style 26 2 3 2 13" xfId="23908" xr:uid="{00000000-0005-0000-0000-000047190000}"/>
    <cellStyle name="Style 26 2 3 2 2" xfId="5604" xr:uid="{00000000-0005-0000-0000-00007B050000}"/>
    <cellStyle name="Style 26 2 3 2 2 2" xfId="20590" xr:uid="{00000000-0005-0000-0000-000063060000}"/>
    <cellStyle name="Style 26 2 3 2 2 2 2" xfId="39142" xr:uid="{00000000-0005-0000-0000-00004C190000}"/>
    <cellStyle name="Style 26 2 3 2 2 2 3" xfId="52525" xr:uid="{00000000-0005-0000-0000-00004C190000}"/>
    <cellStyle name="Style 26 2 3 2 2 3" xfId="26021" xr:uid="{00000000-0005-0000-0000-00004B190000}"/>
    <cellStyle name="Style 26 2 3 2 2 4" xfId="41421" xr:uid="{00000000-0005-0000-0000-00004B190000}"/>
    <cellStyle name="Style 26 2 3 2 3" xfId="7570" xr:uid="{00000000-0005-0000-0000-00007B050000}"/>
    <cellStyle name="Style 26 2 3 2 3 2" xfId="27700" xr:uid="{00000000-0005-0000-0000-00004D190000}"/>
    <cellStyle name="Style 26 2 3 2 3 3" xfId="42708" xr:uid="{00000000-0005-0000-0000-00004D190000}"/>
    <cellStyle name="Style 26 2 3 2 4" xfId="8431" xr:uid="{00000000-0005-0000-0000-00007B050000}"/>
    <cellStyle name="Style 26 2 3 2 4 2" xfId="28358" xr:uid="{00000000-0005-0000-0000-00004E190000}"/>
    <cellStyle name="Style 26 2 3 2 4 3" xfId="43185" xr:uid="{00000000-0005-0000-0000-00004E190000}"/>
    <cellStyle name="Style 26 2 3 2 5" xfId="9287" xr:uid="{00000000-0005-0000-0000-00007B050000}"/>
    <cellStyle name="Style 26 2 3 2 5 2" xfId="28889" xr:uid="{00000000-0005-0000-0000-00004F190000}"/>
    <cellStyle name="Style 26 2 3 2 5 3" xfId="43569" xr:uid="{00000000-0005-0000-0000-00004F190000}"/>
    <cellStyle name="Style 26 2 3 2 6" xfId="3572" xr:uid="{00000000-0005-0000-0000-0000F5250000}"/>
    <cellStyle name="Style 26 2 3 2 7" xfId="12794" xr:uid="{00000000-0005-0000-0000-00007B050000}"/>
    <cellStyle name="Style 26 2 3 2 7 2" xfId="31350" xr:uid="{00000000-0005-0000-0000-000051190000}"/>
    <cellStyle name="Style 26 2 3 2 7 3" xfId="45438" xr:uid="{00000000-0005-0000-0000-000051190000}"/>
    <cellStyle name="Style 26 2 3 2 8" xfId="15071" xr:uid="{00000000-0005-0000-0000-00007B050000}"/>
    <cellStyle name="Style 26 2 3 2 8 2" xfId="33627" xr:uid="{00000000-0005-0000-0000-000052190000}"/>
    <cellStyle name="Style 26 2 3 2 8 3" xfId="47578" xr:uid="{00000000-0005-0000-0000-000052190000}"/>
    <cellStyle name="Style 26 2 3 2 9" xfId="13379" xr:uid="{00000000-0005-0000-0000-00004E040000}"/>
    <cellStyle name="Style 26 2 3 2 9 2" xfId="31935" xr:uid="{00000000-0005-0000-0000-000053190000}"/>
    <cellStyle name="Style 26 2 3 2 9 3" xfId="46011" xr:uid="{00000000-0005-0000-0000-000053190000}"/>
    <cellStyle name="Style 26 2 3 3" xfId="2664" xr:uid="{00000000-0005-0000-0000-00004E040000}"/>
    <cellStyle name="Style 26 2 3 3 10" xfId="11558" xr:uid="{00000000-0005-0000-0000-00004E040000}"/>
    <cellStyle name="Style 26 2 3 3 10 2" xfId="30122" xr:uid="{00000000-0005-0000-0000-000055190000}"/>
    <cellStyle name="Style 26 2 3 3 10 3" xfId="44331" xr:uid="{00000000-0005-0000-0000-000055190000}"/>
    <cellStyle name="Style 26 2 3 3 11" xfId="19480" xr:uid="{00000000-0005-0000-0000-00007C050000}"/>
    <cellStyle name="Style 26 2 3 3 11 2" xfId="38036" xr:uid="{00000000-0005-0000-0000-000056190000}"/>
    <cellStyle name="Style 26 2 3 3 11 3" xfId="51528" xr:uid="{00000000-0005-0000-0000-000056190000}"/>
    <cellStyle name="Style 26 2 3 3 12" xfId="55490" xr:uid="{00000000-0005-0000-0000-00004E040000}"/>
    <cellStyle name="Style 26 2 3 3 2" xfId="5871" xr:uid="{00000000-0005-0000-0000-00007C050000}"/>
    <cellStyle name="Style 26 2 3 3 2 2" xfId="20761" xr:uid="{00000000-0005-0000-0000-000065060000}"/>
    <cellStyle name="Style 26 2 3 3 2 2 2" xfId="39306" xr:uid="{00000000-0005-0000-0000-000058190000}"/>
    <cellStyle name="Style 26 2 3 3 2 2 3" xfId="52683" xr:uid="{00000000-0005-0000-0000-000058190000}"/>
    <cellStyle name="Style 26 2 3 3 2 3" xfId="26281" xr:uid="{00000000-0005-0000-0000-000057190000}"/>
    <cellStyle name="Style 26 2 3 3 2 4" xfId="41666" xr:uid="{00000000-0005-0000-0000-000057190000}"/>
    <cellStyle name="Style 26 2 3 3 3" xfId="7837" xr:uid="{00000000-0005-0000-0000-00007C050000}"/>
    <cellStyle name="Style 26 2 3 3 3 2" xfId="27881" xr:uid="{00000000-0005-0000-0000-000059190000}"/>
    <cellStyle name="Style 26 2 3 3 3 3" xfId="42860" xr:uid="{00000000-0005-0000-0000-000059190000}"/>
    <cellStyle name="Style 26 2 3 3 4" xfId="8698" xr:uid="{00000000-0005-0000-0000-00007C050000}"/>
    <cellStyle name="Style 26 2 3 3 4 2" xfId="28561" xr:uid="{00000000-0005-0000-0000-00005A190000}"/>
    <cellStyle name="Style 26 2 3 3 4 3" xfId="43337" xr:uid="{00000000-0005-0000-0000-00005A190000}"/>
    <cellStyle name="Style 26 2 3 3 5" xfId="9554" xr:uid="{00000000-0005-0000-0000-00007C050000}"/>
    <cellStyle name="Style 26 2 3 3 5 2" xfId="29156" xr:uid="{00000000-0005-0000-0000-00005B190000}"/>
    <cellStyle name="Style 26 2 3 3 5 3" xfId="43823" xr:uid="{00000000-0005-0000-0000-00005B190000}"/>
    <cellStyle name="Style 26 2 3 3 6" xfId="3573" xr:uid="{00000000-0005-0000-0000-0000F6250000}"/>
    <cellStyle name="Style 26 2 3 3 7" xfId="13135" xr:uid="{00000000-0005-0000-0000-00007C050000}"/>
    <cellStyle name="Style 26 2 3 3 7 2" xfId="31691" xr:uid="{00000000-0005-0000-0000-00005D190000}"/>
    <cellStyle name="Style 26 2 3 3 7 3" xfId="45774" xr:uid="{00000000-0005-0000-0000-00005D190000}"/>
    <cellStyle name="Style 26 2 3 3 8" xfId="12117" xr:uid="{00000000-0005-0000-0000-00004E040000}"/>
    <cellStyle name="Style 26 2 3 3 8 2" xfId="30680" xr:uid="{00000000-0005-0000-0000-00005E190000}"/>
    <cellStyle name="Style 26 2 3 3 8 3" xfId="44821" xr:uid="{00000000-0005-0000-0000-00005E190000}"/>
    <cellStyle name="Style 26 2 3 3 9" xfId="16572" xr:uid="{00000000-0005-0000-0000-00007C050000}"/>
    <cellStyle name="Style 26 2 3 3 9 2" xfId="35128" xr:uid="{00000000-0005-0000-0000-00005F190000}"/>
    <cellStyle name="Style 26 2 3 3 9 3" xfId="48909" xr:uid="{00000000-0005-0000-0000-00005F190000}"/>
    <cellStyle name="Style 26 2 3 4" xfId="2539" xr:uid="{00000000-0005-0000-0000-00004E040000}"/>
    <cellStyle name="Style 26 2 3 4 10" xfId="21559" xr:uid="{00000000-0005-0000-0000-00004E040000}"/>
    <cellStyle name="Style 26 2 3 4 10 2" xfId="40099" xr:uid="{00000000-0005-0000-0000-000061190000}"/>
    <cellStyle name="Style 26 2 3 4 10 3" xfId="53447" xr:uid="{00000000-0005-0000-0000-000061190000}"/>
    <cellStyle name="Style 26 2 3 4 11" xfId="24035" xr:uid="{00000000-0005-0000-0000-000060190000}"/>
    <cellStyle name="Style 26 2 3 4 12" xfId="55367" xr:uid="{00000000-0005-0000-0000-00004E040000}"/>
    <cellStyle name="Style 26 2 3 4 2" xfId="5746" xr:uid="{00000000-0005-0000-0000-00007D050000}"/>
    <cellStyle name="Style 26 2 3 4 2 2" xfId="26161" xr:uid="{00000000-0005-0000-0000-000062190000}"/>
    <cellStyle name="Style 26 2 3 4 2 3" xfId="41549" xr:uid="{00000000-0005-0000-0000-000062190000}"/>
    <cellStyle name="Style 26 2 3 4 3" xfId="9429" xr:uid="{00000000-0005-0000-0000-00007D050000}"/>
    <cellStyle name="Style 26 2 3 4 3 2" xfId="29031" xr:uid="{00000000-0005-0000-0000-000063190000}"/>
    <cellStyle name="Style 26 2 3 4 3 3" xfId="43703" xr:uid="{00000000-0005-0000-0000-000063190000}"/>
    <cellStyle name="Style 26 2 3 4 4" xfId="4379" xr:uid="{00000000-0005-0000-0000-0000F7250000}"/>
    <cellStyle name="Style 26 2 3 4 5" xfId="13185" xr:uid="{00000000-0005-0000-0000-00007D050000}"/>
    <cellStyle name="Style 26 2 3 4 5 2" xfId="31741" xr:uid="{00000000-0005-0000-0000-000065190000}"/>
    <cellStyle name="Style 26 2 3 4 5 3" xfId="45823" xr:uid="{00000000-0005-0000-0000-000065190000}"/>
    <cellStyle name="Style 26 2 3 4 6" xfId="11915" xr:uid="{00000000-0005-0000-0000-00004E040000}"/>
    <cellStyle name="Style 26 2 3 4 6 2" xfId="30479" xr:uid="{00000000-0005-0000-0000-000066190000}"/>
    <cellStyle name="Style 26 2 3 4 6 3" xfId="44624" xr:uid="{00000000-0005-0000-0000-000066190000}"/>
    <cellStyle name="Style 26 2 3 4 7" xfId="16447" xr:uid="{00000000-0005-0000-0000-00007D050000}"/>
    <cellStyle name="Style 26 2 3 4 7 2" xfId="35003" xr:uid="{00000000-0005-0000-0000-000067190000}"/>
    <cellStyle name="Style 26 2 3 4 7 3" xfId="48784" xr:uid="{00000000-0005-0000-0000-000067190000}"/>
    <cellStyle name="Style 26 2 3 4 8" xfId="14564" xr:uid="{00000000-0005-0000-0000-00004E040000}"/>
    <cellStyle name="Style 26 2 3 4 8 2" xfId="33120" xr:uid="{00000000-0005-0000-0000-000068190000}"/>
    <cellStyle name="Style 26 2 3 4 8 3" xfId="47098" xr:uid="{00000000-0005-0000-0000-000068190000}"/>
    <cellStyle name="Style 26 2 3 4 9" xfId="18019" xr:uid="{00000000-0005-0000-0000-00007D050000}"/>
    <cellStyle name="Style 26 2 3 4 9 2" xfId="36575" xr:uid="{00000000-0005-0000-0000-000069190000}"/>
    <cellStyle name="Style 26 2 3 4 9 3" xfId="50142" xr:uid="{00000000-0005-0000-0000-000069190000}"/>
    <cellStyle name="Style 26 2 3 5" xfId="4332" xr:uid="{00000000-0005-0000-0000-00007A050000}"/>
    <cellStyle name="Style 26 2 3 5 2" xfId="24850" xr:uid="{00000000-0005-0000-0000-00006A190000}"/>
    <cellStyle name="Style 26 2 3 5 3" xfId="24461" xr:uid="{00000000-0005-0000-0000-00006A190000}"/>
    <cellStyle name="Style 26 2 3 6" xfId="3571" xr:uid="{00000000-0005-0000-0000-0000F4250000}"/>
    <cellStyle name="Style 26 2 3 7" xfId="11711" xr:uid="{00000000-0005-0000-0000-00004E040000}"/>
    <cellStyle name="Style 26 2 3 7 2" xfId="30275" xr:uid="{00000000-0005-0000-0000-00006C190000}"/>
    <cellStyle name="Style 26 2 3 7 3" xfId="44424" xr:uid="{00000000-0005-0000-0000-00006C190000}"/>
    <cellStyle name="Style 26 2 3 8" xfId="14377" xr:uid="{00000000-0005-0000-0000-00007A050000}"/>
    <cellStyle name="Style 26 2 3 8 2" xfId="32933" xr:uid="{00000000-0005-0000-0000-00006D190000}"/>
    <cellStyle name="Style 26 2 3 8 3" xfId="46917" xr:uid="{00000000-0005-0000-0000-00006D190000}"/>
    <cellStyle name="Style 26 2 3 9" xfId="17963" xr:uid="{00000000-0005-0000-0000-00007A050000}"/>
    <cellStyle name="Style 26 2 3 9 2" xfId="36519" xr:uid="{00000000-0005-0000-0000-00006E190000}"/>
    <cellStyle name="Style 26 2 3 9 3" xfId="50100" xr:uid="{00000000-0005-0000-0000-00006E190000}"/>
    <cellStyle name="Style 26 2 4" xfId="2399" xr:uid="{00000000-0005-0000-0000-00004C040000}"/>
    <cellStyle name="Style 26 2 4 10" xfId="16307" xr:uid="{00000000-0005-0000-0000-00007E050000}"/>
    <cellStyle name="Style 26 2 4 10 2" xfId="34863" xr:uid="{00000000-0005-0000-0000-000070190000}"/>
    <cellStyle name="Style 26 2 4 10 3" xfId="48650" xr:uid="{00000000-0005-0000-0000-000070190000}"/>
    <cellStyle name="Style 26 2 4 11" xfId="16232" xr:uid="{00000000-0005-0000-0000-00004C040000}"/>
    <cellStyle name="Style 26 2 4 11 2" xfId="34788" xr:uid="{00000000-0005-0000-0000-000071190000}"/>
    <cellStyle name="Style 26 2 4 11 3" xfId="48580" xr:uid="{00000000-0005-0000-0000-000071190000}"/>
    <cellStyle name="Style 26 2 4 12" xfId="19417" xr:uid="{00000000-0005-0000-0000-00007E050000}"/>
    <cellStyle name="Style 26 2 4 12 2" xfId="37973" xr:uid="{00000000-0005-0000-0000-000072190000}"/>
    <cellStyle name="Style 26 2 4 12 3" xfId="51465" xr:uid="{00000000-0005-0000-0000-000072190000}"/>
    <cellStyle name="Style 26 2 4 13" xfId="23910" xr:uid="{00000000-0005-0000-0000-00006F190000}"/>
    <cellStyle name="Style 26 2 4 2" xfId="5606" xr:uid="{00000000-0005-0000-0000-00007E050000}"/>
    <cellStyle name="Style 26 2 4 2 2" xfId="20592" xr:uid="{00000000-0005-0000-0000-000068060000}"/>
    <cellStyle name="Style 26 2 4 2 2 2" xfId="39144" xr:uid="{00000000-0005-0000-0000-000074190000}"/>
    <cellStyle name="Style 26 2 4 2 2 3" xfId="52527" xr:uid="{00000000-0005-0000-0000-000074190000}"/>
    <cellStyle name="Style 26 2 4 2 3" xfId="26023" xr:uid="{00000000-0005-0000-0000-000073190000}"/>
    <cellStyle name="Style 26 2 4 2 4" xfId="41423" xr:uid="{00000000-0005-0000-0000-000073190000}"/>
    <cellStyle name="Style 26 2 4 3" xfId="7572" xr:uid="{00000000-0005-0000-0000-00007E050000}"/>
    <cellStyle name="Style 26 2 4 3 2" xfId="27702" xr:uid="{00000000-0005-0000-0000-000075190000}"/>
    <cellStyle name="Style 26 2 4 3 3" xfId="42710" xr:uid="{00000000-0005-0000-0000-000075190000}"/>
    <cellStyle name="Style 26 2 4 4" xfId="8433" xr:uid="{00000000-0005-0000-0000-00007E050000}"/>
    <cellStyle name="Style 26 2 4 4 2" xfId="28360" xr:uid="{00000000-0005-0000-0000-000076190000}"/>
    <cellStyle name="Style 26 2 4 4 3" xfId="43187" xr:uid="{00000000-0005-0000-0000-000076190000}"/>
    <cellStyle name="Style 26 2 4 5" xfId="9289" xr:uid="{00000000-0005-0000-0000-00007E050000}"/>
    <cellStyle name="Style 26 2 4 5 2" xfId="28891" xr:uid="{00000000-0005-0000-0000-000077190000}"/>
    <cellStyle name="Style 26 2 4 5 3" xfId="43571" xr:uid="{00000000-0005-0000-0000-000077190000}"/>
    <cellStyle name="Style 26 2 4 6" xfId="3574" xr:uid="{00000000-0005-0000-0000-0000F8250000}"/>
    <cellStyle name="Style 26 2 4 7" xfId="11737" xr:uid="{00000000-0005-0000-0000-00007E050000}"/>
    <cellStyle name="Style 26 2 4 7 2" xfId="30301" xr:uid="{00000000-0005-0000-0000-000079190000}"/>
    <cellStyle name="Style 26 2 4 7 3" xfId="44449" xr:uid="{00000000-0005-0000-0000-000079190000}"/>
    <cellStyle name="Style 26 2 4 8" xfId="15073" xr:uid="{00000000-0005-0000-0000-00007E050000}"/>
    <cellStyle name="Style 26 2 4 8 2" xfId="33629" xr:uid="{00000000-0005-0000-0000-00007A190000}"/>
    <cellStyle name="Style 26 2 4 8 3" xfId="47580" xr:uid="{00000000-0005-0000-0000-00007A190000}"/>
    <cellStyle name="Style 26 2 4 9" xfId="14543" xr:uid="{00000000-0005-0000-0000-00004C040000}"/>
    <cellStyle name="Style 26 2 4 9 2" xfId="33099" xr:uid="{00000000-0005-0000-0000-00007B190000}"/>
    <cellStyle name="Style 26 2 4 9 3" xfId="47077" xr:uid="{00000000-0005-0000-0000-00007B190000}"/>
    <cellStyle name="Style 26 2 5" xfId="2662" xr:uid="{00000000-0005-0000-0000-00004C040000}"/>
    <cellStyle name="Style 26 2 5 10" xfId="14371" xr:uid="{00000000-0005-0000-0000-00004C040000}"/>
    <cellStyle name="Style 26 2 5 10 2" xfId="32927" xr:uid="{00000000-0005-0000-0000-00007D190000}"/>
    <cellStyle name="Style 26 2 5 10 3" xfId="46911" xr:uid="{00000000-0005-0000-0000-00007D190000}"/>
    <cellStyle name="Style 26 2 5 11" xfId="19464" xr:uid="{00000000-0005-0000-0000-00007F050000}"/>
    <cellStyle name="Style 26 2 5 11 2" xfId="38020" xr:uid="{00000000-0005-0000-0000-00007E190000}"/>
    <cellStyle name="Style 26 2 5 11 3" xfId="51512" xr:uid="{00000000-0005-0000-0000-00007E190000}"/>
    <cellStyle name="Style 26 2 5 12" xfId="55488" xr:uid="{00000000-0005-0000-0000-00004C040000}"/>
    <cellStyle name="Style 26 2 5 2" xfId="5869" xr:uid="{00000000-0005-0000-0000-00007F050000}"/>
    <cellStyle name="Style 26 2 5 2 2" xfId="20759" xr:uid="{00000000-0005-0000-0000-00006A060000}"/>
    <cellStyle name="Style 26 2 5 2 2 2" xfId="39304" xr:uid="{00000000-0005-0000-0000-000080190000}"/>
    <cellStyle name="Style 26 2 5 2 2 3" xfId="52681" xr:uid="{00000000-0005-0000-0000-000080190000}"/>
    <cellStyle name="Style 26 2 5 2 3" xfId="26279" xr:uid="{00000000-0005-0000-0000-00007F190000}"/>
    <cellStyle name="Style 26 2 5 2 4" xfId="41664" xr:uid="{00000000-0005-0000-0000-00007F190000}"/>
    <cellStyle name="Style 26 2 5 3" xfId="7835" xr:uid="{00000000-0005-0000-0000-00007F050000}"/>
    <cellStyle name="Style 26 2 5 3 2" xfId="27879" xr:uid="{00000000-0005-0000-0000-000081190000}"/>
    <cellStyle name="Style 26 2 5 3 3" xfId="42858" xr:uid="{00000000-0005-0000-0000-000081190000}"/>
    <cellStyle name="Style 26 2 5 4" xfId="8696" xr:uid="{00000000-0005-0000-0000-00007F050000}"/>
    <cellStyle name="Style 26 2 5 4 2" xfId="28559" xr:uid="{00000000-0005-0000-0000-000082190000}"/>
    <cellStyle name="Style 26 2 5 4 3" xfId="43335" xr:uid="{00000000-0005-0000-0000-000082190000}"/>
    <cellStyle name="Style 26 2 5 5" xfId="9552" xr:uid="{00000000-0005-0000-0000-00007F050000}"/>
    <cellStyle name="Style 26 2 5 5 2" xfId="29154" xr:uid="{00000000-0005-0000-0000-000083190000}"/>
    <cellStyle name="Style 26 2 5 5 3" xfId="43821" xr:uid="{00000000-0005-0000-0000-000083190000}"/>
    <cellStyle name="Style 26 2 5 6" xfId="3964" xr:uid="{00000000-0005-0000-0000-0000F9250000}"/>
    <cellStyle name="Style 26 2 5 7" xfId="12672" xr:uid="{00000000-0005-0000-0000-00007F050000}"/>
    <cellStyle name="Style 26 2 5 7 2" xfId="31228" xr:uid="{00000000-0005-0000-0000-000085190000}"/>
    <cellStyle name="Style 26 2 5 7 3" xfId="45328" xr:uid="{00000000-0005-0000-0000-000085190000}"/>
    <cellStyle name="Style 26 2 5 8" xfId="14097" xr:uid="{00000000-0005-0000-0000-00004C040000}"/>
    <cellStyle name="Style 26 2 5 8 2" xfId="32653" xr:uid="{00000000-0005-0000-0000-000086190000}"/>
    <cellStyle name="Style 26 2 5 8 3" xfId="46655" xr:uid="{00000000-0005-0000-0000-000086190000}"/>
    <cellStyle name="Style 26 2 5 9" xfId="16570" xr:uid="{00000000-0005-0000-0000-00007F050000}"/>
    <cellStyle name="Style 26 2 5 9 2" xfId="35126" xr:uid="{00000000-0005-0000-0000-000087190000}"/>
    <cellStyle name="Style 26 2 5 9 3" xfId="48907" xr:uid="{00000000-0005-0000-0000-000087190000}"/>
    <cellStyle name="Style 26 2 6" xfId="2541" xr:uid="{00000000-0005-0000-0000-00004C040000}"/>
    <cellStyle name="Style 26 2 6 10" xfId="21561" xr:uid="{00000000-0005-0000-0000-00004C040000}"/>
    <cellStyle name="Style 26 2 6 10 2" xfId="40101" xr:uid="{00000000-0005-0000-0000-000089190000}"/>
    <cellStyle name="Style 26 2 6 10 3" xfId="53449" xr:uid="{00000000-0005-0000-0000-000089190000}"/>
    <cellStyle name="Style 26 2 6 11" xfId="24037" xr:uid="{00000000-0005-0000-0000-000088190000}"/>
    <cellStyle name="Style 26 2 6 12" xfId="55369" xr:uid="{00000000-0005-0000-0000-00004C040000}"/>
    <cellStyle name="Style 26 2 6 2" xfId="5748" xr:uid="{00000000-0005-0000-0000-000080050000}"/>
    <cellStyle name="Style 26 2 6 2 2" xfId="26163" xr:uid="{00000000-0005-0000-0000-00008A190000}"/>
    <cellStyle name="Style 26 2 6 2 3" xfId="41551" xr:uid="{00000000-0005-0000-0000-00008A190000}"/>
    <cellStyle name="Style 26 2 6 3" xfId="9431" xr:uid="{00000000-0005-0000-0000-000080050000}"/>
    <cellStyle name="Style 26 2 6 3 2" xfId="29033" xr:uid="{00000000-0005-0000-0000-00008B190000}"/>
    <cellStyle name="Style 26 2 6 3 3" xfId="43705" xr:uid="{00000000-0005-0000-0000-00008B190000}"/>
    <cellStyle name="Style 26 2 6 4" xfId="4386" xr:uid="{00000000-0005-0000-0000-0000FA250000}"/>
    <cellStyle name="Style 26 2 6 5" xfId="13183" xr:uid="{00000000-0005-0000-0000-000080050000}"/>
    <cellStyle name="Style 26 2 6 5 2" xfId="31739" xr:uid="{00000000-0005-0000-0000-00008D190000}"/>
    <cellStyle name="Style 26 2 6 5 3" xfId="45821" xr:uid="{00000000-0005-0000-0000-00008D190000}"/>
    <cellStyle name="Style 26 2 6 6" xfId="14277" xr:uid="{00000000-0005-0000-0000-00004C040000}"/>
    <cellStyle name="Style 26 2 6 6 2" xfId="32833" xr:uid="{00000000-0005-0000-0000-00008E190000}"/>
    <cellStyle name="Style 26 2 6 6 3" xfId="46825" xr:uid="{00000000-0005-0000-0000-00008E190000}"/>
    <cellStyle name="Style 26 2 6 7" xfId="16449" xr:uid="{00000000-0005-0000-0000-000080050000}"/>
    <cellStyle name="Style 26 2 6 7 2" xfId="35005" xr:uid="{00000000-0005-0000-0000-00008F190000}"/>
    <cellStyle name="Style 26 2 6 7 3" xfId="48786" xr:uid="{00000000-0005-0000-0000-00008F190000}"/>
    <cellStyle name="Style 26 2 6 8" xfId="17165" xr:uid="{00000000-0005-0000-0000-00004C040000}"/>
    <cellStyle name="Style 26 2 6 8 2" xfId="35721" xr:uid="{00000000-0005-0000-0000-000090190000}"/>
    <cellStyle name="Style 26 2 6 8 3" xfId="49396" xr:uid="{00000000-0005-0000-0000-000090190000}"/>
    <cellStyle name="Style 26 2 6 9" xfId="19519" xr:uid="{00000000-0005-0000-0000-000080050000}"/>
    <cellStyle name="Style 26 2 6 9 2" xfId="38075" xr:uid="{00000000-0005-0000-0000-000091190000}"/>
    <cellStyle name="Style 26 2 6 9 3" xfId="51567" xr:uid="{00000000-0005-0000-0000-000091190000}"/>
    <cellStyle name="Style 26 2 7" xfId="4330" xr:uid="{00000000-0005-0000-0000-000075050000}"/>
    <cellStyle name="Style 26 2 7 2" xfId="24848" xr:uid="{00000000-0005-0000-0000-000092190000}"/>
    <cellStyle name="Style 26 2 7 3" xfId="24456" xr:uid="{00000000-0005-0000-0000-000092190000}"/>
    <cellStyle name="Style 26 2 8" xfId="3566" xr:uid="{00000000-0005-0000-0000-0000EF250000}"/>
    <cellStyle name="Style 26 2 9" xfId="15573" xr:uid="{00000000-0005-0000-0000-00004C040000}"/>
    <cellStyle name="Style 26 2 9 2" xfId="34129" xr:uid="{00000000-0005-0000-0000-000094190000}"/>
    <cellStyle name="Style 26 2 9 3" xfId="48024" xr:uid="{00000000-0005-0000-0000-000094190000}"/>
    <cellStyle name="Style 26 20" xfId="54312" xr:uid="{00000000-0005-0000-0000-00004B040000}"/>
    <cellStyle name="Style 26 3" xfId="1116" xr:uid="{00000000-0005-0000-0000-00004F040000}"/>
    <cellStyle name="Style 26 3 10" xfId="17745" xr:uid="{00000000-0005-0000-0000-00004F040000}"/>
    <cellStyle name="Style 26 3 10 2" xfId="36301" xr:uid="{00000000-0005-0000-0000-000096190000}"/>
    <cellStyle name="Style 26 3 10 3" xfId="49910" xr:uid="{00000000-0005-0000-0000-000096190000}"/>
    <cellStyle name="Style 26 3 11" xfId="18873" xr:uid="{00000000-0005-0000-0000-000081050000}"/>
    <cellStyle name="Style 26 3 11 2" xfId="37429" xr:uid="{00000000-0005-0000-0000-000097190000}"/>
    <cellStyle name="Style 26 3 11 3" xfId="50921" xr:uid="{00000000-0005-0000-0000-000097190000}"/>
    <cellStyle name="Style 26 3 12" xfId="15741" xr:uid="{00000000-0005-0000-0000-00004F040000}"/>
    <cellStyle name="Style 26 3 12 2" xfId="34297" xr:uid="{00000000-0005-0000-0000-000098190000}"/>
    <cellStyle name="Style 26 3 12 3" xfId="48156" xr:uid="{00000000-0005-0000-0000-000098190000}"/>
    <cellStyle name="Style 26 3 13" xfId="21487" xr:uid="{00000000-0005-0000-0000-00004F040000}"/>
    <cellStyle name="Style 26 3 13 2" xfId="40027" xr:uid="{00000000-0005-0000-0000-000099190000}"/>
    <cellStyle name="Style 26 3 13 3" xfId="53375" xr:uid="{00000000-0005-0000-0000-000099190000}"/>
    <cellStyle name="Style 26 3 14" xfId="22099" xr:uid="{00000000-0005-0000-0000-000081050000}"/>
    <cellStyle name="Style 26 3 14 2" xfId="40639" xr:uid="{00000000-0005-0000-0000-00009A190000}"/>
    <cellStyle name="Style 26 3 14 3" xfId="53928" xr:uid="{00000000-0005-0000-0000-00009A190000}"/>
    <cellStyle name="Style 26 3 15" xfId="22901" xr:uid="{00000000-0005-0000-0000-000095190000}"/>
    <cellStyle name="Style 26 3 16" xfId="29973" xr:uid="{00000000-0005-0000-0000-000095190000}"/>
    <cellStyle name="Style 26 3 17" xfId="54316" xr:uid="{00000000-0005-0000-0000-00004F040000}"/>
    <cellStyle name="Style 26 3 2" xfId="2396" xr:uid="{00000000-0005-0000-0000-00004F040000}"/>
    <cellStyle name="Style 26 3 2 10" xfId="16304" xr:uid="{00000000-0005-0000-0000-000082050000}"/>
    <cellStyle name="Style 26 3 2 10 2" xfId="34860" xr:uid="{00000000-0005-0000-0000-00009C190000}"/>
    <cellStyle name="Style 26 3 2 10 3" xfId="48647" xr:uid="{00000000-0005-0000-0000-00009C190000}"/>
    <cellStyle name="Style 26 3 2 11" xfId="11940" xr:uid="{00000000-0005-0000-0000-00004F040000}"/>
    <cellStyle name="Style 26 3 2 11 2" xfId="30504" xr:uid="{00000000-0005-0000-0000-00009D190000}"/>
    <cellStyle name="Style 26 3 2 11 3" xfId="44648" xr:uid="{00000000-0005-0000-0000-00009D190000}"/>
    <cellStyle name="Style 26 3 2 12" xfId="17264" xr:uid="{00000000-0005-0000-0000-000082050000}"/>
    <cellStyle name="Style 26 3 2 12 2" xfId="35820" xr:uid="{00000000-0005-0000-0000-00009E190000}"/>
    <cellStyle name="Style 26 3 2 12 3" xfId="49489" xr:uid="{00000000-0005-0000-0000-00009E190000}"/>
    <cellStyle name="Style 26 3 2 13" xfId="23907" xr:uid="{00000000-0005-0000-0000-00009B190000}"/>
    <cellStyle name="Style 26 3 2 2" xfId="5603" xr:uid="{00000000-0005-0000-0000-000082050000}"/>
    <cellStyle name="Style 26 3 2 2 2" xfId="20589" xr:uid="{00000000-0005-0000-0000-00006E060000}"/>
    <cellStyle name="Style 26 3 2 2 2 2" xfId="39141" xr:uid="{00000000-0005-0000-0000-0000A0190000}"/>
    <cellStyle name="Style 26 3 2 2 2 3" xfId="52524" xr:uid="{00000000-0005-0000-0000-0000A0190000}"/>
    <cellStyle name="Style 26 3 2 2 3" xfId="26020" xr:uid="{00000000-0005-0000-0000-00009F190000}"/>
    <cellStyle name="Style 26 3 2 2 4" xfId="41420" xr:uid="{00000000-0005-0000-0000-00009F190000}"/>
    <cellStyle name="Style 26 3 2 3" xfId="7569" xr:uid="{00000000-0005-0000-0000-000082050000}"/>
    <cellStyle name="Style 26 3 2 3 2" xfId="27699" xr:uid="{00000000-0005-0000-0000-0000A1190000}"/>
    <cellStyle name="Style 26 3 2 3 3" xfId="42707" xr:uid="{00000000-0005-0000-0000-0000A1190000}"/>
    <cellStyle name="Style 26 3 2 4" xfId="8430" xr:uid="{00000000-0005-0000-0000-000082050000}"/>
    <cellStyle name="Style 26 3 2 4 2" xfId="28357" xr:uid="{00000000-0005-0000-0000-0000A2190000}"/>
    <cellStyle name="Style 26 3 2 4 3" xfId="43184" xr:uid="{00000000-0005-0000-0000-0000A2190000}"/>
    <cellStyle name="Style 26 3 2 5" xfId="9286" xr:uid="{00000000-0005-0000-0000-000082050000}"/>
    <cellStyle name="Style 26 3 2 5 2" xfId="28888" xr:uid="{00000000-0005-0000-0000-0000A3190000}"/>
    <cellStyle name="Style 26 3 2 5 3" xfId="43568" xr:uid="{00000000-0005-0000-0000-0000A3190000}"/>
    <cellStyle name="Style 26 3 2 6" xfId="3576" xr:uid="{00000000-0005-0000-0000-0000FC250000}"/>
    <cellStyle name="Style 26 3 2 7" xfId="11664" xr:uid="{00000000-0005-0000-0000-000082050000}"/>
    <cellStyle name="Style 26 3 2 7 2" xfId="30228" xr:uid="{00000000-0005-0000-0000-0000A5190000}"/>
    <cellStyle name="Style 26 3 2 7 3" xfId="44381" xr:uid="{00000000-0005-0000-0000-0000A5190000}"/>
    <cellStyle name="Style 26 3 2 8" xfId="15070" xr:uid="{00000000-0005-0000-0000-000082050000}"/>
    <cellStyle name="Style 26 3 2 8 2" xfId="33626" xr:uid="{00000000-0005-0000-0000-0000A6190000}"/>
    <cellStyle name="Style 26 3 2 8 3" xfId="47577" xr:uid="{00000000-0005-0000-0000-0000A6190000}"/>
    <cellStyle name="Style 26 3 2 9" xfId="14485" xr:uid="{00000000-0005-0000-0000-00004F040000}"/>
    <cellStyle name="Style 26 3 2 9 2" xfId="33041" xr:uid="{00000000-0005-0000-0000-0000A7190000}"/>
    <cellStyle name="Style 26 3 2 9 3" xfId="47020" xr:uid="{00000000-0005-0000-0000-0000A7190000}"/>
    <cellStyle name="Style 26 3 3" xfId="2665" xr:uid="{00000000-0005-0000-0000-00004F040000}"/>
    <cellStyle name="Style 26 3 3 10" xfId="13441" xr:uid="{00000000-0005-0000-0000-00004F040000}"/>
    <cellStyle name="Style 26 3 3 10 2" xfId="31997" xr:uid="{00000000-0005-0000-0000-0000A9190000}"/>
    <cellStyle name="Style 26 3 3 10 3" xfId="46066" xr:uid="{00000000-0005-0000-0000-0000A9190000}"/>
    <cellStyle name="Style 26 3 3 11" xfId="16078" xr:uid="{00000000-0005-0000-0000-000083050000}"/>
    <cellStyle name="Style 26 3 3 11 2" xfId="34634" xr:uid="{00000000-0005-0000-0000-0000AA190000}"/>
    <cellStyle name="Style 26 3 3 11 3" xfId="48449" xr:uid="{00000000-0005-0000-0000-0000AA190000}"/>
    <cellStyle name="Style 26 3 3 12" xfId="55491" xr:uid="{00000000-0005-0000-0000-00004F040000}"/>
    <cellStyle name="Style 26 3 3 2" xfId="5872" xr:uid="{00000000-0005-0000-0000-000083050000}"/>
    <cellStyle name="Style 26 3 3 2 2" xfId="20762" xr:uid="{00000000-0005-0000-0000-000070060000}"/>
    <cellStyle name="Style 26 3 3 2 2 2" xfId="39307" xr:uid="{00000000-0005-0000-0000-0000AC190000}"/>
    <cellStyle name="Style 26 3 3 2 2 3" xfId="52684" xr:uid="{00000000-0005-0000-0000-0000AC190000}"/>
    <cellStyle name="Style 26 3 3 2 3" xfId="26282" xr:uid="{00000000-0005-0000-0000-0000AB190000}"/>
    <cellStyle name="Style 26 3 3 2 4" xfId="41667" xr:uid="{00000000-0005-0000-0000-0000AB190000}"/>
    <cellStyle name="Style 26 3 3 3" xfId="7838" xr:uid="{00000000-0005-0000-0000-000083050000}"/>
    <cellStyle name="Style 26 3 3 3 2" xfId="27882" xr:uid="{00000000-0005-0000-0000-0000AD190000}"/>
    <cellStyle name="Style 26 3 3 3 3" xfId="42861" xr:uid="{00000000-0005-0000-0000-0000AD190000}"/>
    <cellStyle name="Style 26 3 3 4" xfId="8699" xr:uid="{00000000-0005-0000-0000-000083050000}"/>
    <cellStyle name="Style 26 3 3 4 2" xfId="28562" xr:uid="{00000000-0005-0000-0000-0000AE190000}"/>
    <cellStyle name="Style 26 3 3 4 3" xfId="43338" xr:uid="{00000000-0005-0000-0000-0000AE190000}"/>
    <cellStyle name="Style 26 3 3 5" xfId="9555" xr:uid="{00000000-0005-0000-0000-000083050000}"/>
    <cellStyle name="Style 26 3 3 5 2" xfId="29157" xr:uid="{00000000-0005-0000-0000-0000AF190000}"/>
    <cellStyle name="Style 26 3 3 5 3" xfId="43824" xr:uid="{00000000-0005-0000-0000-0000AF190000}"/>
    <cellStyle name="Style 26 3 3 6" xfId="4347" xr:uid="{00000000-0005-0000-0000-0000FD250000}"/>
    <cellStyle name="Style 26 3 3 7" xfId="12484" xr:uid="{00000000-0005-0000-0000-000083050000}"/>
    <cellStyle name="Style 26 3 3 7 2" xfId="31042" xr:uid="{00000000-0005-0000-0000-0000B1190000}"/>
    <cellStyle name="Style 26 3 3 7 3" xfId="45142" xr:uid="{00000000-0005-0000-0000-0000B1190000}"/>
    <cellStyle name="Style 26 3 3 8" xfId="14260" xr:uid="{00000000-0005-0000-0000-00004F040000}"/>
    <cellStyle name="Style 26 3 3 8 2" xfId="32816" xr:uid="{00000000-0005-0000-0000-0000B2190000}"/>
    <cellStyle name="Style 26 3 3 8 3" xfId="46810" xr:uid="{00000000-0005-0000-0000-0000B2190000}"/>
    <cellStyle name="Style 26 3 3 9" xfId="16573" xr:uid="{00000000-0005-0000-0000-000083050000}"/>
    <cellStyle name="Style 26 3 3 9 2" xfId="35129" xr:uid="{00000000-0005-0000-0000-0000B3190000}"/>
    <cellStyle name="Style 26 3 3 9 3" xfId="48910" xr:uid="{00000000-0005-0000-0000-0000B3190000}"/>
    <cellStyle name="Style 26 3 4" xfId="2538" xr:uid="{00000000-0005-0000-0000-00004F040000}"/>
    <cellStyle name="Style 26 3 4 10" xfId="21558" xr:uid="{00000000-0005-0000-0000-00004F040000}"/>
    <cellStyle name="Style 26 3 4 10 2" xfId="40098" xr:uid="{00000000-0005-0000-0000-0000B5190000}"/>
    <cellStyle name="Style 26 3 4 10 3" xfId="53446" xr:uid="{00000000-0005-0000-0000-0000B5190000}"/>
    <cellStyle name="Style 26 3 4 11" xfId="24034" xr:uid="{00000000-0005-0000-0000-0000B4190000}"/>
    <cellStyle name="Style 26 3 4 12" xfId="55366" xr:uid="{00000000-0005-0000-0000-00004F040000}"/>
    <cellStyle name="Style 26 3 4 2" xfId="5745" xr:uid="{00000000-0005-0000-0000-000084050000}"/>
    <cellStyle name="Style 26 3 4 2 2" xfId="26160" xr:uid="{00000000-0005-0000-0000-0000B6190000}"/>
    <cellStyle name="Style 26 3 4 2 3" xfId="41548" xr:uid="{00000000-0005-0000-0000-0000B6190000}"/>
    <cellStyle name="Style 26 3 4 3" xfId="9428" xr:uid="{00000000-0005-0000-0000-000084050000}"/>
    <cellStyle name="Style 26 3 4 3 2" xfId="29030" xr:uid="{00000000-0005-0000-0000-0000B7190000}"/>
    <cellStyle name="Style 26 3 4 3 3" xfId="43702" xr:uid="{00000000-0005-0000-0000-0000B7190000}"/>
    <cellStyle name="Style 26 3 4 4" xfId="3577" xr:uid="{00000000-0005-0000-0000-0000FE250000}"/>
    <cellStyle name="Style 26 3 4 5" xfId="13186" xr:uid="{00000000-0005-0000-0000-000084050000}"/>
    <cellStyle name="Style 26 3 4 5 2" xfId="31742" xr:uid="{00000000-0005-0000-0000-0000B9190000}"/>
    <cellStyle name="Style 26 3 4 5 3" xfId="45824" xr:uid="{00000000-0005-0000-0000-0000B9190000}"/>
    <cellStyle name="Style 26 3 4 6" xfId="12835" xr:uid="{00000000-0005-0000-0000-00004F040000}"/>
    <cellStyle name="Style 26 3 4 6 2" xfId="31391" xr:uid="{00000000-0005-0000-0000-0000BA190000}"/>
    <cellStyle name="Style 26 3 4 6 3" xfId="45478" xr:uid="{00000000-0005-0000-0000-0000BA190000}"/>
    <cellStyle name="Style 26 3 4 7" xfId="16446" xr:uid="{00000000-0005-0000-0000-000084050000}"/>
    <cellStyle name="Style 26 3 4 7 2" xfId="35002" xr:uid="{00000000-0005-0000-0000-0000BB190000}"/>
    <cellStyle name="Style 26 3 4 7 3" xfId="48783" xr:uid="{00000000-0005-0000-0000-0000BB190000}"/>
    <cellStyle name="Style 26 3 4 8" xfId="17389" xr:uid="{00000000-0005-0000-0000-00004F040000}"/>
    <cellStyle name="Style 26 3 4 8 2" xfId="35945" xr:uid="{00000000-0005-0000-0000-0000BC190000}"/>
    <cellStyle name="Style 26 3 4 8 3" xfId="49599" xr:uid="{00000000-0005-0000-0000-0000BC190000}"/>
    <cellStyle name="Style 26 3 4 9" xfId="19472" xr:uid="{00000000-0005-0000-0000-000084050000}"/>
    <cellStyle name="Style 26 3 4 9 2" xfId="38028" xr:uid="{00000000-0005-0000-0000-0000BD190000}"/>
    <cellStyle name="Style 26 3 4 9 3" xfId="51520" xr:uid="{00000000-0005-0000-0000-0000BD190000}"/>
    <cellStyle name="Style 26 3 5" xfId="4333" xr:uid="{00000000-0005-0000-0000-000081050000}"/>
    <cellStyle name="Style 26 3 5 2" xfId="24851" xr:uid="{00000000-0005-0000-0000-0000BE190000}"/>
    <cellStyle name="Style 26 3 5 3" xfId="22641" xr:uid="{00000000-0005-0000-0000-0000BE190000}"/>
    <cellStyle name="Style 26 3 6" xfId="3575" xr:uid="{00000000-0005-0000-0000-0000FB250000}"/>
    <cellStyle name="Style 26 3 7" xfId="12139" xr:uid="{00000000-0005-0000-0000-00004F040000}"/>
    <cellStyle name="Style 26 3 7 2" xfId="30702" xr:uid="{00000000-0005-0000-0000-0000C0190000}"/>
    <cellStyle name="Style 26 3 7 3" xfId="44840" xr:uid="{00000000-0005-0000-0000-0000C0190000}"/>
    <cellStyle name="Style 26 3 8" xfId="13314" xr:uid="{00000000-0005-0000-0000-000081050000}"/>
    <cellStyle name="Style 26 3 8 2" xfId="31870" xr:uid="{00000000-0005-0000-0000-0000C1190000}"/>
    <cellStyle name="Style 26 3 8 3" xfId="45950" xr:uid="{00000000-0005-0000-0000-0000C1190000}"/>
    <cellStyle name="Style 26 3 9" xfId="15834" xr:uid="{00000000-0005-0000-0000-000081050000}"/>
    <cellStyle name="Style 26 3 9 2" xfId="34390" xr:uid="{00000000-0005-0000-0000-0000C2190000}"/>
    <cellStyle name="Style 26 3 9 3" xfId="48242" xr:uid="{00000000-0005-0000-0000-0000C2190000}"/>
    <cellStyle name="Style 26 4" xfId="1117" xr:uid="{00000000-0005-0000-0000-000050040000}"/>
    <cellStyle name="Style 26 4 10" xfId="15610" xr:uid="{00000000-0005-0000-0000-000050040000}"/>
    <cellStyle name="Style 26 4 10 2" xfId="34166" xr:uid="{00000000-0005-0000-0000-0000C4190000}"/>
    <cellStyle name="Style 26 4 10 3" xfId="48056" xr:uid="{00000000-0005-0000-0000-0000C4190000}"/>
    <cellStyle name="Style 26 4 11" xfId="17843" xr:uid="{00000000-0005-0000-0000-000085050000}"/>
    <cellStyle name="Style 26 4 11 2" xfId="36399" xr:uid="{00000000-0005-0000-0000-0000C5190000}"/>
    <cellStyle name="Style 26 4 11 3" xfId="49992" xr:uid="{00000000-0005-0000-0000-0000C5190000}"/>
    <cellStyle name="Style 26 4 12" xfId="14195" xr:uid="{00000000-0005-0000-0000-000050040000}"/>
    <cellStyle name="Style 26 4 12 2" xfId="32751" xr:uid="{00000000-0005-0000-0000-0000C6190000}"/>
    <cellStyle name="Style 26 4 12 3" xfId="46751" xr:uid="{00000000-0005-0000-0000-0000C6190000}"/>
    <cellStyle name="Style 26 4 13" xfId="21659" xr:uid="{00000000-0005-0000-0000-000050040000}"/>
    <cellStyle name="Style 26 4 13 2" xfId="40199" xr:uid="{00000000-0005-0000-0000-0000C7190000}"/>
    <cellStyle name="Style 26 4 13 3" xfId="53547" xr:uid="{00000000-0005-0000-0000-0000C7190000}"/>
    <cellStyle name="Style 26 4 14" xfId="22100" xr:uid="{00000000-0005-0000-0000-000085050000}"/>
    <cellStyle name="Style 26 4 14 2" xfId="40640" xr:uid="{00000000-0005-0000-0000-0000C8190000}"/>
    <cellStyle name="Style 26 4 14 3" xfId="53929" xr:uid="{00000000-0005-0000-0000-0000C8190000}"/>
    <cellStyle name="Style 26 4 15" xfId="22902" xr:uid="{00000000-0005-0000-0000-0000C3190000}"/>
    <cellStyle name="Style 26 4 16" xfId="29968" xr:uid="{00000000-0005-0000-0000-0000C3190000}"/>
    <cellStyle name="Style 26 4 17" xfId="54317" xr:uid="{00000000-0005-0000-0000-000050040000}"/>
    <cellStyle name="Style 26 4 2" xfId="2395" xr:uid="{00000000-0005-0000-0000-000050040000}"/>
    <cellStyle name="Style 26 4 2 10" xfId="16303" xr:uid="{00000000-0005-0000-0000-000086050000}"/>
    <cellStyle name="Style 26 4 2 10 2" xfId="34859" xr:uid="{00000000-0005-0000-0000-0000CA190000}"/>
    <cellStyle name="Style 26 4 2 10 3" xfId="48646" xr:uid="{00000000-0005-0000-0000-0000CA190000}"/>
    <cellStyle name="Style 26 4 2 11" xfId="13988" xr:uid="{00000000-0005-0000-0000-000050040000}"/>
    <cellStyle name="Style 26 4 2 11 2" xfId="32544" xr:uid="{00000000-0005-0000-0000-0000CB190000}"/>
    <cellStyle name="Style 26 4 2 11 3" xfId="46553" xr:uid="{00000000-0005-0000-0000-0000CB190000}"/>
    <cellStyle name="Style 26 4 2 12" xfId="19960" xr:uid="{00000000-0005-0000-0000-000086050000}"/>
    <cellStyle name="Style 26 4 2 12 2" xfId="38516" xr:uid="{00000000-0005-0000-0000-0000CC190000}"/>
    <cellStyle name="Style 26 4 2 12 3" xfId="52008" xr:uid="{00000000-0005-0000-0000-0000CC190000}"/>
    <cellStyle name="Style 26 4 2 13" xfId="23906" xr:uid="{00000000-0005-0000-0000-0000C9190000}"/>
    <cellStyle name="Style 26 4 2 2" xfId="5602" xr:uid="{00000000-0005-0000-0000-000086050000}"/>
    <cellStyle name="Style 26 4 2 2 2" xfId="20588" xr:uid="{00000000-0005-0000-0000-000074060000}"/>
    <cellStyle name="Style 26 4 2 2 2 2" xfId="39140" xr:uid="{00000000-0005-0000-0000-0000CE190000}"/>
    <cellStyle name="Style 26 4 2 2 2 3" xfId="52523" xr:uid="{00000000-0005-0000-0000-0000CE190000}"/>
    <cellStyle name="Style 26 4 2 2 3" xfId="26019" xr:uid="{00000000-0005-0000-0000-0000CD190000}"/>
    <cellStyle name="Style 26 4 2 2 4" xfId="41419" xr:uid="{00000000-0005-0000-0000-0000CD190000}"/>
    <cellStyle name="Style 26 4 2 3" xfId="7568" xr:uid="{00000000-0005-0000-0000-000086050000}"/>
    <cellStyle name="Style 26 4 2 3 2" xfId="27698" xr:uid="{00000000-0005-0000-0000-0000CF190000}"/>
    <cellStyle name="Style 26 4 2 3 3" xfId="42706" xr:uid="{00000000-0005-0000-0000-0000CF190000}"/>
    <cellStyle name="Style 26 4 2 4" xfId="8429" xr:uid="{00000000-0005-0000-0000-000086050000}"/>
    <cellStyle name="Style 26 4 2 4 2" xfId="28356" xr:uid="{00000000-0005-0000-0000-0000D0190000}"/>
    <cellStyle name="Style 26 4 2 4 3" xfId="43183" xr:uid="{00000000-0005-0000-0000-0000D0190000}"/>
    <cellStyle name="Style 26 4 2 5" xfId="9285" xr:uid="{00000000-0005-0000-0000-000086050000}"/>
    <cellStyle name="Style 26 4 2 5 2" xfId="28887" xr:uid="{00000000-0005-0000-0000-0000D1190000}"/>
    <cellStyle name="Style 26 4 2 5 3" xfId="43567" xr:uid="{00000000-0005-0000-0000-0000D1190000}"/>
    <cellStyle name="Style 26 4 2 6" xfId="4348" xr:uid="{00000000-0005-0000-0000-000000260000}"/>
    <cellStyle name="Style 26 4 2 7" xfId="12389" xr:uid="{00000000-0005-0000-0000-000086050000}"/>
    <cellStyle name="Style 26 4 2 7 2" xfId="30948" xr:uid="{00000000-0005-0000-0000-0000D3190000}"/>
    <cellStyle name="Style 26 4 2 7 3" xfId="45049" xr:uid="{00000000-0005-0000-0000-0000D3190000}"/>
    <cellStyle name="Style 26 4 2 8" xfId="15069" xr:uid="{00000000-0005-0000-0000-000086050000}"/>
    <cellStyle name="Style 26 4 2 8 2" xfId="33625" xr:uid="{00000000-0005-0000-0000-0000D4190000}"/>
    <cellStyle name="Style 26 4 2 8 3" xfId="47576" xr:uid="{00000000-0005-0000-0000-0000D4190000}"/>
    <cellStyle name="Style 26 4 2 9" xfId="13381" xr:uid="{00000000-0005-0000-0000-000050040000}"/>
    <cellStyle name="Style 26 4 2 9 2" xfId="31937" xr:uid="{00000000-0005-0000-0000-0000D5190000}"/>
    <cellStyle name="Style 26 4 2 9 3" xfId="46013" xr:uid="{00000000-0005-0000-0000-0000D5190000}"/>
    <cellStyle name="Style 26 4 3" xfId="2666" xr:uid="{00000000-0005-0000-0000-000050040000}"/>
    <cellStyle name="Style 26 4 3 10" xfId="15299" xr:uid="{00000000-0005-0000-0000-000050040000}"/>
    <cellStyle name="Style 26 4 3 10 2" xfId="33855" xr:uid="{00000000-0005-0000-0000-0000D7190000}"/>
    <cellStyle name="Style 26 4 3 10 3" xfId="47791" xr:uid="{00000000-0005-0000-0000-0000D7190000}"/>
    <cellStyle name="Style 26 4 3 11" xfId="19522" xr:uid="{00000000-0005-0000-0000-000087050000}"/>
    <cellStyle name="Style 26 4 3 11 2" xfId="38078" xr:uid="{00000000-0005-0000-0000-0000D8190000}"/>
    <cellStyle name="Style 26 4 3 11 3" xfId="51570" xr:uid="{00000000-0005-0000-0000-0000D8190000}"/>
    <cellStyle name="Style 26 4 3 12" xfId="55492" xr:uid="{00000000-0005-0000-0000-000050040000}"/>
    <cellStyle name="Style 26 4 3 2" xfId="5873" xr:uid="{00000000-0005-0000-0000-000087050000}"/>
    <cellStyle name="Style 26 4 3 2 2" xfId="20763" xr:uid="{00000000-0005-0000-0000-000076060000}"/>
    <cellStyle name="Style 26 4 3 2 2 2" xfId="39308" xr:uid="{00000000-0005-0000-0000-0000DA190000}"/>
    <cellStyle name="Style 26 4 3 2 2 3" xfId="52685" xr:uid="{00000000-0005-0000-0000-0000DA190000}"/>
    <cellStyle name="Style 26 4 3 2 3" xfId="26283" xr:uid="{00000000-0005-0000-0000-0000D9190000}"/>
    <cellStyle name="Style 26 4 3 2 4" xfId="41668" xr:uid="{00000000-0005-0000-0000-0000D9190000}"/>
    <cellStyle name="Style 26 4 3 3" xfId="7839" xr:uid="{00000000-0005-0000-0000-000087050000}"/>
    <cellStyle name="Style 26 4 3 3 2" xfId="27883" xr:uid="{00000000-0005-0000-0000-0000DB190000}"/>
    <cellStyle name="Style 26 4 3 3 3" xfId="42862" xr:uid="{00000000-0005-0000-0000-0000DB190000}"/>
    <cellStyle name="Style 26 4 3 4" xfId="8700" xr:uid="{00000000-0005-0000-0000-000087050000}"/>
    <cellStyle name="Style 26 4 3 4 2" xfId="28563" xr:uid="{00000000-0005-0000-0000-0000DC190000}"/>
    <cellStyle name="Style 26 4 3 4 3" xfId="43339" xr:uid="{00000000-0005-0000-0000-0000DC190000}"/>
    <cellStyle name="Style 26 4 3 5" xfId="9556" xr:uid="{00000000-0005-0000-0000-000087050000}"/>
    <cellStyle name="Style 26 4 3 5 2" xfId="29158" xr:uid="{00000000-0005-0000-0000-0000DD190000}"/>
    <cellStyle name="Style 26 4 3 5 3" xfId="43825" xr:uid="{00000000-0005-0000-0000-0000DD190000}"/>
    <cellStyle name="Style 26 4 3 6" xfId="3578" xr:uid="{00000000-0005-0000-0000-000001260000}"/>
    <cellStyle name="Style 26 4 3 7" xfId="12673" xr:uid="{00000000-0005-0000-0000-000087050000}"/>
    <cellStyle name="Style 26 4 3 7 2" xfId="31229" xr:uid="{00000000-0005-0000-0000-0000DF190000}"/>
    <cellStyle name="Style 26 4 3 7 3" xfId="45329" xr:uid="{00000000-0005-0000-0000-0000DF190000}"/>
    <cellStyle name="Style 26 4 3 8" xfId="14041" xr:uid="{00000000-0005-0000-0000-000050040000}"/>
    <cellStyle name="Style 26 4 3 8 2" xfId="32597" xr:uid="{00000000-0005-0000-0000-0000E0190000}"/>
    <cellStyle name="Style 26 4 3 8 3" xfId="46600" xr:uid="{00000000-0005-0000-0000-0000E0190000}"/>
    <cellStyle name="Style 26 4 3 9" xfId="16574" xr:uid="{00000000-0005-0000-0000-000087050000}"/>
    <cellStyle name="Style 26 4 3 9 2" xfId="35130" xr:uid="{00000000-0005-0000-0000-0000E1190000}"/>
    <cellStyle name="Style 26 4 3 9 3" xfId="48911" xr:uid="{00000000-0005-0000-0000-0000E1190000}"/>
    <cellStyle name="Style 26 4 4" xfId="2537" xr:uid="{00000000-0005-0000-0000-000050040000}"/>
    <cellStyle name="Style 26 4 4 10" xfId="21557" xr:uid="{00000000-0005-0000-0000-000050040000}"/>
    <cellStyle name="Style 26 4 4 10 2" xfId="40097" xr:uid="{00000000-0005-0000-0000-0000E3190000}"/>
    <cellStyle name="Style 26 4 4 10 3" xfId="53445" xr:uid="{00000000-0005-0000-0000-0000E3190000}"/>
    <cellStyle name="Style 26 4 4 11" xfId="24033" xr:uid="{00000000-0005-0000-0000-0000E2190000}"/>
    <cellStyle name="Style 26 4 4 12" xfId="55365" xr:uid="{00000000-0005-0000-0000-000050040000}"/>
    <cellStyle name="Style 26 4 4 2" xfId="5744" xr:uid="{00000000-0005-0000-0000-000088050000}"/>
    <cellStyle name="Style 26 4 4 2 2" xfId="26159" xr:uid="{00000000-0005-0000-0000-0000E4190000}"/>
    <cellStyle name="Style 26 4 4 2 3" xfId="41547" xr:uid="{00000000-0005-0000-0000-0000E4190000}"/>
    <cellStyle name="Style 26 4 4 3" xfId="9427" xr:uid="{00000000-0005-0000-0000-000088050000}"/>
    <cellStyle name="Style 26 4 4 3 2" xfId="29029" xr:uid="{00000000-0005-0000-0000-0000E5190000}"/>
    <cellStyle name="Style 26 4 4 3 3" xfId="43701" xr:uid="{00000000-0005-0000-0000-0000E5190000}"/>
    <cellStyle name="Style 26 4 4 4" xfId="3579" xr:uid="{00000000-0005-0000-0000-000002260000}"/>
    <cellStyle name="Style 26 4 4 5" xfId="13187" xr:uid="{00000000-0005-0000-0000-000088050000}"/>
    <cellStyle name="Style 26 4 4 5 2" xfId="31743" xr:uid="{00000000-0005-0000-0000-0000E7190000}"/>
    <cellStyle name="Style 26 4 4 5 3" xfId="45825" xr:uid="{00000000-0005-0000-0000-0000E7190000}"/>
    <cellStyle name="Style 26 4 4 6" xfId="12813" xr:uid="{00000000-0005-0000-0000-000050040000}"/>
    <cellStyle name="Style 26 4 4 6 2" xfId="31369" xr:uid="{00000000-0005-0000-0000-0000E8190000}"/>
    <cellStyle name="Style 26 4 4 6 3" xfId="45456" xr:uid="{00000000-0005-0000-0000-0000E8190000}"/>
    <cellStyle name="Style 26 4 4 7" xfId="16445" xr:uid="{00000000-0005-0000-0000-000088050000}"/>
    <cellStyle name="Style 26 4 4 7 2" xfId="35001" xr:uid="{00000000-0005-0000-0000-0000E9190000}"/>
    <cellStyle name="Style 26 4 4 7 3" xfId="48782" xr:uid="{00000000-0005-0000-0000-0000E9190000}"/>
    <cellStyle name="Style 26 4 4 8" xfId="17811" xr:uid="{00000000-0005-0000-0000-000050040000}"/>
    <cellStyle name="Style 26 4 4 8 2" xfId="36367" xr:uid="{00000000-0005-0000-0000-0000EA190000}"/>
    <cellStyle name="Style 26 4 4 8 3" xfId="49963" xr:uid="{00000000-0005-0000-0000-0000EA190000}"/>
    <cellStyle name="Style 26 4 4 9" xfId="19477" xr:uid="{00000000-0005-0000-0000-000088050000}"/>
    <cellStyle name="Style 26 4 4 9 2" xfId="38033" xr:uid="{00000000-0005-0000-0000-0000EB190000}"/>
    <cellStyle name="Style 26 4 4 9 3" xfId="51525" xr:uid="{00000000-0005-0000-0000-0000EB190000}"/>
    <cellStyle name="Style 26 4 5" xfId="4334" xr:uid="{00000000-0005-0000-0000-000085050000}"/>
    <cellStyle name="Style 26 4 5 2" xfId="24852" xr:uid="{00000000-0005-0000-0000-0000EC190000}"/>
    <cellStyle name="Style 26 4 5 3" xfId="22640" xr:uid="{00000000-0005-0000-0000-0000EC190000}"/>
    <cellStyle name="Style 26 4 6" xfId="4286" xr:uid="{00000000-0005-0000-0000-0000FF250000}"/>
    <cellStyle name="Style 26 4 7" xfId="12328" xr:uid="{00000000-0005-0000-0000-000050040000}"/>
    <cellStyle name="Style 26 4 7 2" xfId="30889" xr:uid="{00000000-0005-0000-0000-0000EE190000}"/>
    <cellStyle name="Style 26 4 7 3" xfId="45000" xr:uid="{00000000-0005-0000-0000-0000EE190000}"/>
    <cellStyle name="Style 26 4 8" xfId="15851" xr:uid="{00000000-0005-0000-0000-000085050000}"/>
    <cellStyle name="Style 26 4 8 2" xfId="34407" xr:uid="{00000000-0005-0000-0000-0000EF190000}"/>
    <cellStyle name="Style 26 4 8 3" xfId="48258" xr:uid="{00000000-0005-0000-0000-0000EF190000}"/>
    <cellStyle name="Style 26 4 9" xfId="15940" xr:uid="{00000000-0005-0000-0000-000085050000}"/>
    <cellStyle name="Style 26 4 9 2" xfId="34496" xr:uid="{00000000-0005-0000-0000-0000F0190000}"/>
    <cellStyle name="Style 26 4 9 3" xfId="48339" xr:uid="{00000000-0005-0000-0000-0000F0190000}"/>
    <cellStyle name="Style 26 5" xfId="2400" xr:uid="{00000000-0005-0000-0000-00004B040000}"/>
    <cellStyle name="Style 26 5 10" xfId="16308" xr:uid="{00000000-0005-0000-0000-000089050000}"/>
    <cellStyle name="Style 26 5 10 2" xfId="34864" xr:uid="{00000000-0005-0000-0000-0000F2190000}"/>
    <cellStyle name="Style 26 5 10 3" xfId="48651" xr:uid="{00000000-0005-0000-0000-0000F2190000}"/>
    <cellStyle name="Style 26 5 11" xfId="15719" xr:uid="{00000000-0005-0000-0000-00004B040000}"/>
    <cellStyle name="Style 26 5 11 2" xfId="34275" xr:uid="{00000000-0005-0000-0000-0000F3190000}"/>
    <cellStyle name="Style 26 5 11 3" xfId="48135" xr:uid="{00000000-0005-0000-0000-0000F3190000}"/>
    <cellStyle name="Style 26 5 12" xfId="18284" xr:uid="{00000000-0005-0000-0000-000089050000}"/>
    <cellStyle name="Style 26 5 12 2" xfId="36840" xr:uid="{00000000-0005-0000-0000-0000F4190000}"/>
    <cellStyle name="Style 26 5 12 3" xfId="50373" xr:uid="{00000000-0005-0000-0000-0000F4190000}"/>
    <cellStyle name="Style 26 5 13" xfId="23911" xr:uid="{00000000-0005-0000-0000-0000F1190000}"/>
    <cellStyle name="Style 26 5 2" xfId="5607" xr:uid="{00000000-0005-0000-0000-000089050000}"/>
    <cellStyle name="Style 26 5 2 2" xfId="20593" xr:uid="{00000000-0005-0000-0000-000079060000}"/>
    <cellStyle name="Style 26 5 2 2 2" xfId="39145" xr:uid="{00000000-0005-0000-0000-0000F6190000}"/>
    <cellStyle name="Style 26 5 2 2 3" xfId="52528" xr:uid="{00000000-0005-0000-0000-0000F6190000}"/>
    <cellStyle name="Style 26 5 2 3" xfId="26024" xr:uid="{00000000-0005-0000-0000-0000F5190000}"/>
    <cellStyle name="Style 26 5 2 4" xfId="41424" xr:uid="{00000000-0005-0000-0000-0000F5190000}"/>
    <cellStyle name="Style 26 5 3" xfId="7573" xr:uid="{00000000-0005-0000-0000-000089050000}"/>
    <cellStyle name="Style 26 5 3 2" xfId="27703" xr:uid="{00000000-0005-0000-0000-0000F7190000}"/>
    <cellStyle name="Style 26 5 3 3" xfId="42711" xr:uid="{00000000-0005-0000-0000-0000F7190000}"/>
    <cellStyle name="Style 26 5 4" xfId="8434" xr:uid="{00000000-0005-0000-0000-000089050000}"/>
    <cellStyle name="Style 26 5 4 2" xfId="28361" xr:uid="{00000000-0005-0000-0000-0000F8190000}"/>
    <cellStyle name="Style 26 5 4 3" xfId="43188" xr:uid="{00000000-0005-0000-0000-0000F8190000}"/>
    <cellStyle name="Style 26 5 5" xfId="9290" xr:uid="{00000000-0005-0000-0000-000089050000}"/>
    <cellStyle name="Style 26 5 5 2" xfId="28892" xr:uid="{00000000-0005-0000-0000-0000F9190000}"/>
    <cellStyle name="Style 26 5 5 3" xfId="43572" xr:uid="{00000000-0005-0000-0000-0000F9190000}"/>
    <cellStyle name="Style 26 5 6" xfId="3580" xr:uid="{00000000-0005-0000-0000-000003260000}"/>
    <cellStyle name="Style 26 5 7" xfId="12388" xr:uid="{00000000-0005-0000-0000-000089050000}"/>
    <cellStyle name="Style 26 5 7 2" xfId="30947" xr:uid="{00000000-0005-0000-0000-0000FB190000}"/>
    <cellStyle name="Style 26 5 7 3" xfId="45048" xr:uid="{00000000-0005-0000-0000-0000FB190000}"/>
    <cellStyle name="Style 26 5 8" xfId="15074" xr:uid="{00000000-0005-0000-0000-000089050000}"/>
    <cellStyle name="Style 26 5 8 2" xfId="33630" xr:uid="{00000000-0005-0000-0000-0000FC190000}"/>
    <cellStyle name="Style 26 5 8 3" xfId="47581" xr:uid="{00000000-0005-0000-0000-0000FC190000}"/>
    <cellStyle name="Style 26 5 9" xfId="14496" xr:uid="{00000000-0005-0000-0000-00004B040000}"/>
    <cellStyle name="Style 26 5 9 2" xfId="33052" xr:uid="{00000000-0005-0000-0000-0000FD190000}"/>
    <cellStyle name="Style 26 5 9 3" xfId="47031" xr:uid="{00000000-0005-0000-0000-0000FD190000}"/>
    <cellStyle name="Style 26 6" xfId="2661" xr:uid="{00000000-0005-0000-0000-00004B040000}"/>
    <cellStyle name="Style 26 6 10" xfId="17356" xr:uid="{00000000-0005-0000-0000-00004B040000}"/>
    <cellStyle name="Style 26 6 10 2" xfId="35912" xr:uid="{00000000-0005-0000-0000-0000FF190000}"/>
    <cellStyle name="Style 26 6 10 3" xfId="49570" xr:uid="{00000000-0005-0000-0000-0000FF190000}"/>
    <cellStyle name="Style 26 6 11" xfId="19560" xr:uid="{00000000-0005-0000-0000-00008A050000}"/>
    <cellStyle name="Style 26 6 11 2" xfId="38116" xr:uid="{00000000-0005-0000-0000-0000001A0000}"/>
    <cellStyle name="Style 26 6 11 3" xfId="51608" xr:uid="{00000000-0005-0000-0000-0000001A0000}"/>
    <cellStyle name="Style 26 6 12" xfId="55487" xr:uid="{00000000-0005-0000-0000-00004B040000}"/>
    <cellStyle name="Style 26 6 2" xfId="5868" xr:uid="{00000000-0005-0000-0000-00008A050000}"/>
    <cellStyle name="Style 26 6 2 2" xfId="20758" xr:uid="{00000000-0005-0000-0000-00007B060000}"/>
    <cellStyle name="Style 26 6 2 2 2" xfId="39303" xr:uid="{00000000-0005-0000-0000-0000021A0000}"/>
    <cellStyle name="Style 26 6 2 2 3" xfId="52680" xr:uid="{00000000-0005-0000-0000-0000021A0000}"/>
    <cellStyle name="Style 26 6 2 3" xfId="26278" xr:uid="{00000000-0005-0000-0000-0000011A0000}"/>
    <cellStyle name="Style 26 6 2 4" xfId="41663" xr:uid="{00000000-0005-0000-0000-0000011A0000}"/>
    <cellStyle name="Style 26 6 3" xfId="7834" xr:uid="{00000000-0005-0000-0000-00008A050000}"/>
    <cellStyle name="Style 26 6 3 2" xfId="27878" xr:uid="{00000000-0005-0000-0000-0000031A0000}"/>
    <cellStyle name="Style 26 6 3 3" xfId="42857" xr:uid="{00000000-0005-0000-0000-0000031A0000}"/>
    <cellStyle name="Style 26 6 4" xfId="8695" xr:uid="{00000000-0005-0000-0000-00008A050000}"/>
    <cellStyle name="Style 26 6 4 2" xfId="28558" xr:uid="{00000000-0005-0000-0000-0000041A0000}"/>
    <cellStyle name="Style 26 6 4 3" xfId="43334" xr:uid="{00000000-0005-0000-0000-0000041A0000}"/>
    <cellStyle name="Style 26 6 5" xfId="9551" xr:uid="{00000000-0005-0000-0000-00008A050000}"/>
    <cellStyle name="Style 26 6 5 2" xfId="29153" xr:uid="{00000000-0005-0000-0000-0000051A0000}"/>
    <cellStyle name="Style 26 6 5 3" xfId="43820" xr:uid="{00000000-0005-0000-0000-0000051A0000}"/>
    <cellStyle name="Style 26 6 6" xfId="4259" xr:uid="{00000000-0005-0000-0000-000004260000}"/>
    <cellStyle name="Style 26 6 7" xfId="12483" xr:uid="{00000000-0005-0000-0000-00008A050000}"/>
    <cellStyle name="Style 26 6 7 2" xfId="31041" xr:uid="{00000000-0005-0000-0000-0000071A0000}"/>
    <cellStyle name="Style 26 6 7 3" xfId="45141" xr:uid="{00000000-0005-0000-0000-0000071A0000}"/>
    <cellStyle name="Style 26 6 8" xfId="14474" xr:uid="{00000000-0005-0000-0000-00004B040000}"/>
    <cellStyle name="Style 26 6 8 2" xfId="33030" xr:uid="{00000000-0005-0000-0000-0000081A0000}"/>
    <cellStyle name="Style 26 6 8 3" xfId="47010" xr:uid="{00000000-0005-0000-0000-0000081A0000}"/>
    <cellStyle name="Style 26 6 9" xfId="16569" xr:uid="{00000000-0005-0000-0000-00008A050000}"/>
    <cellStyle name="Style 26 6 9 2" xfId="35125" xr:uid="{00000000-0005-0000-0000-0000091A0000}"/>
    <cellStyle name="Style 26 6 9 3" xfId="48906" xr:uid="{00000000-0005-0000-0000-0000091A0000}"/>
    <cellStyle name="Style 26 7" xfId="3134" xr:uid="{00000000-0005-0000-0000-00004B040000}"/>
    <cellStyle name="Style 26 7 10" xfId="21898" xr:uid="{00000000-0005-0000-0000-00004B040000}"/>
    <cellStyle name="Style 26 7 10 2" xfId="40438" xr:uid="{00000000-0005-0000-0000-00000B1A0000}"/>
    <cellStyle name="Style 26 7 10 3" xfId="53786" xr:uid="{00000000-0005-0000-0000-00000B1A0000}"/>
    <cellStyle name="Style 26 7 11" xfId="24336" xr:uid="{00000000-0005-0000-0000-00000A1A0000}"/>
    <cellStyle name="Style 26 7 12" xfId="55955" xr:uid="{00000000-0005-0000-0000-00004B040000}"/>
    <cellStyle name="Style 26 7 2" xfId="6341" xr:uid="{00000000-0005-0000-0000-00008B050000}"/>
    <cellStyle name="Style 26 7 2 2" xfId="26749" xr:uid="{00000000-0005-0000-0000-00000C1A0000}"/>
    <cellStyle name="Style 26 7 2 3" xfId="41970" xr:uid="{00000000-0005-0000-0000-00000C1A0000}"/>
    <cellStyle name="Style 26 7 3" xfId="10024" xr:uid="{00000000-0005-0000-0000-00008B050000}"/>
    <cellStyle name="Style 26 7 3 2" xfId="29625" xr:uid="{00000000-0005-0000-0000-00000D1A0000}"/>
    <cellStyle name="Style 26 7 3 3" xfId="44190" xr:uid="{00000000-0005-0000-0000-00000D1A0000}"/>
    <cellStyle name="Style 26 7 4" xfId="3581" xr:uid="{00000000-0005-0000-0000-000005260000}"/>
    <cellStyle name="Style 26 7 5" xfId="11963" xr:uid="{00000000-0005-0000-0000-00008B050000}"/>
    <cellStyle name="Style 26 7 5 2" xfId="30527" xr:uid="{00000000-0005-0000-0000-00000F1A0000}"/>
    <cellStyle name="Style 26 7 5 3" xfId="44671" xr:uid="{00000000-0005-0000-0000-00000F1A0000}"/>
    <cellStyle name="Style 26 7 6" xfId="16199" xr:uid="{00000000-0005-0000-0000-00004B040000}"/>
    <cellStyle name="Style 26 7 6 2" xfId="34755" xr:uid="{00000000-0005-0000-0000-0000101A0000}"/>
    <cellStyle name="Style 26 7 6 3" xfId="48547" xr:uid="{00000000-0005-0000-0000-0000101A0000}"/>
    <cellStyle name="Style 26 7 7" xfId="17040" xr:uid="{00000000-0005-0000-0000-00008B050000}"/>
    <cellStyle name="Style 26 7 7 2" xfId="35596" xr:uid="{00000000-0005-0000-0000-0000111A0000}"/>
    <cellStyle name="Style 26 7 7 3" xfId="49276" xr:uid="{00000000-0005-0000-0000-0000111A0000}"/>
    <cellStyle name="Style 26 7 8" xfId="17136" xr:uid="{00000000-0005-0000-0000-00004B040000}"/>
    <cellStyle name="Style 26 7 8 2" xfId="35692" xr:uid="{00000000-0005-0000-0000-0000121A0000}"/>
    <cellStyle name="Style 26 7 8 3" xfId="49370" xr:uid="{00000000-0005-0000-0000-0000121A0000}"/>
    <cellStyle name="Style 26 7 9" xfId="19605" xr:uid="{00000000-0005-0000-0000-00008B050000}"/>
    <cellStyle name="Style 26 7 9 2" xfId="38161" xr:uid="{00000000-0005-0000-0000-0000131A0000}"/>
    <cellStyle name="Style 26 7 9 3" xfId="51653" xr:uid="{00000000-0005-0000-0000-0000131A0000}"/>
    <cellStyle name="Style 26 8" xfId="4329" xr:uid="{00000000-0005-0000-0000-000074050000}"/>
    <cellStyle name="Style 26 8 2" xfId="24847" xr:uid="{00000000-0005-0000-0000-0000141A0000}"/>
    <cellStyle name="Style 26 8 3" xfId="22642" xr:uid="{00000000-0005-0000-0000-0000141A0000}"/>
    <cellStyle name="Style 26 9" xfId="3565" xr:uid="{00000000-0005-0000-0000-0000EE250000}"/>
    <cellStyle name="styleColumnTitles" xfId="1118" xr:uid="{00000000-0005-0000-0000-000051040000}"/>
    <cellStyle name="styleColumnTitles 10" xfId="15428" xr:uid="{00000000-0005-0000-0000-000051040000}"/>
    <cellStyle name="styleColumnTitles 10 2" xfId="33984" xr:uid="{00000000-0005-0000-0000-0000171A0000}"/>
    <cellStyle name="styleColumnTitles 10 3" xfId="47909" xr:uid="{00000000-0005-0000-0000-0000171A0000}"/>
    <cellStyle name="styleColumnTitles 11" xfId="14701" xr:uid="{00000000-0005-0000-0000-00008C050000}"/>
    <cellStyle name="styleColumnTitles 11 2" xfId="33257" xr:uid="{00000000-0005-0000-0000-0000181A0000}"/>
    <cellStyle name="styleColumnTitles 11 3" xfId="47225" xr:uid="{00000000-0005-0000-0000-0000181A0000}"/>
    <cellStyle name="styleColumnTitles 12" xfId="17883" xr:uid="{00000000-0005-0000-0000-00008C050000}"/>
    <cellStyle name="styleColumnTitles 12 2" xfId="36439" xr:uid="{00000000-0005-0000-0000-0000191A0000}"/>
    <cellStyle name="styleColumnTitles 12 3" xfId="50024" xr:uid="{00000000-0005-0000-0000-0000191A0000}"/>
    <cellStyle name="styleColumnTitles 13" xfId="18633" xr:uid="{00000000-0005-0000-0000-000051040000}"/>
    <cellStyle name="styleColumnTitles 13 2" xfId="37189" xr:uid="{00000000-0005-0000-0000-00001A1A0000}"/>
    <cellStyle name="styleColumnTitles 13 3" xfId="50691" xr:uid="{00000000-0005-0000-0000-00001A1A0000}"/>
    <cellStyle name="styleColumnTitles 14" xfId="14127" xr:uid="{00000000-0005-0000-0000-00008C050000}"/>
    <cellStyle name="styleColumnTitles 14 2" xfId="32683" xr:uid="{00000000-0005-0000-0000-00001B1A0000}"/>
    <cellStyle name="styleColumnTitles 14 3" xfId="46683" xr:uid="{00000000-0005-0000-0000-00001B1A0000}"/>
    <cellStyle name="styleColumnTitles 15" xfId="19739" xr:uid="{00000000-0005-0000-0000-000051040000}"/>
    <cellStyle name="styleColumnTitles 15 2" xfId="38295" xr:uid="{00000000-0005-0000-0000-00001C1A0000}"/>
    <cellStyle name="styleColumnTitles 15 3" xfId="51787" xr:uid="{00000000-0005-0000-0000-00001C1A0000}"/>
    <cellStyle name="styleColumnTitles 16" xfId="21485" xr:uid="{00000000-0005-0000-0000-000051040000}"/>
    <cellStyle name="styleColumnTitles 16 2" xfId="40025" xr:uid="{00000000-0005-0000-0000-00001D1A0000}"/>
    <cellStyle name="styleColumnTitles 16 3" xfId="53373" xr:uid="{00000000-0005-0000-0000-00001D1A0000}"/>
    <cellStyle name="styleColumnTitles 17" xfId="22101" xr:uid="{00000000-0005-0000-0000-00008C050000}"/>
    <cellStyle name="styleColumnTitles 17 2" xfId="40641" xr:uid="{00000000-0005-0000-0000-00001E1A0000}"/>
    <cellStyle name="styleColumnTitles 17 3" xfId="53930" xr:uid="{00000000-0005-0000-0000-00001E1A0000}"/>
    <cellStyle name="styleColumnTitles 18" xfId="22903" xr:uid="{00000000-0005-0000-0000-0000161A0000}"/>
    <cellStyle name="styleColumnTitles 19" xfId="29971" xr:uid="{00000000-0005-0000-0000-0000161A0000}"/>
    <cellStyle name="styleColumnTitles 2" xfId="1119" xr:uid="{00000000-0005-0000-0000-000052040000}"/>
    <cellStyle name="styleColumnTitles 2 10" xfId="13807" xr:uid="{00000000-0005-0000-0000-00008D050000}"/>
    <cellStyle name="styleColumnTitles 2 10 2" xfId="32363" xr:uid="{00000000-0005-0000-0000-0000201A0000}"/>
    <cellStyle name="styleColumnTitles 2 10 3" xfId="46389" xr:uid="{00000000-0005-0000-0000-0000201A0000}"/>
    <cellStyle name="styleColumnTitles 2 11" xfId="15808" xr:uid="{00000000-0005-0000-0000-00008D050000}"/>
    <cellStyle name="styleColumnTitles 2 11 2" xfId="34364" xr:uid="{00000000-0005-0000-0000-0000211A0000}"/>
    <cellStyle name="styleColumnTitles 2 11 3" xfId="48219" xr:uid="{00000000-0005-0000-0000-0000211A0000}"/>
    <cellStyle name="styleColumnTitles 2 12" xfId="17925" xr:uid="{00000000-0005-0000-0000-000052040000}"/>
    <cellStyle name="styleColumnTitles 2 12 2" xfId="36481" xr:uid="{00000000-0005-0000-0000-0000221A0000}"/>
    <cellStyle name="styleColumnTitles 2 12 3" xfId="50064" xr:uid="{00000000-0005-0000-0000-0000221A0000}"/>
    <cellStyle name="styleColumnTitles 2 13" xfId="14063" xr:uid="{00000000-0005-0000-0000-00008D050000}"/>
    <cellStyle name="styleColumnTitles 2 13 2" xfId="32619" xr:uid="{00000000-0005-0000-0000-0000231A0000}"/>
    <cellStyle name="styleColumnTitles 2 13 3" xfId="46622" xr:uid="{00000000-0005-0000-0000-0000231A0000}"/>
    <cellStyle name="styleColumnTitles 2 14" xfId="19765" xr:uid="{00000000-0005-0000-0000-000052040000}"/>
    <cellStyle name="styleColumnTitles 2 14 2" xfId="38321" xr:uid="{00000000-0005-0000-0000-0000241A0000}"/>
    <cellStyle name="styleColumnTitles 2 14 3" xfId="51813" xr:uid="{00000000-0005-0000-0000-0000241A0000}"/>
    <cellStyle name="styleColumnTitles 2 15" xfId="21658" xr:uid="{00000000-0005-0000-0000-000052040000}"/>
    <cellStyle name="styleColumnTitles 2 15 2" xfId="40198" xr:uid="{00000000-0005-0000-0000-0000251A0000}"/>
    <cellStyle name="styleColumnTitles 2 15 3" xfId="53546" xr:uid="{00000000-0005-0000-0000-0000251A0000}"/>
    <cellStyle name="styleColumnTitles 2 16" xfId="22102" xr:uid="{00000000-0005-0000-0000-00008D050000}"/>
    <cellStyle name="styleColumnTitles 2 16 2" xfId="40642" xr:uid="{00000000-0005-0000-0000-0000261A0000}"/>
    <cellStyle name="styleColumnTitles 2 16 3" xfId="53931" xr:uid="{00000000-0005-0000-0000-0000261A0000}"/>
    <cellStyle name="styleColumnTitles 2 17" xfId="22904" xr:uid="{00000000-0005-0000-0000-00001F1A0000}"/>
    <cellStyle name="styleColumnTitles 2 18" xfId="29970" xr:uid="{00000000-0005-0000-0000-00001F1A0000}"/>
    <cellStyle name="styleColumnTitles 2 19" xfId="54319" xr:uid="{00000000-0005-0000-0000-000052040000}"/>
    <cellStyle name="styleColumnTitles 2 2" xfId="1120" xr:uid="{00000000-0005-0000-0000-000053040000}"/>
    <cellStyle name="styleColumnTitles 2 2 10" xfId="11557" xr:uid="{00000000-0005-0000-0000-000053040000}"/>
    <cellStyle name="styleColumnTitles 2 2 10 2" xfId="30121" xr:uid="{00000000-0005-0000-0000-0000281A0000}"/>
    <cellStyle name="styleColumnTitles 2 2 10 3" xfId="44330" xr:uid="{00000000-0005-0000-0000-0000281A0000}"/>
    <cellStyle name="styleColumnTitles 2 2 11" xfId="18735" xr:uid="{00000000-0005-0000-0000-00008E050000}"/>
    <cellStyle name="styleColumnTitles 2 2 11 2" xfId="37291" xr:uid="{00000000-0005-0000-0000-0000291A0000}"/>
    <cellStyle name="styleColumnTitles 2 2 11 3" xfId="50788" xr:uid="{00000000-0005-0000-0000-0000291A0000}"/>
    <cellStyle name="styleColumnTitles 2 2 12" xfId="19073" xr:uid="{00000000-0005-0000-0000-000053040000}"/>
    <cellStyle name="styleColumnTitles 2 2 12 2" xfId="37629" xr:uid="{00000000-0005-0000-0000-00002A1A0000}"/>
    <cellStyle name="styleColumnTitles 2 2 12 3" xfId="51121" xr:uid="{00000000-0005-0000-0000-00002A1A0000}"/>
    <cellStyle name="styleColumnTitles 2 2 13" xfId="21486" xr:uid="{00000000-0005-0000-0000-000053040000}"/>
    <cellStyle name="styleColumnTitles 2 2 13 2" xfId="40026" xr:uid="{00000000-0005-0000-0000-00002B1A0000}"/>
    <cellStyle name="styleColumnTitles 2 2 13 3" xfId="53374" xr:uid="{00000000-0005-0000-0000-00002B1A0000}"/>
    <cellStyle name="styleColumnTitles 2 2 14" xfId="22103" xr:uid="{00000000-0005-0000-0000-00008E050000}"/>
    <cellStyle name="styleColumnTitles 2 2 14 2" xfId="40643" xr:uid="{00000000-0005-0000-0000-00002C1A0000}"/>
    <cellStyle name="styleColumnTitles 2 2 14 3" xfId="53932" xr:uid="{00000000-0005-0000-0000-00002C1A0000}"/>
    <cellStyle name="styleColumnTitles 2 2 15" xfId="22905" xr:uid="{00000000-0005-0000-0000-0000271A0000}"/>
    <cellStyle name="styleColumnTitles 2 2 16" xfId="23585" xr:uid="{00000000-0005-0000-0000-0000271A0000}"/>
    <cellStyle name="styleColumnTitles 2 2 17" xfId="54320" xr:uid="{00000000-0005-0000-0000-000053040000}"/>
    <cellStyle name="styleColumnTitles 2 2 2" xfId="2392" xr:uid="{00000000-0005-0000-0000-000053040000}"/>
    <cellStyle name="styleColumnTitles 2 2 2 10" xfId="16300" xr:uid="{00000000-0005-0000-0000-00008F050000}"/>
    <cellStyle name="styleColumnTitles 2 2 2 10 2" xfId="34856" xr:uid="{00000000-0005-0000-0000-00002E1A0000}"/>
    <cellStyle name="styleColumnTitles 2 2 2 10 3" xfId="48643" xr:uid="{00000000-0005-0000-0000-00002E1A0000}"/>
    <cellStyle name="styleColumnTitles 2 2 2 11" xfId="13697" xr:uid="{00000000-0005-0000-0000-000053040000}"/>
    <cellStyle name="styleColumnTitles 2 2 2 11 2" xfId="32253" xr:uid="{00000000-0005-0000-0000-00002F1A0000}"/>
    <cellStyle name="styleColumnTitles 2 2 2 11 3" xfId="46288" xr:uid="{00000000-0005-0000-0000-00002F1A0000}"/>
    <cellStyle name="styleColumnTitles 2 2 2 12" xfId="19617" xr:uid="{00000000-0005-0000-0000-00008F050000}"/>
    <cellStyle name="styleColumnTitles 2 2 2 12 2" xfId="38173" xr:uid="{00000000-0005-0000-0000-0000301A0000}"/>
    <cellStyle name="styleColumnTitles 2 2 2 12 3" xfId="51665" xr:uid="{00000000-0005-0000-0000-0000301A0000}"/>
    <cellStyle name="styleColumnTitles 2 2 2 13" xfId="23903" xr:uid="{00000000-0005-0000-0000-00002D1A0000}"/>
    <cellStyle name="styleColumnTitles 2 2 2 2" xfId="5599" xr:uid="{00000000-0005-0000-0000-00008F050000}"/>
    <cellStyle name="styleColumnTitles 2 2 2 2 2" xfId="20585" xr:uid="{00000000-0005-0000-0000-000081060000}"/>
    <cellStyle name="styleColumnTitles 2 2 2 2 2 2" xfId="39137" xr:uid="{00000000-0005-0000-0000-0000321A0000}"/>
    <cellStyle name="styleColumnTitles 2 2 2 2 2 3" xfId="52520" xr:uid="{00000000-0005-0000-0000-0000321A0000}"/>
    <cellStyle name="styleColumnTitles 2 2 2 2 3" xfId="26016" xr:uid="{00000000-0005-0000-0000-0000311A0000}"/>
    <cellStyle name="styleColumnTitles 2 2 2 2 4" xfId="41416" xr:uid="{00000000-0005-0000-0000-0000311A0000}"/>
    <cellStyle name="styleColumnTitles 2 2 2 3" xfId="7565" xr:uid="{00000000-0005-0000-0000-00008F050000}"/>
    <cellStyle name="styleColumnTitles 2 2 2 3 2" xfId="27695" xr:uid="{00000000-0005-0000-0000-0000331A0000}"/>
    <cellStyle name="styleColumnTitles 2 2 2 3 3" xfId="42703" xr:uid="{00000000-0005-0000-0000-0000331A0000}"/>
    <cellStyle name="styleColumnTitles 2 2 2 4" xfId="8426" xr:uid="{00000000-0005-0000-0000-00008F050000}"/>
    <cellStyle name="styleColumnTitles 2 2 2 4 2" xfId="28353" xr:uid="{00000000-0005-0000-0000-0000341A0000}"/>
    <cellStyle name="styleColumnTitles 2 2 2 4 3" xfId="43180" xr:uid="{00000000-0005-0000-0000-0000341A0000}"/>
    <cellStyle name="styleColumnTitles 2 2 2 5" xfId="9282" xr:uid="{00000000-0005-0000-0000-00008F050000}"/>
    <cellStyle name="styleColumnTitles 2 2 2 5 2" xfId="28884" xr:uid="{00000000-0005-0000-0000-0000351A0000}"/>
    <cellStyle name="styleColumnTitles 2 2 2 5 3" xfId="43564" xr:uid="{00000000-0005-0000-0000-0000351A0000}"/>
    <cellStyle name="styleColumnTitles 2 2 2 6" xfId="4257" xr:uid="{00000000-0005-0000-0000-000009260000}"/>
    <cellStyle name="styleColumnTitles 2 2 2 7" xfId="12793" xr:uid="{00000000-0005-0000-0000-00008F050000}"/>
    <cellStyle name="styleColumnTitles 2 2 2 7 2" xfId="31349" xr:uid="{00000000-0005-0000-0000-0000371A0000}"/>
    <cellStyle name="styleColumnTitles 2 2 2 7 3" xfId="45437" xr:uid="{00000000-0005-0000-0000-0000371A0000}"/>
    <cellStyle name="styleColumnTitles 2 2 2 8" xfId="15066" xr:uid="{00000000-0005-0000-0000-00008F050000}"/>
    <cellStyle name="styleColumnTitles 2 2 2 8 2" xfId="33622" xr:uid="{00000000-0005-0000-0000-0000381A0000}"/>
    <cellStyle name="styleColumnTitles 2 2 2 8 3" xfId="47573" xr:uid="{00000000-0005-0000-0000-0000381A0000}"/>
    <cellStyle name="styleColumnTitles 2 2 2 9" xfId="14501" xr:uid="{00000000-0005-0000-0000-000053040000}"/>
    <cellStyle name="styleColumnTitles 2 2 2 9 2" xfId="33057" xr:uid="{00000000-0005-0000-0000-0000391A0000}"/>
    <cellStyle name="styleColumnTitles 2 2 2 9 3" xfId="47036" xr:uid="{00000000-0005-0000-0000-0000391A0000}"/>
    <cellStyle name="styleColumnTitles 2 2 3" xfId="2669" xr:uid="{00000000-0005-0000-0000-000053040000}"/>
    <cellStyle name="styleColumnTitles 2 2 3 10" xfId="16162" xr:uid="{00000000-0005-0000-0000-000053040000}"/>
    <cellStyle name="styleColumnTitles 2 2 3 10 2" xfId="34718" xr:uid="{00000000-0005-0000-0000-00003B1A0000}"/>
    <cellStyle name="styleColumnTitles 2 2 3 10 3" xfId="48516" xr:uid="{00000000-0005-0000-0000-00003B1A0000}"/>
    <cellStyle name="styleColumnTitles 2 2 3 11" xfId="19438" xr:uid="{00000000-0005-0000-0000-000090050000}"/>
    <cellStyle name="styleColumnTitles 2 2 3 11 2" xfId="37994" xr:uid="{00000000-0005-0000-0000-00003C1A0000}"/>
    <cellStyle name="styleColumnTitles 2 2 3 11 3" xfId="51486" xr:uid="{00000000-0005-0000-0000-00003C1A0000}"/>
    <cellStyle name="styleColumnTitles 2 2 3 12" xfId="55495" xr:uid="{00000000-0005-0000-0000-000053040000}"/>
    <cellStyle name="styleColumnTitles 2 2 3 2" xfId="5876" xr:uid="{00000000-0005-0000-0000-000090050000}"/>
    <cellStyle name="styleColumnTitles 2 2 3 2 2" xfId="20766" xr:uid="{00000000-0005-0000-0000-000083060000}"/>
    <cellStyle name="styleColumnTitles 2 2 3 2 2 2" xfId="39311" xr:uid="{00000000-0005-0000-0000-00003E1A0000}"/>
    <cellStyle name="styleColumnTitles 2 2 3 2 2 3" xfId="52688" xr:uid="{00000000-0005-0000-0000-00003E1A0000}"/>
    <cellStyle name="styleColumnTitles 2 2 3 2 3" xfId="26286" xr:uid="{00000000-0005-0000-0000-00003D1A0000}"/>
    <cellStyle name="styleColumnTitles 2 2 3 2 4" xfId="41671" xr:uid="{00000000-0005-0000-0000-00003D1A0000}"/>
    <cellStyle name="styleColumnTitles 2 2 3 3" xfId="7842" xr:uid="{00000000-0005-0000-0000-000090050000}"/>
    <cellStyle name="styleColumnTitles 2 2 3 3 2" xfId="27886" xr:uid="{00000000-0005-0000-0000-00003F1A0000}"/>
    <cellStyle name="styleColumnTitles 2 2 3 3 3" xfId="42865" xr:uid="{00000000-0005-0000-0000-00003F1A0000}"/>
    <cellStyle name="styleColumnTitles 2 2 3 4" xfId="8703" xr:uid="{00000000-0005-0000-0000-000090050000}"/>
    <cellStyle name="styleColumnTitles 2 2 3 4 2" xfId="28566" xr:uid="{00000000-0005-0000-0000-0000401A0000}"/>
    <cellStyle name="styleColumnTitles 2 2 3 4 3" xfId="43342" xr:uid="{00000000-0005-0000-0000-0000401A0000}"/>
    <cellStyle name="styleColumnTitles 2 2 3 5" xfId="9559" xr:uid="{00000000-0005-0000-0000-000090050000}"/>
    <cellStyle name="styleColumnTitles 2 2 3 5 2" xfId="29161" xr:uid="{00000000-0005-0000-0000-0000411A0000}"/>
    <cellStyle name="styleColumnTitles 2 2 3 5 3" xfId="43828" xr:uid="{00000000-0005-0000-0000-0000411A0000}"/>
    <cellStyle name="styleColumnTitles 2 2 3 6" xfId="3583" xr:uid="{00000000-0005-0000-0000-00000A260000}"/>
    <cellStyle name="styleColumnTitles 2 2 3 7" xfId="12671" xr:uid="{00000000-0005-0000-0000-000090050000}"/>
    <cellStyle name="styleColumnTitles 2 2 3 7 2" xfId="31227" xr:uid="{00000000-0005-0000-0000-0000431A0000}"/>
    <cellStyle name="styleColumnTitles 2 2 3 7 3" xfId="45327" xr:uid="{00000000-0005-0000-0000-0000431A0000}"/>
    <cellStyle name="styleColumnTitles 2 2 3 8" xfId="12242" xr:uid="{00000000-0005-0000-0000-000053040000}"/>
    <cellStyle name="styleColumnTitles 2 2 3 8 2" xfId="30803" xr:uid="{00000000-0005-0000-0000-0000441A0000}"/>
    <cellStyle name="styleColumnTitles 2 2 3 8 3" xfId="44924" xr:uid="{00000000-0005-0000-0000-0000441A0000}"/>
    <cellStyle name="styleColumnTitles 2 2 3 9" xfId="16577" xr:uid="{00000000-0005-0000-0000-000090050000}"/>
    <cellStyle name="styleColumnTitles 2 2 3 9 2" xfId="35133" xr:uid="{00000000-0005-0000-0000-0000451A0000}"/>
    <cellStyle name="styleColumnTitles 2 2 3 9 3" xfId="48914" xr:uid="{00000000-0005-0000-0000-0000451A0000}"/>
    <cellStyle name="styleColumnTitles 2 2 4" xfId="2534" xr:uid="{00000000-0005-0000-0000-000053040000}"/>
    <cellStyle name="styleColumnTitles 2 2 4 10" xfId="21554" xr:uid="{00000000-0005-0000-0000-000053040000}"/>
    <cellStyle name="styleColumnTitles 2 2 4 10 2" xfId="40094" xr:uid="{00000000-0005-0000-0000-0000471A0000}"/>
    <cellStyle name="styleColumnTitles 2 2 4 10 3" xfId="53442" xr:uid="{00000000-0005-0000-0000-0000471A0000}"/>
    <cellStyle name="styleColumnTitles 2 2 4 11" xfId="24030" xr:uid="{00000000-0005-0000-0000-0000461A0000}"/>
    <cellStyle name="styleColumnTitles 2 2 4 12" xfId="55362" xr:uid="{00000000-0005-0000-0000-000053040000}"/>
    <cellStyle name="styleColumnTitles 2 2 4 2" xfId="5741" xr:uid="{00000000-0005-0000-0000-000091050000}"/>
    <cellStyle name="styleColumnTitles 2 2 4 2 2" xfId="26156" xr:uid="{00000000-0005-0000-0000-0000481A0000}"/>
    <cellStyle name="styleColumnTitles 2 2 4 2 3" xfId="41544" xr:uid="{00000000-0005-0000-0000-0000481A0000}"/>
    <cellStyle name="styleColumnTitles 2 2 4 3" xfId="9424" xr:uid="{00000000-0005-0000-0000-000091050000}"/>
    <cellStyle name="styleColumnTitles 2 2 4 3 2" xfId="29026" xr:uid="{00000000-0005-0000-0000-0000491A0000}"/>
    <cellStyle name="styleColumnTitles 2 2 4 3 3" xfId="43698" xr:uid="{00000000-0005-0000-0000-0000491A0000}"/>
    <cellStyle name="styleColumnTitles 2 2 4 4" xfId="4256" xr:uid="{00000000-0005-0000-0000-00000B260000}"/>
    <cellStyle name="styleColumnTitles 2 2 4 5" xfId="13190" xr:uid="{00000000-0005-0000-0000-000091050000}"/>
    <cellStyle name="styleColumnTitles 2 2 4 5 2" xfId="31746" xr:uid="{00000000-0005-0000-0000-00004B1A0000}"/>
    <cellStyle name="styleColumnTitles 2 2 4 5 3" xfId="45828" xr:uid="{00000000-0005-0000-0000-00004B1A0000}"/>
    <cellStyle name="styleColumnTitles 2 2 4 6" xfId="12108" xr:uid="{00000000-0005-0000-0000-000053040000}"/>
    <cellStyle name="styleColumnTitles 2 2 4 6 2" xfId="30671" xr:uid="{00000000-0005-0000-0000-00004C1A0000}"/>
    <cellStyle name="styleColumnTitles 2 2 4 6 3" xfId="44812" xr:uid="{00000000-0005-0000-0000-00004C1A0000}"/>
    <cellStyle name="styleColumnTitles 2 2 4 7" xfId="16442" xr:uid="{00000000-0005-0000-0000-000091050000}"/>
    <cellStyle name="styleColumnTitles 2 2 4 7 2" xfId="34998" xr:uid="{00000000-0005-0000-0000-00004D1A0000}"/>
    <cellStyle name="styleColumnTitles 2 2 4 7 3" xfId="48779" xr:uid="{00000000-0005-0000-0000-00004D1A0000}"/>
    <cellStyle name="styleColumnTitles 2 2 4 8" xfId="18118" xr:uid="{00000000-0005-0000-0000-000053040000}"/>
    <cellStyle name="styleColumnTitles 2 2 4 8 2" xfId="36674" xr:uid="{00000000-0005-0000-0000-00004E1A0000}"/>
    <cellStyle name="styleColumnTitles 2 2 4 8 3" xfId="50230" xr:uid="{00000000-0005-0000-0000-00004E1A0000}"/>
    <cellStyle name="styleColumnTitles 2 2 4 9" xfId="19573" xr:uid="{00000000-0005-0000-0000-000091050000}"/>
    <cellStyle name="styleColumnTitles 2 2 4 9 2" xfId="38129" xr:uid="{00000000-0005-0000-0000-00004F1A0000}"/>
    <cellStyle name="styleColumnTitles 2 2 4 9 3" xfId="51621" xr:uid="{00000000-0005-0000-0000-00004F1A0000}"/>
    <cellStyle name="styleColumnTitles 2 2 5" xfId="4337" xr:uid="{00000000-0005-0000-0000-00008E050000}"/>
    <cellStyle name="styleColumnTitles 2 2 5 2" xfId="24855" xr:uid="{00000000-0005-0000-0000-0000501A0000}"/>
    <cellStyle name="styleColumnTitles 2 2 5 3" xfId="22639" xr:uid="{00000000-0005-0000-0000-0000501A0000}"/>
    <cellStyle name="styleColumnTitles 2 2 6" xfId="3582" xr:uid="{00000000-0005-0000-0000-000008260000}"/>
    <cellStyle name="styleColumnTitles 2 2 7" xfId="15018" xr:uid="{00000000-0005-0000-0000-000053040000}"/>
    <cellStyle name="styleColumnTitles 2 2 7 2" xfId="33574" xr:uid="{00000000-0005-0000-0000-0000521A0000}"/>
    <cellStyle name="styleColumnTitles 2 2 7 3" xfId="47525" xr:uid="{00000000-0005-0000-0000-0000521A0000}"/>
    <cellStyle name="styleColumnTitles 2 2 8" xfId="13846" xr:uid="{00000000-0005-0000-0000-00008E050000}"/>
    <cellStyle name="styleColumnTitles 2 2 8 2" xfId="32402" xr:uid="{00000000-0005-0000-0000-0000531A0000}"/>
    <cellStyle name="styleColumnTitles 2 2 8 3" xfId="46423" xr:uid="{00000000-0005-0000-0000-0000531A0000}"/>
    <cellStyle name="styleColumnTitles 2 2 9" xfId="15921" xr:uid="{00000000-0005-0000-0000-00008E050000}"/>
    <cellStyle name="styleColumnTitles 2 2 9 2" xfId="34477" xr:uid="{00000000-0005-0000-0000-0000541A0000}"/>
    <cellStyle name="styleColumnTitles 2 2 9 3" xfId="48322" xr:uid="{00000000-0005-0000-0000-0000541A0000}"/>
    <cellStyle name="styleColumnTitles 2 3" xfId="1121" xr:uid="{00000000-0005-0000-0000-000054040000}"/>
    <cellStyle name="styleColumnTitles 2 3 10" xfId="18799" xr:uid="{00000000-0005-0000-0000-000054040000}"/>
    <cellStyle name="styleColumnTitles 2 3 10 2" xfId="37355" xr:uid="{00000000-0005-0000-0000-0000561A0000}"/>
    <cellStyle name="styleColumnTitles 2 3 10 3" xfId="50848" xr:uid="{00000000-0005-0000-0000-0000561A0000}"/>
    <cellStyle name="styleColumnTitles 2 3 11" xfId="19366" xr:uid="{00000000-0005-0000-0000-000092050000}"/>
    <cellStyle name="styleColumnTitles 2 3 11 2" xfId="37922" xr:uid="{00000000-0005-0000-0000-0000571A0000}"/>
    <cellStyle name="styleColumnTitles 2 3 11 3" xfId="51414" xr:uid="{00000000-0005-0000-0000-0000571A0000}"/>
    <cellStyle name="styleColumnTitles 2 3 12" xfId="19742" xr:uid="{00000000-0005-0000-0000-000054040000}"/>
    <cellStyle name="styleColumnTitles 2 3 12 2" xfId="38298" xr:uid="{00000000-0005-0000-0000-0000581A0000}"/>
    <cellStyle name="styleColumnTitles 2 3 12 3" xfId="51790" xr:uid="{00000000-0005-0000-0000-0000581A0000}"/>
    <cellStyle name="styleColumnTitles 2 3 13" xfId="21644" xr:uid="{00000000-0005-0000-0000-000054040000}"/>
    <cellStyle name="styleColumnTitles 2 3 13 2" xfId="40184" xr:uid="{00000000-0005-0000-0000-0000591A0000}"/>
    <cellStyle name="styleColumnTitles 2 3 13 3" xfId="53532" xr:uid="{00000000-0005-0000-0000-0000591A0000}"/>
    <cellStyle name="styleColumnTitles 2 3 14" xfId="22104" xr:uid="{00000000-0005-0000-0000-000092050000}"/>
    <cellStyle name="styleColumnTitles 2 3 14 2" xfId="40644" xr:uid="{00000000-0005-0000-0000-00005A1A0000}"/>
    <cellStyle name="styleColumnTitles 2 3 14 3" xfId="53933" xr:uid="{00000000-0005-0000-0000-00005A1A0000}"/>
    <cellStyle name="styleColumnTitles 2 3 15" xfId="22906" xr:uid="{00000000-0005-0000-0000-0000551A0000}"/>
    <cellStyle name="styleColumnTitles 2 3 16" xfId="29969" xr:uid="{00000000-0005-0000-0000-0000551A0000}"/>
    <cellStyle name="styleColumnTitles 2 3 17" xfId="54321" xr:uid="{00000000-0005-0000-0000-000054040000}"/>
    <cellStyle name="styleColumnTitles 2 3 2" xfId="2391" xr:uid="{00000000-0005-0000-0000-000054040000}"/>
    <cellStyle name="styleColumnTitles 2 3 2 10" xfId="16299" xr:uid="{00000000-0005-0000-0000-000093050000}"/>
    <cellStyle name="styleColumnTitles 2 3 2 10 2" xfId="34855" xr:uid="{00000000-0005-0000-0000-00005C1A0000}"/>
    <cellStyle name="styleColumnTitles 2 3 2 10 3" xfId="48642" xr:uid="{00000000-0005-0000-0000-00005C1A0000}"/>
    <cellStyle name="styleColumnTitles 2 3 2 11" xfId="12819" xr:uid="{00000000-0005-0000-0000-000054040000}"/>
    <cellStyle name="styleColumnTitles 2 3 2 11 2" xfId="31375" xr:uid="{00000000-0005-0000-0000-00005D1A0000}"/>
    <cellStyle name="styleColumnTitles 2 3 2 11 3" xfId="45462" xr:uid="{00000000-0005-0000-0000-00005D1A0000}"/>
    <cellStyle name="styleColumnTitles 2 3 2 12" xfId="19533" xr:uid="{00000000-0005-0000-0000-000093050000}"/>
    <cellStyle name="styleColumnTitles 2 3 2 12 2" xfId="38089" xr:uid="{00000000-0005-0000-0000-00005E1A0000}"/>
    <cellStyle name="styleColumnTitles 2 3 2 12 3" xfId="51581" xr:uid="{00000000-0005-0000-0000-00005E1A0000}"/>
    <cellStyle name="styleColumnTitles 2 3 2 13" xfId="23902" xr:uid="{00000000-0005-0000-0000-00005B1A0000}"/>
    <cellStyle name="styleColumnTitles 2 3 2 2" xfId="5598" xr:uid="{00000000-0005-0000-0000-000093050000}"/>
    <cellStyle name="styleColumnTitles 2 3 2 2 2" xfId="20584" xr:uid="{00000000-0005-0000-0000-000087060000}"/>
    <cellStyle name="styleColumnTitles 2 3 2 2 2 2" xfId="39136" xr:uid="{00000000-0005-0000-0000-0000601A0000}"/>
    <cellStyle name="styleColumnTitles 2 3 2 2 2 3" xfId="52519" xr:uid="{00000000-0005-0000-0000-0000601A0000}"/>
    <cellStyle name="styleColumnTitles 2 3 2 2 3" xfId="26015" xr:uid="{00000000-0005-0000-0000-00005F1A0000}"/>
    <cellStyle name="styleColumnTitles 2 3 2 2 4" xfId="41415" xr:uid="{00000000-0005-0000-0000-00005F1A0000}"/>
    <cellStyle name="styleColumnTitles 2 3 2 3" xfId="7564" xr:uid="{00000000-0005-0000-0000-000093050000}"/>
    <cellStyle name="styleColumnTitles 2 3 2 3 2" xfId="27694" xr:uid="{00000000-0005-0000-0000-0000611A0000}"/>
    <cellStyle name="styleColumnTitles 2 3 2 3 3" xfId="42702" xr:uid="{00000000-0005-0000-0000-0000611A0000}"/>
    <cellStyle name="styleColumnTitles 2 3 2 4" xfId="8425" xr:uid="{00000000-0005-0000-0000-000093050000}"/>
    <cellStyle name="styleColumnTitles 2 3 2 4 2" xfId="28352" xr:uid="{00000000-0005-0000-0000-0000621A0000}"/>
    <cellStyle name="styleColumnTitles 2 3 2 4 3" xfId="43179" xr:uid="{00000000-0005-0000-0000-0000621A0000}"/>
    <cellStyle name="styleColumnTitles 2 3 2 5" xfId="9281" xr:uid="{00000000-0005-0000-0000-000093050000}"/>
    <cellStyle name="styleColumnTitles 2 3 2 5 2" xfId="28883" xr:uid="{00000000-0005-0000-0000-0000631A0000}"/>
    <cellStyle name="styleColumnTitles 2 3 2 5 3" xfId="43563" xr:uid="{00000000-0005-0000-0000-0000631A0000}"/>
    <cellStyle name="styleColumnTitles 2 3 2 6" xfId="3584" xr:uid="{00000000-0005-0000-0000-00000D260000}"/>
    <cellStyle name="styleColumnTitles 2 3 2 7" xfId="13213" xr:uid="{00000000-0005-0000-0000-000093050000}"/>
    <cellStyle name="styleColumnTitles 2 3 2 7 2" xfId="31769" xr:uid="{00000000-0005-0000-0000-0000651A0000}"/>
    <cellStyle name="styleColumnTitles 2 3 2 7 3" xfId="45851" xr:uid="{00000000-0005-0000-0000-0000651A0000}"/>
    <cellStyle name="styleColumnTitles 2 3 2 8" xfId="15065" xr:uid="{00000000-0005-0000-0000-000093050000}"/>
    <cellStyle name="styleColumnTitles 2 3 2 8 2" xfId="33621" xr:uid="{00000000-0005-0000-0000-0000661A0000}"/>
    <cellStyle name="styleColumnTitles 2 3 2 8 3" xfId="47572" xr:uid="{00000000-0005-0000-0000-0000661A0000}"/>
    <cellStyle name="styleColumnTitles 2 3 2 9" xfId="14504" xr:uid="{00000000-0005-0000-0000-000054040000}"/>
    <cellStyle name="styleColumnTitles 2 3 2 9 2" xfId="33060" xr:uid="{00000000-0005-0000-0000-0000671A0000}"/>
    <cellStyle name="styleColumnTitles 2 3 2 9 3" xfId="47039" xr:uid="{00000000-0005-0000-0000-0000671A0000}"/>
    <cellStyle name="styleColumnTitles 2 3 3" xfId="2670" xr:uid="{00000000-0005-0000-0000-000054040000}"/>
    <cellStyle name="styleColumnTitles 2 3 3 10" xfId="17902" xr:uid="{00000000-0005-0000-0000-000054040000}"/>
    <cellStyle name="styleColumnTitles 2 3 3 10 2" xfId="36458" xr:uid="{00000000-0005-0000-0000-0000691A0000}"/>
    <cellStyle name="styleColumnTitles 2 3 3 10 3" xfId="50042" xr:uid="{00000000-0005-0000-0000-0000691A0000}"/>
    <cellStyle name="styleColumnTitles 2 3 3 11" xfId="14331" xr:uid="{00000000-0005-0000-0000-000094050000}"/>
    <cellStyle name="styleColumnTitles 2 3 3 11 2" xfId="32887" xr:uid="{00000000-0005-0000-0000-00006A1A0000}"/>
    <cellStyle name="styleColumnTitles 2 3 3 11 3" xfId="46877" xr:uid="{00000000-0005-0000-0000-00006A1A0000}"/>
    <cellStyle name="styleColumnTitles 2 3 3 12" xfId="55496" xr:uid="{00000000-0005-0000-0000-000054040000}"/>
    <cellStyle name="styleColumnTitles 2 3 3 2" xfId="5877" xr:uid="{00000000-0005-0000-0000-000094050000}"/>
    <cellStyle name="styleColumnTitles 2 3 3 2 2" xfId="20767" xr:uid="{00000000-0005-0000-0000-000089060000}"/>
    <cellStyle name="styleColumnTitles 2 3 3 2 2 2" xfId="39312" xr:uid="{00000000-0005-0000-0000-00006C1A0000}"/>
    <cellStyle name="styleColumnTitles 2 3 3 2 2 3" xfId="52689" xr:uid="{00000000-0005-0000-0000-00006C1A0000}"/>
    <cellStyle name="styleColumnTitles 2 3 3 2 3" xfId="26287" xr:uid="{00000000-0005-0000-0000-00006B1A0000}"/>
    <cellStyle name="styleColumnTitles 2 3 3 2 4" xfId="41672" xr:uid="{00000000-0005-0000-0000-00006B1A0000}"/>
    <cellStyle name="styleColumnTitles 2 3 3 3" xfId="7843" xr:uid="{00000000-0005-0000-0000-000094050000}"/>
    <cellStyle name="styleColumnTitles 2 3 3 3 2" xfId="27887" xr:uid="{00000000-0005-0000-0000-00006D1A0000}"/>
    <cellStyle name="styleColumnTitles 2 3 3 3 3" xfId="42866" xr:uid="{00000000-0005-0000-0000-00006D1A0000}"/>
    <cellStyle name="styleColumnTitles 2 3 3 4" xfId="8704" xr:uid="{00000000-0005-0000-0000-000094050000}"/>
    <cellStyle name="styleColumnTitles 2 3 3 4 2" xfId="28567" xr:uid="{00000000-0005-0000-0000-00006E1A0000}"/>
    <cellStyle name="styleColumnTitles 2 3 3 4 3" xfId="43343" xr:uid="{00000000-0005-0000-0000-00006E1A0000}"/>
    <cellStyle name="styleColumnTitles 2 3 3 5" xfId="9560" xr:uid="{00000000-0005-0000-0000-000094050000}"/>
    <cellStyle name="styleColumnTitles 2 3 3 5 2" xfId="29162" xr:uid="{00000000-0005-0000-0000-00006F1A0000}"/>
    <cellStyle name="styleColumnTitles 2 3 3 5 3" xfId="43829" xr:uid="{00000000-0005-0000-0000-00006F1A0000}"/>
    <cellStyle name="styleColumnTitles 2 3 3 6" xfId="3585" xr:uid="{00000000-0005-0000-0000-00000E260000}"/>
    <cellStyle name="styleColumnTitles 2 3 3 7" xfId="11693" xr:uid="{00000000-0005-0000-0000-000094050000}"/>
    <cellStyle name="styleColumnTitles 2 3 3 7 2" xfId="30257" xr:uid="{00000000-0005-0000-0000-0000711A0000}"/>
    <cellStyle name="styleColumnTitles 2 3 3 7 3" xfId="44408" xr:uid="{00000000-0005-0000-0000-0000711A0000}"/>
    <cellStyle name="styleColumnTitles 2 3 3 8" xfId="14092" xr:uid="{00000000-0005-0000-0000-000054040000}"/>
    <cellStyle name="styleColumnTitles 2 3 3 8 2" xfId="32648" xr:uid="{00000000-0005-0000-0000-0000721A0000}"/>
    <cellStyle name="styleColumnTitles 2 3 3 8 3" xfId="46650" xr:uid="{00000000-0005-0000-0000-0000721A0000}"/>
    <cellStyle name="styleColumnTitles 2 3 3 9" xfId="16578" xr:uid="{00000000-0005-0000-0000-000094050000}"/>
    <cellStyle name="styleColumnTitles 2 3 3 9 2" xfId="35134" xr:uid="{00000000-0005-0000-0000-0000731A0000}"/>
    <cellStyle name="styleColumnTitles 2 3 3 9 3" xfId="48915" xr:uid="{00000000-0005-0000-0000-0000731A0000}"/>
    <cellStyle name="styleColumnTitles 2 3 4" xfId="2533" xr:uid="{00000000-0005-0000-0000-000054040000}"/>
    <cellStyle name="styleColumnTitles 2 3 4 10" xfId="21553" xr:uid="{00000000-0005-0000-0000-000054040000}"/>
    <cellStyle name="styleColumnTitles 2 3 4 10 2" xfId="40093" xr:uid="{00000000-0005-0000-0000-0000751A0000}"/>
    <cellStyle name="styleColumnTitles 2 3 4 10 3" xfId="53441" xr:uid="{00000000-0005-0000-0000-0000751A0000}"/>
    <cellStyle name="styleColumnTitles 2 3 4 11" xfId="24029" xr:uid="{00000000-0005-0000-0000-0000741A0000}"/>
    <cellStyle name="styleColumnTitles 2 3 4 12" xfId="55361" xr:uid="{00000000-0005-0000-0000-000054040000}"/>
    <cellStyle name="styleColumnTitles 2 3 4 2" xfId="5740" xr:uid="{00000000-0005-0000-0000-000095050000}"/>
    <cellStyle name="styleColumnTitles 2 3 4 2 2" xfId="26155" xr:uid="{00000000-0005-0000-0000-0000761A0000}"/>
    <cellStyle name="styleColumnTitles 2 3 4 2 3" xfId="41543" xr:uid="{00000000-0005-0000-0000-0000761A0000}"/>
    <cellStyle name="styleColumnTitles 2 3 4 3" xfId="9423" xr:uid="{00000000-0005-0000-0000-000095050000}"/>
    <cellStyle name="styleColumnTitles 2 3 4 3 2" xfId="29025" xr:uid="{00000000-0005-0000-0000-0000771A0000}"/>
    <cellStyle name="styleColumnTitles 2 3 4 3 3" xfId="43697" xr:uid="{00000000-0005-0000-0000-0000771A0000}"/>
    <cellStyle name="styleColumnTitles 2 3 4 4" xfId="3586" xr:uid="{00000000-0005-0000-0000-00000F260000}"/>
    <cellStyle name="styleColumnTitles 2 3 4 5" xfId="13191" xr:uid="{00000000-0005-0000-0000-000095050000}"/>
    <cellStyle name="styleColumnTitles 2 3 4 5 2" xfId="31747" xr:uid="{00000000-0005-0000-0000-0000791A0000}"/>
    <cellStyle name="styleColumnTitles 2 3 4 5 3" xfId="45829" xr:uid="{00000000-0005-0000-0000-0000791A0000}"/>
    <cellStyle name="styleColumnTitles 2 3 4 6" xfId="11759" xr:uid="{00000000-0005-0000-0000-000054040000}"/>
    <cellStyle name="styleColumnTitles 2 3 4 6 2" xfId="30323" xr:uid="{00000000-0005-0000-0000-00007A1A0000}"/>
    <cellStyle name="styleColumnTitles 2 3 4 6 3" xfId="44470" xr:uid="{00000000-0005-0000-0000-00007A1A0000}"/>
    <cellStyle name="styleColumnTitles 2 3 4 7" xfId="16441" xr:uid="{00000000-0005-0000-0000-000095050000}"/>
    <cellStyle name="styleColumnTitles 2 3 4 7 2" xfId="34997" xr:uid="{00000000-0005-0000-0000-00007B1A0000}"/>
    <cellStyle name="styleColumnTitles 2 3 4 7 3" xfId="48778" xr:uid="{00000000-0005-0000-0000-00007B1A0000}"/>
    <cellStyle name="styleColumnTitles 2 3 4 8" xfId="13930" xr:uid="{00000000-0005-0000-0000-000054040000}"/>
    <cellStyle name="styleColumnTitles 2 3 4 8 2" xfId="32486" xr:uid="{00000000-0005-0000-0000-00007C1A0000}"/>
    <cellStyle name="styleColumnTitles 2 3 4 8 3" xfId="46498" xr:uid="{00000000-0005-0000-0000-00007C1A0000}"/>
    <cellStyle name="styleColumnTitles 2 3 4 9" xfId="19893" xr:uid="{00000000-0005-0000-0000-000095050000}"/>
    <cellStyle name="styleColumnTitles 2 3 4 9 2" xfId="38449" xr:uid="{00000000-0005-0000-0000-00007D1A0000}"/>
    <cellStyle name="styleColumnTitles 2 3 4 9 3" xfId="51941" xr:uid="{00000000-0005-0000-0000-00007D1A0000}"/>
    <cellStyle name="styleColumnTitles 2 3 5" xfId="4338" xr:uid="{00000000-0005-0000-0000-000092050000}"/>
    <cellStyle name="styleColumnTitles 2 3 5 2" xfId="24856" xr:uid="{00000000-0005-0000-0000-00007E1A0000}"/>
    <cellStyle name="styleColumnTitles 2 3 5 3" xfId="22638" xr:uid="{00000000-0005-0000-0000-00007E1A0000}"/>
    <cellStyle name="styleColumnTitles 2 3 6" xfId="4285" xr:uid="{00000000-0005-0000-0000-00000C260000}"/>
    <cellStyle name="styleColumnTitles 2 3 7" xfId="15381" xr:uid="{00000000-0005-0000-0000-000054040000}"/>
    <cellStyle name="styleColumnTitles 2 3 7 2" xfId="33937" xr:uid="{00000000-0005-0000-0000-0000801A0000}"/>
    <cellStyle name="styleColumnTitles 2 3 7 3" xfId="47868" xr:uid="{00000000-0005-0000-0000-0000801A0000}"/>
    <cellStyle name="styleColumnTitles 2 3 8" xfId="14561" xr:uid="{00000000-0005-0000-0000-000092050000}"/>
    <cellStyle name="styleColumnTitles 2 3 8 2" xfId="33117" xr:uid="{00000000-0005-0000-0000-0000811A0000}"/>
    <cellStyle name="styleColumnTitles 2 3 8 3" xfId="47095" xr:uid="{00000000-0005-0000-0000-0000811A0000}"/>
    <cellStyle name="styleColumnTitles 2 3 9" xfId="17561" xr:uid="{00000000-0005-0000-0000-000092050000}"/>
    <cellStyle name="styleColumnTitles 2 3 9 2" xfId="36117" xr:uid="{00000000-0005-0000-0000-0000821A0000}"/>
    <cellStyle name="styleColumnTitles 2 3 9 3" xfId="49747" xr:uid="{00000000-0005-0000-0000-0000821A0000}"/>
    <cellStyle name="styleColumnTitles 2 4" xfId="2393" xr:uid="{00000000-0005-0000-0000-000052040000}"/>
    <cellStyle name="styleColumnTitles 2 4 10" xfId="16301" xr:uid="{00000000-0005-0000-0000-000096050000}"/>
    <cellStyle name="styleColumnTitles 2 4 10 2" xfId="34857" xr:uid="{00000000-0005-0000-0000-0000841A0000}"/>
    <cellStyle name="styleColumnTitles 2 4 10 3" xfId="48644" xr:uid="{00000000-0005-0000-0000-0000841A0000}"/>
    <cellStyle name="styleColumnTitles 2 4 11" xfId="17728" xr:uid="{00000000-0005-0000-0000-000052040000}"/>
    <cellStyle name="styleColumnTitles 2 4 11 2" xfId="36284" xr:uid="{00000000-0005-0000-0000-0000851A0000}"/>
    <cellStyle name="styleColumnTitles 2 4 11 3" xfId="49897" xr:uid="{00000000-0005-0000-0000-0000851A0000}"/>
    <cellStyle name="styleColumnTitles 2 4 12" xfId="13665" xr:uid="{00000000-0005-0000-0000-000096050000}"/>
    <cellStyle name="styleColumnTitles 2 4 12 2" xfId="32221" xr:uid="{00000000-0005-0000-0000-0000861A0000}"/>
    <cellStyle name="styleColumnTitles 2 4 12 3" xfId="46266" xr:uid="{00000000-0005-0000-0000-0000861A0000}"/>
    <cellStyle name="styleColumnTitles 2 4 13" xfId="23904" xr:uid="{00000000-0005-0000-0000-0000831A0000}"/>
    <cellStyle name="styleColumnTitles 2 4 2" xfId="5600" xr:uid="{00000000-0005-0000-0000-000096050000}"/>
    <cellStyle name="styleColumnTitles 2 4 2 2" xfId="20586" xr:uid="{00000000-0005-0000-0000-00008C060000}"/>
    <cellStyle name="styleColumnTitles 2 4 2 2 2" xfId="39138" xr:uid="{00000000-0005-0000-0000-0000881A0000}"/>
    <cellStyle name="styleColumnTitles 2 4 2 2 3" xfId="52521" xr:uid="{00000000-0005-0000-0000-0000881A0000}"/>
    <cellStyle name="styleColumnTitles 2 4 2 3" xfId="26017" xr:uid="{00000000-0005-0000-0000-0000871A0000}"/>
    <cellStyle name="styleColumnTitles 2 4 2 4" xfId="41417" xr:uid="{00000000-0005-0000-0000-0000871A0000}"/>
    <cellStyle name="styleColumnTitles 2 4 3" xfId="7566" xr:uid="{00000000-0005-0000-0000-000096050000}"/>
    <cellStyle name="styleColumnTitles 2 4 3 2" xfId="27696" xr:uid="{00000000-0005-0000-0000-0000891A0000}"/>
    <cellStyle name="styleColumnTitles 2 4 3 3" xfId="42704" xr:uid="{00000000-0005-0000-0000-0000891A0000}"/>
    <cellStyle name="styleColumnTitles 2 4 4" xfId="8427" xr:uid="{00000000-0005-0000-0000-000096050000}"/>
    <cellStyle name="styleColumnTitles 2 4 4 2" xfId="28354" xr:uid="{00000000-0005-0000-0000-00008A1A0000}"/>
    <cellStyle name="styleColumnTitles 2 4 4 3" xfId="43181" xr:uid="{00000000-0005-0000-0000-00008A1A0000}"/>
    <cellStyle name="styleColumnTitles 2 4 5" xfId="9283" xr:uid="{00000000-0005-0000-0000-000096050000}"/>
    <cellStyle name="styleColumnTitles 2 4 5 2" xfId="28885" xr:uid="{00000000-0005-0000-0000-00008B1A0000}"/>
    <cellStyle name="styleColumnTitles 2 4 5 3" xfId="43565" xr:uid="{00000000-0005-0000-0000-00008B1A0000}"/>
    <cellStyle name="styleColumnTitles 2 4 6" xfId="4253" xr:uid="{00000000-0005-0000-0000-000010260000}"/>
    <cellStyle name="styleColumnTitles 2 4 7" xfId="11895" xr:uid="{00000000-0005-0000-0000-000096050000}"/>
    <cellStyle name="styleColumnTitles 2 4 7 2" xfId="30459" xr:uid="{00000000-0005-0000-0000-00008D1A0000}"/>
    <cellStyle name="styleColumnTitles 2 4 7 3" xfId="44604" xr:uid="{00000000-0005-0000-0000-00008D1A0000}"/>
    <cellStyle name="styleColumnTitles 2 4 8" xfId="15067" xr:uid="{00000000-0005-0000-0000-000096050000}"/>
    <cellStyle name="styleColumnTitles 2 4 8 2" xfId="33623" xr:uid="{00000000-0005-0000-0000-00008E1A0000}"/>
    <cellStyle name="styleColumnTitles 2 4 8 3" xfId="47574" xr:uid="{00000000-0005-0000-0000-00008E1A0000}"/>
    <cellStyle name="styleColumnTitles 2 4 9" xfId="14493" xr:uid="{00000000-0005-0000-0000-000052040000}"/>
    <cellStyle name="styleColumnTitles 2 4 9 2" xfId="33049" xr:uid="{00000000-0005-0000-0000-00008F1A0000}"/>
    <cellStyle name="styleColumnTitles 2 4 9 3" xfId="47028" xr:uid="{00000000-0005-0000-0000-00008F1A0000}"/>
    <cellStyle name="styleColumnTitles 2 5" xfId="2668" xr:uid="{00000000-0005-0000-0000-000052040000}"/>
    <cellStyle name="styleColumnTitles 2 5 10" xfId="15423" xr:uid="{00000000-0005-0000-0000-000052040000}"/>
    <cellStyle name="styleColumnTitles 2 5 10 2" xfId="33979" xr:uid="{00000000-0005-0000-0000-0000911A0000}"/>
    <cellStyle name="styleColumnTitles 2 5 10 3" xfId="47904" xr:uid="{00000000-0005-0000-0000-0000911A0000}"/>
    <cellStyle name="styleColumnTitles 2 5 11" xfId="19730" xr:uid="{00000000-0005-0000-0000-000097050000}"/>
    <cellStyle name="styleColumnTitles 2 5 11 2" xfId="38286" xr:uid="{00000000-0005-0000-0000-0000921A0000}"/>
    <cellStyle name="styleColumnTitles 2 5 11 3" xfId="51778" xr:uid="{00000000-0005-0000-0000-0000921A0000}"/>
    <cellStyle name="styleColumnTitles 2 5 12" xfId="55494" xr:uid="{00000000-0005-0000-0000-000052040000}"/>
    <cellStyle name="styleColumnTitles 2 5 2" xfId="5875" xr:uid="{00000000-0005-0000-0000-000097050000}"/>
    <cellStyle name="styleColumnTitles 2 5 2 2" xfId="20765" xr:uid="{00000000-0005-0000-0000-00008E060000}"/>
    <cellStyle name="styleColumnTitles 2 5 2 2 2" xfId="39310" xr:uid="{00000000-0005-0000-0000-0000941A0000}"/>
    <cellStyle name="styleColumnTitles 2 5 2 2 3" xfId="52687" xr:uid="{00000000-0005-0000-0000-0000941A0000}"/>
    <cellStyle name="styleColumnTitles 2 5 2 3" xfId="26285" xr:uid="{00000000-0005-0000-0000-0000931A0000}"/>
    <cellStyle name="styleColumnTitles 2 5 2 4" xfId="41670" xr:uid="{00000000-0005-0000-0000-0000931A0000}"/>
    <cellStyle name="styleColumnTitles 2 5 3" xfId="7841" xr:uid="{00000000-0005-0000-0000-000097050000}"/>
    <cellStyle name="styleColumnTitles 2 5 3 2" xfId="27885" xr:uid="{00000000-0005-0000-0000-0000951A0000}"/>
    <cellStyle name="styleColumnTitles 2 5 3 3" xfId="42864" xr:uid="{00000000-0005-0000-0000-0000951A0000}"/>
    <cellStyle name="styleColumnTitles 2 5 4" xfId="8702" xr:uid="{00000000-0005-0000-0000-000097050000}"/>
    <cellStyle name="styleColumnTitles 2 5 4 2" xfId="28565" xr:uid="{00000000-0005-0000-0000-0000961A0000}"/>
    <cellStyle name="styleColumnTitles 2 5 4 3" xfId="43341" xr:uid="{00000000-0005-0000-0000-0000961A0000}"/>
    <cellStyle name="styleColumnTitles 2 5 5" xfId="9558" xr:uid="{00000000-0005-0000-0000-000097050000}"/>
    <cellStyle name="styleColumnTitles 2 5 5 2" xfId="29160" xr:uid="{00000000-0005-0000-0000-0000971A0000}"/>
    <cellStyle name="styleColumnTitles 2 5 5 3" xfId="43827" xr:uid="{00000000-0005-0000-0000-0000971A0000}"/>
    <cellStyle name="styleColumnTitles 2 5 6" xfId="3587" xr:uid="{00000000-0005-0000-0000-000011260000}"/>
    <cellStyle name="styleColumnTitles 2 5 7" xfId="12482" xr:uid="{00000000-0005-0000-0000-000097050000}"/>
    <cellStyle name="styleColumnTitles 2 5 7 2" xfId="31040" xr:uid="{00000000-0005-0000-0000-0000991A0000}"/>
    <cellStyle name="styleColumnTitles 2 5 7 3" xfId="45140" xr:uid="{00000000-0005-0000-0000-0000991A0000}"/>
    <cellStyle name="styleColumnTitles 2 5 8" xfId="14197" xr:uid="{00000000-0005-0000-0000-000052040000}"/>
    <cellStyle name="styleColumnTitles 2 5 8 2" xfId="32753" xr:uid="{00000000-0005-0000-0000-00009A1A0000}"/>
    <cellStyle name="styleColumnTitles 2 5 8 3" xfId="46753" xr:uid="{00000000-0005-0000-0000-00009A1A0000}"/>
    <cellStyle name="styleColumnTitles 2 5 9" xfId="16576" xr:uid="{00000000-0005-0000-0000-000097050000}"/>
    <cellStyle name="styleColumnTitles 2 5 9 2" xfId="35132" xr:uid="{00000000-0005-0000-0000-00009B1A0000}"/>
    <cellStyle name="styleColumnTitles 2 5 9 3" xfId="48913" xr:uid="{00000000-0005-0000-0000-00009B1A0000}"/>
    <cellStyle name="styleColumnTitles 2 6" xfId="2535" xr:uid="{00000000-0005-0000-0000-000052040000}"/>
    <cellStyle name="styleColumnTitles 2 6 10" xfId="21555" xr:uid="{00000000-0005-0000-0000-000052040000}"/>
    <cellStyle name="styleColumnTitles 2 6 10 2" xfId="40095" xr:uid="{00000000-0005-0000-0000-00009D1A0000}"/>
    <cellStyle name="styleColumnTitles 2 6 10 3" xfId="53443" xr:uid="{00000000-0005-0000-0000-00009D1A0000}"/>
    <cellStyle name="styleColumnTitles 2 6 11" xfId="24031" xr:uid="{00000000-0005-0000-0000-00009C1A0000}"/>
    <cellStyle name="styleColumnTitles 2 6 12" xfId="55363" xr:uid="{00000000-0005-0000-0000-000052040000}"/>
    <cellStyle name="styleColumnTitles 2 6 2" xfId="5742" xr:uid="{00000000-0005-0000-0000-000098050000}"/>
    <cellStyle name="styleColumnTitles 2 6 2 2" xfId="26157" xr:uid="{00000000-0005-0000-0000-00009E1A0000}"/>
    <cellStyle name="styleColumnTitles 2 6 2 3" xfId="41545" xr:uid="{00000000-0005-0000-0000-00009E1A0000}"/>
    <cellStyle name="styleColumnTitles 2 6 3" xfId="9425" xr:uid="{00000000-0005-0000-0000-000098050000}"/>
    <cellStyle name="styleColumnTitles 2 6 3 2" xfId="29027" xr:uid="{00000000-0005-0000-0000-00009F1A0000}"/>
    <cellStyle name="styleColumnTitles 2 6 3 3" xfId="43699" xr:uid="{00000000-0005-0000-0000-00009F1A0000}"/>
    <cellStyle name="styleColumnTitles 2 6 4" xfId="4252" xr:uid="{00000000-0005-0000-0000-000012260000}"/>
    <cellStyle name="styleColumnTitles 2 6 5" xfId="13189" xr:uid="{00000000-0005-0000-0000-000098050000}"/>
    <cellStyle name="styleColumnTitles 2 6 5 2" xfId="31745" xr:uid="{00000000-0005-0000-0000-0000A11A0000}"/>
    <cellStyle name="styleColumnTitles 2 6 5 3" xfId="45827" xr:uid="{00000000-0005-0000-0000-0000A11A0000}"/>
    <cellStyle name="styleColumnTitles 2 6 6" xfId="11936" xr:uid="{00000000-0005-0000-0000-000052040000}"/>
    <cellStyle name="styleColumnTitles 2 6 6 2" xfId="30500" xr:uid="{00000000-0005-0000-0000-0000A21A0000}"/>
    <cellStyle name="styleColumnTitles 2 6 6 3" xfId="44644" xr:uid="{00000000-0005-0000-0000-0000A21A0000}"/>
    <cellStyle name="styleColumnTitles 2 6 7" xfId="16443" xr:uid="{00000000-0005-0000-0000-000098050000}"/>
    <cellStyle name="styleColumnTitles 2 6 7 2" xfId="34999" xr:uid="{00000000-0005-0000-0000-0000A31A0000}"/>
    <cellStyle name="styleColumnTitles 2 6 7 3" xfId="48780" xr:uid="{00000000-0005-0000-0000-0000A31A0000}"/>
    <cellStyle name="styleColumnTitles 2 6 8" xfId="18081" xr:uid="{00000000-0005-0000-0000-000052040000}"/>
    <cellStyle name="styleColumnTitles 2 6 8 2" xfId="36637" xr:uid="{00000000-0005-0000-0000-0000A41A0000}"/>
    <cellStyle name="styleColumnTitles 2 6 8 3" xfId="50197" xr:uid="{00000000-0005-0000-0000-0000A41A0000}"/>
    <cellStyle name="styleColumnTitles 2 6 9" xfId="16275" xr:uid="{00000000-0005-0000-0000-000098050000}"/>
    <cellStyle name="styleColumnTitles 2 6 9 2" xfId="34831" xr:uid="{00000000-0005-0000-0000-0000A51A0000}"/>
    <cellStyle name="styleColumnTitles 2 6 9 3" xfId="48619" xr:uid="{00000000-0005-0000-0000-0000A51A0000}"/>
    <cellStyle name="styleColumnTitles 2 7" xfId="4336" xr:uid="{00000000-0005-0000-0000-00008D050000}"/>
    <cellStyle name="styleColumnTitles 2 7 2" xfId="24854" xr:uid="{00000000-0005-0000-0000-0000A61A0000}"/>
    <cellStyle name="styleColumnTitles 2 7 3" xfId="24459" xr:uid="{00000000-0005-0000-0000-0000A61A0000}"/>
    <cellStyle name="styleColumnTitles 2 8" xfId="4284" xr:uid="{00000000-0005-0000-0000-000007260000}"/>
    <cellStyle name="styleColumnTitles 2 9" xfId="15379" xr:uid="{00000000-0005-0000-0000-000052040000}"/>
    <cellStyle name="styleColumnTitles 2 9 2" xfId="33935" xr:uid="{00000000-0005-0000-0000-0000A81A0000}"/>
    <cellStyle name="styleColumnTitles 2 9 3" xfId="47866" xr:uid="{00000000-0005-0000-0000-0000A81A0000}"/>
    <cellStyle name="styleColumnTitles 20" xfId="54318" xr:uid="{00000000-0005-0000-0000-000051040000}"/>
    <cellStyle name="styleColumnTitles 3" xfId="1122" xr:uid="{00000000-0005-0000-0000-000055040000}"/>
    <cellStyle name="styleColumnTitles 3 10" xfId="18667" xr:uid="{00000000-0005-0000-0000-000055040000}"/>
    <cellStyle name="styleColumnTitles 3 10 2" xfId="37223" xr:uid="{00000000-0005-0000-0000-0000AA1A0000}"/>
    <cellStyle name="styleColumnTitles 3 10 3" xfId="50720" xr:uid="{00000000-0005-0000-0000-0000AA1A0000}"/>
    <cellStyle name="styleColumnTitles 3 11" xfId="19698" xr:uid="{00000000-0005-0000-0000-000099050000}"/>
    <cellStyle name="styleColumnTitles 3 11 2" xfId="38254" xr:uid="{00000000-0005-0000-0000-0000AB1A0000}"/>
    <cellStyle name="styleColumnTitles 3 11 3" xfId="51746" xr:uid="{00000000-0005-0000-0000-0000AB1A0000}"/>
    <cellStyle name="styleColumnTitles 3 12" xfId="19767" xr:uid="{00000000-0005-0000-0000-000055040000}"/>
    <cellStyle name="styleColumnTitles 3 12 2" xfId="38323" xr:uid="{00000000-0005-0000-0000-0000AC1A0000}"/>
    <cellStyle name="styleColumnTitles 3 12 3" xfId="51815" xr:uid="{00000000-0005-0000-0000-0000AC1A0000}"/>
    <cellStyle name="styleColumnTitles 3 13" xfId="21500" xr:uid="{00000000-0005-0000-0000-000055040000}"/>
    <cellStyle name="styleColumnTitles 3 13 2" xfId="40040" xr:uid="{00000000-0005-0000-0000-0000AD1A0000}"/>
    <cellStyle name="styleColumnTitles 3 13 3" xfId="53388" xr:uid="{00000000-0005-0000-0000-0000AD1A0000}"/>
    <cellStyle name="styleColumnTitles 3 14" xfId="22105" xr:uid="{00000000-0005-0000-0000-000099050000}"/>
    <cellStyle name="styleColumnTitles 3 14 2" xfId="40645" xr:uid="{00000000-0005-0000-0000-0000AE1A0000}"/>
    <cellStyle name="styleColumnTitles 3 14 3" xfId="53934" xr:uid="{00000000-0005-0000-0000-0000AE1A0000}"/>
    <cellStyle name="styleColumnTitles 3 15" xfId="22907" xr:uid="{00000000-0005-0000-0000-0000A91A0000}"/>
    <cellStyle name="styleColumnTitles 3 16" xfId="29966" xr:uid="{00000000-0005-0000-0000-0000A91A0000}"/>
    <cellStyle name="styleColumnTitles 3 17" xfId="54322" xr:uid="{00000000-0005-0000-0000-000055040000}"/>
    <cellStyle name="styleColumnTitles 3 2" xfId="2390" xr:uid="{00000000-0005-0000-0000-000055040000}"/>
    <cellStyle name="styleColumnTitles 3 2 10" xfId="16298" xr:uid="{00000000-0005-0000-0000-00009A050000}"/>
    <cellStyle name="styleColumnTitles 3 2 10 2" xfId="34854" xr:uid="{00000000-0005-0000-0000-0000B01A0000}"/>
    <cellStyle name="styleColumnTitles 3 2 10 3" xfId="48641" xr:uid="{00000000-0005-0000-0000-0000B01A0000}"/>
    <cellStyle name="styleColumnTitles 3 2 11" xfId="17210" xr:uid="{00000000-0005-0000-0000-000055040000}"/>
    <cellStyle name="styleColumnTitles 3 2 11 2" xfId="35766" xr:uid="{00000000-0005-0000-0000-0000B11A0000}"/>
    <cellStyle name="styleColumnTitles 3 2 11 3" xfId="49438" xr:uid="{00000000-0005-0000-0000-0000B11A0000}"/>
    <cellStyle name="styleColumnTitles 3 2 12" xfId="17687" xr:uid="{00000000-0005-0000-0000-00009A050000}"/>
    <cellStyle name="styleColumnTitles 3 2 12 2" xfId="36243" xr:uid="{00000000-0005-0000-0000-0000B21A0000}"/>
    <cellStyle name="styleColumnTitles 3 2 12 3" xfId="49858" xr:uid="{00000000-0005-0000-0000-0000B21A0000}"/>
    <cellStyle name="styleColumnTitles 3 2 13" xfId="23901" xr:uid="{00000000-0005-0000-0000-0000AF1A0000}"/>
    <cellStyle name="styleColumnTitles 3 2 2" xfId="5597" xr:uid="{00000000-0005-0000-0000-00009A050000}"/>
    <cellStyle name="styleColumnTitles 3 2 2 2" xfId="20583" xr:uid="{00000000-0005-0000-0000-000092060000}"/>
    <cellStyle name="styleColumnTitles 3 2 2 2 2" xfId="39135" xr:uid="{00000000-0005-0000-0000-0000B41A0000}"/>
    <cellStyle name="styleColumnTitles 3 2 2 2 3" xfId="52518" xr:uid="{00000000-0005-0000-0000-0000B41A0000}"/>
    <cellStyle name="styleColumnTitles 3 2 2 3" xfId="26014" xr:uid="{00000000-0005-0000-0000-0000B31A0000}"/>
    <cellStyle name="styleColumnTitles 3 2 2 4" xfId="41414" xr:uid="{00000000-0005-0000-0000-0000B31A0000}"/>
    <cellStyle name="styleColumnTitles 3 2 3" xfId="7563" xr:uid="{00000000-0005-0000-0000-00009A050000}"/>
    <cellStyle name="styleColumnTitles 3 2 3 2" xfId="27693" xr:uid="{00000000-0005-0000-0000-0000B51A0000}"/>
    <cellStyle name="styleColumnTitles 3 2 3 3" xfId="42701" xr:uid="{00000000-0005-0000-0000-0000B51A0000}"/>
    <cellStyle name="styleColumnTitles 3 2 4" xfId="8424" xr:uid="{00000000-0005-0000-0000-00009A050000}"/>
    <cellStyle name="styleColumnTitles 3 2 4 2" xfId="28351" xr:uid="{00000000-0005-0000-0000-0000B61A0000}"/>
    <cellStyle name="styleColumnTitles 3 2 4 3" xfId="43178" xr:uid="{00000000-0005-0000-0000-0000B61A0000}"/>
    <cellStyle name="styleColumnTitles 3 2 5" xfId="9280" xr:uid="{00000000-0005-0000-0000-00009A050000}"/>
    <cellStyle name="styleColumnTitles 3 2 5 2" xfId="28882" xr:uid="{00000000-0005-0000-0000-0000B71A0000}"/>
    <cellStyle name="styleColumnTitles 3 2 5 3" xfId="43562" xr:uid="{00000000-0005-0000-0000-0000B71A0000}"/>
    <cellStyle name="styleColumnTitles 3 2 6" xfId="3588" xr:uid="{00000000-0005-0000-0000-000014260000}"/>
    <cellStyle name="styleColumnTitles 3 2 7" xfId="13214" xr:uid="{00000000-0005-0000-0000-00009A050000}"/>
    <cellStyle name="styleColumnTitles 3 2 7 2" xfId="31770" xr:uid="{00000000-0005-0000-0000-0000B91A0000}"/>
    <cellStyle name="styleColumnTitles 3 2 7 3" xfId="45852" xr:uid="{00000000-0005-0000-0000-0000B91A0000}"/>
    <cellStyle name="styleColumnTitles 3 2 8" xfId="15064" xr:uid="{00000000-0005-0000-0000-00009A050000}"/>
    <cellStyle name="styleColumnTitles 3 2 8 2" xfId="33620" xr:uid="{00000000-0005-0000-0000-0000BA1A0000}"/>
    <cellStyle name="styleColumnTitles 3 2 8 3" xfId="47571" xr:uid="{00000000-0005-0000-0000-0000BA1A0000}"/>
    <cellStyle name="styleColumnTitles 3 2 9" xfId="13382" xr:uid="{00000000-0005-0000-0000-000055040000}"/>
    <cellStyle name="styleColumnTitles 3 2 9 2" xfId="31938" xr:uid="{00000000-0005-0000-0000-0000BB1A0000}"/>
    <cellStyle name="styleColumnTitles 3 2 9 3" xfId="46014" xr:uid="{00000000-0005-0000-0000-0000BB1A0000}"/>
    <cellStyle name="styleColumnTitles 3 3" xfId="2671" xr:uid="{00000000-0005-0000-0000-000055040000}"/>
    <cellStyle name="styleColumnTitles 3 3 10" xfId="17708" xr:uid="{00000000-0005-0000-0000-000055040000}"/>
    <cellStyle name="styleColumnTitles 3 3 10 2" xfId="36264" xr:uid="{00000000-0005-0000-0000-0000BD1A0000}"/>
    <cellStyle name="styleColumnTitles 3 3 10 3" xfId="49879" xr:uid="{00000000-0005-0000-0000-0000BD1A0000}"/>
    <cellStyle name="styleColumnTitles 3 3 11" xfId="19016" xr:uid="{00000000-0005-0000-0000-00009B050000}"/>
    <cellStyle name="styleColumnTitles 3 3 11 2" xfId="37572" xr:uid="{00000000-0005-0000-0000-0000BE1A0000}"/>
    <cellStyle name="styleColumnTitles 3 3 11 3" xfId="51064" xr:uid="{00000000-0005-0000-0000-0000BE1A0000}"/>
    <cellStyle name="styleColumnTitles 3 3 12" xfId="55497" xr:uid="{00000000-0005-0000-0000-000055040000}"/>
    <cellStyle name="styleColumnTitles 3 3 2" xfId="5878" xr:uid="{00000000-0005-0000-0000-00009B050000}"/>
    <cellStyle name="styleColumnTitles 3 3 2 2" xfId="20768" xr:uid="{00000000-0005-0000-0000-000094060000}"/>
    <cellStyle name="styleColumnTitles 3 3 2 2 2" xfId="39313" xr:uid="{00000000-0005-0000-0000-0000C01A0000}"/>
    <cellStyle name="styleColumnTitles 3 3 2 2 3" xfId="52690" xr:uid="{00000000-0005-0000-0000-0000C01A0000}"/>
    <cellStyle name="styleColumnTitles 3 3 2 3" xfId="26288" xr:uid="{00000000-0005-0000-0000-0000BF1A0000}"/>
    <cellStyle name="styleColumnTitles 3 3 2 4" xfId="41673" xr:uid="{00000000-0005-0000-0000-0000BF1A0000}"/>
    <cellStyle name="styleColumnTitles 3 3 3" xfId="7844" xr:uid="{00000000-0005-0000-0000-00009B050000}"/>
    <cellStyle name="styleColumnTitles 3 3 3 2" xfId="27888" xr:uid="{00000000-0005-0000-0000-0000C11A0000}"/>
    <cellStyle name="styleColumnTitles 3 3 3 3" xfId="42867" xr:uid="{00000000-0005-0000-0000-0000C11A0000}"/>
    <cellStyle name="styleColumnTitles 3 3 4" xfId="8705" xr:uid="{00000000-0005-0000-0000-00009B050000}"/>
    <cellStyle name="styleColumnTitles 3 3 4 2" xfId="28568" xr:uid="{00000000-0005-0000-0000-0000C21A0000}"/>
    <cellStyle name="styleColumnTitles 3 3 4 3" xfId="43344" xr:uid="{00000000-0005-0000-0000-0000C21A0000}"/>
    <cellStyle name="styleColumnTitles 3 3 5" xfId="9561" xr:uid="{00000000-0005-0000-0000-00009B050000}"/>
    <cellStyle name="styleColumnTitles 3 3 5 2" xfId="29163" xr:uid="{00000000-0005-0000-0000-0000C31A0000}"/>
    <cellStyle name="styleColumnTitles 3 3 5 3" xfId="43830" xr:uid="{00000000-0005-0000-0000-0000C31A0000}"/>
    <cellStyle name="styleColumnTitles 3 3 6" xfId="4251" xr:uid="{00000000-0005-0000-0000-000015260000}"/>
    <cellStyle name="styleColumnTitles 3 3 7" xfId="13134" xr:uid="{00000000-0005-0000-0000-00009B050000}"/>
    <cellStyle name="styleColumnTitles 3 3 7 2" xfId="31690" xr:uid="{00000000-0005-0000-0000-0000C51A0000}"/>
    <cellStyle name="styleColumnTitles 3 3 7 3" xfId="45773" xr:uid="{00000000-0005-0000-0000-0000C51A0000}"/>
    <cellStyle name="styleColumnTitles 3 3 8" xfId="14264" xr:uid="{00000000-0005-0000-0000-000055040000}"/>
    <cellStyle name="styleColumnTitles 3 3 8 2" xfId="32820" xr:uid="{00000000-0005-0000-0000-0000C61A0000}"/>
    <cellStyle name="styleColumnTitles 3 3 8 3" xfId="46814" xr:uid="{00000000-0005-0000-0000-0000C61A0000}"/>
    <cellStyle name="styleColumnTitles 3 3 9" xfId="16579" xr:uid="{00000000-0005-0000-0000-00009B050000}"/>
    <cellStyle name="styleColumnTitles 3 3 9 2" xfId="35135" xr:uid="{00000000-0005-0000-0000-0000C71A0000}"/>
    <cellStyle name="styleColumnTitles 3 3 9 3" xfId="48916" xr:uid="{00000000-0005-0000-0000-0000C71A0000}"/>
    <cellStyle name="styleColumnTitles 3 4" xfId="2532" xr:uid="{00000000-0005-0000-0000-000055040000}"/>
    <cellStyle name="styleColumnTitles 3 4 10" xfId="21552" xr:uid="{00000000-0005-0000-0000-000055040000}"/>
    <cellStyle name="styleColumnTitles 3 4 10 2" xfId="40092" xr:uid="{00000000-0005-0000-0000-0000C91A0000}"/>
    <cellStyle name="styleColumnTitles 3 4 10 3" xfId="53440" xr:uid="{00000000-0005-0000-0000-0000C91A0000}"/>
    <cellStyle name="styleColumnTitles 3 4 11" xfId="24028" xr:uid="{00000000-0005-0000-0000-0000C81A0000}"/>
    <cellStyle name="styleColumnTitles 3 4 12" xfId="55360" xr:uid="{00000000-0005-0000-0000-000055040000}"/>
    <cellStyle name="styleColumnTitles 3 4 2" xfId="5739" xr:uid="{00000000-0005-0000-0000-00009C050000}"/>
    <cellStyle name="styleColumnTitles 3 4 2 2" xfId="26154" xr:uid="{00000000-0005-0000-0000-0000CA1A0000}"/>
    <cellStyle name="styleColumnTitles 3 4 2 3" xfId="41542" xr:uid="{00000000-0005-0000-0000-0000CA1A0000}"/>
    <cellStyle name="styleColumnTitles 3 4 3" xfId="9422" xr:uid="{00000000-0005-0000-0000-00009C050000}"/>
    <cellStyle name="styleColumnTitles 3 4 3 2" xfId="29024" xr:uid="{00000000-0005-0000-0000-0000CB1A0000}"/>
    <cellStyle name="styleColumnTitles 3 4 3 3" xfId="43696" xr:uid="{00000000-0005-0000-0000-0000CB1A0000}"/>
    <cellStyle name="styleColumnTitles 3 4 4" xfId="3589" xr:uid="{00000000-0005-0000-0000-000016260000}"/>
    <cellStyle name="styleColumnTitles 3 4 5" xfId="14524" xr:uid="{00000000-0005-0000-0000-00009C050000}"/>
    <cellStyle name="styleColumnTitles 3 4 5 2" xfId="33080" xr:uid="{00000000-0005-0000-0000-0000CD1A0000}"/>
    <cellStyle name="styleColumnTitles 3 4 5 3" xfId="47059" xr:uid="{00000000-0005-0000-0000-0000CD1A0000}"/>
    <cellStyle name="styleColumnTitles 3 4 6" xfId="11918" xr:uid="{00000000-0005-0000-0000-000055040000}"/>
    <cellStyle name="styleColumnTitles 3 4 6 2" xfId="30482" xr:uid="{00000000-0005-0000-0000-0000CE1A0000}"/>
    <cellStyle name="styleColumnTitles 3 4 6 3" xfId="44627" xr:uid="{00000000-0005-0000-0000-0000CE1A0000}"/>
    <cellStyle name="styleColumnTitles 3 4 7" xfId="16440" xr:uid="{00000000-0005-0000-0000-00009C050000}"/>
    <cellStyle name="styleColumnTitles 3 4 7 2" xfId="34996" xr:uid="{00000000-0005-0000-0000-0000CF1A0000}"/>
    <cellStyle name="styleColumnTitles 3 4 7 3" xfId="48777" xr:uid="{00000000-0005-0000-0000-0000CF1A0000}"/>
    <cellStyle name="styleColumnTitles 3 4 8" xfId="17929" xr:uid="{00000000-0005-0000-0000-000055040000}"/>
    <cellStyle name="styleColumnTitles 3 4 8 2" xfId="36485" xr:uid="{00000000-0005-0000-0000-0000D01A0000}"/>
    <cellStyle name="styleColumnTitles 3 4 8 3" xfId="50068" xr:uid="{00000000-0005-0000-0000-0000D01A0000}"/>
    <cellStyle name="styleColumnTitles 3 4 9" xfId="18720" xr:uid="{00000000-0005-0000-0000-00009C050000}"/>
    <cellStyle name="styleColumnTitles 3 4 9 2" xfId="37276" xr:uid="{00000000-0005-0000-0000-0000D11A0000}"/>
    <cellStyle name="styleColumnTitles 3 4 9 3" xfId="50773" xr:uid="{00000000-0005-0000-0000-0000D11A0000}"/>
    <cellStyle name="styleColumnTitles 3 5" xfId="4339" xr:uid="{00000000-0005-0000-0000-000099050000}"/>
    <cellStyle name="styleColumnTitles 3 5 2" xfId="24857" xr:uid="{00000000-0005-0000-0000-0000D21A0000}"/>
    <cellStyle name="styleColumnTitles 3 5 3" xfId="24457" xr:uid="{00000000-0005-0000-0000-0000D21A0000}"/>
    <cellStyle name="styleColumnTitles 3 6" xfId="4254" xr:uid="{00000000-0005-0000-0000-000013260000}"/>
    <cellStyle name="styleColumnTitles 3 7" xfId="13455" xr:uid="{00000000-0005-0000-0000-000055040000}"/>
    <cellStyle name="styleColumnTitles 3 7 2" xfId="32011" xr:uid="{00000000-0005-0000-0000-0000D41A0000}"/>
    <cellStyle name="styleColumnTitles 3 7 3" xfId="46079" xr:uid="{00000000-0005-0000-0000-0000D41A0000}"/>
    <cellStyle name="styleColumnTitles 3 8" xfId="14214" xr:uid="{00000000-0005-0000-0000-000099050000}"/>
    <cellStyle name="styleColumnTitles 3 8 2" xfId="32770" xr:uid="{00000000-0005-0000-0000-0000D51A0000}"/>
    <cellStyle name="styleColumnTitles 3 8 3" xfId="46767" xr:uid="{00000000-0005-0000-0000-0000D51A0000}"/>
    <cellStyle name="styleColumnTitles 3 9" xfId="17692" xr:uid="{00000000-0005-0000-0000-000099050000}"/>
    <cellStyle name="styleColumnTitles 3 9 2" xfId="36248" xr:uid="{00000000-0005-0000-0000-0000D61A0000}"/>
    <cellStyle name="styleColumnTitles 3 9 3" xfId="49863" xr:uid="{00000000-0005-0000-0000-0000D61A0000}"/>
    <cellStyle name="styleColumnTitles 4" xfId="1123" xr:uid="{00000000-0005-0000-0000-000056040000}"/>
    <cellStyle name="styleColumnTitles 4 10" xfId="13877" xr:uid="{00000000-0005-0000-0000-000056040000}"/>
    <cellStyle name="styleColumnTitles 4 10 2" xfId="32433" xr:uid="{00000000-0005-0000-0000-0000D81A0000}"/>
    <cellStyle name="styleColumnTitles 4 10 3" xfId="46448" xr:uid="{00000000-0005-0000-0000-0000D81A0000}"/>
    <cellStyle name="styleColumnTitles 4 11" xfId="19336" xr:uid="{00000000-0005-0000-0000-00009D050000}"/>
    <cellStyle name="styleColumnTitles 4 11 2" xfId="37892" xr:uid="{00000000-0005-0000-0000-0000D91A0000}"/>
    <cellStyle name="styleColumnTitles 4 11 3" xfId="51384" xr:uid="{00000000-0005-0000-0000-0000D91A0000}"/>
    <cellStyle name="styleColumnTitles 4 12" xfId="18380" xr:uid="{00000000-0005-0000-0000-000056040000}"/>
    <cellStyle name="styleColumnTitles 4 12 2" xfId="36936" xr:uid="{00000000-0005-0000-0000-0000DA1A0000}"/>
    <cellStyle name="styleColumnTitles 4 12 3" xfId="50458" xr:uid="{00000000-0005-0000-0000-0000DA1A0000}"/>
    <cellStyle name="styleColumnTitles 4 13" xfId="21654" xr:uid="{00000000-0005-0000-0000-000056040000}"/>
    <cellStyle name="styleColumnTitles 4 13 2" xfId="40194" xr:uid="{00000000-0005-0000-0000-0000DB1A0000}"/>
    <cellStyle name="styleColumnTitles 4 13 3" xfId="53542" xr:uid="{00000000-0005-0000-0000-0000DB1A0000}"/>
    <cellStyle name="styleColumnTitles 4 14" xfId="22106" xr:uid="{00000000-0005-0000-0000-00009D050000}"/>
    <cellStyle name="styleColumnTitles 4 14 2" xfId="40646" xr:uid="{00000000-0005-0000-0000-0000DC1A0000}"/>
    <cellStyle name="styleColumnTitles 4 14 3" xfId="53935" xr:uid="{00000000-0005-0000-0000-0000DC1A0000}"/>
    <cellStyle name="styleColumnTitles 4 15" xfId="22908" xr:uid="{00000000-0005-0000-0000-0000D71A0000}"/>
    <cellStyle name="styleColumnTitles 4 16" xfId="23194" xr:uid="{00000000-0005-0000-0000-0000D71A0000}"/>
    <cellStyle name="styleColumnTitles 4 17" xfId="54323" xr:uid="{00000000-0005-0000-0000-000056040000}"/>
    <cellStyle name="styleColumnTitles 4 2" xfId="2389" xr:uid="{00000000-0005-0000-0000-000056040000}"/>
    <cellStyle name="styleColumnTitles 4 2 10" xfId="16297" xr:uid="{00000000-0005-0000-0000-00009E050000}"/>
    <cellStyle name="styleColumnTitles 4 2 10 2" xfId="34853" xr:uid="{00000000-0005-0000-0000-0000DE1A0000}"/>
    <cellStyle name="styleColumnTitles 4 2 10 3" xfId="48640" xr:uid="{00000000-0005-0000-0000-0000DE1A0000}"/>
    <cellStyle name="styleColumnTitles 4 2 11" xfId="17591" xr:uid="{00000000-0005-0000-0000-000056040000}"/>
    <cellStyle name="styleColumnTitles 4 2 11 2" xfId="36147" xr:uid="{00000000-0005-0000-0000-0000DF1A0000}"/>
    <cellStyle name="styleColumnTitles 4 2 11 3" xfId="49776" xr:uid="{00000000-0005-0000-0000-0000DF1A0000}"/>
    <cellStyle name="styleColumnTitles 4 2 12" xfId="18848" xr:uid="{00000000-0005-0000-0000-00009E050000}"/>
    <cellStyle name="styleColumnTitles 4 2 12 2" xfId="37404" xr:uid="{00000000-0005-0000-0000-0000E01A0000}"/>
    <cellStyle name="styleColumnTitles 4 2 12 3" xfId="50896" xr:uid="{00000000-0005-0000-0000-0000E01A0000}"/>
    <cellStyle name="styleColumnTitles 4 2 13" xfId="23900" xr:uid="{00000000-0005-0000-0000-0000DD1A0000}"/>
    <cellStyle name="styleColumnTitles 4 2 2" xfId="5596" xr:uid="{00000000-0005-0000-0000-00009E050000}"/>
    <cellStyle name="styleColumnTitles 4 2 2 2" xfId="20582" xr:uid="{00000000-0005-0000-0000-000098060000}"/>
    <cellStyle name="styleColumnTitles 4 2 2 2 2" xfId="39134" xr:uid="{00000000-0005-0000-0000-0000E21A0000}"/>
    <cellStyle name="styleColumnTitles 4 2 2 2 3" xfId="52517" xr:uid="{00000000-0005-0000-0000-0000E21A0000}"/>
    <cellStyle name="styleColumnTitles 4 2 2 3" xfId="26013" xr:uid="{00000000-0005-0000-0000-0000E11A0000}"/>
    <cellStyle name="styleColumnTitles 4 2 2 4" xfId="41413" xr:uid="{00000000-0005-0000-0000-0000E11A0000}"/>
    <cellStyle name="styleColumnTitles 4 2 3" xfId="7562" xr:uid="{00000000-0005-0000-0000-00009E050000}"/>
    <cellStyle name="styleColumnTitles 4 2 3 2" xfId="27692" xr:uid="{00000000-0005-0000-0000-0000E31A0000}"/>
    <cellStyle name="styleColumnTitles 4 2 3 3" xfId="42700" xr:uid="{00000000-0005-0000-0000-0000E31A0000}"/>
    <cellStyle name="styleColumnTitles 4 2 4" xfId="8423" xr:uid="{00000000-0005-0000-0000-00009E050000}"/>
    <cellStyle name="styleColumnTitles 4 2 4 2" xfId="28350" xr:uid="{00000000-0005-0000-0000-0000E41A0000}"/>
    <cellStyle name="styleColumnTitles 4 2 4 3" xfId="43177" xr:uid="{00000000-0005-0000-0000-0000E41A0000}"/>
    <cellStyle name="styleColumnTitles 4 2 5" xfId="9279" xr:uid="{00000000-0005-0000-0000-00009E050000}"/>
    <cellStyle name="styleColumnTitles 4 2 5 2" xfId="28881" xr:uid="{00000000-0005-0000-0000-0000E51A0000}"/>
    <cellStyle name="styleColumnTitles 4 2 5 3" xfId="43561" xr:uid="{00000000-0005-0000-0000-0000E51A0000}"/>
    <cellStyle name="styleColumnTitles 4 2 6" xfId="4255" xr:uid="{00000000-0005-0000-0000-000018260000}"/>
    <cellStyle name="styleColumnTitles 4 2 7" xfId="13215" xr:uid="{00000000-0005-0000-0000-00009E050000}"/>
    <cellStyle name="styleColumnTitles 4 2 7 2" xfId="31771" xr:uid="{00000000-0005-0000-0000-0000E71A0000}"/>
    <cellStyle name="styleColumnTitles 4 2 7 3" xfId="45853" xr:uid="{00000000-0005-0000-0000-0000E71A0000}"/>
    <cellStyle name="styleColumnTitles 4 2 8" xfId="15063" xr:uid="{00000000-0005-0000-0000-00009E050000}"/>
    <cellStyle name="styleColumnTitles 4 2 8 2" xfId="33619" xr:uid="{00000000-0005-0000-0000-0000E81A0000}"/>
    <cellStyle name="styleColumnTitles 4 2 8 3" xfId="47570" xr:uid="{00000000-0005-0000-0000-0000E81A0000}"/>
    <cellStyle name="styleColumnTitles 4 2 9" xfId="13397" xr:uid="{00000000-0005-0000-0000-000056040000}"/>
    <cellStyle name="styleColumnTitles 4 2 9 2" xfId="31953" xr:uid="{00000000-0005-0000-0000-0000E91A0000}"/>
    <cellStyle name="styleColumnTitles 4 2 9 3" xfId="46028" xr:uid="{00000000-0005-0000-0000-0000E91A0000}"/>
    <cellStyle name="styleColumnTitles 4 3" xfId="2672" xr:uid="{00000000-0005-0000-0000-000056040000}"/>
    <cellStyle name="styleColumnTitles 4 3 10" xfId="17901" xr:uid="{00000000-0005-0000-0000-000056040000}"/>
    <cellStyle name="styleColumnTitles 4 3 10 2" xfId="36457" xr:uid="{00000000-0005-0000-0000-0000EB1A0000}"/>
    <cellStyle name="styleColumnTitles 4 3 10 3" xfId="50041" xr:uid="{00000000-0005-0000-0000-0000EB1A0000}"/>
    <cellStyle name="styleColumnTitles 4 3 11" xfId="19608" xr:uid="{00000000-0005-0000-0000-00009F050000}"/>
    <cellStyle name="styleColumnTitles 4 3 11 2" xfId="38164" xr:uid="{00000000-0005-0000-0000-0000EC1A0000}"/>
    <cellStyle name="styleColumnTitles 4 3 11 3" xfId="51656" xr:uid="{00000000-0005-0000-0000-0000EC1A0000}"/>
    <cellStyle name="styleColumnTitles 4 3 12" xfId="55498" xr:uid="{00000000-0005-0000-0000-000056040000}"/>
    <cellStyle name="styleColumnTitles 4 3 2" xfId="5879" xr:uid="{00000000-0005-0000-0000-00009F050000}"/>
    <cellStyle name="styleColumnTitles 4 3 2 2" xfId="20769" xr:uid="{00000000-0005-0000-0000-00009A060000}"/>
    <cellStyle name="styleColumnTitles 4 3 2 2 2" xfId="39314" xr:uid="{00000000-0005-0000-0000-0000EE1A0000}"/>
    <cellStyle name="styleColumnTitles 4 3 2 2 3" xfId="52691" xr:uid="{00000000-0005-0000-0000-0000EE1A0000}"/>
    <cellStyle name="styleColumnTitles 4 3 2 3" xfId="26289" xr:uid="{00000000-0005-0000-0000-0000ED1A0000}"/>
    <cellStyle name="styleColumnTitles 4 3 2 4" xfId="41674" xr:uid="{00000000-0005-0000-0000-0000ED1A0000}"/>
    <cellStyle name="styleColumnTitles 4 3 3" xfId="7845" xr:uid="{00000000-0005-0000-0000-00009F050000}"/>
    <cellStyle name="styleColumnTitles 4 3 3 2" xfId="27889" xr:uid="{00000000-0005-0000-0000-0000EF1A0000}"/>
    <cellStyle name="styleColumnTitles 4 3 3 3" xfId="42868" xr:uid="{00000000-0005-0000-0000-0000EF1A0000}"/>
    <cellStyle name="styleColumnTitles 4 3 4" xfId="8706" xr:uid="{00000000-0005-0000-0000-00009F050000}"/>
    <cellStyle name="styleColumnTitles 4 3 4 2" xfId="28569" xr:uid="{00000000-0005-0000-0000-0000F01A0000}"/>
    <cellStyle name="styleColumnTitles 4 3 4 3" xfId="43345" xr:uid="{00000000-0005-0000-0000-0000F01A0000}"/>
    <cellStyle name="styleColumnTitles 4 3 5" xfId="9562" xr:uid="{00000000-0005-0000-0000-00009F050000}"/>
    <cellStyle name="styleColumnTitles 4 3 5 2" xfId="29164" xr:uid="{00000000-0005-0000-0000-0000F11A0000}"/>
    <cellStyle name="styleColumnTitles 4 3 5 3" xfId="43831" xr:uid="{00000000-0005-0000-0000-0000F11A0000}"/>
    <cellStyle name="styleColumnTitles 4 3 6" xfId="3590" xr:uid="{00000000-0005-0000-0000-000019260000}"/>
    <cellStyle name="styleColumnTitles 4 3 7" xfId="12485" xr:uid="{00000000-0005-0000-0000-00009F050000}"/>
    <cellStyle name="styleColumnTitles 4 3 7 2" xfId="31043" xr:uid="{00000000-0005-0000-0000-0000F31A0000}"/>
    <cellStyle name="styleColumnTitles 4 3 7 3" xfId="45143" xr:uid="{00000000-0005-0000-0000-0000F31A0000}"/>
    <cellStyle name="styleColumnTitles 4 3 8" xfId="13970" xr:uid="{00000000-0005-0000-0000-000056040000}"/>
    <cellStyle name="styleColumnTitles 4 3 8 2" xfId="32526" xr:uid="{00000000-0005-0000-0000-0000F41A0000}"/>
    <cellStyle name="styleColumnTitles 4 3 8 3" xfId="46536" xr:uid="{00000000-0005-0000-0000-0000F41A0000}"/>
    <cellStyle name="styleColumnTitles 4 3 9" xfId="16580" xr:uid="{00000000-0005-0000-0000-00009F050000}"/>
    <cellStyle name="styleColumnTitles 4 3 9 2" xfId="35136" xr:uid="{00000000-0005-0000-0000-0000F51A0000}"/>
    <cellStyle name="styleColumnTitles 4 3 9 3" xfId="48917" xr:uid="{00000000-0005-0000-0000-0000F51A0000}"/>
    <cellStyle name="styleColumnTitles 4 4" xfId="2531" xr:uid="{00000000-0005-0000-0000-000056040000}"/>
    <cellStyle name="styleColumnTitles 4 4 10" xfId="21551" xr:uid="{00000000-0005-0000-0000-000056040000}"/>
    <cellStyle name="styleColumnTitles 4 4 10 2" xfId="40091" xr:uid="{00000000-0005-0000-0000-0000F71A0000}"/>
    <cellStyle name="styleColumnTitles 4 4 10 3" xfId="53439" xr:uid="{00000000-0005-0000-0000-0000F71A0000}"/>
    <cellStyle name="styleColumnTitles 4 4 11" xfId="24027" xr:uid="{00000000-0005-0000-0000-0000F61A0000}"/>
    <cellStyle name="styleColumnTitles 4 4 12" xfId="55359" xr:uid="{00000000-0005-0000-0000-000056040000}"/>
    <cellStyle name="styleColumnTitles 4 4 2" xfId="5738" xr:uid="{00000000-0005-0000-0000-0000A0050000}"/>
    <cellStyle name="styleColumnTitles 4 4 2 2" xfId="26153" xr:uid="{00000000-0005-0000-0000-0000F81A0000}"/>
    <cellStyle name="styleColumnTitles 4 4 2 3" xfId="41541" xr:uid="{00000000-0005-0000-0000-0000F81A0000}"/>
    <cellStyle name="styleColumnTitles 4 4 3" xfId="9421" xr:uid="{00000000-0005-0000-0000-0000A0050000}"/>
    <cellStyle name="styleColumnTitles 4 4 3 2" xfId="29023" xr:uid="{00000000-0005-0000-0000-0000F91A0000}"/>
    <cellStyle name="styleColumnTitles 4 4 3 3" xfId="43695" xr:uid="{00000000-0005-0000-0000-0000F91A0000}"/>
    <cellStyle name="styleColumnTitles 4 4 4" xfId="3591" xr:uid="{00000000-0005-0000-0000-00001A260000}"/>
    <cellStyle name="styleColumnTitles 4 4 5" xfId="12406" xr:uid="{00000000-0005-0000-0000-0000A0050000}"/>
    <cellStyle name="styleColumnTitles 4 4 5 2" xfId="30965" xr:uid="{00000000-0005-0000-0000-0000FB1A0000}"/>
    <cellStyle name="styleColumnTitles 4 4 5 3" xfId="45065" xr:uid="{00000000-0005-0000-0000-0000FB1A0000}"/>
    <cellStyle name="styleColumnTitles 4 4 6" xfId="12816" xr:uid="{00000000-0005-0000-0000-000056040000}"/>
    <cellStyle name="styleColumnTitles 4 4 6 2" xfId="31372" xr:uid="{00000000-0005-0000-0000-0000FC1A0000}"/>
    <cellStyle name="styleColumnTitles 4 4 6 3" xfId="45459" xr:uid="{00000000-0005-0000-0000-0000FC1A0000}"/>
    <cellStyle name="styleColumnTitles 4 4 7" xfId="16439" xr:uid="{00000000-0005-0000-0000-0000A0050000}"/>
    <cellStyle name="styleColumnTitles 4 4 7 2" xfId="34995" xr:uid="{00000000-0005-0000-0000-0000FD1A0000}"/>
    <cellStyle name="styleColumnTitles 4 4 7 3" xfId="48776" xr:uid="{00000000-0005-0000-0000-0000FD1A0000}"/>
    <cellStyle name="styleColumnTitles 4 4 8" xfId="13978" xr:uid="{00000000-0005-0000-0000-000056040000}"/>
    <cellStyle name="styleColumnTitles 4 4 8 2" xfId="32534" xr:uid="{00000000-0005-0000-0000-0000FE1A0000}"/>
    <cellStyle name="styleColumnTitles 4 4 8 3" xfId="46544" xr:uid="{00000000-0005-0000-0000-0000FE1A0000}"/>
    <cellStyle name="styleColumnTitles 4 4 9" xfId="14251" xr:uid="{00000000-0005-0000-0000-0000A0050000}"/>
    <cellStyle name="styleColumnTitles 4 4 9 2" xfId="32807" xr:uid="{00000000-0005-0000-0000-0000FF1A0000}"/>
    <cellStyle name="styleColumnTitles 4 4 9 3" xfId="46801" xr:uid="{00000000-0005-0000-0000-0000FF1A0000}"/>
    <cellStyle name="styleColumnTitles 4 5" xfId="4340" xr:uid="{00000000-0005-0000-0000-00009D050000}"/>
    <cellStyle name="styleColumnTitles 4 5 2" xfId="24858" xr:uid="{00000000-0005-0000-0000-0000001B0000}"/>
    <cellStyle name="styleColumnTitles 4 5 3" xfId="22637" xr:uid="{00000000-0005-0000-0000-0000001B0000}"/>
    <cellStyle name="styleColumnTitles 4 6" xfId="4250" xr:uid="{00000000-0005-0000-0000-000017260000}"/>
    <cellStyle name="styleColumnTitles 4 7" xfId="15434" xr:uid="{00000000-0005-0000-0000-000056040000}"/>
    <cellStyle name="styleColumnTitles 4 7 2" xfId="33990" xr:uid="{00000000-0005-0000-0000-0000021B0000}"/>
    <cellStyle name="styleColumnTitles 4 7 3" xfId="47914" xr:uid="{00000000-0005-0000-0000-0000021B0000}"/>
    <cellStyle name="styleColumnTitles 4 8" xfId="11478" xr:uid="{00000000-0005-0000-0000-00009D050000}"/>
    <cellStyle name="styleColumnTitles 4 8 2" xfId="30042" xr:uid="{00000000-0005-0000-0000-0000031B0000}"/>
    <cellStyle name="styleColumnTitles 4 8 3" xfId="44260" xr:uid="{00000000-0005-0000-0000-0000031B0000}"/>
    <cellStyle name="styleColumnTitles 4 9" xfId="15291" xr:uid="{00000000-0005-0000-0000-00009D050000}"/>
    <cellStyle name="styleColumnTitles 4 9 2" xfId="33847" xr:uid="{00000000-0005-0000-0000-0000041B0000}"/>
    <cellStyle name="styleColumnTitles 4 9 3" xfId="47784" xr:uid="{00000000-0005-0000-0000-0000041B0000}"/>
    <cellStyle name="styleColumnTitles 5" xfId="2394" xr:uid="{00000000-0005-0000-0000-000051040000}"/>
    <cellStyle name="styleColumnTitles 5 10" xfId="16302" xr:uid="{00000000-0005-0000-0000-0000A1050000}"/>
    <cellStyle name="styleColumnTitles 5 10 2" xfId="34858" xr:uid="{00000000-0005-0000-0000-0000061B0000}"/>
    <cellStyle name="styleColumnTitles 5 10 3" xfId="48645" xr:uid="{00000000-0005-0000-0000-0000061B0000}"/>
    <cellStyle name="styleColumnTitles 5 11" xfId="18096" xr:uid="{00000000-0005-0000-0000-000051040000}"/>
    <cellStyle name="styleColumnTitles 5 11 2" xfId="36652" xr:uid="{00000000-0005-0000-0000-0000071B0000}"/>
    <cellStyle name="styleColumnTitles 5 11 3" xfId="50212" xr:uid="{00000000-0005-0000-0000-0000071B0000}"/>
    <cellStyle name="styleColumnTitles 5 12" xfId="17757" xr:uid="{00000000-0005-0000-0000-0000A1050000}"/>
    <cellStyle name="styleColumnTitles 5 12 2" xfId="36313" xr:uid="{00000000-0005-0000-0000-0000081B0000}"/>
    <cellStyle name="styleColumnTitles 5 12 3" xfId="49922" xr:uid="{00000000-0005-0000-0000-0000081B0000}"/>
    <cellStyle name="styleColumnTitles 5 13" xfId="23905" xr:uid="{00000000-0005-0000-0000-0000051B0000}"/>
    <cellStyle name="styleColumnTitles 5 2" xfId="5601" xr:uid="{00000000-0005-0000-0000-0000A1050000}"/>
    <cellStyle name="styleColumnTitles 5 2 2" xfId="20587" xr:uid="{00000000-0005-0000-0000-00009D060000}"/>
    <cellStyle name="styleColumnTitles 5 2 2 2" xfId="39139" xr:uid="{00000000-0005-0000-0000-00000A1B0000}"/>
    <cellStyle name="styleColumnTitles 5 2 2 3" xfId="52522" xr:uid="{00000000-0005-0000-0000-00000A1B0000}"/>
    <cellStyle name="styleColumnTitles 5 2 3" xfId="26018" xr:uid="{00000000-0005-0000-0000-0000091B0000}"/>
    <cellStyle name="styleColumnTitles 5 2 4" xfId="41418" xr:uid="{00000000-0005-0000-0000-0000091B0000}"/>
    <cellStyle name="styleColumnTitles 5 3" xfId="7567" xr:uid="{00000000-0005-0000-0000-0000A1050000}"/>
    <cellStyle name="styleColumnTitles 5 3 2" xfId="27697" xr:uid="{00000000-0005-0000-0000-00000B1B0000}"/>
    <cellStyle name="styleColumnTitles 5 3 3" xfId="42705" xr:uid="{00000000-0005-0000-0000-00000B1B0000}"/>
    <cellStyle name="styleColumnTitles 5 4" xfId="8428" xr:uid="{00000000-0005-0000-0000-0000A1050000}"/>
    <cellStyle name="styleColumnTitles 5 4 2" xfId="28355" xr:uid="{00000000-0005-0000-0000-00000C1B0000}"/>
    <cellStyle name="styleColumnTitles 5 4 3" xfId="43182" xr:uid="{00000000-0005-0000-0000-00000C1B0000}"/>
    <cellStyle name="styleColumnTitles 5 5" xfId="9284" xr:uid="{00000000-0005-0000-0000-0000A1050000}"/>
    <cellStyle name="styleColumnTitles 5 5 2" xfId="28886" xr:uid="{00000000-0005-0000-0000-00000D1B0000}"/>
    <cellStyle name="styleColumnTitles 5 5 3" xfId="43566" xr:uid="{00000000-0005-0000-0000-00000D1B0000}"/>
    <cellStyle name="styleColumnTitles 5 6" xfId="3592" xr:uid="{00000000-0005-0000-0000-00001B260000}"/>
    <cellStyle name="styleColumnTitles 5 7" xfId="11736" xr:uid="{00000000-0005-0000-0000-0000A1050000}"/>
    <cellStyle name="styleColumnTitles 5 7 2" xfId="30300" xr:uid="{00000000-0005-0000-0000-00000F1B0000}"/>
    <cellStyle name="styleColumnTitles 5 7 3" xfId="44448" xr:uid="{00000000-0005-0000-0000-00000F1B0000}"/>
    <cellStyle name="styleColumnTitles 5 8" xfId="15068" xr:uid="{00000000-0005-0000-0000-0000A1050000}"/>
    <cellStyle name="styleColumnTitles 5 8 2" xfId="33624" xr:uid="{00000000-0005-0000-0000-0000101B0000}"/>
    <cellStyle name="styleColumnTitles 5 8 3" xfId="47575" xr:uid="{00000000-0005-0000-0000-0000101B0000}"/>
    <cellStyle name="styleColumnTitles 5 9" xfId="13380" xr:uid="{00000000-0005-0000-0000-000051040000}"/>
    <cellStyle name="styleColumnTitles 5 9 2" xfId="31936" xr:uid="{00000000-0005-0000-0000-0000111B0000}"/>
    <cellStyle name="styleColumnTitles 5 9 3" xfId="46012" xr:uid="{00000000-0005-0000-0000-0000111B0000}"/>
    <cellStyle name="styleColumnTitles 6" xfId="2667" xr:uid="{00000000-0005-0000-0000-000051040000}"/>
    <cellStyle name="styleColumnTitles 6 10" xfId="17909" xr:uid="{00000000-0005-0000-0000-000051040000}"/>
    <cellStyle name="styleColumnTitles 6 10 2" xfId="36465" xr:uid="{00000000-0005-0000-0000-0000131B0000}"/>
    <cellStyle name="styleColumnTitles 6 10 3" xfId="50048" xr:uid="{00000000-0005-0000-0000-0000131B0000}"/>
    <cellStyle name="styleColumnTitles 6 11" xfId="18269" xr:uid="{00000000-0005-0000-0000-0000A2050000}"/>
    <cellStyle name="styleColumnTitles 6 11 2" xfId="36825" xr:uid="{00000000-0005-0000-0000-0000141B0000}"/>
    <cellStyle name="styleColumnTitles 6 11 3" xfId="50363" xr:uid="{00000000-0005-0000-0000-0000141B0000}"/>
    <cellStyle name="styleColumnTitles 6 12" xfId="55493" xr:uid="{00000000-0005-0000-0000-000051040000}"/>
    <cellStyle name="styleColumnTitles 6 2" xfId="5874" xr:uid="{00000000-0005-0000-0000-0000A2050000}"/>
    <cellStyle name="styleColumnTitles 6 2 2" xfId="20764" xr:uid="{00000000-0005-0000-0000-00009F060000}"/>
    <cellStyle name="styleColumnTitles 6 2 2 2" xfId="39309" xr:uid="{00000000-0005-0000-0000-0000161B0000}"/>
    <cellStyle name="styleColumnTitles 6 2 2 3" xfId="52686" xr:uid="{00000000-0005-0000-0000-0000161B0000}"/>
    <cellStyle name="styleColumnTitles 6 2 3" xfId="26284" xr:uid="{00000000-0005-0000-0000-0000151B0000}"/>
    <cellStyle name="styleColumnTitles 6 2 4" xfId="41669" xr:uid="{00000000-0005-0000-0000-0000151B0000}"/>
    <cellStyle name="styleColumnTitles 6 3" xfId="7840" xr:uid="{00000000-0005-0000-0000-0000A2050000}"/>
    <cellStyle name="styleColumnTitles 6 3 2" xfId="27884" xr:uid="{00000000-0005-0000-0000-0000171B0000}"/>
    <cellStyle name="styleColumnTitles 6 3 3" xfId="42863" xr:uid="{00000000-0005-0000-0000-0000171B0000}"/>
    <cellStyle name="styleColumnTitles 6 4" xfId="8701" xr:uid="{00000000-0005-0000-0000-0000A2050000}"/>
    <cellStyle name="styleColumnTitles 6 4 2" xfId="28564" xr:uid="{00000000-0005-0000-0000-0000181B0000}"/>
    <cellStyle name="styleColumnTitles 6 4 3" xfId="43340" xr:uid="{00000000-0005-0000-0000-0000181B0000}"/>
    <cellStyle name="styleColumnTitles 6 5" xfId="9557" xr:uid="{00000000-0005-0000-0000-0000A2050000}"/>
    <cellStyle name="styleColumnTitles 6 5 2" xfId="29159" xr:uid="{00000000-0005-0000-0000-0000191B0000}"/>
    <cellStyle name="styleColumnTitles 6 5 3" xfId="43826" xr:uid="{00000000-0005-0000-0000-0000191B0000}"/>
    <cellStyle name="styleColumnTitles 6 6" xfId="4233" xr:uid="{00000000-0005-0000-0000-00001C260000}"/>
    <cellStyle name="styleColumnTitles 6 7" xfId="12539" xr:uid="{00000000-0005-0000-0000-0000A2050000}"/>
    <cellStyle name="styleColumnTitles 6 7 2" xfId="31097" xr:uid="{00000000-0005-0000-0000-00001B1B0000}"/>
    <cellStyle name="styleColumnTitles 6 7 3" xfId="45197" xr:uid="{00000000-0005-0000-0000-00001B1B0000}"/>
    <cellStyle name="styleColumnTitles 6 8" xfId="13975" xr:uid="{00000000-0005-0000-0000-000051040000}"/>
    <cellStyle name="styleColumnTitles 6 8 2" xfId="32531" xr:uid="{00000000-0005-0000-0000-00001C1B0000}"/>
    <cellStyle name="styleColumnTitles 6 8 3" xfId="46541" xr:uid="{00000000-0005-0000-0000-00001C1B0000}"/>
    <cellStyle name="styleColumnTitles 6 9" xfId="16575" xr:uid="{00000000-0005-0000-0000-0000A2050000}"/>
    <cellStyle name="styleColumnTitles 6 9 2" xfId="35131" xr:uid="{00000000-0005-0000-0000-00001D1B0000}"/>
    <cellStyle name="styleColumnTitles 6 9 3" xfId="48912" xr:uid="{00000000-0005-0000-0000-00001D1B0000}"/>
    <cellStyle name="styleColumnTitles 7" xfId="2536" xr:uid="{00000000-0005-0000-0000-000051040000}"/>
    <cellStyle name="styleColumnTitles 7 10" xfId="21556" xr:uid="{00000000-0005-0000-0000-000051040000}"/>
    <cellStyle name="styleColumnTitles 7 10 2" xfId="40096" xr:uid="{00000000-0005-0000-0000-00001F1B0000}"/>
    <cellStyle name="styleColumnTitles 7 10 3" xfId="53444" xr:uid="{00000000-0005-0000-0000-00001F1B0000}"/>
    <cellStyle name="styleColumnTitles 7 11" xfId="24032" xr:uid="{00000000-0005-0000-0000-00001E1B0000}"/>
    <cellStyle name="styleColumnTitles 7 12" xfId="55364" xr:uid="{00000000-0005-0000-0000-000051040000}"/>
    <cellStyle name="styleColumnTitles 7 2" xfId="5743" xr:uid="{00000000-0005-0000-0000-0000A3050000}"/>
    <cellStyle name="styleColumnTitles 7 2 2" xfId="26158" xr:uid="{00000000-0005-0000-0000-0000201B0000}"/>
    <cellStyle name="styleColumnTitles 7 2 3" xfId="41546" xr:uid="{00000000-0005-0000-0000-0000201B0000}"/>
    <cellStyle name="styleColumnTitles 7 3" xfId="9426" xr:uid="{00000000-0005-0000-0000-0000A3050000}"/>
    <cellStyle name="styleColumnTitles 7 3 2" xfId="29028" xr:uid="{00000000-0005-0000-0000-0000211B0000}"/>
    <cellStyle name="styleColumnTitles 7 3 3" xfId="43700" xr:uid="{00000000-0005-0000-0000-0000211B0000}"/>
    <cellStyle name="styleColumnTitles 7 4" xfId="3593" xr:uid="{00000000-0005-0000-0000-00001D260000}"/>
    <cellStyle name="styleColumnTitles 7 5" xfId="13188" xr:uid="{00000000-0005-0000-0000-0000A3050000}"/>
    <cellStyle name="styleColumnTitles 7 5 2" xfId="31744" xr:uid="{00000000-0005-0000-0000-0000231B0000}"/>
    <cellStyle name="styleColumnTitles 7 5 3" xfId="45826" xr:uid="{00000000-0005-0000-0000-0000231B0000}"/>
    <cellStyle name="styleColumnTitles 7 6" xfId="13323" xr:uid="{00000000-0005-0000-0000-000051040000}"/>
    <cellStyle name="styleColumnTitles 7 6 2" xfId="31879" xr:uid="{00000000-0005-0000-0000-0000241B0000}"/>
    <cellStyle name="styleColumnTitles 7 6 3" xfId="45959" xr:uid="{00000000-0005-0000-0000-0000241B0000}"/>
    <cellStyle name="styleColumnTitles 7 7" xfId="16444" xr:uid="{00000000-0005-0000-0000-0000A3050000}"/>
    <cellStyle name="styleColumnTitles 7 7 2" xfId="35000" xr:uid="{00000000-0005-0000-0000-0000251B0000}"/>
    <cellStyle name="styleColumnTitles 7 7 3" xfId="48781" xr:uid="{00000000-0005-0000-0000-0000251B0000}"/>
    <cellStyle name="styleColumnTitles 7 8" xfId="14535" xr:uid="{00000000-0005-0000-0000-000051040000}"/>
    <cellStyle name="styleColumnTitles 7 8 2" xfId="33091" xr:uid="{00000000-0005-0000-0000-0000261B0000}"/>
    <cellStyle name="styleColumnTitles 7 8 3" xfId="47070" xr:uid="{00000000-0005-0000-0000-0000261B0000}"/>
    <cellStyle name="styleColumnTitles 7 9" xfId="18579" xr:uid="{00000000-0005-0000-0000-0000A3050000}"/>
    <cellStyle name="styleColumnTitles 7 9 2" xfId="37135" xr:uid="{00000000-0005-0000-0000-0000271B0000}"/>
    <cellStyle name="styleColumnTitles 7 9 3" xfId="50637" xr:uid="{00000000-0005-0000-0000-0000271B0000}"/>
    <cellStyle name="styleColumnTitles 8" xfId="4335" xr:uid="{00000000-0005-0000-0000-00008C050000}"/>
    <cellStyle name="styleColumnTitles 8 2" xfId="24853" xr:uid="{00000000-0005-0000-0000-0000281B0000}"/>
    <cellStyle name="styleColumnTitles 8 3" xfId="24458" xr:uid="{00000000-0005-0000-0000-0000281B0000}"/>
    <cellStyle name="styleColumnTitles 9" xfId="4258" xr:uid="{00000000-0005-0000-0000-000006260000}"/>
    <cellStyle name="styleDateRange" xfId="1124" xr:uid="{00000000-0005-0000-0000-000057040000}"/>
    <cellStyle name="styleDateRange 10" xfId="15380" xr:uid="{00000000-0005-0000-0000-000057040000}"/>
    <cellStyle name="styleDateRange 10 2" xfId="33936" xr:uid="{00000000-0005-0000-0000-00002B1B0000}"/>
    <cellStyle name="styleDateRange 10 3" xfId="47867" xr:uid="{00000000-0005-0000-0000-00002B1B0000}"/>
    <cellStyle name="styleDateRange 11" xfId="14773" xr:uid="{00000000-0005-0000-0000-0000A4050000}"/>
    <cellStyle name="styleDateRange 11 2" xfId="33329" xr:uid="{00000000-0005-0000-0000-00002C1B0000}"/>
    <cellStyle name="styleDateRange 11 3" xfId="47294" xr:uid="{00000000-0005-0000-0000-00002C1B0000}"/>
    <cellStyle name="styleDateRange 12" xfId="18340" xr:uid="{00000000-0005-0000-0000-0000A4050000}"/>
    <cellStyle name="styleDateRange 12 2" xfId="36896" xr:uid="{00000000-0005-0000-0000-00002D1B0000}"/>
    <cellStyle name="styleDateRange 12 3" xfId="50421" xr:uid="{00000000-0005-0000-0000-00002D1B0000}"/>
    <cellStyle name="styleDateRange 13" xfId="12141" xr:uid="{00000000-0005-0000-0000-000057040000}"/>
    <cellStyle name="styleDateRange 13 2" xfId="30704" xr:uid="{00000000-0005-0000-0000-00002E1B0000}"/>
    <cellStyle name="styleDateRange 13 3" xfId="44842" xr:uid="{00000000-0005-0000-0000-00002E1B0000}"/>
    <cellStyle name="styleDateRange 14" xfId="19361" xr:uid="{00000000-0005-0000-0000-0000A4050000}"/>
    <cellStyle name="styleDateRange 14 2" xfId="37917" xr:uid="{00000000-0005-0000-0000-00002F1B0000}"/>
    <cellStyle name="styleDateRange 14 3" xfId="51409" xr:uid="{00000000-0005-0000-0000-00002F1B0000}"/>
    <cellStyle name="styleDateRange 15" xfId="15892" xr:uid="{00000000-0005-0000-0000-000057040000}"/>
    <cellStyle name="styleDateRange 15 2" xfId="34448" xr:uid="{00000000-0005-0000-0000-0000301B0000}"/>
    <cellStyle name="styleDateRange 15 3" xfId="48296" xr:uid="{00000000-0005-0000-0000-0000301B0000}"/>
    <cellStyle name="styleDateRange 16" xfId="21490" xr:uid="{00000000-0005-0000-0000-000057040000}"/>
    <cellStyle name="styleDateRange 16 2" xfId="40030" xr:uid="{00000000-0005-0000-0000-0000311B0000}"/>
    <cellStyle name="styleDateRange 16 3" xfId="53378" xr:uid="{00000000-0005-0000-0000-0000311B0000}"/>
    <cellStyle name="styleDateRange 17" xfId="22107" xr:uid="{00000000-0005-0000-0000-0000A4050000}"/>
    <cellStyle name="styleDateRange 17 2" xfId="40647" xr:uid="{00000000-0005-0000-0000-0000321B0000}"/>
    <cellStyle name="styleDateRange 17 3" xfId="53936" xr:uid="{00000000-0005-0000-0000-0000321B0000}"/>
    <cellStyle name="styleDateRange 18" xfId="22909" xr:uid="{00000000-0005-0000-0000-00002A1B0000}"/>
    <cellStyle name="styleDateRange 19" xfId="29965" xr:uid="{00000000-0005-0000-0000-00002A1B0000}"/>
    <cellStyle name="styleDateRange 2" xfId="1125" xr:uid="{00000000-0005-0000-0000-000058040000}"/>
    <cellStyle name="styleDateRange 2 10" xfId="16281" xr:uid="{00000000-0005-0000-0000-0000A5050000}"/>
    <cellStyle name="styleDateRange 2 10 2" xfId="34837" xr:uid="{00000000-0005-0000-0000-0000341B0000}"/>
    <cellStyle name="styleDateRange 2 10 3" xfId="48624" xr:uid="{00000000-0005-0000-0000-0000341B0000}"/>
    <cellStyle name="styleDateRange 2 11" xfId="14575" xr:uid="{00000000-0005-0000-0000-0000A5050000}"/>
    <cellStyle name="styleDateRange 2 11 2" xfId="33131" xr:uid="{00000000-0005-0000-0000-0000351B0000}"/>
    <cellStyle name="styleDateRange 2 11 3" xfId="47109" xr:uid="{00000000-0005-0000-0000-0000351B0000}"/>
    <cellStyle name="styleDateRange 2 12" xfId="18022" xr:uid="{00000000-0005-0000-0000-000058040000}"/>
    <cellStyle name="styleDateRange 2 12 2" xfId="36578" xr:uid="{00000000-0005-0000-0000-0000361B0000}"/>
    <cellStyle name="styleDateRange 2 12 3" xfId="50145" xr:uid="{00000000-0005-0000-0000-0000361B0000}"/>
    <cellStyle name="styleDateRange 2 13" xfId="19703" xr:uid="{00000000-0005-0000-0000-0000A5050000}"/>
    <cellStyle name="styleDateRange 2 13 2" xfId="38259" xr:uid="{00000000-0005-0000-0000-0000371B0000}"/>
    <cellStyle name="styleDateRange 2 13 3" xfId="51751" xr:uid="{00000000-0005-0000-0000-0000371B0000}"/>
    <cellStyle name="styleDateRange 2 14" xfId="19942" xr:uid="{00000000-0005-0000-0000-000058040000}"/>
    <cellStyle name="styleDateRange 2 14 2" xfId="38498" xr:uid="{00000000-0005-0000-0000-0000381B0000}"/>
    <cellStyle name="styleDateRange 2 14 3" xfId="51990" xr:uid="{00000000-0005-0000-0000-0000381B0000}"/>
    <cellStyle name="styleDateRange 2 15" xfId="21653" xr:uid="{00000000-0005-0000-0000-000058040000}"/>
    <cellStyle name="styleDateRange 2 15 2" xfId="40193" xr:uid="{00000000-0005-0000-0000-0000391B0000}"/>
    <cellStyle name="styleDateRange 2 15 3" xfId="53541" xr:uid="{00000000-0005-0000-0000-0000391B0000}"/>
    <cellStyle name="styleDateRange 2 16" xfId="22108" xr:uid="{00000000-0005-0000-0000-0000A5050000}"/>
    <cellStyle name="styleDateRange 2 16 2" xfId="40648" xr:uid="{00000000-0005-0000-0000-00003A1B0000}"/>
    <cellStyle name="styleDateRange 2 16 3" xfId="53937" xr:uid="{00000000-0005-0000-0000-00003A1B0000}"/>
    <cellStyle name="styleDateRange 2 17" xfId="22910" xr:uid="{00000000-0005-0000-0000-0000331B0000}"/>
    <cellStyle name="styleDateRange 2 18" xfId="23193" xr:uid="{00000000-0005-0000-0000-0000331B0000}"/>
    <cellStyle name="styleDateRange 2 19" xfId="54325" xr:uid="{00000000-0005-0000-0000-000058040000}"/>
    <cellStyle name="styleDateRange 2 2" xfId="1126" xr:uid="{00000000-0005-0000-0000-000059040000}"/>
    <cellStyle name="styleDateRange 2 2 10" xfId="15855" xr:uid="{00000000-0005-0000-0000-000059040000}"/>
    <cellStyle name="styleDateRange 2 2 10 2" xfId="34411" xr:uid="{00000000-0005-0000-0000-00003C1B0000}"/>
    <cellStyle name="styleDateRange 2 2 10 3" xfId="48262" xr:uid="{00000000-0005-0000-0000-00003C1B0000}"/>
    <cellStyle name="styleDateRange 2 2 11" xfId="19332" xr:uid="{00000000-0005-0000-0000-0000A6050000}"/>
    <cellStyle name="styleDateRange 2 2 11 2" xfId="37888" xr:uid="{00000000-0005-0000-0000-00003D1B0000}"/>
    <cellStyle name="styleDateRange 2 2 11 3" xfId="51380" xr:uid="{00000000-0005-0000-0000-00003D1B0000}"/>
    <cellStyle name="styleDateRange 2 2 12" xfId="13844" xr:uid="{00000000-0005-0000-0000-000059040000}"/>
    <cellStyle name="styleDateRange 2 2 12 2" xfId="32400" xr:uid="{00000000-0005-0000-0000-00003E1B0000}"/>
    <cellStyle name="styleDateRange 2 2 12 3" xfId="46421" xr:uid="{00000000-0005-0000-0000-00003E1B0000}"/>
    <cellStyle name="styleDateRange 2 2 13" xfId="21491" xr:uid="{00000000-0005-0000-0000-000059040000}"/>
    <cellStyle name="styleDateRange 2 2 13 2" xfId="40031" xr:uid="{00000000-0005-0000-0000-00003F1B0000}"/>
    <cellStyle name="styleDateRange 2 2 13 3" xfId="53379" xr:uid="{00000000-0005-0000-0000-00003F1B0000}"/>
    <cellStyle name="styleDateRange 2 2 14" xfId="22109" xr:uid="{00000000-0005-0000-0000-0000A6050000}"/>
    <cellStyle name="styleDateRange 2 2 14 2" xfId="40649" xr:uid="{00000000-0005-0000-0000-0000401B0000}"/>
    <cellStyle name="styleDateRange 2 2 14 3" xfId="53938" xr:uid="{00000000-0005-0000-0000-0000401B0000}"/>
    <cellStyle name="styleDateRange 2 2 15" xfId="22911" xr:uid="{00000000-0005-0000-0000-00003B1B0000}"/>
    <cellStyle name="styleDateRange 2 2 16" xfId="29964" xr:uid="{00000000-0005-0000-0000-00003B1B0000}"/>
    <cellStyle name="styleDateRange 2 2 17" xfId="54326" xr:uid="{00000000-0005-0000-0000-000059040000}"/>
    <cellStyle name="styleDateRange 2 2 2" xfId="2386" xr:uid="{00000000-0005-0000-0000-000059040000}"/>
    <cellStyle name="styleDateRange 2 2 2 10" xfId="16294" xr:uid="{00000000-0005-0000-0000-0000A7050000}"/>
    <cellStyle name="styleDateRange 2 2 2 10 2" xfId="34850" xr:uid="{00000000-0005-0000-0000-0000421B0000}"/>
    <cellStyle name="styleDateRange 2 2 2 10 3" xfId="48637" xr:uid="{00000000-0005-0000-0000-0000421B0000}"/>
    <cellStyle name="styleDateRange 2 2 2 11" xfId="18463" xr:uid="{00000000-0005-0000-0000-000059040000}"/>
    <cellStyle name="styleDateRange 2 2 2 11 2" xfId="37019" xr:uid="{00000000-0005-0000-0000-0000431B0000}"/>
    <cellStyle name="styleDateRange 2 2 2 11 3" xfId="50534" xr:uid="{00000000-0005-0000-0000-0000431B0000}"/>
    <cellStyle name="styleDateRange 2 2 2 12" xfId="12236" xr:uid="{00000000-0005-0000-0000-0000A7050000}"/>
    <cellStyle name="styleDateRange 2 2 2 12 2" xfId="30797" xr:uid="{00000000-0005-0000-0000-0000441B0000}"/>
    <cellStyle name="styleDateRange 2 2 2 12 3" xfId="44919" xr:uid="{00000000-0005-0000-0000-0000441B0000}"/>
    <cellStyle name="styleDateRange 2 2 2 13" xfId="23897" xr:uid="{00000000-0005-0000-0000-0000411B0000}"/>
    <cellStyle name="styleDateRange 2 2 2 2" xfId="5593" xr:uid="{00000000-0005-0000-0000-0000A7050000}"/>
    <cellStyle name="styleDateRange 2 2 2 2 2" xfId="20579" xr:uid="{00000000-0005-0000-0000-0000A5060000}"/>
    <cellStyle name="styleDateRange 2 2 2 2 2 2" xfId="39131" xr:uid="{00000000-0005-0000-0000-0000461B0000}"/>
    <cellStyle name="styleDateRange 2 2 2 2 2 3" xfId="52514" xr:uid="{00000000-0005-0000-0000-0000461B0000}"/>
    <cellStyle name="styleDateRange 2 2 2 2 3" xfId="26010" xr:uid="{00000000-0005-0000-0000-0000451B0000}"/>
    <cellStyle name="styleDateRange 2 2 2 2 4" xfId="41410" xr:uid="{00000000-0005-0000-0000-0000451B0000}"/>
    <cellStyle name="styleDateRange 2 2 2 3" xfId="7559" xr:uid="{00000000-0005-0000-0000-0000A7050000}"/>
    <cellStyle name="styleDateRange 2 2 2 3 2" xfId="27689" xr:uid="{00000000-0005-0000-0000-0000471B0000}"/>
    <cellStyle name="styleDateRange 2 2 2 3 3" xfId="42697" xr:uid="{00000000-0005-0000-0000-0000471B0000}"/>
    <cellStyle name="styleDateRange 2 2 2 4" xfId="8420" xr:uid="{00000000-0005-0000-0000-0000A7050000}"/>
    <cellStyle name="styleDateRange 2 2 2 4 2" xfId="28347" xr:uid="{00000000-0005-0000-0000-0000481B0000}"/>
    <cellStyle name="styleDateRange 2 2 2 4 3" xfId="43174" xr:uid="{00000000-0005-0000-0000-0000481B0000}"/>
    <cellStyle name="styleDateRange 2 2 2 5" xfId="9276" xr:uid="{00000000-0005-0000-0000-0000A7050000}"/>
    <cellStyle name="styleDateRange 2 2 2 5 2" xfId="28878" xr:uid="{00000000-0005-0000-0000-0000491B0000}"/>
    <cellStyle name="styleDateRange 2 2 2 5 3" xfId="43558" xr:uid="{00000000-0005-0000-0000-0000491B0000}"/>
    <cellStyle name="styleDateRange 2 2 2 6" xfId="9182" xr:uid="{00000000-0005-0000-0000-000021260000}"/>
    <cellStyle name="styleDateRange 2 2 2 7" xfId="11742" xr:uid="{00000000-0005-0000-0000-0000A7050000}"/>
    <cellStyle name="styleDateRange 2 2 2 7 2" xfId="30306" xr:uid="{00000000-0005-0000-0000-00004B1B0000}"/>
    <cellStyle name="styleDateRange 2 2 2 7 3" xfId="44454" xr:uid="{00000000-0005-0000-0000-00004B1B0000}"/>
    <cellStyle name="styleDateRange 2 2 2 8" xfId="15060" xr:uid="{00000000-0005-0000-0000-0000A7050000}"/>
    <cellStyle name="styleDateRange 2 2 2 8 2" xfId="33616" xr:uid="{00000000-0005-0000-0000-00004C1B0000}"/>
    <cellStyle name="styleDateRange 2 2 2 8 3" xfId="47567" xr:uid="{00000000-0005-0000-0000-00004C1B0000}"/>
    <cellStyle name="styleDateRange 2 2 2 9" xfId="13385" xr:uid="{00000000-0005-0000-0000-000059040000}"/>
    <cellStyle name="styleDateRange 2 2 2 9 2" xfId="31941" xr:uid="{00000000-0005-0000-0000-00004D1B0000}"/>
    <cellStyle name="styleDateRange 2 2 2 9 3" xfId="46017" xr:uid="{00000000-0005-0000-0000-00004D1B0000}"/>
    <cellStyle name="styleDateRange 2 2 3" xfId="2675" xr:uid="{00000000-0005-0000-0000-000059040000}"/>
    <cellStyle name="styleDateRange 2 2 3 10" xfId="16019" xr:uid="{00000000-0005-0000-0000-000059040000}"/>
    <cellStyle name="styleDateRange 2 2 3 10 2" xfId="34575" xr:uid="{00000000-0005-0000-0000-00004F1B0000}"/>
    <cellStyle name="styleDateRange 2 2 3 10 3" xfId="48397" xr:uid="{00000000-0005-0000-0000-00004F1B0000}"/>
    <cellStyle name="styleDateRange 2 2 3 11" xfId="18717" xr:uid="{00000000-0005-0000-0000-0000A8050000}"/>
    <cellStyle name="styleDateRange 2 2 3 11 2" xfId="37273" xr:uid="{00000000-0005-0000-0000-0000501B0000}"/>
    <cellStyle name="styleDateRange 2 2 3 11 3" xfId="50770" xr:uid="{00000000-0005-0000-0000-0000501B0000}"/>
    <cellStyle name="styleDateRange 2 2 3 12" xfId="55501" xr:uid="{00000000-0005-0000-0000-000059040000}"/>
    <cellStyle name="styleDateRange 2 2 3 2" xfId="5882" xr:uid="{00000000-0005-0000-0000-0000A8050000}"/>
    <cellStyle name="styleDateRange 2 2 3 2 2" xfId="20772" xr:uid="{00000000-0005-0000-0000-0000A7060000}"/>
    <cellStyle name="styleDateRange 2 2 3 2 2 2" xfId="39317" xr:uid="{00000000-0005-0000-0000-0000521B0000}"/>
    <cellStyle name="styleDateRange 2 2 3 2 2 3" xfId="52694" xr:uid="{00000000-0005-0000-0000-0000521B0000}"/>
    <cellStyle name="styleDateRange 2 2 3 2 3" xfId="26292" xr:uid="{00000000-0005-0000-0000-0000511B0000}"/>
    <cellStyle name="styleDateRange 2 2 3 2 4" xfId="41677" xr:uid="{00000000-0005-0000-0000-0000511B0000}"/>
    <cellStyle name="styleDateRange 2 2 3 3" xfId="7848" xr:uid="{00000000-0005-0000-0000-0000A8050000}"/>
    <cellStyle name="styleDateRange 2 2 3 3 2" xfId="27892" xr:uid="{00000000-0005-0000-0000-0000531B0000}"/>
    <cellStyle name="styleDateRange 2 2 3 3 3" xfId="42871" xr:uid="{00000000-0005-0000-0000-0000531B0000}"/>
    <cellStyle name="styleDateRange 2 2 3 4" xfId="8709" xr:uid="{00000000-0005-0000-0000-0000A8050000}"/>
    <cellStyle name="styleDateRange 2 2 3 4 2" xfId="28572" xr:uid="{00000000-0005-0000-0000-0000541B0000}"/>
    <cellStyle name="styleDateRange 2 2 3 4 3" xfId="43348" xr:uid="{00000000-0005-0000-0000-0000541B0000}"/>
    <cellStyle name="styleDateRange 2 2 3 5" xfId="9565" xr:uid="{00000000-0005-0000-0000-0000A8050000}"/>
    <cellStyle name="styleDateRange 2 2 3 5 2" xfId="29167" xr:uid="{00000000-0005-0000-0000-0000551B0000}"/>
    <cellStyle name="styleDateRange 2 2 3 5 3" xfId="43834" xr:uid="{00000000-0005-0000-0000-0000551B0000}"/>
    <cellStyle name="styleDateRange 2 2 3 6" xfId="3595" xr:uid="{00000000-0005-0000-0000-000022260000}"/>
    <cellStyle name="styleDateRange 2 2 3 7" xfId="13133" xr:uid="{00000000-0005-0000-0000-0000A8050000}"/>
    <cellStyle name="styleDateRange 2 2 3 7 2" xfId="31689" xr:uid="{00000000-0005-0000-0000-0000571B0000}"/>
    <cellStyle name="styleDateRange 2 2 3 7 3" xfId="45772" xr:uid="{00000000-0005-0000-0000-0000571B0000}"/>
    <cellStyle name="styleDateRange 2 2 3 8" xfId="13298" xr:uid="{00000000-0005-0000-0000-000059040000}"/>
    <cellStyle name="styleDateRange 2 2 3 8 2" xfId="31854" xr:uid="{00000000-0005-0000-0000-0000581B0000}"/>
    <cellStyle name="styleDateRange 2 2 3 8 3" xfId="45935" xr:uid="{00000000-0005-0000-0000-0000581B0000}"/>
    <cellStyle name="styleDateRange 2 2 3 9" xfId="16583" xr:uid="{00000000-0005-0000-0000-0000A8050000}"/>
    <cellStyle name="styleDateRange 2 2 3 9 2" xfId="35139" xr:uid="{00000000-0005-0000-0000-0000591B0000}"/>
    <cellStyle name="styleDateRange 2 2 3 9 3" xfId="48920" xr:uid="{00000000-0005-0000-0000-0000591B0000}"/>
    <cellStyle name="styleDateRange 2 2 4" xfId="2528" xr:uid="{00000000-0005-0000-0000-000059040000}"/>
    <cellStyle name="styleDateRange 2 2 4 10" xfId="21548" xr:uid="{00000000-0005-0000-0000-000059040000}"/>
    <cellStyle name="styleDateRange 2 2 4 10 2" xfId="40088" xr:uid="{00000000-0005-0000-0000-00005B1B0000}"/>
    <cellStyle name="styleDateRange 2 2 4 10 3" xfId="53436" xr:uid="{00000000-0005-0000-0000-00005B1B0000}"/>
    <cellStyle name="styleDateRange 2 2 4 11" xfId="24024" xr:uid="{00000000-0005-0000-0000-00005A1B0000}"/>
    <cellStyle name="styleDateRange 2 2 4 12" xfId="55356" xr:uid="{00000000-0005-0000-0000-000059040000}"/>
    <cellStyle name="styleDateRange 2 2 4 2" xfId="5735" xr:uid="{00000000-0005-0000-0000-0000A9050000}"/>
    <cellStyle name="styleDateRange 2 2 4 2 2" xfId="26150" xr:uid="{00000000-0005-0000-0000-00005C1B0000}"/>
    <cellStyle name="styleDateRange 2 2 4 2 3" xfId="41538" xr:uid="{00000000-0005-0000-0000-00005C1B0000}"/>
    <cellStyle name="styleDateRange 2 2 4 3" xfId="9418" xr:uid="{00000000-0005-0000-0000-0000A9050000}"/>
    <cellStyle name="styleDateRange 2 2 4 3 2" xfId="29020" xr:uid="{00000000-0005-0000-0000-00005D1B0000}"/>
    <cellStyle name="styleDateRange 2 2 4 3 3" xfId="43692" xr:uid="{00000000-0005-0000-0000-00005D1B0000}"/>
    <cellStyle name="styleDateRange 2 2 4 4" xfId="9181" xr:uid="{00000000-0005-0000-0000-000023260000}"/>
    <cellStyle name="styleDateRange 2 2 4 5" xfId="12776" xr:uid="{00000000-0005-0000-0000-0000A9050000}"/>
    <cellStyle name="styleDateRange 2 2 4 5 2" xfId="31332" xr:uid="{00000000-0005-0000-0000-00005F1B0000}"/>
    <cellStyle name="styleDateRange 2 2 4 5 3" xfId="45420" xr:uid="{00000000-0005-0000-0000-00005F1B0000}"/>
    <cellStyle name="styleDateRange 2 2 4 6" xfId="14799" xr:uid="{00000000-0005-0000-0000-000059040000}"/>
    <cellStyle name="styleDateRange 2 2 4 6 2" xfId="33355" xr:uid="{00000000-0005-0000-0000-0000601B0000}"/>
    <cellStyle name="styleDateRange 2 2 4 6 3" xfId="47318" xr:uid="{00000000-0005-0000-0000-0000601B0000}"/>
    <cellStyle name="styleDateRange 2 2 4 7" xfId="16436" xr:uid="{00000000-0005-0000-0000-0000A9050000}"/>
    <cellStyle name="styleDateRange 2 2 4 7 2" xfId="34992" xr:uid="{00000000-0005-0000-0000-0000611B0000}"/>
    <cellStyle name="styleDateRange 2 2 4 7 3" xfId="48773" xr:uid="{00000000-0005-0000-0000-0000611B0000}"/>
    <cellStyle name="styleDateRange 2 2 4 8" xfId="12202" xr:uid="{00000000-0005-0000-0000-000059040000}"/>
    <cellStyle name="styleDateRange 2 2 4 8 2" xfId="30764" xr:uid="{00000000-0005-0000-0000-0000621B0000}"/>
    <cellStyle name="styleDateRange 2 2 4 8 3" xfId="44889" xr:uid="{00000000-0005-0000-0000-0000621B0000}"/>
    <cellStyle name="styleDateRange 2 2 4 9" xfId="19520" xr:uid="{00000000-0005-0000-0000-0000A9050000}"/>
    <cellStyle name="styleDateRange 2 2 4 9 2" xfId="38076" xr:uid="{00000000-0005-0000-0000-0000631B0000}"/>
    <cellStyle name="styleDateRange 2 2 4 9 3" xfId="51568" xr:uid="{00000000-0005-0000-0000-0000631B0000}"/>
    <cellStyle name="styleDateRange 2 2 5" xfId="4343" xr:uid="{00000000-0005-0000-0000-0000A6050000}"/>
    <cellStyle name="styleDateRange 2 2 5 2" xfId="24861" xr:uid="{00000000-0005-0000-0000-0000641B0000}"/>
    <cellStyle name="styleDateRange 2 2 5 3" xfId="28315" xr:uid="{00000000-0005-0000-0000-0000641B0000}"/>
    <cellStyle name="styleDateRange 2 2 6" xfId="3594" xr:uid="{00000000-0005-0000-0000-000020260000}"/>
    <cellStyle name="styleDateRange 2 2 7" xfId="13841" xr:uid="{00000000-0005-0000-0000-000059040000}"/>
    <cellStyle name="styleDateRange 2 2 7 2" xfId="32397" xr:uid="{00000000-0005-0000-0000-0000661B0000}"/>
    <cellStyle name="styleDateRange 2 2 7 3" xfId="46419" xr:uid="{00000000-0005-0000-0000-0000661B0000}"/>
    <cellStyle name="styleDateRange 2 2 8" xfId="16270" xr:uid="{00000000-0005-0000-0000-0000A6050000}"/>
    <cellStyle name="styleDateRange 2 2 8 2" xfId="34826" xr:uid="{00000000-0005-0000-0000-0000671B0000}"/>
    <cellStyle name="styleDateRange 2 2 8 3" xfId="48615" xr:uid="{00000000-0005-0000-0000-0000671B0000}"/>
    <cellStyle name="styleDateRange 2 2 9" xfId="14138" xr:uid="{00000000-0005-0000-0000-0000A6050000}"/>
    <cellStyle name="styleDateRange 2 2 9 2" xfId="32694" xr:uid="{00000000-0005-0000-0000-0000681B0000}"/>
    <cellStyle name="styleDateRange 2 2 9 3" xfId="46694" xr:uid="{00000000-0005-0000-0000-0000681B0000}"/>
    <cellStyle name="styleDateRange 2 3" xfId="1127" xr:uid="{00000000-0005-0000-0000-00005A040000}"/>
    <cellStyle name="styleDateRange 2 3 10" xfId="17273" xr:uid="{00000000-0005-0000-0000-00005A040000}"/>
    <cellStyle name="styleDateRange 2 3 10 2" xfId="35829" xr:uid="{00000000-0005-0000-0000-00006A1B0000}"/>
    <cellStyle name="styleDateRange 2 3 10 3" xfId="49497" xr:uid="{00000000-0005-0000-0000-00006A1B0000}"/>
    <cellStyle name="styleDateRange 2 3 11" xfId="18595" xr:uid="{00000000-0005-0000-0000-0000AA050000}"/>
    <cellStyle name="styleDateRange 2 3 11 2" xfId="37151" xr:uid="{00000000-0005-0000-0000-00006B1B0000}"/>
    <cellStyle name="styleDateRange 2 3 11 3" xfId="50653" xr:uid="{00000000-0005-0000-0000-00006B1B0000}"/>
    <cellStyle name="styleDateRange 2 3 12" xfId="18941" xr:uid="{00000000-0005-0000-0000-00005A040000}"/>
    <cellStyle name="styleDateRange 2 3 12 2" xfId="37497" xr:uid="{00000000-0005-0000-0000-00006C1B0000}"/>
    <cellStyle name="styleDateRange 2 3 12 3" xfId="50989" xr:uid="{00000000-0005-0000-0000-00006C1B0000}"/>
    <cellStyle name="styleDateRange 2 3 13" xfId="21651" xr:uid="{00000000-0005-0000-0000-00005A040000}"/>
    <cellStyle name="styleDateRange 2 3 13 2" xfId="40191" xr:uid="{00000000-0005-0000-0000-00006D1B0000}"/>
    <cellStyle name="styleDateRange 2 3 13 3" xfId="53539" xr:uid="{00000000-0005-0000-0000-00006D1B0000}"/>
    <cellStyle name="styleDateRange 2 3 14" xfId="22110" xr:uid="{00000000-0005-0000-0000-0000AA050000}"/>
    <cellStyle name="styleDateRange 2 3 14 2" xfId="40650" xr:uid="{00000000-0005-0000-0000-00006E1B0000}"/>
    <cellStyle name="styleDateRange 2 3 14 3" xfId="53939" xr:uid="{00000000-0005-0000-0000-00006E1B0000}"/>
    <cellStyle name="styleDateRange 2 3 15" xfId="22912" xr:uid="{00000000-0005-0000-0000-0000691B0000}"/>
    <cellStyle name="styleDateRange 2 3 16" xfId="23192" xr:uid="{00000000-0005-0000-0000-0000691B0000}"/>
    <cellStyle name="styleDateRange 2 3 17" xfId="54327" xr:uid="{00000000-0005-0000-0000-00005A040000}"/>
    <cellStyle name="styleDateRange 2 3 2" xfId="2385" xr:uid="{00000000-0005-0000-0000-00005A040000}"/>
    <cellStyle name="styleDateRange 2 3 2 10" xfId="16293" xr:uid="{00000000-0005-0000-0000-0000AB050000}"/>
    <cellStyle name="styleDateRange 2 3 2 10 2" xfId="34849" xr:uid="{00000000-0005-0000-0000-0000701B0000}"/>
    <cellStyle name="styleDateRange 2 3 2 10 3" xfId="48636" xr:uid="{00000000-0005-0000-0000-0000701B0000}"/>
    <cellStyle name="styleDateRange 2 3 2 11" xfId="14207" xr:uid="{00000000-0005-0000-0000-00005A040000}"/>
    <cellStyle name="styleDateRange 2 3 2 11 2" xfId="32763" xr:uid="{00000000-0005-0000-0000-0000711B0000}"/>
    <cellStyle name="styleDateRange 2 3 2 11 3" xfId="46762" xr:uid="{00000000-0005-0000-0000-0000711B0000}"/>
    <cellStyle name="styleDateRange 2 3 2 12" xfId="19550" xr:uid="{00000000-0005-0000-0000-0000AB050000}"/>
    <cellStyle name="styleDateRange 2 3 2 12 2" xfId="38106" xr:uid="{00000000-0005-0000-0000-0000721B0000}"/>
    <cellStyle name="styleDateRange 2 3 2 12 3" xfId="51598" xr:uid="{00000000-0005-0000-0000-0000721B0000}"/>
    <cellStyle name="styleDateRange 2 3 2 13" xfId="23896" xr:uid="{00000000-0005-0000-0000-00006F1B0000}"/>
    <cellStyle name="styleDateRange 2 3 2 2" xfId="5592" xr:uid="{00000000-0005-0000-0000-0000AB050000}"/>
    <cellStyle name="styleDateRange 2 3 2 2 2" xfId="20578" xr:uid="{00000000-0005-0000-0000-0000AB060000}"/>
    <cellStyle name="styleDateRange 2 3 2 2 2 2" xfId="39130" xr:uid="{00000000-0005-0000-0000-0000741B0000}"/>
    <cellStyle name="styleDateRange 2 3 2 2 2 3" xfId="52513" xr:uid="{00000000-0005-0000-0000-0000741B0000}"/>
    <cellStyle name="styleDateRange 2 3 2 2 3" xfId="26009" xr:uid="{00000000-0005-0000-0000-0000731B0000}"/>
    <cellStyle name="styleDateRange 2 3 2 2 4" xfId="41409" xr:uid="{00000000-0005-0000-0000-0000731B0000}"/>
    <cellStyle name="styleDateRange 2 3 2 3" xfId="7558" xr:uid="{00000000-0005-0000-0000-0000AB050000}"/>
    <cellStyle name="styleDateRange 2 3 2 3 2" xfId="27688" xr:uid="{00000000-0005-0000-0000-0000751B0000}"/>
    <cellStyle name="styleDateRange 2 3 2 3 3" xfId="42696" xr:uid="{00000000-0005-0000-0000-0000751B0000}"/>
    <cellStyle name="styleDateRange 2 3 2 4" xfId="8419" xr:uid="{00000000-0005-0000-0000-0000AB050000}"/>
    <cellStyle name="styleDateRange 2 3 2 4 2" xfId="28346" xr:uid="{00000000-0005-0000-0000-0000761B0000}"/>
    <cellStyle name="styleDateRange 2 3 2 4 3" xfId="43173" xr:uid="{00000000-0005-0000-0000-0000761B0000}"/>
    <cellStyle name="styleDateRange 2 3 2 5" xfId="9275" xr:uid="{00000000-0005-0000-0000-0000AB050000}"/>
    <cellStyle name="styleDateRange 2 3 2 5 2" xfId="28877" xr:uid="{00000000-0005-0000-0000-0000771B0000}"/>
    <cellStyle name="styleDateRange 2 3 2 5 3" xfId="43557" xr:uid="{00000000-0005-0000-0000-0000771B0000}"/>
    <cellStyle name="styleDateRange 2 3 2 6" xfId="3596" xr:uid="{00000000-0005-0000-0000-000025260000}"/>
    <cellStyle name="styleDateRange 2 3 2 7" xfId="11901" xr:uid="{00000000-0005-0000-0000-0000AB050000}"/>
    <cellStyle name="styleDateRange 2 3 2 7 2" xfId="30465" xr:uid="{00000000-0005-0000-0000-0000791B0000}"/>
    <cellStyle name="styleDateRange 2 3 2 7 3" xfId="44610" xr:uid="{00000000-0005-0000-0000-0000791B0000}"/>
    <cellStyle name="styleDateRange 2 3 2 8" xfId="15059" xr:uid="{00000000-0005-0000-0000-0000AB050000}"/>
    <cellStyle name="styleDateRange 2 3 2 8 2" xfId="33615" xr:uid="{00000000-0005-0000-0000-00007A1B0000}"/>
    <cellStyle name="styleDateRange 2 3 2 8 3" xfId="47566" xr:uid="{00000000-0005-0000-0000-00007A1B0000}"/>
    <cellStyle name="styleDateRange 2 3 2 9" xfId="13386" xr:uid="{00000000-0005-0000-0000-00005A040000}"/>
    <cellStyle name="styleDateRange 2 3 2 9 2" xfId="31942" xr:uid="{00000000-0005-0000-0000-00007B1B0000}"/>
    <cellStyle name="styleDateRange 2 3 2 9 3" xfId="46018" xr:uid="{00000000-0005-0000-0000-00007B1B0000}"/>
    <cellStyle name="styleDateRange 2 3 3" xfId="2676" xr:uid="{00000000-0005-0000-0000-00005A040000}"/>
    <cellStyle name="styleDateRange 2 3 3 10" xfId="11515" xr:uid="{00000000-0005-0000-0000-00005A040000}"/>
    <cellStyle name="styleDateRange 2 3 3 10 2" xfId="30079" xr:uid="{00000000-0005-0000-0000-00007D1B0000}"/>
    <cellStyle name="styleDateRange 2 3 3 10 3" xfId="44294" xr:uid="{00000000-0005-0000-0000-00007D1B0000}"/>
    <cellStyle name="styleDateRange 2 3 3 11" xfId="19993" xr:uid="{00000000-0005-0000-0000-0000AC050000}"/>
    <cellStyle name="styleDateRange 2 3 3 11 2" xfId="38549" xr:uid="{00000000-0005-0000-0000-00007E1B0000}"/>
    <cellStyle name="styleDateRange 2 3 3 11 3" xfId="52041" xr:uid="{00000000-0005-0000-0000-00007E1B0000}"/>
    <cellStyle name="styleDateRange 2 3 3 12" xfId="55502" xr:uid="{00000000-0005-0000-0000-00005A040000}"/>
    <cellStyle name="styleDateRange 2 3 3 2" xfId="5883" xr:uid="{00000000-0005-0000-0000-0000AC050000}"/>
    <cellStyle name="styleDateRange 2 3 3 2 2" xfId="20773" xr:uid="{00000000-0005-0000-0000-0000AD060000}"/>
    <cellStyle name="styleDateRange 2 3 3 2 2 2" xfId="39318" xr:uid="{00000000-0005-0000-0000-0000801B0000}"/>
    <cellStyle name="styleDateRange 2 3 3 2 2 3" xfId="52695" xr:uid="{00000000-0005-0000-0000-0000801B0000}"/>
    <cellStyle name="styleDateRange 2 3 3 2 3" xfId="26293" xr:uid="{00000000-0005-0000-0000-00007F1B0000}"/>
    <cellStyle name="styleDateRange 2 3 3 2 4" xfId="41678" xr:uid="{00000000-0005-0000-0000-00007F1B0000}"/>
    <cellStyle name="styleDateRange 2 3 3 3" xfId="7849" xr:uid="{00000000-0005-0000-0000-0000AC050000}"/>
    <cellStyle name="styleDateRange 2 3 3 3 2" xfId="27893" xr:uid="{00000000-0005-0000-0000-0000811B0000}"/>
    <cellStyle name="styleDateRange 2 3 3 3 3" xfId="42872" xr:uid="{00000000-0005-0000-0000-0000811B0000}"/>
    <cellStyle name="styleDateRange 2 3 3 4" xfId="8710" xr:uid="{00000000-0005-0000-0000-0000AC050000}"/>
    <cellStyle name="styleDateRange 2 3 3 4 2" xfId="28573" xr:uid="{00000000-0005-0000-0000-0000821B0000}"/>
    <cellStyle name="styleDateRange 2 3 3 4 3" xfId="43349" xr:uid="{00000000-0005-0000-0000-0000821B0000}"/>
    <cellStyle name="styleDateRange 2 3 3 5" xfId="9566" xr:uid="{00000000-0005-0000-0000-0000AC050000}"/>
    <cellStyle name="styleDateRange 2 3 3 5 2" xfId="29168" xr:uid="{00000000-0005-0000-0000-0000831B0000}"/>
    <cellStyle name="styleDateRange 2 3 3 5 3" xfId="43835" xr:uid="{00000000-0005-0000-0000-0000831B0000}"/>
    <cellStyle name="styleDateRange 2 3 3 6" xfId="3597" xr:uid="{00000000-0005-0000-0000-000026260000}"/>
    <cellStyle name="styleDateRange 2 3 3 7" xfId="12486" xr:uid="{00000000-0005-0000-0000-0000AC050000}"/>
    <cellStyle name="styleDateRange 2 3 3 7 2" xfId="31044" xr:uid="{00000000-0005-0000-0000-0000851B0000}"/>
    <cellStyle name="styleDateRange 2 3 3 7 3" xfId="45144" xr:uid="{00000000-0005-0000-0000-0000851B0000}"/>
    <cellStyle name="styleDateRange 2 3 3 8" xfId="12063" xr:uid="{00000000-0005-0000-0000-00005A040000}"/>
    <cellStyle name="styleDateRange 2 3 3 8 2" xfId="30626" xr:uid="{00000000-0005-0000-0000-0000861B0000}"/>
    <cellStyle name="styleDateRange 2 3 3 8 3" xfId="44769" xr:uid="{00000000-0005-0000-0000-0000861B0000}"/>
    <cellStyle name="styleDateRange 2 3 3 9" xfId="16584" xr:uid="{00000000-0005-0000-0000-0000AC050000}"/>
    <cellStyle name="styleDateRange 2 3 3 9 2" xfId="35140" xr:uid="{00000000-0005-0000-0000-0000871B0000}"/>
    <cellStyle name="styleDateRange 2 3 3 9 3" xfId="48921" xr:uid="{00000000-0005-0000-0000-0000871B0000}"/>
    <cellStyle name="styleDateRange 2 3 4" xfId="2527" xr:uid="{00000000-0005-0000-0000-00005A040000}"/>
    <cellStyle name="styleDateRange 2 3 4 10" xfId="21547" xr:uid="{00000000-0005-0000-0000-00005A040000}"/>
    <cellStyle name="styleDateRange 2 3 4 10 2" xfId="40087" xr:uid="{00000000-0005-0000-0000-0000891B0000}"/>
    <cellStyle name="styleDateRange 2 3 4 10 3" xfId="53435" xr:uid="{00000000-0005-0000-0000-0000891B0000}"/>
    <cellStyle name="styleDateRange 2 3 4 11" xfId="24023" xr:uid="{00000000-0005-0000-0000-0000881B0000}"/>
    <cellStyle name="styleDateRange 2 3 4 12" xfId="55355" xr:uid="{00000000-0005-0000-0000-00005A040000}"/>
    <cellStyle name="styleDateRange 2 3 4 2" xfId="5734" xr:uid="{00000000-0005-0000-0000-0000AD050000}"/>
    <cellStyle name="styleDateRange 2 3 4 2 2" xfId="26149" xr:uid="{00000000-0005-0000-0000-00008A1B0000}"/>
    <cellStyle name="styleDateRange 2 3 4 2 3" xfId="41537" xr:uid="{00000000-0005-0000-0000-00008A1B0000}"/>
    <cellStyle name="styleDateRange 2 3 4 3" xfId="9417" xr:uid="{00000000-0005-0000-0000-0000AD050000}"/>
    <cellStyle name="styleDateRange 2 3 4 3 2" xfId="29019" xr:uid="{00000000-0005-0000-0000-00008B1B0000}"/>
    <cellStyle name="styleDateRange 2 3 4 3 3" xfId="43691" xr:uid="{00000000-0005-0000-0000-00008B1B0000}"/>
    <cellStyle name="styleDateRange 2 3 4 4" xfId="3598" xr:uid="{00000000-0005-0000-0000-000027260000}"/>
    <cellStyle name="styleDateRange 2 3 4 5" xfId="14527" xr:uid="{00000000-0005-0000-0000-0000AD050000}"/>
    <cellStyle name="styleDateRange 2 3 4 5 2" xfId="33083" xr:uid="{00000000-0005-0000-0000-00008D1B0000}"/>
    <cellStyle name="styleDateRange 2 3 4 5 3" xfId="47062" xr:uid="{00000000-0005-0000-0000-00008D1B0000}"/>
    <cellStyle name="styleDateRange 2 3 4 6" xfId="12106" xr:uid="{00000000-0005-0000-0000-00005A040000}"/>
    <cellStyle name="styleDateRange 2 3 4 6 2" xfId="30669" xr:uid="{00000000-0005-0000-0000-00008E1B0000}"/>
    <cellStyle name="styleDateRange 2 3 4 6 3" xfId="44810" xr:uid="{00000000-0005-0000-0000-00008E1B0000}"/>
    <cellStyle name="styleDateRange 2 3 4 7" xfId="16435" xr:uid="{00000000-0005-0000-0000-0000AD050000}"/>
    <cellStyle name="styleDateRange 2 3 4 7 2" xfId="34991" xr:uid="{00000000-0005-0000-0000-00008F1B0000}"/>
    <cellStyle name="styleDateRange 2 3 4 7 3" xfId="48772" xr:uid="{00000000-0005-0000-0000-00008F1B0000}"/>
    <cellStyle name="styleDateRange 2 3 4 8" xfId="15910" xr:uid="{00000000-0005-0000-0000-00005A040000}"/>
    <cellStyle name="styleDateRange 2 3 4 8 2" xfId="34466" xr:uid="{00000000-0005-0000-0000-0000901B0000}"/>
    <cellStyle name="styleDateRange 2 3 4 8 3" xfId="48312" xr:uid="{00000000-0005-0000-0000-0000901B0000}"/>
    <cellStyle name="styleDateRange 2 3 4 9" xfId="19585" xr:uid="{00000000-0005-0000-0000-0000AD050000}"/>
    <cellStyle name="styleDateRange 2 3 4 9 2" xfId="38141" xr:uid="{00000000-0005-0000-0000-0000911B0000}"/>
    <cellStyle name="styleDateRange 2 3 4 9 3" xfId="51633" xr:uid="{00000000-0005-0000-0000-0000911B0000}"/>
    <cellStyle name="styleDateRange 2 3 5" xfId="4344" xr:uid="{00000000-0005-0000-0000-0000AA050000}"/>
    <cellStyle name="styleDateRange 2 3 5 2" xfId="24862" xr:uid="{00000000-0005-0000-0000-0000921B0000}"/>
    <cellStyle name="styleDateRange 2 3 5 3" xfId="25409" xr:uid="{00000000-0005-0000-0000-0000921B0000}"/>
    <cellStyle name="styleDateRange 2 3 6" xfId="4243" xr:uid="{00000000-0005-0000-0000-000024260000}"/>
    <cellStyle name="styleDateRange 2 3 7" xfId="15020" xr:uid="{00000000-0005-0000-0000-00005A040000}"/>
    <cellStyle name="styleDateRange 2 3 7 2" xfId="33576" xr:uid="{00000000-0005-0000-0000-0000941B0000}"/>
    <cellStyle name="styleDateRange 2 3 7 3" xfId="47527" xr:uid="{00000000-0005-0000-0000-0000941B0000}"/>
    <cellStyle name="styleDateRange 2 3 8" xfId="13576" xr:uid="{00000000-0005-0000-0000-0000AA050000}"/>
    <cellStyle name="styleDateRange 2 3 8 2" xfId="32132" xr:uid="{00000000-0005-0000-0000-0000951B0000}"/>
    <cellStyle name="styleDateRange 2 3 8 3" xfId="46184" xr:uid="{00000000-0005-0000-0000-0000951B0000}"/>
    <cellStyle name="styleDateRange 2 3 9" xfId="14514" xr:uid="{00000000-0005-0000-0000-0000AA050000}"/>
    <cellStyle name="styleDateRange 2 3 9 2" xfId="33070" xr:uid="{00000000-0005-0000-0000-0000961B0000}"/>
    <cellStyle name="styleDateRange 2 3 9 3" xfId="47049" xr:uid="{00000000-0005-0000-0000-0000961B0000}"/>
    <cellStyle name="styleDateRange 2 4" xfId="2387" xr:uid="{00000000-0005-0000-0000-000058040000}"/>
    <cellStyle name="styleDateRange 2 4 10" xfId="16295" xr:uid="{00000000-0005-0000-0000-0000AE050000}"/>
    <cellStyle name="styleDateRange 2 4 10 2" xfId="34851" xr:uid="{00000000-0005-0000-0000-0000981B0000}"/>
    <cellStyle name="styleDateRange 2 4 10 3" xfId="48638" xr:uid="{00000000-0005-0000-0000-0000981B0000}"/>
    <cellStyle name="styleDateRange 2 4 11" xfId="18467" xr:uid="{00000000-0005-0000-0000-000058040000}"/>
    <cellStyle name="styleDateRange 2 4 11 2" xfId="37023" xr:uid="{00000000-0005-0000-0000-0000991B0000}"/>
    <cellStyle name="styleDateRange 2 4 11 3" xfId="50536" xr:uid="{00000000-0005-0000-0000-0000991B0000}"/>
    <cellStyle name="styleDateRange 2 4 12" xfId="16265" xr:uid="{00000000-0005-0000-0000-0000AE050000}"/>
    <cellStyle name="styleDateRange 2 4 12 2" xfId="34821" xr:uid="{00000000-0005-0000-0000-00009A1B0000}"/>
    <cellStyle name="styleDateRange 2 4 12 3" xfId="48610" xr:uid="{00000000-0005-0000-0000-00009A1B0000}"/>
    <cellStyle name="styleDateRange 2 4 13" xfId="23898" xr:uid="{00000000-0005-0000-0000-0000971B0000}"/>
    <cellStyle name="styleDateRange 2 4 2" xfId="5594" xr:uid="{00000000-0005-0000-0000-0000AE050000}"/>
    <cellStyle name="styleDateRange 2 4 2 2" xfId="20580" xr:uid="{00000000-0005-0000-0000-0000B0060000}"/>
    <cellStyle name="styleDateRange 2 4 2 2 2" xfId="39132" xr:uid="{00000000-0005-0000-0000-00009C1B0000}"/>
    <cellStyle name="styleDateRange 2 4 2 2 3" xfId="52515" xr:uid="{00000000-0005-0000-0000-00009C1B0000}"/>
    <cellStyle name="styleDateRange 2 4 2 3" xfId="26011" xr:uid="{00000000-0005-0000-0000-00009B1B0000}"/>
    <cellStyle name="styleDateRange 2 4 2 4" xfId="41411" xr:uid="{00000000-0005-0000-0000-00009B1B0000}"/>
    <cellStyle name="styleDateRange 2 4 3" xfId="7560" xr:uid="{00000000-0005-0000-0000-0000AE050000}"/>
    <cellStyle name="styleDateRange 2 4 3 2" xfId="27690" xr:uid="{00000000-0005-0000-0000-00009D1B0000}"/>
    <cellStyle name="styleDateRange 2 4 3 3" xfId="42698" xr:uid="{00000000-0005-0000-0000-00009D1B0000}"/>
    <cellStyle name="styleDateRange 2 4 4" xfId="8421" xr:uid="{00000000-0005-0000-0000-0000AE050000}"/>
    <cellStyle name="styleDateRange 2 4 4 2" xfId="28348" xr:uid="{00000000-0005-0000-0000-00009E1B0000}"/>
    <cellStyle name="styleDateRange 2 4 4 3" xfId="43175" xr:uid="{00000000-0005-0000-0000-00009E1B0000}"/>
    <cellStyle name="styleDateRange 2 4 5" xfId="9277" xr:uid="{00000000-0005-0000-0000-0000AE050000}"/>
    <cellStyle name="styleDateRange 2 4 5 2" xfId="28879" xr:uid="{00000000-0005-0000-0000-00009F1B0000}"/>
    <cellStyle name="styleDateRange 2 4 5 3" xfId="43559" xr:uid="{00000000-0005-0000-0000-00009F1B0000}"/>
    <cellStyle name="styleDateRange 2 4 6" xfId="9180" xr:uid="{00000000-0005-0000-0000-000028260000}"/>
    <cellStyle name="styleDateRange 2 4 7" xfId="12383" xr:uid="{00000000-0005-0000-0000-0000AE050000}"/>
    <cellStyle name="styleDateRange 2 4 7 2" xfId="30942" xr:uid="{00000000-0005-0000-0000-0000A11B0000}"/>
    <cellStyle name="styleDateRange 2 4 7 3" xfId="45043" xr:uid="{00000000-0005-0000-0000-0000A11B0000}"/>
    <cellStyle name="styleDateRange 2 4 8" xfId="15061" xr:uid="{00000000-0005-0000-0000-0000AE050000}"/>
    <cellStyle name="styleDateRange 2 4 8 2" xfId="33617" xr:uid="{00000000-0005-0000-0000-0000A21B0000}"/>
    <cellStyle name="styleDateRange 2 4 8 3" xfId="47568" xr:uid="{00000000-0005-0000-0000-0000A21B0000}"/>
    <cellStyle name="styleDateRange 2 4 9" xfId="13384" xr:uid="{00000000-0005-0000-0000-000058040000}"/>
    <cellStyle name="styleDateRange 2 4 9 2" xfId="31940" xr:uid="{00000000-0005-0000-0000-0000A31B0000}"/>
    <cellStyle name="styleDateRange 2 4 9 3" xfId="46016" xr:uid="{00000000-0005-0000-0000-0000A31B0000}"/>
    <cellStyle name="styleDateRange 2 5" xfId="2674" xr:uid="{00000000-0005-0000-0000-000058040000}"/>
    <cellStyle name="styleDateRange 2 5 10" xfId="15929" xr:uid="{00000000-0005-0000-0000-000058040000}"/>
    <cellStyle name="styleDateRange 2 5 10 2" xfId="34485" xr:uid="{00000000-0005-0000-0000-0000A51B0000}"/>
    <cellStyle name="styleDateRange 2 5 10 3" xfId="48330" xr:uid="{00000000-0005-0000-0000-0000A51B0000}"/>
    <cellStyle name="styleDateRange 2 5 11" xfId="17205" xr:uid="{00000000-0005-0000-0000-0000AF050000}"/>
    <cellStyle name="styleDateRange 2 5 11 2" xfId="35761" xr:uid="{00000000-0005-0000-0000-0000A61B0000}"/>
    <cellStyle name="styleDateRange 2 5 11 3" xfId="49434" xr:uid="{00000000-0005-0000-0000-0000A61B0000}"/>
    <cellStyle name="styleDateRange 2 5 12" xfId="55500" xr:uid="{00000000-0005-0000-0000-000058040000}"/>
    <cellStyle name="styleDateRange 2 5 2" xfId="5881" xr:uid="{00000000-0005-0000-0000-0000AF050000}"/>
    <cellStyle name="styleDateRange 2 5 2 2" xfId="20771" xr:uid="{00000000-0005-0000-0000-0000B2060000}"/>
    <cellStyle name="styleDateRange 2 5 2 2 2" xfId="39316" xr:uid="{00000000-0005-0000-0000-0000A81B0000}"/>
    <cellStyle name="styleDateRange 2 5 2 2 3" xfId="52693" xr:uid="{00000000-0005-0000-0000-0000A81B0000}"/>
    <cellStyle name="styleDateRange 2 5 2 3" xfId="26291" xr:uid="{00000000-0005-0000-0000-0000A71B0000}"/>
    <cellStyle name="styleDateRange 2 5 2 4" xfId="41676" xr:uid="{00000000-0005-0000-0000-0000A71B0000}"/>
    <cellStyle name="styleDateRange 2 5 3" xfId="7847" xr:uid="{00000000-0005-0000-0000-0000AF050000}"/>
    <cellStyle name="styleDateRange 2 5 3 2" xfId="27891" xr:uid="{00000000-0005-0000-0000-0000A91B0000}"/>
    <cellStyle name="styleDateRange 2 5 3 3" xfId="42870" xr:uid="{00000000-0005-0000-0000-0000A91B0000}"/>
    <cellStyle name="styleDateRange 2 5 4" xfId="8708" xr:uid="{00000000-0005-0000-0000-0000AF050000}"/>
    <cellStyle name="styleDateRange 2 5 4 2" xfId="28571" xr:uid="{00000000-0005-0000-0000-0000AA1B0000}"/>
    <cellStyle name="styleDateRange 2 5 4 3" xfId="43347" xr:uid="{00000000-0005-0000-0000-0000AA1B0000}"/>
    <cellStyle name="styleDateRange 2 5 5" xfId="9564" xr:uid="{00000000-0005-0000-0000-0000AF050000}"/>
    <cellStyle name="styleDateRange 2 5 5 2" xfId="29166" xr:uid="{00000000-0005-0000-0000-0000AB1B0000}"/>
    <cellStyle name="styleDateRange 2 5 5 3" xfId="43833" xr:uid="{00000000-0005-0000-0000-0000AB1B0000}"/>
    <cellStyle name="styleDateRange 2 5 6" xfId="3599" xr:uid="{00000000-0005-0000-0000-000029260000}"/>
    <cellStyle name="styleDateRange 2 5 7" xfId="12540" xr:uid="{00000000-0005-0000-0000-0000AF050000}"/>
    <cellStyle name="styleDateRange 2 5 7 2" xfId="31098" xr:uid="{00000000-0005-0000-0000-0000AD1B0000}"/>
    <cellStyle name="styleDateRange 2 5 7 3" xfId="45198" xr:uid="{00000000-0005-0000-0000-0000AD1B0000}"/>
    <cellStyle name="styleDateRange 2 5 8" xfId="13318" xr:uid="{00000000-0005-0000-0000-000058040000}"/>
    <cellStyle name="styleDateRange 2 5 8 2" xfId="31874" xr:uid="{00000000-0005-0000-0000-0000AE1B0000}"/>
    <cellStyle name="styleDateRange 2 5 8 3" xfId="45954" xr:uid="{00000000-0005-0000-0000-0000AE1B0000}"/>
    <cellStyle name="styleDateRange 2 5 9" xfId="16582" xr:uid="{00000000-0005-0000-0000-0000AF050000}"/>
    <cellStyle name="styleDateRange 2 5 9 2" xfId="35138" xr:uid="{00000000-0005-0000-0000-0000AF1B0000}"/>
    <cellStyle name="styleDateRange 2 5 9 3" xfId="48919" xr:uid="{00000000-0005-0000-0000-0000AF1B0000}"/>
    <cellStyle name="styleDateRange 2 6" xfId="2529" xr:uid="{00000000-0005-0000-0000-000058040000}"/>
    <cellStyle name="styleDateRange 2 6 10" xfId="21549" xr:uid="{00000000-0005-0000-0000-000058040000}"/>
    <cellStyle name="styleDateRange 2 6 10 2" xfId="40089" xr:uid="{00000000-0005-0000-0000-0000B11B0000}"/>
    <cellStyle name="styleDateRange 2 6 10 3" xfId="53437" xr:uid="{00000000-0005-0000-0000-0000B11B0000}"/>
    <cellStyle name="styleDateRange 2 6 11" xfId="24025" xr:uid="{00000000-0005-0000-0000-0000B01B0000}"/>
    <cellStyle name="styleDateRange 2 6 12" xfId="55357" xr:uid="{00000000-0005-0000-0000-000058040000}"/>
    <cellStyle name="styleDateRange 2 6 2" xfId="5736" xr:uid="{00000000-0005-0000-0000-0000B0050000}"/>
    <cellStyle name="styleDateRange 2 6 2 2" xfId="26151" xr:uid="{00000000-0005-0000-0000-0000B21B0000}"/>
    <cellStyle name="styleDateRange 2 6 2 3" xfId="41539" xr:uid="{00000000-0005-0000-0000-0000B21B0000}"/>
    <cellStyle name="styleDateRange 2 6 3" xfId="9419" xr:uid="{00000000-0005-0000-0000-0000B0050000}"/>
    <cellStyle name="styleDateRange 2 6 3 2" xfId="29021" xr:uid="{00000000-0005-0000-0000-0000B31B0000}"/>
    <cellStyle name="styleDateRange 2 6 3 3" xfId="43693" xr:uid="{00000000-0005-0000-0000-0000B31B0000}"/>
    <cellStyle name="styleDateRange 2 6 4" xfId="4230" xr:uid="{00000000-0005-0000-0000-00002A260000}"/>
    <cellStyle name="styleDateRange 2 6 5" xfId="11877" xr:uid="{00000000-0005-0000-0000-0000B0050000}"/>
    <cellStyle name="styleDateRange 2 6 5 2" xfId="30441" xr:uid="{00000000-0005-0000-0000-0000B51B0000}"/>
    <cellStyle name="styleDateRange 2 6 5 3" xfId="44586" xr:uid="{00000000-0005-0000-0000-0000B51B0000}"/>
    <cellStyle name="styleDateRange 2 6 6" xfId="12841" xr:uid="{00000000-0005-0000-0000-000058040000}"/>
    <cellStyle name="styleDateRange 2 6 6 2" xfId="31397" xr:uid="{00000000-0005-0000-0000-0000B61B0000}"/>
    <cellStyle name="styleDateRange 2 6 6 3" xfId="45484" xr:uid="{00000000-0005-0000-0000-0000B61B0000}"/>
    <cellStyle name="styleDateRange 2 6 7" xfId="16437" xr:uid="{00000000-0005-0000-0000-0000B0050000}"/>
    <cellStyle name="styleDateRange 2 6 7 2" xfId="34993" xr:uid="{00000000-0005-0000-0000-0000B71B0000}"/>
    <cellStyle name="styleDateRange 2 6 7 3" xfId="48774" xr:uid="{00000000-0005-0000-0000-0000B71B0000}"/>
    <cellStyle name="styleDateRange 2 6 8" xfId="17196" xr:uid="{00000000-0005-0000-0000-000058040000}"/>
    <cellStyle name="styleDateRange 2 6 8 2" xfId="35752" xr:uid="{00000000-0005-0000-0000-0000B81B0000}"/>
    <cellStyle name="styleDateRange 2 6 8 3" xfId="49426" xr:uid="{00000000-0005-0000-0000-0000B81B0000}"/>
    <cellStyle name="styleDateRange 2 6 9" xfId="17334" xr:uid="{00000000-0005-0000-0000-0000B0050000}"/>
    <cellStyle name="styleDateRange 2 6 9 2" xfId="35890" xr:uid="{00000000-0005-0000-0000-0000B91B0000}"/>
    <cellStyle name="styleDateRange 2 6 9 3" xfId="49550" xr:uid="{00000000-0005-0000-0000-0000B91B0000}"/>
    <cellStyle name="styleDateRange 2 7" xfId="4342" xr:uid="{00000000-0005-0000-0000-0000A5050000}"/>
    <cellStyle name="styleDateRange 2 7 2" xfId="24860" xr:uid="{00000000-0005-0000-0000-0000BA1B0000}"/>
    <cellStyle name="styleDateRange 2 7 3" xfId="24454" xr:uid="{00000000-0005-0000-0000-0000BA1B0000}"/>
    <cellStyle name="styleDateRange 2 8" xfId="4234" xr:uid="{00000000-0005-0000-0000-00001F260000}"/>
    <cellStyle name="styleDateRange 2 9" xfId="14778" xr:uid="{00000000-0005-0000-0000-000058040000}"/>
    <cellStyle name="styleDateRange 2 9 2" xfId="33334" xr:uid="{00000000-0005-0000-0000-0000BC1B0000}"/>
    <cellStyle name="styleDateRange 2 9 3" xfId="47299" xr:uid="{00000000-0005-0000-0000-0000BC1B0000}"/>
    <cellStyle name="styleDateRange 20" xfId="54324" xr:uid="{00000000-0005-0000-0000-000057040000}"/>
    <cellStyle name="styleDateRange 3" xfId="1128" xr:uid="{00000000-0005-0000-0000-00005B040000}"/>
    <cellStyle name="styleDateRange 3 10" xfId="18279" xr:uid="{00000000-0005-0000-0000-00005B040000}"/>
    <cellStyle name="styleDateRange 3 10 2" xfId="36835" xr:uid="{00000000-0005-0000-0000-0000BE1B0000}"/>
    <cellStyle name="styleDateRange 3 10 3" xfId="50369" xr:uid="{00000000-0005-0000-0000-0000BE1B0000}"/>
    <cellStyle name="styleDateRange 3 11" xfId="19362" xr:uid="{00000000-0005-0000-0000-0000B1050000}"/>
    <cellStyle name="styleDateRange 3 11 2" xfId="37918" xr:uid="{00000000-0005-0000-0000-0000BF1B0000}"/>
    <cellStyle name="styleDateRange 3 11 3" xfId="51410" xr:uid="{00000000-0005-0000-0000-0000BF1B0000}"/>
    <cellStyle name="styleDateRange 3 12" xfId="19142" xr:uid="{00000000-0005-0000-0000-00005B040000}"/>
    <cellStyle name="styleDateRange 3 12 2" xfId="37698" xr:uid="{00000000-0005-0000-0000-0000C01B0000}"/>
    <cellStyle name="styleDateRange 3 12 3" xfId="51190" xr:uid="{00000000-0005-0000-0000-0000C01B0000}"/>
    <cellStyle name="styleDateRange 3 13" xfId="21493" xr:uid="{00000000-0005-0000-0000-00005B040000}"/>
    <cellStyle name="styleDateRange 3 13 2" xfId="40033" xr:uid="{00000000-0005-0000-0000-0000C11B0000}"/>
    <cellStyle name="styleDateRange 3 13 3" xfId="53381" xr:uid="{00000000-0005-0000-0000-0000C11B0000}"/>
    <cellStyle name="styleDateRange 3 14" xfId="22111" xr:uid="{00000000-0005-0000-0000-0000B1050000}"/>
    <cellStyle name="styleDateRange 3 14 2" xfId="40651" xr:uid="{00000000-0005-0000-0000-0000C21B0000}"/>
    <cellStyle name="styleDateRange 3 14 3" xfId="53940" xr:uid="{00000000-0005-0000-0000-0000C21B0000}"/>
    <cellStyle name="styleDateRange 3 15" xfId="22913" xr:uid="{00000000-0005-0000-0000-0000BD1B0000}"/>
    <cellStyle name="styleDateRange 3 16" xfId="29963" xr:uid="{00000000-0005-0000-0000-0000BD1B0000}"/>
    <cellStyle name="styleDateRange 3 17" xfId="54328" xr:uid="{00000000-0005-0000-0000-00005B040000}"/>
    <cellStyle name="styleDateRange 3 2" xfId="2384" xr:uid="{00000000-0005-0000-0000-00005B040000}"/>
    <cellStyle name="styleDateRange 3 2 10" xfId="16292" xr:uid="{00000000-0005-0000-0000-0000B2050000}"/>
    <cellStyle name="styleDateRange 3 2 10 2" xfId="34848" xr:uid="{00000000-0005-0000-0000-0000C41B0000}"/>
    <cellStyle name="styleDateRange 3 2 10 3" xfId="48635" xr:uid="{00000000-0005-0000-0000-0000C41B0000}"/>
    <cellStyle name="styleDateRange 3 2 11" xfId="15444" xr:uid="{00000000-0005-0000-0000-00005B040000}"/>
    <cellStyle name="styleDateRange 3 2 11 2" xfId="34000" xr:uid="{00000000-0005-0000-0000-0000C51B0000}"/>
    <cellStyle name="styleDateRange 3 2 11 3" xfId="47924" xr:uid="{00000000-0005-0000-0000-0000C51B0000}"/>
    <cellStyle name="styleDateRange 3 2 12" xfId="19632" xr:uid="{00000000-0005-0000-0000-0000B2050000}"/>
    <cellStyle name="styleDateRange 3 2 12 2" xfId="38188" xr:uid="{00000000-0005-0000-0000-0000C61B0000}"/>
    <cellStyle name="styleDateRange 3 2 12 3" xfId="51680" xr:uid="{00000000-0005-0000-0000-0000C61B0000}"/>
    <cellStyle name="styleDateRange 3 2 13" xfId="23895" xr:uid="{00000000-0005-0000-0000-0000C31B0000}"/>
    <cellStyle name="styleDateRange 3 2 2" xfId="5591" xr:uid="{00000000-0005-0000-0000-0000B2050000}"/>
    <cellStyle name="styleDateRange 3 2 2 2" xfId="20577" xr:uid="{00000000-0005-0000-0000-0000B6060000}"/>
    <cellStyle name="styleDateRange 3 2 2 2 2" xfId="39129" xr:uid="{00000000-0005-0000-0000-0000C81B0000}"/>
    <cellStyle name="styleDateRange 3 2 2 2 3" xfId="52512" xr:uid="{00000000-0005-0000-0000-0000C81B0000}"/>
    <cellStyle name="styleDateRange 3 2 2 3" xfId="26008" xr:uid="{00000000-0005-0000-0000-0000C71B0000}"/>
    <cellStyle name="styleDateRange 3 2 2 4" xfId="41408" xr:uid="{00000000-0005-0000-0000-0000C71B0000}"/>
    <cellStyle name="styleDateRange 3 2 3" xfId="7557" xr:uid="{00000000-0005-0000-0000-0000B2050000}"/>
    <cellStyle name="styleDateRange 3 2 3 2" xfId="27687" xr:uid="{00000000-0005-0000-0000-0000C91B0000}"/>
    <cellStyle name="styleDateRange 3 2 3 3" xfId="42695" xr:uid="{00000000-0005-0000-0000-0000C91B0000}"/>
    <cellStyle name="styleDateRange 3 2 4" xfId="8418" xr:uid="{00000000-0005-0000-0000-0000B2050000}"/>
    <cellStyle name="styleDateRange 3 2 4 2" xfId="28345" xr:uid="{00000000-0005-0000-0000-0000CA1B0000}"/>
    <cellStyle name="styleDateRange 3 2 4 3" xfId="43172" xr:uid="{00000000-0005-0000-0000-0000CA1B0000}"/>
    <cellStyle name="styleDateRange 3 2 5" xfId="9274" xr:uid="{00000000-0005-0000-0000-0000B2050000}"/>
    <cellStyle name="styleDateRange 3 2 5 2" xfId="28876" xr:uid="{00000000-0005-0000-0000-0000CB1B0000}"/>
    <cellStyle name="styleDateRange 3 2 5 3" xfId="43556" xr:uid="{00000000-0005-0000-0000-0000CB1B0000}"/>
    <cellStyle name="styleDateRange 3 2 6" xfId="3600" xr:uid="{00000000-0005-0000-0000-00002C260000}"/>
    <cellStyle name="styleDateRange 3 2 7" xfId="12799" xr:uid="{00000000-0005-0000-0000-0000B2050000}"/>
    <cellStyle name="styleDateRange 3 2 7 2" xfId="31355" xr:uid="{00000000-0005-0000-0000-0000CD1B0000}"/>
    <cellStyle name="styleDateRange 3 2 7 3" xfId="45443" xr:uid="{00000000-0005-0000-0000-0000CD1B0000}"/>
    <cellStyle name="styleDateRange 3 2 8" xfId="15058" xr:uid="{00000000-0005-0000-0000-0000B2050000}"/>
    <cellStyle name="styleDateRange 3 2 8 2" xfId="33614" xr:uid="{00000000-0005-0000-0000-0000CE1B0000}"/>
    <cellStyle name="styleDateRange 3 2 8 3" xfId="47565" xr:uid="{00000000-0005-0000-0000-0000CE1B0000}"/>
    <cellStyle name="styleDateRange 3 2 9" xfId="13387" xr:uid="{00000000-0005-0000-0000-00005B040000}"/>
    <cellStyle name="styleDateRange 3 2 9 2" xfId="31943" xr:uid="{00000000-0005-0000-0000-0000CF1B0000}"/>
    <cellStyle name="styleDateRange 3 2 9 3" xfId="46019" xr:uid="{00000000-0005-0000-0000-0000CF1B0000}"/>
    <cellStyle name="styleDateRange 3 3" xfId="2677" xr:uid="{00000000-0005-0000-0000-00005B040000}"/>
    <cellStyle name="styleDateRange 3 3 10" xfId="13685" xr:uid="{00000000-0005-0000-0000-00005B040000}"/>
    <cellStyle name="styleDateRange 3 3 10 2" xfId="32241" xr:uid="{00000000-0005-0000-0000-0000D11B0000}"/>
    <cellStyle name="styleDateRange 3 3 10 3" xfId="46278" xr:uid="{00000000-0005-0000-0000-0000D11B0000}"/>
    <cellStyle name="styleDateRange 3 3 11" xfId="15371" xr:uid="{00000000-0005-0000-0000-0000B3050000}"/>
    <cellStyle name="styleDateRange 3 3 11 2" xfId="33927" xr:uid="{00000000-0005-0000-0000-0000D21B0000}"/>
    <cellStyle name="styleDateRange 3 3 11 3" xfId="47858" xr:uid="{00000000-0005-0000-0000-0000D21B0000}"/>
    <cellStyle name="styleDateRange 3 3 12" xfId="55503" xr:uid="{00000000-0005-0000-0000-00005B040000}"/>
    <cellStyle name="styleDateRange 3 3 2" xfId="5884" xr:uid="{00000000-0005-0000-0000-0000B3050000}"/>
    <cellStyle name="styleDateRange 3 3 2 2" xfId="20774" xr:uid="{00000000-0005-0000-0000-0000B8060000}"/>
    <cellStyle name="styleDateRange 3 3 2 2 2" xfId="39319" xr:uid="{00000000-0005-0000-0000-0000D41B0000}"/>
    <cellStyle name="styleDateRange 3 3 2 2 3" xfId="52696" xr:uid="{00000000-0005-0000-0000-0000D41B0000}"/>
    <cellStyle name="styleDateRange 3 3 2 3" xfId="26294" xr:uid="{00000000-0005-0000-0000-0000D31B0000}"/>
    <cellStyle name="styleDateRange 3 3 2 4" xfId="41679" xr:uid="{00000000-0005-0000-0000-0000D31B0000}"/>
    <cellStyle name="styleDateRange 3 3 3" xfId="7850" xr:uid="{00000000-0005-0000-0000-0000B3050000}"/>
    <cellStyle name="styleDateRange 3 3 3 2" xfId="27894" xr:uid="{00000000-0005-0000-0000-0000D51B0000}"/>
    <cellStyle name="styleDateRange 3 3 3 3" xfId="42873" xr:uid="{00000000-0005-0000-0000-0000D51B0000}"/>
    <cellStyle name="styleDateRange 3 3 4" xfId="8711" xr:uid="{00000000-0005-0000-0000-0000B3050000}"/>
    <cellStyle name="styleDateRange 3 3 4 2" xfId="28574" xr:uid="{00000000-0005-0000-0000-0000D61B0000}"/>
    <cellStyle name="styleDateRange 3 3 4 3" xfId="43350" xr:uid="{00000000-0005-0000-0000-0000D61B0000}"/>
    <cellStyle name="styleDateRange 3 3 5" xfId="9567" xr:uid="{00000000-0005-0000-0000-0000B3050000}"/>
    <cellStyle name="styleDateRange 3 3 5 2" xfId="29169" xr:uid="{00000000-0005-0000-0000-0000D71B0000}"/>
    <cellStyle name="styleDateRange 3 3 5 3" xfId="43836" xr:uid="{00000000-0005-0000-0000-0000D71B0000}"/>
    <cellStyle name="styleDateRange 3 3 6" xfId="4229" xr:uid="{00000000-0005-0000-0000-00002D260000}"/>
    <cellStyle name="styleDateRange 3 3 7" xfId="12675" xr:uid="{00000000-0005-0000-0000-0000B3050000}"/>
    <cellStyle name="styleDateRange 3 3 7 2" xfId="31231" xr:uid="{00000000-0005-0000-0000-0000D91B0000}"/>
    <cellStyle name="styleDateRange 3 3 7 3" xfId="45331" xr:uid="{00000000-0005-0000-0000-0000D91B0000}"/>
    <cellStyle name="styleDateRange 3 3 8" xfId="14093" xr:uid="{00000000-0005-0000-0000-00005B040000}"/>
    <cellStyle name="styleDateRange 3 3 8 2" xfId="32649" xr:uid="{00000000-0005-0000-0000-0000DA1B0000}"/>
    <cellStyle name="styleDateRange 3 3 8 3" xfId="46651" xr:uid="{00000000-0005-0000-0000-0000DA1B0000}"/>
    <cellStyle name="styleDateRange 3 3 9" xfId="16585" xr:uid="{00000000-0005-0000-0000-0000B3050000}"/>
    <cellStyle name="styleDateRange 3 3 9 2" xfId="35141" xr:uid="{00000000-0005-0000-0000-0000DB1B0000}"/>
    <cellStyle name="styleDateRange 3 3 9 3" xfId="48922" xr:uid="{00000000-0005-0000-0000-0000DB1B0000}"/>
    <cellStyle name="styleDateRange 3 4" xfId="2526" xr:uid="{00000000-0005-0000-0000-00005B040000}"/>
    <cellStyle name="styleDateRange 3 4 10" xfId="21546" xr:uid="{00000000-0005-0000-0000-00005B040000}"/>
    <cellStyle name="styleDateRange 3 4 10 2" xfId="40086" xr:uid="{00000000-0005-0000-0000-0000DD1B0000}"/>
    <cellStyle name="styleDateRange 3 4 10 3" xfId="53434" xr:uid="{00000000-0005-0000-0000-0000DD1B0000}"/>
    <cellStyle name="styleDateRange 3 4 11" xfId="24022" xr:uid="{00000000-0005-0000-0000-0000DC1B0000}"/>
    <cellStyle name="styleDateRange 3 4 12" xfId="55354" xr:uid="{00000000-0005-0000-0000-00005B040000}"/>
    <cellStyle name="styleDateRange 3 4 2" xfId="5733" xr:uid="{00000000-0005-0000-0000-0000B4050000}"/>
    <cellStyle name="styleDateRange 3 4 2 2" xfId="26148" xr:uid="{00000000-0005-0000-0000-0000DE1B0000}"/>
    <cellStyle name="styleDateRange 3 4 2 3" xfId="41536" xr:uid="{00000000-0005-0000-0000-0000DE1B0000}"/>
    <cellStyle name="styleDateRange 3 4 3" xfId="9416" xr:uid="{00000000-0005-0000-0000-0000B4050000}"/>
    <cellStyle name="styleDateRange 3 4 3 2" xfId="29018" xr:uid="{00000000-0005-0000-0000-0000DF1B0000}"/>
    <cellStyle name="styleDateRange 3 4 3 3" xfId="43690" xr:uid="{00000000-0005-0000-0000-0000DF1B0000}"/>
    <cellStyle name="styleDateRange 3 4 4" xfId="3601" xr:uid="{00000000-0005-0000-0000-00002E260000}"/>
    <cellStyle name="styleDateRange 3 4 5" xfId="12455" xr:uid="{00000000-0005-0000-0000-0000B4050000}"/>
    <cellStyle name="styleDateRange 3 4 5 2" xfId="31014" xr:uid="{00000000-0005-0000-0000-0000E11B0000}"/>
    <cellStyle name="styleDateRange 3 4 5 3" xfId="45114" xr:uid="{00000000-0005-0000-0000-0000E11B0000}"/>
    <cellStyle name="styleDateRange 3 4 6" xfId="11757" xr:uid="{00000000-0005-0000-0000-00005B040000}"/>
    <cellStyle name="styleDateRange 3 4 6 2" xfId="30321" xr:uid="{00000000-0005-0000-0000-0000E21B0000}"/>
    <cellStyle name="styleDateRange 3 4 6 3" xfId="44468" xr:uid="{00000000-0005-0000-0000-0000E21B0000}"/>
    <cellStyle name="styleDateRange 3 4 7" xfId="16434" xr:uid="{00000000-0005-0000-0000-0000B4050000}"/>
    <cellStyle name="styleDateRange 3 4 7 2" xfId="34990" xr:uid="{00000000-0005-0000-0000-0000E31B0000}"/>
    <cellStyle name="styleDateRange 3 4 7 3" xfId="48771" xr:uid="{00000000-0005-0000-0000-0000E31B0000}"/>
    <cellStyle name="styleDateRange 3 4 8" xfId="15162" xr:uid="{00000000-0005-0000-0000-00005B040000}"/>
    <cellStyle name="styleDateRange 3 4 8 2" xfId="33718" xr:uid="{00000000-0005-0000-0000-0000E41B0000}"/>
    <cellStyle name="styleDateRange 3 4 8 3" xfId="47667" xr:uid="{00000000-0005-0000-0000-0000E41B0000}"/>
    <cellStyle name="styleDateRange 3 4 9" xfId="16048" xr:uid="{00000000-0005-0000-0000-0000B4050000}"/>
    <cellStyle name="styleDateRange 3 4 9 2" xfId="34604" xr:uid="{00000000-0005-0000-0000-0000E51B0000}"/>
    <cellStyle name="styleDateRange 3 4 9 3" xfId="48422" xr:uid="{00000000-0005-0000-0000-0000E51B0000}"/>
    <cellStyle name="styleDateRange 3 5" xfId="4345" xr:uid="{00000000-0005-0000-0000-0000B1050000}"/>
    <cellStyle name="styleDateRange 3 5 2" xfId="24863" xr:uid="{00000000-0005-0000-0000-0000E61B0000}"/>
    <cellStyle name="styleDateRange 3 5 3" xfId="22635" xr:uid="{00000000-0005-0000-0000-0000E61B0000}"/>
    <cellStyle name="styleDateRange 3 6" xfId="9183" xr:uid="{00000000-0005-0000-0000-00002B260000}"/>
    <cellStyle name="styleDateRange 3 7" xfId="15376" xr:uid="{00000000-0005-0000-0000-00005B040000}"/>
    <cellStyle name="styleDateRange 3 7 2" xfId="33932" xr:uid="{00000000-0005-0000-0000-0000E81B0000}"/>
    <cellStyle name="styleDateRange 3 7 3" xfId="47863" xr:uid="{00000000-0005-0000-0000-0000E81B0000}"/>
    <cellStyle name="styleDateRange 3 8" xfId="14252" xr:uid="{00000000-0005-0000-0000-0000B1050000}"/>
    <cellStyle name="styleDateRange 3 8 2" xfId="32808" xr:uid="{00000000-0005-0000-0000-0000E91B0000}"/>
    <cellStyle name="styleDateRange 3 8 3" xfId="46802" xr:uid="{00000000-0005-0000-0000-0000E91B0000}"/>
    <cellStyle name="styleDateRange 3 9" xfId="18212" xr:uid="{00000000-0005-0000-0000-0000B1050000}"/>
    <cellStyle name="styleDateRange 3 9 2" xfId="36768" xr:uid="{00000000-0005-0000-0000-0000EA1B0000}"/>
    <cellStyle name="styleDateRange 3 9 3" xfId="50317" xr:uid="{00000000-0005-0000-0000-0000EA1B0000}"/>
    <cellStyle name="styleDateRange 4" xfId="1129" xr:uid="{00000000-0005-0000-0000-00005C040000}"/>
    <cellStyle name="styleDateRange 4 10" xfId="17935" xr:uid="{00000000-0005-0000-0000-00005C040000}"/>
    <cellStyle name="styleDateRange 4 10 2" xfId="36491" xr:uid="{00000000-0005-0000-0000-0000EC1B0000}"/>
    <cellStyle name="styleDateRange 4 10 3" xfId="50073" xr:uid="{00000000-0005-0000-0000-0000EC1B0000}"/>
    <cellStyle name="styleDateRange 4 11" xfId="19702" xr:uid="{00000000-0005-0000-0000-0000B5050000}"/>
    <cellStyle name="styleDateRange 4 11 2" xfId="38258" xr:uid="{00000000-0005-0000-0000-0000ED1B0000}"/>
    <cellStyle name="styleDateRange 4 11 3" xfId="51750" xr:uid="{00000000-0005-0000-0000-0000ED1B0000}"/>
    <cellStyle name="styleDateRange 4 12" xfId="19956" xr:uid="{00000000-0005-0000-0000-00005C040000}"/>
    <cellStyle name="styleDateRange 4 12 2" xfId="38512" xr:uid="{00000000-0005-0000-0000-0000EE1B0000}"/>
    <cellStyle name="styleDateRange 4 12 3" xfId="52004" xr:uid="{00000000-0005-0000-0000-0000EE1B0000}"/>
    <cellStyle name="styleDateRange 4 13" xfId="21652" xr:uid="{00000000-0005-0000-0000-00005C040000}"/>
    <cellStyle name="styleDateRange 4 13 2" xfId="40192" xr:uid="{00000000-0005-0000-0000-0000EF1B0000}"/>
    <cellStyle name="styleDateRange 4 13 3" xfId="53540" xr:uid="{00000000-0005-0000-0000-0000EF1B0000}"/>
    <cellStyle name="styleDateRange 4 14" xfId="22112" xr:uid="{00000000-0005-0000-0000-0000B5050000}"/>
    <cellStyle name="styleDateRange 4 14 2" xfId="40652" xr:uid="{00000000-0005-0000-0000-0000F01B0000}"/>
    <cellStyle name="styleDateRange 4 14 3" xfId="53941" xr:uid="{00000000-0005-0000-0000-0000F01B0000}"/>
    <cellStyle name="styleDateRange 4 15" xfId="22914" xr:uid="{00000000-0005-0000-0000-0000EB1B0000}"/>
    <cellStyle name="styleDateRange 4 16" xfId="23191" xr:uid="{00000000-0005-0000-0000-0000EB1B0000}"/>
    <cellStyle name="styleDateRange 4 17" xfId="54329" xr:uid="{00000000-0005-0000-0000-00005C040000}"/>
    <cellStyle name="styleDateRange 4 2" xfId="2383" xr:uid="{00000000-0005-0000-0000-00005C040000}"/>
    <cellStyle name="styleDateRange 4 2 10" xfId="16291" xr:uid="{00000000-0005-0000-0000-0000B6050000}"/>
    <cellStyle name="styleDateRange 4 2 10 2" xfId="34847" xr:uid="{00000000-0005-0000-0000-0000F21B0000}"/>
    <cellStyle name="styleDateRange 4 2 10 3" xfId="48634" xr:uid="{00000000-0005-0000-0000-0000F21B0000}"/>
    <cellStyle name="styleDateRange 4 2 11" xfId="12081" xr:uid="{00000000-0005-0000-0000-00005C040000}"/>
    <cellStyle name="styleDateRange 4 2 11 2" xfId="30644" xr:uid="{00000000-0005-0000-0000-0000F31B0000}"/>
    <cellStyle name="styleDateRange 4 2 11 3" xfId="44787" xr:uid="{00000000-0005-0000-0000-0000F31B0000}"/>
    <cellStyle name="styleDateRange 4 2 12" xfId="19352" xr:uid="{00000000-0005-0000-0000-0000B6050000}"/>
    <cellStyle name="styleDateRange 4 2 12 2" xfId="37908" xr:uid="{00000000-0005-0000-0000-0000F41B0000}"/>
    <cellStyle name="styleDateRange 4 2 12 3" xfId="51400" xr:uid="{00000000-0005-0000-0000-0000F41B0000}"/>
    <cellStyle name="styleDateRange 4 2 13" xfId="23894" xr:uid="{00000000-0005-0000-0000-0000F11B0000}"/>
    <cellStyle name="styleDateRange 4 2 2" xfId="5590" xr:uid="{00000000-0005-0000-0000-0000B6050000}"/>
    <cellStyle name="styleDateRange 4 2 2 2" xfId="20576" xr:uid="{00000000-0005-0000-0000-0000BC060000}"/>
    <cellStyle name="styleDateRange 4 2 2 2 2" xfId="39128" xr:uid="{00000000-0005-0000-0000-0000F61B0000}"/>
    <cellStyle name="styleDateRange 4 2 2 2 3" xfId="52511" xr:uid="{00000000-0005-0000-0000-0000F61B0000}"/>
    <cellStyle name="styleDateRange 4 2 2 3" xfId="26007" xr:uid="{00000000-0005-0000-0000-0000F51B0000}"/>
    <cellStyle name="styleDateRange 4 2 2 4" xfId="41407" xr:uid="{00000000-0005-0000-0000-0000F51B0000}"/>
    <cellStyle name="styleDateRange 4 2 3" xfId="7556" xr:uid="{00000000-0005-0000-0000-0000B6050000}"/>
    <cellStyle name="styleDateRange 4 2 3 2" xfId="27686" xr:uid="{00000000-0005-0000-0000-0000F71B0000}"/>
    <cellStyle name="styleDateRange 4 2 3 3" xfId="42694" xr:uid="{00000000-0005-0000-0000-0000F71B0000}"/>
    <cellStyle name="styleDateRange 4 2 4" xfId="8417" xr:uid="{00000000-0005-0000-0000-0000B6050000}"/>
    <cellStyle name="styleDateRange 4 2 4 2" xfId="28344" xr:uid="{00000000-0005-0000-0000-0000F81B0000}"/>
    <cellStyle name="styleDateRange 4 2 4 3" xfId="43171" xr:uid="{00000000-0005-0000-0000-0000F81B0000}"/>
    <cellStyle name="styleDateRange 4 2 5" xfId="9273" xr:uid="{00000000-0005-0000-0000-0000B6050000}"/>
    <cellStyle name="styleDateRange 4 2 5 2" xfId="28875" xr:uid="{00000000-0005-0000-0000-0000F91B0000}"/>
    <cellStyle name="styleDateRange 4 2 5 3" xfId="43555" xr:uid="{00000000-0005-0000-0000-0000F91B0000}"/>
    <cellStyle name="styleDateRange 4 2 6" xfId="4231" xr:uid="{00000000-0005-0000-0000-000030260000}"/>
    <cellStyle name="styleDateRange 4 2 7" xfId="11667" xr:uid="{00000000-0005-0000-0000-0000B6050000}"/>
    <cellStyle name="styleDateRange 4 2 7 2" xfId="30231" xr:uid="{00000000-0005-0000-0000-0000FB1B0000}"/>
    <cellStyle name="styleDateRange 4 2 7 3" xfId="44384" xr:uid="{00000000-0005-0000-0000-0000FB1B0000}"/>
    <cellStyle name="styleDateRange 4 2 8" xfId="15057" xr:uid="{00000000-0005-0000-0000-0000B6050000}"/>
    <cellStyle name="styleDateRange 4 2 8 2" xfId="33613" xr:uid="{00000000-0005-0000-0000-0000FC1B0000}"/>
    <cellStyle name="styleDateRange 4 2 8 3" xfId="47564" xr:uid="{00000000-0005-0000-0000-0000FC1B0000}"/>
    <cellStyle name="styleDateRange 4 2 9" xfId="13388" xr:uid="{00000000-0005-0000-0000-00005C040000}"/>
    <cellStyle name="styleDateRange 4 2 9 2" xfId="31944" xr:uid="{00000000-0005-0000-0000-0000FD1B0000}"/>
    <cellStyle name="styleDateRange 4 2 9 3" xfId="46020" xr:uid="{00000000-0005-0000-0000-0000FD1B0000}"/>
    <cellStyle name="styleDateRange 4 3" xfId="2678" xr:uid="{00000000-0005-0000-0000-00005C040000}"/>
    <cellStyle name="styleDateRange 4 3 10" xfId="18468" xr:uid="{00000000-0005-0000-0000-00005C040000}"/>
    <cellStyle name="styleDateRange 4 3 10 2" xfId="37024" xr:uid="{00000000-0005-0000-0000-0000FF1B0000}"/>
    <cellStyle name="styleDateRange 4 3 10 3" xfId="50537" xr:uid="{00000000-0005-0000-0000-0000FF1B0000}"/>
    <cellStyle name="styleDateRange 4 3 11" xfId="17360" xr:uid="{00000000-0005-0000-0000-0000B7050000}"/>
    <cellStyle name="styleDateRange 4 3 11 2" xfId="35916" xr:uid="{00000000-0005-0000-0000-0000001C0000}"/>
    <cellStyle name="styleDateRange 4 3 11 3" xfId="49574" xr:uid="{00000000-0005-0000-0000-0000001C0000}"/>
    <cellStyle name="styleDateRange 4 3 12" xfId="55504" xr:uid="{00000000-0005-0000-0000-00005C040000}"/>
    <cellStyle name="styleDateRange 4 3 2" xfId="5885" xr:uid="{00000000-0005-0000-0000-0000B7050000}"/>
    <cellStyle name="styleDateRange 4 3 2 2" xfId="20775" xr:uid="{00000000-0005-0000-0000-0000BE060000}"/>
    <cellStyle name="styleDateRange 4 3 2 2 2" xfId="39320" xr:uid="{00000000-0005-0000-0000-0000021C0000}"/>
    <cellStyle name="styleDateRange 4 3 2 2 3" xfId="52697" xr:uid="{00000000-0005-0000-0000-0000021C0000}"/>
    <cellStyle name="styleDateRange 4 3 2 3" xfId="26295" xr:uid="{00000000-0005-0000-0000-0000011C0000}"/>
    <cellStyle name="styleDateRange 4 3 2 4" xfId="41680" xr:uid="{00000000-0005-0000-0000-0000011C0000}"/>
    <cellStyle name="styleDateRange 4 3 3" xfId="7851" xr:uid="{00000000-0005-0000-0000-0000B7050000}"/>
    <cellStyle name="styleDateRange 4 3 3 2" xfId="27895" xr:uid="{00000000-0005-0000-0000-0000031C0000}"/>
    <cellStyle name="styleDateRange 4 3 3 3" xfId="42874" xr:uid="{00000000-0005-0000-0000-0000031C0000}"/>
    <cellStyle name="styleDateRange 4 3 4" xfId="8712" xr:uid="{00000000-0005-0000-0000-0000B7050000}"/>
    <cellStyle name="styleDateRange 4 3 4 2" xfId="28575" xr:uid="{00000000-0005-0000-0000-0000041C0000}"/>
    <cellStyle name="styleDateRange 4 3 4 3" xfId="43351" xr:uid="{00000000-0005-0000-0000-0000041C0000}"/>
    <cellStyle name="styleDateRange 4 3 5" xfId="9568" xr:uid="{00000000-0005-0000-0000-0000B7050000}"/>
    <cellStyle name="styleDateRange 4 3 5 2" xfId="29170" xr:uid="{00000000-0005-0000-0000-0000051C0000}"/>
    <cellStyle name="styleDateRange 4 3 5 3" xfId="43837" xr:uid="{00000000-0005-0000-0000-0000051C0000}"/>
    <cellStyle name="styleDateRange 4 3 6" xfId="3602" xr:uid="{00000000-0005-0000-0000-000031260000}"/>
    <cellStyle name="styleDateRange 4 3 7" xfId="11691" xr:uid="{00000000-0005-0000-0000-0000B7050000}"/>
    <cellStyle name="styleDateRange 4 3 7 2" xfId="30255" xr:uid="{00000000-0005-0000-0000-0000071C0000}"/>
    <cellStyle name="styleDateRange 4 3 7 3" xfId="44406" xr:uid="{00000000-0005-0000-0000-0000071C0000}"/>
    <cellStyle name="styleDateRange 4 3 8" xfId="12061" xr:uid="{00000000-0005-0000-0000-00005C040000}"/>
    <cellStyle name="styleDateRange 4 3 8 2" xfId="30624" xr:uid="{00000000-0005-0000-0000-0000081C0000}"/>
    <cellStyle name="styleDateRange 4 3 8 3" xfId="44767" xr:uid="{00000000-0005-0000-0000-0000081C0000}"/>
    <cellStyle name="styleDateRange 4 3 9" xfId="16586" xr:uid="{00000000-0005-0000-0000-0000B7050000}"/>
    <cellStyle name="styleDateRange 4 3 9 2" xfId="35142" xr:uid="{00000000-0005-0000-0000-0000091C0000}"/>
    <cellStyle name="styleDateRange 4 3 9 3" xfId="48923" xr:uid="{00000000-0005-0000-0000-0000091C0000}"/>
    <cellStyle name="styleDateRange 4 4" xfId="2784" xr:uid="{00000000-0005-0000-0000-00005C040000}"/>
    <cellStyle name="styleDateRange 4 4 10" xfId="21711" xr:uid="{00000000-0005-0000-0000-00005C040000}"/>
    <cellStyle name="styleDateRange 4 4 10 2" xfId="40251" xr:uid="{00000000-0005-0000-0000-00000B1C0000}"/>
    <cellStyle name="styleDateRange 4 4 10 3" xfId="53599" xr:uid="{00000000-0005-0000-0000-00000B1C0000}"/>
    <cellStyle name="styleDateRange 4 4 11" xfId="24137" xr:uid="{00000000-0005-0000-0000-00000A1C0000}"/>
    <cellStyle name="styleDateRange 4 4 12" xfId="55607" xr:uid="{00000000-0005-0000-0000-00005C040000}"/>
    <cellStyle name="styleDateRange 4 4 2" xfId="5991" xr:uid="{00000000-0005-0000-0000-0000B8050000}"/>
    <cellStyle name="styleDateRange 4 4 2 2" xfId="26400" xr:uid="{00000000-0005-0000-0000-00000C1C0000}"/>
    <cellStyle name="styleDateRange 4 4 2 3" xfId="41717" xr:uid="{00000000-0005-0000-0000-00000C1C0000}"/>
    <cellStyle name="styleDateRange 4 4 3" xfId="9674" xr:uid="{00000000-0005-0000-0000-0000B8050000}"/>
    <cellStyle name="styleDateRange 4 4 3 2" xfId="29275" xr:uid="{00000000-0005-0000-0000-00000D1C0000}"/>
    <cellStyle name="styleDateRange 4 4 3 3" xfId="43874" xr:uid="{00000000-0005-0000-0000-00000D1C0000}"/>
    <cellStyle name="styleDateRange 4 4 4" xfId="3603" xr:uid="{00000000-0005-0000-0000-000032260000}"/>
    <cellStyle name="styleDateRange 4 4 5" xfId="13104" xr:uid="{00000000-0005-0000-0000-0000B8050000}"/>
    <cellStyle name="styleDateRange 4 4 5 2" xfId="31660" xr:uid="{00000000-0005-0000-0000-00000F1C0000}"/>
    <cellStyle name="styleDateRange 4 4 5 3" xfId="45743" xr:uid="{00000000-0005-0000-0000-00000F1C0000}"/>
    <cellStyle name="styleDateRange 4 4 6" xfId="15876" xr:uid="{00000000-0005-0000-0000-00005C040000}"/>
    <cellStyle name="styleDateRange 4 4 6 2" xfId="34432" xr:uid="{00000000-0005-0000-0000-0000101C0000}"/>
    <cellStyle name="styleDateRange 4 4 6 3" xfId="48281" xr:uid="{00000000-0005-0000-0000-0000101C0000}"/>
    <cellStyle name="styleDateRange 4 4 7" xfId="16691" xr:uid="{00000000-0005-0000-0000-0000B8050000}"/>
    <cellStyle name="styleDateRange 4 4 7 2" xfId="35247" xr:uid="{00000000-0005-0000-0000-0000111C0000}"/>
    <cellStyle name="styleDateRange 4 4 7 3" xfId="48960" xr:uid="{00000000-0005-0000-0000-0000111C0000}"/>
    <cellStyle name="styleDateRange 4 4 8" xfId="16004" xr:uid="{00000000-0005-0000-0000-00005C040000}"/>
    <cellStyle name="styleDateRange 4 4 8 2" xfId="34560" xr:uid="{00000000-0005-0000-0000-0000121C0000}"/>
    <cellStyle name="styleDateRange 4 4 8 3" xfId="48386" xr:uid="{00000000-0005-0000-0000-0000121C0000}"/>
    <cellStyle name="styleDateRange 4 4 9" xfId="18213" xr:uid="{00000000-0005-0000-0000-0000B8050000}"/>
    <cellStyle name="styleDateRange 4 4 9 2" xfId="36769" xr:uid="{00000000-0005-0000-0000-0000131C0000}"/>
    <cellStyle name="styleDateRange 4 4 9 3" xfId="50318" xr:uid="{00000000-0005-0000-0000-0000131C0000}"/>
    <cellStyle name="styleDateRange 4 5" xfId="4346" xr:uid="{00000000-0005-0000-0000-0000B5050000}"/>
    <cellStyle name="styleDateRange 4 5 2" xfId="24864" xr:uid="{00000000-0005-0000-0000-0000141C0000}"/>
    <cellStyle name="styleDateRange 4 5 3" xfId="22634" xr:uid="{00000000-0005-0000-0000-0000141C0000}"/>
    <cellStyle name="styleDateRange 4 6" xfId="9185" xr:uid="{00000000-0005-0000-0000-00002F260000}"/>
    <cellStyle name="styleDateRange 4 7" xfId="15435" xr:uid="{00000000-0005-0000-0000-00005C040000}"/>
    <cellStyle name="styleDateRange 4 7 2" xfId="33991" xr:uid="{00000000-0005-0000-0000-0000161C0000}"/>
    <cellStyle name="styleDateRange 4 7 3" xfId="47915" xr:uid="{00000000-0005-0000-0000-0000161C0000}"/>
    <cellStyle name="styleDateRange 4 8" xfId="11590" xr:uid="{00000000-0005-0000-0000-0000B5050000}"/>
    <cellStyle name="styleDateRange 4 8 2" xfId="30154" xr:uid="{00000000-0005-0000-0000-0000171C0000}"/>
    <cellStyle name="styleDateRange 4 8 3" xfId="44354" xr:uid="{00000000-0005-0000-0000-0000171C0000}"/>
    <cellStyle name="styleDateRange 4 9" xfId="13228" xr:uid="{00000000-0005-0000-0000-0000B5050000}"/>
    <cellStyle name="styleDateRange 4 9 2" xfId="31784" xr:uid="{00000000-0005-0000-0000-0000181C0000}"/>
    <cellStyle name="styleDateRange 4 9 3" xfId="45866" xr:uid="{00000000-0005-0000-0000-0000181C0000}"/>
    <cellStyle name="styleDateRange 5" xfId="2388" xr:uid="{00000000-0005-0000-0000-000057040000}"/>
    <cellStyle name="styleDateRange 5 10" xfId="16296" xr:uid="{00000000-0005-0000-0000-0000B9050000}"/>
    <cellStyle name="styleDateRange 5 10 2" xfId="34852" xr:uid="{00000000-0005-0000-0000-00001A1C0000}"/>
    <cellStyle name="styleDateRange 5 10 3" xfId="48639" xr:uid="{00000000-0005-0000-0000-00001A1C0000}"/>
    <cellStyle name="styleDateRange 5 11" xfId="17130" xr:uid="{00000000-0005-0000-0000-000057040000}"/>
    <cellStyle name="styleDateRange 5 11 2" xfId="35686" xr:uid="{00000000-0005-0000-0000-00001B1C0000}"/>
    <cellStyle name="styleDateRange 5 11 3" xfId="49364" xr:uid="{00000000-0005-0000-0000-00001B1C0000}"/>
    <cellStyle name="styleDateRange 5 12" xfId="19479" xr:uid="{00000000-0005-0000-0000-0000B9050000}"/>
    <cellStyle name="styleDateRange 5 12 2" xfId="38035" xr:uid="{00000000-0005-0000-0000-00001C1C0000}"/>
    <cellStyle name="styleDateRange 5 12 3" xfId="51527" xr:uid="{00000000-0005-0000-0000-00001C1C0000}"/>
    <cellStyle name="styleDateRange 5 13" xfId="23899" xr:uid="{00000000-0005-0000-0000-0000191C0000}"/>
    <cellStyle name="styleDateRange 5 2" xfId="5595" xr:uid="{00000000-0005-0000-0000-0000B9050000}"/>
    <cellStyle name="styleDateRange 5 2 2" xfId="20581" xr:uid="{00000000-0005-0000-0000-0000C1060000}"/>
    <cellStyle name="styleDateRange 5 2 2 2" xfId="39133" xr:uid="{00000000-0005-0000-0000-00001E1C0000}"/>
    <cellStyle name="styleDateRange 5 2 2 3" xfId="52516" xr:uid="{00000000-0005-0000-0000-00001E1C0000}"/>
    <cellStyle name="styleDateRange 5 2 3" xfId="26012" xr:uid="{00000000-0005-0000-0000-00001D1C0000}"/>
    <cellStyle name="styleDateRange 5 2 4" xfId="41412" xr:uid="{00000000-0005-0000-0000-00001D1C0000}"/>
    <cellStyle name="styleDateRange 5 3" xfId="7561" xr:uid="{00000000-0005-0000-0000-0000B9050000}"/>
    <cellStyle name="styleDateRange 5 3 2" xfId="27691" xr:uid="{00000000-0005-0000-0000-00001F1C0000}"/>
    <cellStyle name="styleDateRange 5 3 3" xfId="42699" xr:uid="{00000000-0005-0000-0000-00001F1C0000}"/>
    <cellStyle name="styleDateRange 5 4" xfId="8422" xr:uid="{00000000-0005-0000-0000-0000B9050000}"/>
    <cellStyle name="styleDateRange 5 4 2" xfId="28349" xr:uid="{00000000-0005-0000-0000-0000201C0000}"/>
    <cellStyle name="styleDateRange 5 4 3" xfId="43176" xr:uid="{00000000-0005-0000-0000-0000201C0000}"/>
    <cellStyle name="styleDateRange 5 5" xfId="9278" xr:uid="{00000000-0005-0000-0000-0000B9050000}"/>
    <cellStyle name="styleDateRange 5 5 2" xfId="28880" xr:uid="{00000000-0005-0000-0000-0000211C0000}"/>
    <cellStyle name="styleDateRange 5 5 3" xfId="43560" xr:uid="{00000000-0005-0000-0000-0000211C0000}"/>
    <cellStyle name="styleDateRange 5 6" xfId="3604" xr:uid="{00000000-0005-0000-0000-000033260000}"/>
    <cellStyle name="styleDateRange 5 7" xfId="11674" xr:uid="{00000000-0005-0000-0000-0000B9050000}"/>
    <cellStyle name="styleDateRange 5 7 2" xfId="30238" xr:uid="{00000000-0005-0000-0000-0000231C0000}"/>
    <cellStyle name="styleDateRange 5 7 3" xfId="44390" xr:uid="{00000000-0005-0000-0000-0000231C0000}"/>
    <cellStyle name="styleDateRange 5 8" xfId="15062" xr:uid="{00000000-0005-0000-0000-0000B9050000}"/>
    <cellStyle name="styleDateRange 5 8 2" xfId="33618" xr:uid="{00000000-0005-0000-0000-0000241C0000}"/>
    <cellStyle name="styleDateRange 5 8 3" xfId="47569" xr:uid="{00000000-0005-0000-0000-0000241C0000}"/>
    <cellStyle name="styleDateRange 5 9" xfId="13383" xr:uid="{00000000-0005-0000-0000-000057040000}"/>
    <cellStyle name="styleDateRange 5 9 2" xfId="31939" xr:uid="{00000000-0005-0000-0000-0000251C0000}"/>
    <cellStyle name="styleDateRange 5 9 3" xfId="46015" xr:uid="{00000000-0005-0000-0000-0000251C0000}"/>
    <cellStyle name="styleDateRange 6" xfId="2673" xr:uid="{00000000-0005-0000-0000-000057040000}"/>
    <cellStyle name="styleDateRange 6 10" xfId="18069" xr:uid="{00000000-0005-0000-0000-000057040000}"/>
    <cellStyle name="styleDateRange 6 10 2" xfId="36625" xr:uid="{00000000-0005-0000-0000-0000271C0000}"/>
    <cellStyle name="styleDateRange 6 10 3" xfId="50187" xr:uid="{00000000-0005-0000-0000-0000271C0000}"/>
    <cellStyle name="styleDateRange 6 11" xfId="18124" xr:uid="{00000000-0005-0000-0000-0000BA050000}"/>
    <cellStyle name="styleDateRange 6 11 2" xfId="36680" xr:uid="{00000000-0005-0000-0000-0000281C0000}"/>
    <cellStyle name="styleDateRange 6 11 3" xfId="50236" xr:uid="{00000000-0005-0000-0000-0000281C0000}"/>
    <cellStyle name="styleDateRange 6 12" xfId="55499" xr:uid="{00000000-0005-0000-0000-000057040000}"/>
    <cellStyle name="styleDateRange 6 2" xfId="5880" xr:uid="{00000000-0005-0000-0000-0000BA050000}"/>
    <cellStyle name="styleDateRange 6 2 2" xfId="20770" xr:uid="{00000000-0005-0000-0000-0000C3060000}"/>
    <cellStyle name="styleDateRange 6 2 2 2" xfId="39315" xr:uid="{00000000-0005-0000-0000-00002A1C0000}"/>
    <cellStyle name="styleDateRange 6 2 2 3" xfId="52692" xr:uid="{00000000-0005-0000-0000-00002A1C0000}"/>
    <cellStyle name="styleDateRange 6 2 3" xfId="26290" xr:uid="{00000000-0005-0000-0000-0000291C0000}"/>
    <cellStyle name="styleDateRange 6 2 4" xfId="41675" xr:uid="{00000000-0005-0000-0000-0000291C0000}"/>
    <cellStyle name="styleDateRange 6 3" xfId="7846" xr:uid="{00000000-0005-0000-0000-0000BA050000}"/>
    <cellStyle name="styleDateRange 6 3 2" xfId="27890" xr:uid="{00000000-0005-0000-0000-00002B1C0000}"/>
    <cellStyle name="styleDateRange 6 3 3" xfId="42869" xr:uid="{00000000-0005-0000-0000-00002B1C0000}"/>
    <cellStyle name="styleDateRange 6 4" xfId="8707" xr:uid="{00000000-0005-0000-0000-0000BA050000}"/>
    <cellStyle name="styleDateRange 6 4 2" xfId="28570" xr:uid="{00000000-0005-0000-0000-00002C1C0000}"/>
    <cellStyle name="styleDateRange 6 4 3" xfId="43346" xr:uid="{00000000-0005-0000-0000-00002C1C0000}"/>
    <cellStyle name="styleDateRange 6 5" xfId="9563" xr:uid="{00000000-0005-0000-0000-0000BA050000}"/>
    <cellStyle name="styleDateRange 6 5 2" xfId="29165" xr:uid="{00000000-0005-0000-0000-00002D1C0000}"/>
    <cellStyle name="styleDateRange 6 5 3" xfId="43832" xr:uid="{00000000-0005-0000-0000-00002D1C0000}"/>
    <cellStyle name="styleDateRange 6 6" xfId="4227" xr:uid="{00000000-0005-0000-0000-000034260000}"/>
    <cellStyle name="styleDateRange 6 7" xfId="12674" xr:uid="{00000000-0005-0000-0000-0000BA050000}"/>
    <cellStyle name="styleDateRange 6 7 2" xfId="31230" xr:uid="{00000000-0005-0000-0000-00002F1C0000}"/>
    <cellStyle name="styleDateRange 6 7 3" xfId="45330" xr:uid="{00000000-0005-0000-0000-00002F1C0000}"/>
    <cellStyle name="styleDateRange 6 8" xfId="12078" xr:uid="{00000000-0005-0000-0000-000057040000}"/>
    <cellStyle name="styleDateRange 6 8 2" xfId="30641" xr:uid="{00000000-0005-0000-0000-0000301C0000}"/>
    <cellStyle name="styleDateRange 6 8 3" xfId="44784" xr:uid="{00000000-0005-0000-0000-0000301C0000}"/>
    <cellStyle name="styleDateRange 6 9" xfId="16581" xr:uid="{00000000-0005-0000-0000-0000BA050000}"/>
    <cellStyle name="styleDateRange 6 9 2" xfId="35137" xr:uid="{00000000-0005-0000-0000-0000311C0000}"/>
    <cellStyle name="styleDateRange 6 9 3" xfId="48918" xr:uid="{00000000-0005-0000-0000-0000311C0000}"/>
    <cellStyle name="styleDateRange 7" xfId="2530" xr:uid="{00000000-0005-0000-0000-000057040000}"/>
    <cellStyle name="styleDateRange 7 10" xfId="21550" xr:uid="{00000000-0005-0000-0000-000057040000}"/>
    <cellStyle name="styleDateRange 7 10 2" xfId="40090" xr:uid="{00000000-0005-0000-0000-0000331C0000}"/>
    <cellStyle name="styleDateRange 7 10 3" xfId="53438" xr:uid="{00000000-0005-0000-0000-0000331C0000}"/>
    <cellStyle name="styleDateRange 7 11" xfId="24026" xr:uid="{00000000-0005-0000-0000-0000321C0000}"/>
    <cellStyle name="styleDateRange 7 12" xfId="55358" xr:uid="{00000000-0005-0000-0000-000057040000}"/>
    <cellStyle name="styleDateRange 7 2" xfId="5737" xr:uid="{00000000-0005-0000-0000-0000BB050000}"/>
    <cellStyle name="styleDateRange 7 2 2" xfId="26152" xr:uid="{00000000-0005-0000-0000-0000341C0000}"/>
    <cellStyle name="styleDateRange 7 2 3" xfId="41540" xr:uid="{00000000-0005-0000-0000-0000341C0000}"/>
    <cellStyle name="styleDateRange 7 3" xfId="9420" xr:uid="{00000000-0005-0000-0000-0000BB050000}"/>
    <cellStyle name="styleDateRange 7 3 2" xfId="29022" xr:uid="{00000000-0005-0000-0000-0000351C0000}"/>
    <cellStyle name="styleDateRange 7 3 3" xfId="43694" xr:uid="{00000000-0005-0000-0000-0000351C0000}"/>
    <cellStyle name="styleDateRange 7 4" xfId="3605" xr:uid="{00000000-0005-0000-0000-000035260000}"/>
    <cellStyle name="styleDateRange 7 5" xfId="11718" xr:uid="{00000000-0005-0000-0000-0000BB050000}"/>
    <cellStyle name="styleDateRange 7 5 2" xfId="30282" xr:uid="{00000000-0005-0000-0000-0000371C0000}"/>
    <cellStyle name="styleDateRange 7 5 3" xfId="44430" xr:uid="{00000000-0005-0000-0000-0000371C0000}"/>
    <cellStyle name="styleDateRange 7 6" xfId="11937" xr:uid="{00000000-0005-0000-0000-000057040000}"/>
    <cellStyle name="styleDateRange 7 6 2" xfId="30501" xr:uid="{00000000-0005-0000-0000-0000381C0000}"/>
    <cellStyle name="styleDateRange 7 6 3" xfId="44645" xr:uid="{00000000-0005-0000-0000-0000381C0000}"/>
    <cellStyle name="styleDateRange 7 7" xfId="16438" xr:uid="{00000000-0005-0000-0000-0000BB050000}"/>
    <cellStyle name="styleDateRange 7 7 2" xfId="34994" xr:uid="{00000000-0005-0000-0000-0000391C0000}"/>
    <cellStyle name="styleDateRange 7 7 3" xfId="48775" xr:uid="{00000000-0005-0000-0000-0000391C0000}"/>
    <cellStyle name="styleDateRange 7 8" xfId="15563" xr:uid="{00000000-0005-0000-0000-000057040000}"/>
    <cellStyle name="styleDateRange 7 8 2" xfId="34119" xr:uid="{00000000-0005-0000-0000-00003A1C0000}"/>
    <cellStyle name="styleDateRange 7 8 3" xfId="48014" xr:uid="{00000000-0005-0000-0000-00003A1C0000}"/>
    <cellStyle name="styleDateRange 7 9" xfId="13821" xr:uid="{00000000-0005-0000-0000-0000BB050000}"/>
    <cellStyle name="styleDateRange 7 9 2" xfId="32377" xr:uid="{00000000-0005-0000-0000-00003B1C0000}"/>
    <cellStyle name="styleDateRange 7 9 3" xfId="46401" xr:uid="{00000000-0005-0000-0000-00003B1C0000}"/>
    <cellStyle name="styleDateRange 8" xfId="4341" xr:uid="{00000000-0005-0000-0000-0000A4050000}"/>
    <cellStyle name="styleDateRange 8 2" xfId="24859" xr:uid="{00000000-0005-0000-0000-00003C1C0000}"/>
    <cellStyle name="styleDateRange 8 3" xfId="22636" xr:uid="{00000000-0005-0000-0000-00003C1C0000}"/>
    <cellStyle name="styleDateRange 9" xfId="4232" xr:uid="{00000000-0005-0000-0000-00001E260000}"/>
    <cellStyle name="styleHidden" xfId="1130" xr:uid="{00000000-0005-0000-0000-00005D040000}"/>
    <cellStyle name="styleHidden 2" xfId="9187" xr:uid="{00000000-0005-0000-0000-000036260000}"/>
    <cellStyle name="styleNormal" xfId="1131" xr:uid="{00000000-0005-0000-0000-00005E040000}"/>
    <cellStyle name="styleNormal 2" xfId="4228" xr:uid="{00000000-0005-0000-0000-000037260000}"/>
    <cellStyle name="styleSeriesAttributes" xfId="1132" xr:uid="{00000000-0005-0000-0000-00005F040000}"/>
    <cellStyle name="styleSeriesAttributes 10" xfId="15019" xr:uid="{00000000-0005-0000-0000-00005F040000}"/>
    <cellStyle name="styleSeriesAttributes 10 2" xfId="33575" xr:uid="{00000000-0005-0000-0000-0000431C0000}"/>
    <cellStyle name="styleSeriesAttributes 10 3" xfId="47526" xr:uid="{00000000-0005-0000-0000-0000431C0000}"/>
    <cellStyle name="styleSeriesAttributes 11" xfId="14729" xr:uid="{00000000-0005-0000-0000-0000BE050000}"/>
    <cellStyle name="styleSeriesAttributes 11 2" xfId="33285" xr:uid="{00000000-0005-0000-0000-0000441C0000}"/>
    <cellStyle name="styleSeriesAttributes 11 3" xfId="47251" xr:uid="{00000000-0005-0000-0000-0000441C0000}"/>
    <cellStyle name="styleSeriesAttributes 12" xfId="18187" xr:uid="{00000000-0005-0000-0000-0000BE050000}"/>
    <cellStyle name="styleSeriesAttributes 12 2" xfId="36743" xr:uid="{00000000-0005-0000-0000-0000451C0000}"/>
    <cellStyle name="styleSeriesAttributes 12 3" xfId="50294" xr:uid="{00000000-0005-0000-0000-0000451C0000}"/>
    <cellStyle name="styleSeriesAttributes 13" xfId="17177" xr:uid="{00000000-0005-0000-0000-00005F040000}"/>
    <cellStyle name="styleSeriesAttributes 13 2" xfId="35733" xr:uid="{00000000-0005-0000-0000-0000461C0000}"/>
    <cellStyle name="styleSeriesAttributes 13 3" xfId="49408" xr:uid="{00000000-0005-0000-0000-0000461C0000}"/>
    <cellStyle name="styleSeriesAttributes 14" xfId="19365" xr:uid="{00000000-0005-0000-0000-0000BE050000}"/>
    <cellStyle name="styleSeriesAttributes 14 2" xfId="37921" xr:uid="{00000000-0005-0000-0000-0000471C0000}"/>
    <cellStyle name="styleSeriesAttributes 14 3" xfId="51413" xr:uid="{00000000-0005-0000-0000-0000471C0000}"/>
    <cellStyle name="styleSeriesAttributes 15" xfId="17971" xr:uid="{00000000-0005-0000-0000-00005F040000}"/>
    <cellStyle name="styleSeriesAttributes 15 2" xfId="36527" xr:uid="{00000000-0005-0000-0000-0000481C0000}"/>
    <cellStyle name="styleSeriesAttributes 15 3" xfId="50106" xr:uid="{00000000-0005-0000-0000-0000481C0000}"/>
    <cellStyle name="styleSeriesAttributes 16" xfId="21492" xr:uid="{00000000-0005-0000-0000-00005F040000}"/>
    <cellStyle name="styleSeriesAttributes 16 2" xfId="40032" xr:uid="{00000000-0005-0000-0000-0000491C0000}"/>
    <cellStyle name="styleSeriesAttributes 16 3" xfId="53380" xr:uid="{00000000-0005-0000-0000-0000491C0000}"/>
    <cellStyle name="styleSeriesAttributes 17" xfId="22113" xr:uid="{00000000-0005-0000-0000-0000BE050000}"/>
    <cellStyle name="styleSeriesAttributes 17 2" xfId="40653" xr:uid="{00000000-0005-0000-0000-00004A1C0000}"/>
    <cellStyle name="styleSeriesAttributes 17 3" xfId="53942" xr:uid="{00000000-0005-0000-0000-00004A1C0000}"/>
    <cellStyle name="styleSeriesAttributes 18" xfId="22915" xr:uid="{00000000-0005-0000-0000-0000421C0000}"/>
    <cellStyle name="styleSeriesAttributes 19" xfId="29962" xr:uid="{00000000-0005-0000-0000-0000421C0000}"/>
    <cellStyle name="styleSeriesAttributes 2" xfId="1133" xr:uid="{00000000-0005-0000-0000-000060040000}"/>
    <cellStyle name="styleSeriesAttributes 2 10" xfId="15844" xr:uid="{00000000-0005-0000-0000-0000BF050000}"/>
    <cellStyle name="styleSeriesAttributes 2 10 2" xfId="34400" xr:uid="{00000000-0005-0000-0000-00004C1C0000}"/>
    <cellStyle name="styleSeriesAttributes 2 10 3" xfId="48251" xr:uid="{00000000-0005-0000-0000-00004C1C0000}"/>
    <cellStyle name="styleSeriesAttributes 2 11" xfId="16165" xr:uid="{00000000-0005-0000-0000-0000BF050000}"/>
    <cellStyle name="styleSeriesAttributes 2 11 2" xfId="34721" xr:uid="{00000000-0005-0000-0000-00004D1C0000}"/>
    <cellStyle name="styleSeriesAttributes 2 11 3" xfId="48519" xr:uid="{00000000-0005-0000-0000-00004D1C0000}"/>
    <cellStyle name="styleSeriesAttributes 2 12" xfId="18206" xr:uid="{00000000-0005-0000-0000-000060040000}"/>
    <cellStyle name="styleSeriesAttributes 2 12 2" xfId="36762" xr:uid="{00000000-0005-0000-0000-00004E1C0000}"/>
    <cellStyle name="styleSeriesAttributes 2 12 3" xfId="50311" xr:uid="{00000000-0005-0000-0000-00004E1C0000}"/>
    <cellStyle name="styleSeriesAttributes 2 13" xfId="19699" xr:uid="{00000000-0005-0000-0000-0000BF050000}"/>
    <cellStyle name="styleSeriesAttributes 2 13 2" xfId="38255" xr:uid="{00000000-0005-0000-0000-00004F1C0000}"/>
    <cellStyle name="styleSeriesAttributes 2 13 3" xfId="51747" xr:uid="{00000000-0005-0000-0000-00004F1C0000}"/>
    <cellStyle name="styleSeriesAttributes 2 14" xfId="17233" xr:uid="{00000000-0005-0000-0000-000060040000}"/>
    <cellStyle name="styleSeriesAttributes 2 14 2" xfId="35789" xr:uid="{00000000-0005-0000-0000-0000501C0000}"/>
    <cellStyle name="styleSeriesAttributes 2 14 3" xfId="49460" xr:uid="{00000000-0005-0000-0000-0000501C0000}"/>
    <cellStyle name="styleSeriesAttributes 2 15" xfId="21645" xr:uid="{00000000-0005-0000-0000-000060040000}"/>
    <cellStyle name="styleSeriesAttributes 2 15 2" xfId="40185" xr:uid="{00000000-0005-0000-0000-0000511C0000}"/>
    <cellStyle name="styleSeriesAttributes 2 15 3" xfId="53533" xr:uid="{00000000-0005-0000-0000-0000511C0000}"/>
    <cellStyle name="styleSeriesAttributes 2 16" xfId="22114" xr:uid="{00000000-0005-0000-0000-0000BF050000}"/>
    <cellStyle name="styleSeriesAttributes 2 16 2" xfId="40654" xr:uid="{00000000-0005-0000-0000-0000521C0000}"/>
    <cellStyle name="styleSeriesAttributes 2 16 3" xfId="53943" xr:uid="{00000000-0005-0000-0000-0000521C0000}"/>
    <cellStyle name="styleSeriesAttributes 2 17" xfId="22916" xr:uid="{00000000-0005-0000-0000-00004B1C0000}"/>
    <cellStyle name="styleSeriesAttributes 2 18" xfId="23190" xr:uid="{00000000-0005-0000-0000-00004B1C0000}"/>
    <cellStyle name="styleSeriesAttributes 2 19" xfId="54331" xr:uid="{00000000-0005-0000-0000-000060040000}"/>
    <cellStyle name="styleSeriesAttributes 2 2" xfId="1134" xr:uid="{00000000-0005-0000-0000-000061040000}"/>
    <cellStyle name="styleSeriesAttributes 2 2 10" xfId="16164" xr:uid="{00000000-0005-0000-0000-000061040000}"/>
    <cellStyle name="styleSeriesAttributes 2 2 10 2" xfId="34720" xr:uid="{00000000-0005-0000-0000-0000541C0000}"/>
    <cellStyle name="styleSeriesAttributes 2 2 10 3" xfId="48518" xr:uid="{00000000-0005-0000-0000-0000541C0000}"/>
    <cellStyle name="styleSeriesAttributes 2 2 11" xfId="19335" xr:uid="{00000000-0005-0000-0000-0000C0050000}"/>
    <cellStyle name="styleSeriesAttributes 2 2 11 2" xfId="37891" xr:uid="{00000000-0005-0000-0000-0000551C0000}"/>
    <cellStyle name="styleSeriesAttributes 2 2 11 3" xfId="51383" xr:uid="{00000000-0005-0000-0000-0000551C0000}"/>
    <cellStyle name="styleSeriesAttributes 2 2 12" xfId="18942" xr:uid="{00000000-0005-0000-0000-000061040000}"/>
    <cellStyle name="styleSeriesAttributes 2 2 12 2" xfId="37498" xr:uid="{00000000-0005-0000-0000-0000561C0000}"/>
    <cellStyle name="styleSeriesAttributes 2 2 12 3" xfId="50990" xr:uid="{00000000-0005-0000-0000-0000561C0000}"/>
    <cellStyle name="styleSeriesAttributes 2 2 13" xfId="21499" xr:uid="{00000000-0005-0000-0000-000061040000}"/>
    <cellStyle name="styleSeriesAttributes 2 2 13 2" xfId="40039" xr:uid="{00000000-0005-0000-0000-0000571C0000}"/>
    <cellStyle name="styleSeriesAttributes 2 2 13 3" xfId="53387" xr:uid="{00000000-0005-0000-0000-0000571C0000}"/>
    <cellStyle name="styleSeriesAttributes 2 2 14" xfId="22115" xr:uid="{00000000-0005-0000-0000-0000C0050000}"/>
    <cellStyle name="styleSeriesAttributes 2 2 14 2" xfId="40655" xr:uid="{00000000-0005-0000-0000-0000581C0000}"/>
    <cellStyle name="styleSeriesAttributes 2 2 14 3" xfId="53944" xr:uid="{00000000-0005-0000-0000-0000581C0000}"/>
    <cellStyle name="styleSeriesAttributes 2 2 15" xfId="22917" xr:uid="{00000000-0005-0000-0000-0000531C0000}"/>
    <cellStyle name="styleSeriesAttributes 2 2 16" xfId="29961" xr:uid="{00000000-0005-0000-0000-0000531C0000}"/>
    <cellStyle name="styleSeriesAttributes 2 2 17" xfId="54332" xr:uid="{00000000-0005-0000-0000-000061040000}"/>
    <cellStyle name="styleSeriesAttributes 2 2 2" xfId="2380" xr:uid="{00000000-0005-0000-0000-000061040000}"/>
    <cellStyle name="styleSeriesAttributes 2 2 2 10" xfId="16288" xr:uid="{00000000-0005-0000-0000-0000C1050000}"/>
    <cellStyle name="styleSeriesAttributes 2 2 2 10 2" xfId="34844" xr:uid="{00000000-0005-0000-0000-00005A1C0000}"/>
    <cellStyle name="styleSeriesAttributes 2 2 2 10 3" xfId="48631" xr:uid="{00000000-0005-0000-0000-00005A1C0000}"/>
    <cellStyle name="styleSeriesAttributes 2 2 2 11" xfId="14489" xr:uid="{00000000-0005-0000-0000-000061040000}"/>
    <cellStyle name="styleSeriesAttributes 2 2 2 11 2" xfId="33045" xr:uid="{00000000-0005-0000-0000-00005B1C0000}"/>
    <cellStyle name="styleSeriesAttributes 2 2 2 11 3" xfId="47024" xr:uid="{00000000-0005-0000-0000-00005B1C0000}"/>
    <cellStyle name="styleSeriesAttributes 2 2 2 12" xfId="17978" xr:uid="{00000000-0005-0000-0000-0000C1050000}"/>
    <cellStyle name="styleSeriesAttributes 2 2 2 12 2" xfId="36534" xr:uid="{00000000-0005-0000-0000-00005C1C0000}"/>
    <cellStyle name="styleSeriesAttributes 2 2 2 12 3" xfId="50110" xr:uid="{00000000-0005-0000-0000-00005C1C0000}"/>
    <cellStyle name="styleSeriesAttributes 2 2 2 13" xfId="23891" xr:uid="{00000000-0005-0000-0000-0000591C0000}"/>
    <cellStyle name="styleSeriesAttributes 2 2 2 2" xfId="5587" xr:uid="{00000000-0005-0000-0000-0000C1050000}"/>
    <cellStyle name="styleSeriesAttributes 2 2 2 2 2" xfId="20573" xr:uid="{00000000-0005-0000-0000-0000CB060000}"/>
    <cellStyle name="styleSeriesAttributes 2 2 2 2 2 2" xfId="39125" xr:uid="{00000000-0005-0000-0000-00005E1C0000}"/>
    <cellStyle name="styleSeriesAttributes 2 2 2 2 2 3" xfId="52508" xr:uid="{00000000-0005-0000-0000-00005E1C0000}"/>
    <cellStyle name="styleSeriesAttributes 2 2 2 2 3" xfId="26004" xr:uid="{00000000-0005-0000-0000-00005D1C0000}"/>
    <cellStyle name="styleSeriesAttributes 2 2 2 2 4" xfId="41404" xr:uid="{00000000-0005-0000-0000-00005D1C0000}"/>
    <cellStyle name="styleSeriesAttributes 2 2 2 3" xfId="7553" xr:uid="{00000000-0005-0000-0000-0000C1050000}"/>
    <cellStyle name="styleSeriesAttributes 2 2 2 3 2" xfId="27683" xr:uid="{00000000-0005-0000-0000-00005F1C0000}"/>
    <cellStyle name="styleSeriesAttributes 2 2 2 3 3" xfId="42691" xr:uid="{00000000-0005-0000-0000-00005F1C0000}"/>
    <cellStyle name="styleSeriesAttributes 2 2 2 4" xfId="8414" xr:uid="{00000000-0005-0000-0000-0000C1050000}"/>
    <cellStyle name="styleSeriesAttributes 2 2 2 4 2" xfId="28341" xr:uid="{00000000-0005-0000-0000-0000601C0000}"/>
    <cellStyle name="styleSeriesAttributes 2 2 2 4 3" xfId="43168" xr:uid="{00000000-0005-0000-0000-0000601C0000}"/>
    <cellStyle name="styleSeriesAttributes 2 2 2 5" xfId="9270" xr:uid="{00000000-0005-0000-0000-0000C1050000}"/>
    <cellStyle name="styleSeriesAttributes 2 2 2 5 2" xfId="28872" xr:uid="{00000000-0005-0000-0000-0000611C0000}"/>
    <cellStyle name="styleSeriesAttributes 2 2 2 5 3" xfId="43552" xr:uid="{00000000-0005-0000-0000-0000611C0000}"/>
    <cellStyle name="styleSeriesAttributes 2 2 2 6" xfId="4226" xr:uid="{00000000-0005-0000-0000-00003B260000}"/>
    <cellStyle name="styleSeriesAttributes 2 2 2 7" xfId="11898" xr:uid="{00000000-0005-0000-0000-0000C1050000}"/>
    <cellStyle name="styleSeriesAttributes 2 2 2 7 2" xfId="30462" xr:uid="{00000000-0005-0000-0000-0000631C0000}"/>
    <cellStyle name="styleSeriesAttributes 2 2 2 7 3" xfId="44607" xr:uid="{00000000-0005-0000-0000-0000631C0000}"/>
    <cellStyle name="styleSeriesAttributes 2 2 2 8" xfId="15054" xr:uid="{00000000-0005-0000-0000-0000C1050000}"/>
    <cellStyle name="styleSeriesAttributes 2 2 2 8 2" xfId="33610" xr:uid="{00000000-0005-0000-0000-0000641C0000}"/>
    <cellStyle name="styleSeriesAttributes 2 2 2 8 3" xfId="47561" xr:uid="{00000000-0005-0000-0000-0000641C0000}"/>
    <cellStyle name="styleSeriesAttributes 2 2 2 9" xfId="14532" xr:uid="{00000000-0005-0000-0000-000061040000}"/>
    <cellStyle name="styleSeriesAttributes 2 2 2 9 2" xfId="33088" xr:uid="{00000000-0005-0000-0000-0000651C0000}"/>
    <cellStyle name="styleSeriesAttributes 2 2 2 9 3" xfId="47067" xr:uid="{00000000-0005-0000-0000-0000651C0000}"/>
    <cellStyle name="styleSeriesAttributes 2 2 3" xfId="2681" xr:uid="{00000000-0005-0000-0000-000061040000}"/>
    <cellStyle name="styleSeriesAttributes 2 2 3 10" xfId="14165" xr:uid="{00000000-0005-0000-0000-000061040000}"/>
    <cellStyle name="styleSeriesAttributes 2 2 3 10 2" xfId="32721" xr:uid="{00000000-0005-0000-0000-0000671C0000}"/>
    <cellStyle name="styleSeriesAttributes 2 2 3 10 3" xfId="46721" xr:uid="{00000000-0005-0000-0000-0000671C0000}"/>
    <cellStyle name="styleSeriesAttributes 2 2 3 11" xfId="11700" xr:uid="{00000000-0005-0000-0000-0000C2050000}"/>
    <cellStyle name="styleSeriesAttributes 2 2 3 11 2" xfId="30264" xr:uid="{00000000-0005-0000-0000-0000681C0000}"/>
    <cellStyle name="styleSeriesAttributes 2 2 3 11 3" xfId="44415" xr:uid="{00000000-0005-0000-0000-0000681C0000}"/>
    <cellStyle name="styleSeriesAttributes 2 2 3 12" xfId="55507" xr:uid="{00000000-0005-0000-0000-000061040000}"/>
    <cellStyle name="styleSeriesAttributes 2 2 3 2" xfId="5888" xr:uid="{00000000-0005-0000-0000-0000C2050000}"/>
    <cellStyle name="styleSeriesAttributes 2 2 3 2 2" xfId="20778" xr:uid="{00000000-0005-0000-0000-0000CD060000}"/>
    <cellStyle name="styleSeriesAttributes 2 2 3 2 2 2" xfId="39323" xr:uid="{00000000-0005-0000-0000-00006A1C0000}"/>
    <cellStyle name="styleSeriesAttributes 2 2 3 2 2 3" xfId="52700" xr:uid="{00000000-0005-0000-0000-00006A1C0000}"/>
    <cellStyle name="styleSeriesAttributes 2 2 3 2 3" xfId="26298" xr:uid="{00000000-0005-0000-0000-0000691C0000}"/>
    <cellStyle name="styleSeriesAttributes 2 2 3 2 4" xfId="41683" xr:uid="{00000000-0005-0000-0000-0000691C0000}"/>
    <cellStyle name="styleSeriesAttributes 2 2 3 3" xfId="7854" xr:uid="{00000000-0005-0000-0000-0000C2050000}"/>
    <cellStyle name="styleSeriesAttributes 2 2 3 3 2" xfId="27898" xr:uid="{00000000-0005-0000-0000-00006B1C0000}"/>
    <cellStyle name="styleSeriesAttributes 2 2 3 3 3" xfId="42877" xr:uid="{00000000-0005-0000-0000-00006B1C0000}"/>
    <cellStyle name="styleSeriesAttributes 2 2 3 4" xfId="8715" xr:uid="{00000000-0005-0000-0000-0000C2050000}"/>
    <cellStyle name="styleSeriesAttributes 2 2 3 4 2" xfId="28578" xr:uid="{00000000-0005-0000-0000-00006C1C0000}"/>
    <cellStyle name="styleSeriesAttributes 2 2 3 4 3" xfId="43354" xr:uid="{00000000-0005-0000-0000-00006C1C0000}"/>
    <cellStyle name="styleSeriesAttributes 2 2 3 5" xfId="9571" xr:uid="{00000000-0005-0000-0000-0000C2050000}"/>
    <cellStyle name="styleSeriesAttributes 2 2 3 5 2" xfId="29173" xr:uid="{00000000-0005-0000-0000-00006D1C0000}"/>
    <cellStyle name="styleSeriesAttributes 2 2 3 5 3" xfId="43840" xr:uid="{00000000-0005-0000-0000-00006D1C0000}"/>
    <cellStyle name="styleSeriesAttributes 2 2 3 6" xfId="9184" xr:uid="{00000000-0005-0000-0000-00003C260000}"/>
    <cellStyle name="styleSeriesAttributes 2 2 3 7" xfId="12538" xr:uid="{00000000-0005-0000-0000-0000C2050000}"/>
    <cellStyle name="styleSeriesAttributes 2 2 3 7 2" xfId="31096" xr:uid="{00000000-0005-0000-0000-00006F1C0000}"/>
    <cellStyle name="styleSeriesAttributes 2 2 3 7 3" xfId="45196" xr:uid="{00000000-0005-0000-0000-00006F1C0000}"/>
    <cellStyle name="styleSeriesAttributes 2 2 3 8" xfId="14168" xr:uid="{00000000-0005-0000-0000-000061040000}"/>
    <cellStyle name="styleSeriesAttributes 2 2 3 8 2" xfId="32724" xr:uid="{00000000-0005-0000-0000-0000701C0000}"/>
    <cellStyle name="styleSeriesAttributes 2 2 3 8 3" xfId="46724" xr:uid="{00000000-0005-0000-0000-0000701C0000}"/>
    <cellStyle name="styleSeriesAttributes 2 2 3 9" xfId="16589" xr:uid="{00000000-0005-0000-0000-0000C2050000}"/>
    <cellStyle name="styleSeriesAttributes 2 2 3 9 2" xfId="35145" xr:uid="{00000000-0005-0000-0000-0000711C0000}"/>
    <cellStyle name="styleSeriesAttributes 2 2 3 9 3" xfId="48926" xr:uid="{00000000-0005-0000-0000-0000711C0000}"/>
    <cellStyle name="styleSeriesAttributes 2 2 4" xfId="2509" xr:uid="{00000000-0005-0000-0000-000061040000}"/>
    <cellStyle name="styleSeriesAttributes 2 2 4 10" xfId="21544" xr:uid="{00000000-0005-0000-0000-000061040000}"/>
    <cellStyle name="styleSeriesAttributes 2 2 4 10 2" xfId="40084" xr:uid="{00000000-0005-0000-0000-0000731C0000}"/>
    <cellStyle name="styleSeriesAttributes 2 2 4 10 3" xfId="53432" xr:uid="{00000000-0005-0000-0000-0000731C0000}"/>
    <cellStyle name="styleSeriesAttributes 2 2 4 11" xfId="24020" xr:uid="{00000000-0005-0000-0000-0000721C0000}"/>
    <cellStyle name="styleSeriesAttributes 2 2 4 12" xfId="55337" xr:uid="{00000000-0005-0000-0000-000061040000}"/>
    <cellStyle name="styleSeriesAttributes 2 2 4 2" xfId="5716" xr:uid="{00000000-0005-0000-0000-0000C3050000}"/>
    <cellStyle name="styleSeriesAttributes 2 2 4 2 2" xfId="26131" xr:uid="{00000000-0005-0000-0000-0000741C0000}"/>
    <cellStyle name="styleSeriesAttributes 2 2 4 2 3" xfId="41519" xr:uid="{00000000-0005-0000-0000-0000741C0000}"/>
    <cellStyle name="styleSeriesAttributes 2 2 4 3" xfId="9399" xr:uid="{00000000-0005-0000-0000-0000C3050000}"/>
    <cellStyle name="styleSeriesAttributes 2 2 4 3 2" xfId="29001" xr:uid="{00000000-0005-0000-0000-0000751C0000}"/>
    <cellStyle name="styleSeriesAttributes 2 2 4 3 3" xfId="43673" xr:uid="{00000000-0005-0000-0000-0000751C0000}"/>
    <cellStyle name="styleSeriesAttributes 2 2 4 4" xfId="3608" xr:uid="{00000000-0005-0000-0000-00003D260000}"/>
    <cellStyle name="styleSeriesAttributes 2 2 4 5" xfId="13195" xr:uid="{00000000-0005-0000-0000-0000C3050000}"/>
    <cellStyle name="styleSeriesAttributes 2 2 4 5 2" xfId="31751" xr:uid="{00000000-0005-0000-0000-0000771C0000}"/>
    <cellStyle name="styleSeriesAttributes 2 2 4 5 3" xfId="45833" xr:uid="{00000000-0005-0000-0000-0000771C0000}"/>
    <cellStyle name="styleSeriesAttributes 2 2 4 6" xfId="12060" xr:uid="{00000000-0005-0000-0000-000061040000}"/>
    <cellStyle name="styleSeriesAttributes 2 2 4 6 2" xfId="30623" xr:uid="{00000000-0005-0000-0000-0000781C0000}"/>
    <cellStyle name="styleSeriesAttributes 2 2 4 6 3" xfId="44766" xr:uid="{00000000-0005-0000-0000-0000781C0000}"/>
    <cellStyle name="styleSeriesAttributes 2 2 4 7" xfId="16417" xr:uid="{00000000-0005-0000-0000-0000C3050000}"/>
    <cellStyle name="styleSeriesAttributes 2 2 4 7 2" xfId="34973" xr:uid="{00000000-0005-0000-0000-0000791C0000}"/>
    <cellStyle name="styleSeriesAttributes 2 2 4 7 3" xfId="48754" xr:uid="{00000000-0005-0000-0000-0000791C0000}"/>
    <cellStyle name="styleSeriesAttributes 2 2 4 8" xfId="13577" xr:uid="{00000000-0005-0000-0000-000061040000}"/>
    <cellStyle name="styleSeriesAttributes 2 2 4 8 2" xfId="32133" xr:uid="{00000000-0005-0000-0000-00007A1C0000}"/>
    <cellStyle name="styleSeriesAttributes 2 2 4 8 3" xfId="46185" xr:uid="{00000000-0005-0000-0000-00007A1C0000}"/>
    <cellStyle name="styleSeriesAttributes 2 2 4 9" xfId="17119" xr:uid="{00000000-0005-0000-0000-0000C3050000}"/>
    <cellStyle name="styleSeriesAttributes 2 2 4 9 2" xfId="35675" xr:uid="{00000000-0005-0000-0000-00007B1C0000}"/>
    <cellStyle name="styleSeriesAttributes 2 2 4 9 3" xfId="49354" xr:uid="{00000000-0005-0000-0000-00007B1C0000}"/>
    <cellStyle name="styleSeriesAttributes 2 2 5" xfId="4351" xr:uid="{00000000-0005-0000-0000-0000C0050000}"/>
    <cellStyle name="styleSeriesAttributes 2 2 5 2" xfId="24867" xr:uid="{00000000-0005-0000-0000-00007C1C0000}"/>
    <cellStyle name="styleSeriesAttributes 2 2 5 3" xfId="24455" xr:uid="{00000000-0005-0000-0000-00007C1C0000}"/>
    <cellStyle name="styleSeriesAttributes 2 2 6" xfId="3607" xr:uid="{00000000-0005-0000-0000-00003A260000}"/>
    <cellStyle name="styleSeriesAttributes 2 2 7" xfId="14705" xr:uid="{00000000-0005-0000-0000-000061040000}"/>
    <cellStyle name="styleSeriesAttributes 2 2 7 2" xfId="33261" xr:uid="{00000000-0005-0000-0000-00007E1C0000}"/>
    <cellStyle name="styleSeriesAttributes 2 2 7 3" xfId="47229" xr:uid="{00000000-0005-0000-0000-00007E1C0000}"/>
    <cellStyle name="styleSeriesAttributes 2 2 8" xfId="15852" xr:uid="{00000000-0005-0000-0000-0000C0050000}"/>
    <cellStyle name="styleSeriesAttributes 2 2 8 2" xfId="34408" xr:uid="{00000000-0005-0000-0000-00007F1C0000}"/>
    <cellStyle name="styleSeriesAttributes 2 2 8 3" xfId="48259" xr:uid="{00000000-0005-0000-0000-00007F1C0000}"/>
    <cellStyle name="styleSeriesAttributes 2 2 9" xfId="17251" xr:uid="{00000000-0005-0000-0000-0000C0050000}"/>
    <cellStyle name="styleSeriesAttributes 2 2 9 2" xfId="35807" xr:uid="{00000000-0005-0000-0000-0000801C0000}"/>
    <cellStyle name="styleSeriesAttributes 2 2 9 3" xfId="49478" xr:uid="{00000000-0005-0000-0000-0000801C0000}"/>
    <cellStyle name="styleSeriesAttributes 2 3" xfId="1135" xr:uid="{00000000-0005-0000-0000-000062040000}"/>
    <cellStyle name="styleSeriesAttributes 2 3 10" xfId="17930" xr:uid="{00000000-0005-0000-0000-000062040000}"/>
    <cellStyle name="styleSeriesAttributes 2 3 10 2" xfId="36486" xr:uid="{00000000-0005-0000-0000-0000821C0000}"/>
    <cellStyle name="styleSeriesAttributes 2 3 10 3" xfId="50069" xr:uid="{00000000-0005-0000-0000-0000821C0000}"/>
    <cellStyle name="styleSeriesAttributes 2 3 11" xfId="19363" xr:uid="{00000000-0005-0000-0000-0000C4050000}"/>
    <cellStyle name="styleSeriesAttributes 2 3 11 2" xfId="37919" xr:uid="{00000000-0005-0000-0000-0000831C0000}"/>
    <cellStyle name="styleSeriesAttributes 2 3 11 3" xfId="51411" xr:uid="{00000000-0005-0000-0000-0000831C0000}"/>
    <cellStyle name="styleSeriesAttributes 2 3 12" xfId="19768" xr:uid="{00000000-0005-0000-0000-000062040000}"/>
    <cellStyle name="styleSeriesAttributes 2 3 12 2" xfId="38324" xr:uid="{00000000-0005-0000-0000-0000841C0000}"/>
    <cellStyle name="styleSeriesAttributes 2 3 12 3" xfId="51816" xr:uid="{00000000-0005-0000-0000-0000841C0000}"/>
    <cellStyle name="styleSeriesAttributes 2 3 13" xfId="21650" xr:uid="{00000000-0005-0000-0000-000062040000}"/>
    <cellStyle name="styleSeriesAttributes 2 3 13 2" xfId="40190" xr:uid="{00000000-0005-0000-0000-0000851C0000}"/>
    <cellStyle name="styleSeriesAttributes 2 3 13 3" xfId="53538" xr:uid="{00000000-0005-0000-0000-0000851C0000}"/>
    <cellStyle name="styleSeriesAttributes 2 3 14" xfId="22116" xr:uid="{00000000-0005-0000-0000-0000C4050000}"/>
    <cellStyle name="styleSeriesAttributes 2 3 14 2" xfId="40656" xr:uid="{00000000-0005-0000-0000-0000861C0000}"/>
    <cellStyle name="styleSeriesAttributes 2 3 14 3" xfId="53945" xr:uid="{00000000-0005-0000-0000-0000861C0000}"/>
    <cellStyle name="styleSeriesAttributes 2 3 15" xfId="22918" xr:uid="{00000000-0005-0000-0000-0000811C0000}"/>
    <cellStyle name="styleSeriesAttributes 2 3 16" xfId="23189" xr:uid="{00000000-0005-0000-0000-0000811C0000}"/>
    <cellStyle name="styleSeriesAttributes 2 3 17" xfId="54333" xr:uid="{00000000-0005-0000-0000-000062040000}"/>
    <cellStyle name="styleSeriesAttributes 2 3 2" xfId="2379" xr:uid="{00000000-0005-0000-0000-000062040000}"/>
    <cellStyle name="styleSeriesAttributes 2 3 2 10" xfId="16287" xr:uid="{00000000-0005-0000-0000-0000C5050000}"/>
    <cellStyle name="styleSeriesAttributes 2 3 2 10 2" xfId="34843" xr:uid="{00000000-0005-0000-0000-0000881C0000}"/>
    <cellStyle name="styleSeriesAttributes 2 3 2 10 3" xfId="48630" xr:uid="{00000000-0005-0000-0000-0000881C0000}"/>
    <cellStyle name="styleSeriesAttributes 2 3 2 11" xfId="14700" xr:uid="{00000000-0005-0000-0000-000062040000}"/>
    <cellStyle name="styleSeriesAttributes 2 3 2 11 2" xfId="33256" xr:uid="{00000000-0005-0000-0000-0000891C0000}"/>
    <cellStyle name="styleSeriesAttributes 2 3 2 11 3" xfId="47224" xr:uid="{00000000-0005-0000-0000-0000891C0000}"/>
    <cellStyle name="styleSeriesAttributes 2 3 2 12" xfId="15970" xr:uid="{00000000-0005-0000-0000-0000C5050000}"/>
    <cellStyle name="styleSeriesAttributes 2 3 2 12 2" xfId="34526" xr:uid="{00000000-0005-0000-0000-00008A1C0000}"/>
    <cellStyle name="styleSeriesAttributes 2 3 2 12 3" xfId="48365" xr:uid="{00000000-0005-0000-0000-00008A1C0000}"/>
    <cellStyle name="styleSeriesAttributes 2 3 2 13" xfId="23890" xr:uid="{00000000-0005-0000-0000-0000871C0000}"/>
    <cellStyle name="styleSeriesAttributes 2 3 2 2" xfId="5586" xr:uid="{00000000-0005-0000-0000-0000C5050000}"/>
    <cellStyle name="styleSeriesAttributes 2 3 2 2 2" xfId="20572" xr:uid="{00000000-0005-0000-0000-0000D1060000}"/>
    <cellStyle name="styleSeriesAttributes 2 3 2 2 2 2" xfId="39124" xr:uid="{00000000-0005-0000-0000-00008C1C0000}"/>
    <cellStyle name="styleSeriesAttributes 2 3 2 2 2 3" xfId="52507" xr:uid="{00000000-0005-0000-0000-00008C1C0000}"/>
    <cellStyle name="styleSeriesAttributes 2 3 2 2 3" xfId="26003" xr:uid="{00000000-0005-0000-0000-00008B1C0000}"/>
    <cellStyle name="styleSeriesAttributes 2 3 2 2 4" xfId="41403" xr:uid="{00000000-0005-0000-0000-00008B1C0000}"/>
    <cellStyle name="styleSeriesAttributes 2 3 2 3" xfId="7552" xr:uid="{00000000-0005-0000-0000-0000C5050000}"/>
    <cellStyle name="styleSeriesAttributes 2 3 2 3 2" xfId="27682" xr:uid="{00000000-0005-0000-0000-00008D1C0000}"/>
    <cellStyle name="styleSeriesAttributes 2 3 2 3 3" xfId="42690" xr:uid="{00000000-0005-0000-0000-00008D1C0000}"/>
    <cellStyle name="styleSeriesAttributes 2 3 2 4" xfId="8413" xr:uid="{00000000-0005-0000-0000-0000C5050000}"/>
    <cellStyle name="styleSeriesAttributes 2 3 2 4 2" xfId="28340" xr:uid="{00000000-0005-0000-0000-00008E1C0000}"/>
    <cellStyle name="styleSeriesAttributes 2 3 2 4 3" xfId="43167" xr:uid="{00000000-0005-0000-0000-00008E1C0000}"/>
    <cellStyle name="styleSeriesAttributes 2 3 2 5" xfId="9269" xr:uid="{00000000-0005-0000-0000-0000C5050000}"/>
    <cellStyle name="styleSeriesAttributes 2 3 2 5 2" xfId="28871" xr:uid="{00000000-0005-0000-0000-00008F1C0000}"/>
    <cellStyle name="styleSeriesAttributes 2 3 2 5 3" xfId="43551" xr:uid="{00000000-0005-0000-0000-00008F1C0000}"/>
    <cellStyle name="styleSeriesAttributes 2 3 2 6" xfId="3610" xr:uid="{00000000-0005-0000-0000-00003F260000}"/>
    <cellStyle name="styleSeriesAttributes 2 3 2 7" xfId="12796" xr:uid="{00000000-0005-0000-0000-0000C5050000}"/>
    <cellStyle name="styleSeriesAttributes 2 3 2 7 2" xfId="31352" xr:uid="{00000000-0005-0000-0000-0000911C0000}"/>
    <cellStyle name="styleSeriesAttributes 2 3 2 7 3" xfId="45440" xr:uid="{00000000-0005-0000-0000-0000911C0000}"/>
    <cellStyle name="styleSeriesAttributes 2 3 2 8" xfId="15053" xr:uid="{00000000-0005-0000-0000-0000C5050000}"/>
    <cellStyle name="styleSeriesAttributes 2 3 2 8 2" xfId="33609" xr:uid="{00000000-0005-0000-0000-0000921C0000}"/>
    <cellStyle name="styleSeriesAttributes 2 3 2 8 3" xfId="47560" xr:uid="{00000000-0005-0000-0000-0000921C0000}"/>
    <cellStyle name="styleSeriesAttributes 2 3 2 9" xfId="13390" xr:uid="{00000000-0005-0000-0000-000062040000}"/>
    <cellStyle name="styleSeriesAttributes 2 3 2 9 2" xfId="31946" xr:uid="{00000000-0005-0000-0000-0000931C0000}"/>
    <cellStyle name="styleSeriesAttributes 2 3 2 9 3" xfId="46022" xr:uid="{00000000-0005-0000-0000-0000931C0000}"/>
    <cellStyle name="styleSeriesAttributes 2 3 3" xfId="2682" xr:uid="{00000000-0005-0000-0000-000062040000}"/>
    <cellStyle name="styleSeriesAttributes 2 3 3 10" xfId="17378" xr:uid="{00000000-0005-0000-0000-000062040000}"/>
    <cellStyle name="styleSeriesAttributes 2 3 3 10 2" xfId="35934" xr:uid="{00000000-0005-0000-0000-0000951C0000}"/>
    <cellStyle name="styleSeriesAttributes 2 3 3 10 3" xfId="49589" xr:uid="{00000000-0005-0000-0000-0000951C0000}"/>
    <cellStyle name="styleSeriesAttributes 2 3 3 11" xfId="19437" xr:uid="{00000000-0005-0000-0000-0000C6050000}"/>
    <cellStyle name="styleSeriesAttributes 2 3 3 11 2" xfId="37993" xr:uid="{00000000-0005-0000-0000-0000961C0000}"/>
    <cellStyle name="styleSeriesAttributes 2 3 3 11 3" xfId="51485" xr:uid="{00000000-0005-0000-0000-0000961C0000}"/>
    <cellStyle name="styleSeriesAttributes 2 3 3 12" xfId="55508" xr:uid="{00000000-0005-0000-0000-000062040000}"/>
    <cellStyle name="styleSeriesAttributes 2 3 3 2" xfId="5889" xr:uid="{00000000-0005-0000-0000-0000C6050000}"/>
    <cellStyle name="styleSeriesAttributes 2 3 3 2 2" xfId="20779" xr:uid="{00000000-0005-0000-0000-0000D3060000}"/>
    <cellStyle name="styleSeriesAttributes 2 3 3 2 2 2" xfId="39324" xr:uid="{00000000-0005-0000-0000-0000981C0000}"/>
    <cellStyle name="styleSeriesAttributes 2 3 3 2 2 3" xfId="52701" xr:uid="{00000000-0005-0000-0000-0000981C0000}"/>
    <cellStyle name="styleSeriesAttributes 2 3 3 2 3" xfId="26299" xr:uid="{00000000-0005-0000-0000-0000971C0000}"/>
    <cellStyle name="styleSeriesAttributes 2 3 3 2 4" xfId="41684" xr:uid="{00000000-0005-0000-0000-0000971C0000}"/>
    <cellStyle name="styleSeriesAttributes 2 3 3 3" xfId="7855" xr:uid="{00000000-0005-0000-0000-0000C6050000}"/>
    <cellStyle name="styleSeriesAttributes 2 3 3 3 2" xfId="27899" xr:uid="{00000000-0005-0000-0000-0000991C0000}"/>
    <cellStyle name="styleSeriesAttributes 2 3 3 3 3" xfId="42878" xr:uid="{00000000-0005-0000-0000-0000991C0000}"/>
    <cellStyle name="styleSeriesAttributes 2 3 3 4" xfId="8716" xr:uid="{00000000-0005-0000-0000-0000C6050000}"/>
    <cellStyle name="styleSeriesAttributes 2 3 3 4 2" xfId="28579" xr:uid="{00000000-0005-0000-0000-00009A1C0000}"/>
    <cellStyle name="styleSeriesAttributes 2 3 3 4 3" xfId="43355" xr:uid="{00000000-0005-0000-0000-00009A1C0000}"/>
    <cellStyle name="styleSeriesAttributes 2 3 3 5" xfId="9572" xr:uid="{00000000-0005-0000-0000-0000C6050000}"/>
    <cellStyle name="styleSeriesAttributes 2 3 3 5 2" xfId="29174" xr:uid="{00000000-0005-0000-0000-00009B1C0000}"/>
    <cellStyle name="styleSeriesAttributes 2 3 3 5 3" xfId="43841" xr:uid="{00000000-0005-0000-0000-00009B1C0000}"/>
    <cellStyle name="styleSeriesAttributes 2 3 3 6" xfId="9190" xr:uid="{00000000-0005-0000-0000-000040260000}"/>
    <cellStyle name="styleSeriesAttributes 2 3 3 7" xfId="13132" xr:uid="{00000000-0005-0000-0000-0000C6050000}"/>
    <cellStyle name="styleSeriesAttributes 2 3 3 7 2" xfId="31688" xr:uid="{00000000-0005-0000-0000-00009D1C0000}"/>
    <cellStyle name="styleSeriesAttributes 2 3 3 7 3" xfId="45771" xr:uid="{00000000-0005-0000-0000-00009D1C0000}"/>
    <cellStyle name="styleSeriesAttributes 2 3 3 8" xfId="13971" xr:uid="{00000000-0005-0000-0000-000062040000}"/>
    <cellStyle name="styleSeriesAttributes 2 3 3 8 2" xfId="32527" xr:uid="{00000000-0005-0000-0000-00009E1C0000}"/>
    <cellStyle name="styleSeriesAttributes 2 3 3 8 3" xfId="46537" xr:uid="{00000000-0005-0000-0000-00009E1C0000}"/>
    <cellStyle name="styleSeriesAttributes 2 3 3 9" xfId="16590" xr:uid="{00000000-0005-0000-0000-0000C6050000}"/>
    <cellStyle name="styleSeriesAttributes 2 3 3 9 2" xfId="35146" xr:uid="{00000000-0005-0000-0000-00009F1C0000}"/>
    <cellStyle name="styleSeriesAttributes 2 3 3 9 3" xfId="48927" xr:uid="{00000000-0005-0000-0000-00009F1C0000}"/>
    <cellStyle name="styleSeriesAttributes 2 3 4" xfId="3143" xr:uid="{00000000-0005-0000-0000-000062040000}"/>
    <cellStyle name="styleSeriesAttributes 2 3 4 10" xfId="21907" xr:uid="{00000000-0005-0000-0000-000062040000}"/>
    <cellStyle name="styleSeriesAttributes 2 3 4 10 2" xfId="40447" xr:uid="{00000000-0005-0000-0000-0000A11C0000}"/>
    <cellStyle name="styleSeriesAttributes 2 3 4 10 3" xfId="53795" xr:uid="{00000000-0005-0000-0000-0000A11C0000}"/>
    <cellStyle name="styleSeriesAttributes 2 3 4 11" xfId="24345" xr:uid="{00000000-0005-0000-0000-0000A01C0000}"/>
    <cellStyle name="styleSeriesAttributes 2 3 4 12" xfId="55964" xr:uid="{00000000-0005-0000-0000-000062040000}"/>
    <cellStyle name="styleSeriesAttributes 2 3 4 2" xfId="6350" xr:uid="{00000000-0005-0000-0000-0000C7050000}"/>
    <cellStyle name="styleSeriesAttributes 2 3 4 2 2" xfId="26758" xr:uid="{00000000-0005-0000-0000-0000A21C0000}"/>
    <cellStyle name="styleSeriesAttributes 2 3 4 2 3" xfId="41979" xr:uid="{00000000-0005-0000-0000-0000A21C0000}"/>
    <cellStyle name="styleSeriesAttributes 2 3 4 3" xfId="10033" xr:uid="{00000000-0005-0000-0000-0000C7050000}"/>
    <cellStyle name="styleSeriesAttributes 2 3 4 3 2" xfId="29634" xr:uid="{00000000-0005-0000-0000-0000A31C0000}"/>
    <cellStyle name="styleSeriesAttributes 2 3 4 3 3" xfId="44199" xr:uid="{00000000-0005-0000-0000-0000A31C0000}"/>
    <cellStyle name="styleSeriesAttributes 2 3 4 4" xfId="3611" xr:uid="{00000000-0005-0000-0000-000041260000}"/>
    <cellStyle name="styleSeriesAttributes 2 3 4 5" xfId="11788" xr:uid="{00000000-0005-0000-0000-0000C7050000}"/>
    <cellStyle name="styleSeriesAttributes 2 3 4 5 2" xfId="30352" xr:uid="{00000000-0005-0000-0000-0000A51C0000}"/>
    <cellStyle name="styleSeriesAttributes 2 3 4 5 3" xfId="44499" xr:uid="{00000000-0005-0000-0000-0000A51C0000}"/>
    <cellStyle name="styleSeriesAttributes 2 3 4 6" xfId="16208" xr:uid="{00000000-0005-0000-0000-000062040000}"/>
    <cellStyle name="styleSeriesAttributes 2 3 4 6 2" xfId="34764" xr:uid="{00000000-0005-0000-0000-0000A61C0000}"/>
    <cellStyle name="styleSeriesAttributes 2 3 4 6 3" xfId="48556" xr:uid="{00000000-0005-0000-0000-0000A61C0000}"/>
    <cellStyle name="styleSeriesAttributes 2 3 4 7" xfId="17049" xr:uid="{00000000-0005-0000-0000-0000C7050000}"/>
    <cellStyle name="styleSeriesAttributes 2 3 4 7 2" xfId="35605" xr:uid="{00000000-0005-0000-0000-0000A71C0000}"/>
    <cellStyle name="styleSeriesAttributes 2 3 4 7 3" xfId="49285" xr:uid="{00000000-0005-0000-0000-0000A71C0000}"/>
    <cellStyle name="styleSeriesAttributes 2 3 4 8" xfId="14333" xr:uid="{00000000-0005-0000-0000-000062040000}"/>
    <cellStyle name="styleSeriesAttributes 2 3 4 8 2" xfId="32889" xr:uid="{00000000-0005-0000-0000-0000A81C0000}"/>
    <cellStyle name="styleSeriesAttributes 2 3 4 8 3" xfId="46878" xr:uid="{00000000-0005-0000-0000-0000A81C0000}"/>
    <cellStyle name="styleSeriesAttributes 2 3 4 9" xfId="13458" xr:uid="{00000000-0005-0000-0000-0000C7050000}"/>
    <cellStyle name="styleSeriesAttributes 2 3 4 9 2" xfId="32014" xr:uid="{00000000-0005-0000-0000-0000A91C0000}"/>
    <cellStyle name="styleSeriesAttributes 2 3 4 9 3" xfId="46082" xr:uid="{00000000-0005-0000-0000-0000A91C0000}"/>
    <cellStyle name="styleSeriesAttributes 2 3 5" xfId="4352" xr:uid="{00000000-0005-0000-0000-0000C4050000}"/>
    <cellStyle name="styleSeriesAttributes 2 3 5 2" xfId="24868" xr:uid="{00000000-0005-0000-0000-0000AA1C0000}"/>
    <cellStyle name="styleSeriesAttributes 2 3 5 3" xfId="22631" xr:uid="{00000000-0005-0000-0000-0000AA1C0000}"/>
    <cellStyle name="styleSeriesAttributes 2 3 6" xfId="3609" xr:uid="{00000000-0005-0000-0000-00003E260000}"/>
    <cellStyle name="styleSeriesAttributes 2 3 7" xfId="14565" xr:uid="{00000000-0005-0000-0000-000062040000}"/>
    <cellStyle name="styleSeriesAttributes 2 3 7 2" xfId="33121" xr:uid="{00000000-0005-0000-0000-0000AC1C0000}"/>
    <cellStyle name="styleSeriesAttributes 2 3 7 3" xfId="47099" xr:uid="{00000000-0005-0000-0000-0000AC1C0000}"/>
    <cellStyle name="styleSeriesAttributes 2 3 8" xfId="13508" xr:uid="{00000000-0005-0000-0000-0000C4050000}"/>
    <cellStyle name="styleSeriesAttributes 2 3 8 2" xfId="32064" xr:uid="{00000000-0005-0000-0000-0000AD1C0000}"/>
    <cellStyle name="styleSeriesAttributes 2 3 8 3" xfId="46122" xr:uid="{00000000-0005-0000-0000-0000AD1C0000}"/>
    <cellStyle name="styleSeriesAttributes 2 3 9" xfId="15346" xr:uid="{00000000-0005-0000-0000-0000C4050000}"/>
    <cellStyle name="styleSeriesAttributes 2 3 9 2" xfId="33902" xr:uid="{00000000-0005-0000-0000-0000AE1C0000}"/>
    <cellStyle name="styleSeriesAttributes 2 3 9 3" xfId="47834" xr:uid="{00000000-0005-0000-0000-0000AE1C0000}"/>
    <cellStyle name="styleSeriesAttributes 2 4" xfId="2381" xr:uid="{00000000-0005-0000-0000-000060040000}"/>
    <cellStyle name="styleSeriesAttributes 2 4 10" xfId="16289" xr:uid="{00000000-0005-0000-0000-0000C8050000}"/>
    <cellStyle name="styleSeriesAttributes 2 4 10 2" xfId="34845" xr:uid="{00000000-0005-0000-0000-0000B01C0000}"/>
    <cellStyle name="styleSeriesAttributes 2 4 10 3" xfId="48632" xr:uid="{00000000-0005-0000-0000-0000B01C0000}"/>
    <cellStyle name="styleSeriesAttributes 2 4 11" xfId="14923" xr:uid="{00000000-0005-0000-0000-000060040000}"/>
    <cellStyle name="styleSeriesAttributes 2 4 11 2" xfId="33479" xr:uid="{00000000-0005-0000-0000-0000B11C0000}"/>
    <cellStyle name="styleSeriesAttributes 2 4 11 3" xfId="47438" xr:uid="{00000000-0005-0000-0000-0000B11C0000}"/>
    <cellStyle name="styleSeriesAttributes 2 4 12" xfId="19717" xr:uid="{00000000-0005-0000-0000-0000C8050000}"/>
    <cellStyle name="styleSeriesAttributes 2 4 12 2" xfId="38273" xr:uid="{00000000-0005-0000-0000-0000B21C0000}"/>
    <cellStyle name="styleSeriesAttributes 2 4 12 3" xfId="51765" xr:uid="{00000000-0005-0000-0000-0000B21C0000}"/>
    <cellStyle name="styleSeriesAttributes 2 4 13" xfId="23892" xr:uid="{00000000-0005-0000-0000-0000AF1C0000}"/>
    <cellStyle name="styleSeriesAttributes 2 4 2" xfId="5588" xr:uid="{00000000-0005-0000-0000-0000C8050000}"/>
    <cellStyle name="styleSeriesAttributes 2 4 2 2" xfId="20574" xr:uid="{00000000-0005-0000-0000-0000D6060000}"/>
    <cellStyle name="styleSeriesAttributes 2 4 2 2 2" xfId="39126" xr:uid="{00000000-0005-0000-0000-0000B41C0000}"/>
    <cellStyle name="styleSeriesAttributes 2 4 2 2 3" xfId="52509" xr:uid="{00000000-0005-0000-0000-0000B41C0000}"/>
    <cellStyle name="styleSeriesAttributes 2 4 2 3" xfId="26005" xr:uid="{00000000-0005-0000-0000-0000B31C0000}"/>
    <cellStyle name="styleSeriesAttributes 2 4 2 4" xfId="41405" xr:uid="{00000000-0005-0000-0000-0000B31C0000}"/>
    <cellStyle name="styleSeriesAttributes 2 4 3" xfId="7554" xr:uid="{00000000-0005-0000-0000-0000C8050000}"/>
    <cellStyle name="styleSeriesAttributes 2 4 3 2" xfId="27684" xr:uid="{00000000-0005-0000-0000-0000B51C0000}"/>
    <cellStyle name="styleSeriesAttributes 2 4 3 3" xfId="42692" xr:uid="{00000000-0005-0000-0000-0000B51C0000}"/>
    <cellStyle name="styleSeriesAttributes 2 4 4" xfId="8415" xr:uid="{00000000-0005-0000-0000-0000C8050000}"/>
    <cellStyle name="styleSeriesAttributes 2 4 4 2" xfId="28342" xr:uid="{00000000-0005-0000-0000-0000B61C0000}"/>
    <cellStyle name="styleSeriesAttributes 2 4 4 3" xfId="43169" xr:uid="{00000000-0005-0000-0000-0000B61C0000}"/>
    <cellStyle name="styleSeriesAttributes 2 4 5" xfId="9271" xr:uid="{00000000-0005-0000-0000-0000C8050000}"/>
    <cellStyle name="styleSeriesAttributes 2 4 5 2" xfId="28873" xr:uid="{00000000-0005-0000-0000-0000B71C0000}"/>
    <cellStyle name="styleSeriesAttributes 2 4 5 3" xfId="43553" xr:uid="{00000000-0005-0000-0000-0000B71C0000}"/>
    <cellStyle name="styleSeriesAttributes 2 4 6" xfId="9189" xr:uid="{00000000-0005-0000-0000-000042260000}"/>
    <cellStyle name="styleSeriesAttributes 2 4 7" xfId="11739" xr:uid="{00000000-0005-0000-0000-0000C8050000}"/>
    <cellStyle name="styleSeriesAttributes 2 4 7 2" xfId="30303" xr:uid="{00000000-0005-0000-0000-0000B91C0000}"/>
    <cellStyle name="styleSeriesAttributes 2 4 7 3" xfId="44451" xr:uid="{00000000-0005-0000-0000-0000B91C0000}"/>
    <cellStyle name="styleSeriesAttributes 2 4 8" xfId="15055" xr:uid="{00000000-0005-0000-0000-0000C8050000}"/>
    <cellStyle name="styleSeriesAttributes 2 4 8 2" xfId="33611" xr:uid="{00000000-0005-0000-0000-0000BA1C0000}"/>
    <cellStyle name="styleSeriesAttributes 2 4 8 3" xfId="47562" xr:uid="{00000000-0005-0000-0000-0000BA1C0000}"/>
    <cellStyle name="styleSeriesAttributes 2 4 9" xfId="14541" xr:uid="{00000000-0005-0000-0000-000060040000}"/>
    <cellStyle name="styleSeriesAttributes 2 4 9 2" xfId="33097" xr:uid="{00000000-0005-0000-0000-0000BB1C0000}"/>
    <cellStyle name="styleSeriesAttributes 2 4 9 3" xfId="47075" xr:uid="{00000000-0005-0000-0000-0000BB1C0000}"/>
    <cellStyle name="styleSeriesAttributes 2 5" xfId="2680" xr:uid="{00000000-0005-0000-0000-000060040000}"/>
    <cellStyle name="styleSeriesAttributes 2 5 10" xfId="18066" xr:uid="{00000000-0005-0000-0000-000060040000}"/>
    <cellStyle name="styleSeriesAttributes 2 5 10 2" xfId="36622" xr:uid="{00000000-0005-0000-0000-0000BD1C0000}"/>
    <cellStyle name="styleSeriesAttributes 2 5 10 3" xfId="50184" xr:uid="{00000000-0005-0000-0000-0000BD1C0000}"/>
    <cellStyle name="styleSeriesAttributes 2 5 11" xfId="19981" xr:uid="{00000000-0005-0000-0000-0000C9050000}"/>
    <cellStyle name="styleSeriesAttributes 2 5 11 2" xfId="38537" xr:uid="{00000000-0005-0000-0000-0000BE1C0000}"/>
    <cellStyle name="styleSeriesAttributes 2 5 11 3" xfId="52029" xr:uid="{00000000-0005-0000-0000-0000BE1C0000}"/>
    <cellStyle name="styleSeriesAttributes 2 5 12" xfId="55506" xr:uid="{00000000-0005-0000-0000-000060040000}"/>
    <cellStyle name="styleSeriesAttributes 2 5 2" xfId="5887" xr:uid="{00000000-0005-0000-0000-0000C9050000}"/>
    <cellStyle name="styleSeriesAttributes 2 5 2 2" xfId="20777" xr:uid="{00000000-0005-0000-0000-0000D8060000}"/>
    <cellStyle name="styleSeriesAttributes 2 5 2 2 2" xfId="39322" xr:uid="{00000000-0005-0000-0000-0000C01C0000}"/>
    <cellStyle name="styleSeriesAttributes 2 5 2 2 3" xfId="52699" xr:uid="{00000000-0005-0000-0000-0000C01C0000}"/>
    <cellStyle name="styleSeriesAttributes 2 5 2 3" xfId="26297" xr:uid="{00000000-0005-0000-0000-0000BF1C0000}"/>
    <cellStyle name="styleSeriesAttributes 2 5 2 4" xfId="41682" xr:uid="{00000000-0005-0000-0000-0000BF1C0000}"/>
    <cellStyle name="styleSeriesAttributes 2 5 3" xfId="7853" xr:uid="{00000000-0005-0000-0000-0000C9050000}"/>
    <cellStyle name="styleSeriesAttributes 2 5 3 2" xfId="27897" xr:uid="{00000000-0005-0000-0000-0000C11C0000}"/>
    <cellStyle name="styleSeriesAttributes 2 5 3 3" xfId="42876" xr:uid="{00000000-0005-0000-0000-0000C11C0000}"/>
    <cellStyle name="styleSeriesAttributes 2 5 4" xfId="8714" xr:uid="{00000000-0005-0000-0000-0000C9050000}"/>
    <cellStyle name="styleSeriesAttributes 2 5 4 2" xfId="28577" xr:uid="{00000000-0005-0000-0000-0000C21C0000}"/>
    <cellStyle name="styleSeriesAttributes 2 5 4 3" xfId="43353" xr:uid="{00000000-0005-0000-0000-0000C21C0000}"/>
    <cellStyle name="styleSeriesAttributes 2 5 5" xfId="9570" xr:uid="{00000000-0005-0000-0000-0000C9050000}"/>
    <cellStyle name="styleSeriesAttributes 2 5 5 2" xfId="29172" xr:uid="{00000000-0005-0000-0000-0000C31C0000}"/>
    <cellStyle name="styleSeriesAttributes 2 5 5 3" xfId="43839" xr:uid="{00000000-0005-0000-0000-0000C31C0000}"/>
    <cellStyle name="styleSeriesAttributes 2 5 6" xfId="4224" xr:uid="{00000000-0005-0000-0000-000043260000}"/>
    <cellStyle name="styleSeriesAttributes 2 5 7" xfId="12670" xr:uid="{00000000-0005-0000-0000-0000C9050000}"/>
    <cellStyle name="styleSeriesAttributes 2 5 7 2" xfId="31226" xr:uid="{00000000-0005-0000-0000-0000C51C0000}"/>
    <cellStyle name="styleSeriesAttributes 2 5 7 3" xfId="45326" xr:uid="{00000000-0005-0000-0000-0000C51C0000}"/>
    <cellStyle name="styleSeriesAttributes 2 5 8" xfId="12079" xr:uid="{00000000-0005-0000-0000-000060040000}"/>
    <cellStyle name="styleSeriesAttributes 2 5 8 2" xfId="30642" xr:uid="{00000000-0005-0000-0000-0000C61C0000}"/>
    <cellStyle name="styleSeriesAttributes 2 5 8 3" xfId="44785" xr:uid="{00000000-0005-0000-0000-0000C61C0000}"/>
    <cellStyle name="styleSeriesAttributes 2 5 9" xfId="16588" xr:uid="{00000000-0005-0000-0000-0000C9050000}"/>
    <cellStyle name="styleSeriesAttributes 2 5 9 2" xfId="35144" xr:uid="{00000000-0005-0000-0000-0000C71C0000}"/>
    <cellStyle name="styleSeriesAttributes 2 5 9 3" xfId="48925" xr:uid="{00000000-0005-0000-0000-0000C71C0000}"/>
    <cellStyle name="styleSeriesAttributes 2 6" xfId="3142" xr:uid="{00000000-0005-0000-0000-000060040000}"/>
    <cellStyle name="styleSeriesAttributes 2 6 10" xfId="21906" xr:uid="{00000000-0005-0000-0000-000060040000}"/>
    <cellStyle name="styleSeriesAttributes 2 6 10 2" xfId="40446" xr:uid="{00000000-0005-0000-0000-0000C91C0000}"/>
    <cellStyle name="styleSeriesAttributes 2 6 10 3" xfId="53794" xr:uid="{00000000-0005-0000-0000-0000C91C0000}"/>
    <cellStyle name="styleSeriesAttributes 2 6 11" xfId="24344" xr:uid="{00000000-0005-0000-0000-0000C81C0000}"/>
    <cellStyle name="styleSeriesAttributes 2 6 12" xfId="55963" xr:uid="{00000000-0005-0000-0000-000060040000}"/>
    <cellStyle name="styleSeriesAttributes 2 6 2" xfId="6349" xr:uid="{00000000-0005-0000-0000-0000CA050000}"/>
    <cellStyle name="styleSeriesAttributes 2 6 2 2" xfId="26757" xr:uid="{00000000-0005-0000-0000-0000CA1C0000}"/>
    <cellStyle name="styleSeriesAttributes 2 6 2 3" xfId="41978" xr:uid="{00000000-0005-0000-0000-0000CA1C0000}"/>
    <cellStyle name="styleSeriesAttributes 2 6 3" xfId="10032" xr:uid="{00000000-0005-0000-0000-0000CA050000}"/>
    <cellStyle name="styleSeriesAttributes 2 6 3 2" xfId="29633" xr:uid="{00000000-0005-0000-0000-0000CB1C0000}"/>
    <cellStyle name="styleSeriesAttributes 2 6 3 3" xfId="44198" xr:uid="{00000000-0005-0000-0000-0000CB1C0000}"/>
    <cellStyle name="styleSeriesAttributes 2 6 4" xfId="3612" xr:uid="{00000000-0005-0000-0000-000044260000}"/>
    <cellStyle name="styleSeriesAttributes 2 6 5" xfId="11961" xr:uid="{00000000-0005-0000-0000-0000CA050000}"/>
    <cellStyle name="styleSeriesAttributes 2 6 5 2" xfId="30525" xr:uid="{00000000-0005-0000-0000-0000CD1C0000}"/>
    <cellStyle name="styleSeriesAttributes 2 6 5 3" xfId="44669" xr:uid="{00000000-0005-0000-0000-0000CD1C0000}"/>
    <cellStyle name="styleSeriesAttributes 2 6 6" xfId="16207" xr:uid="{00000000-0005-0000-0000-000060040000}"/>
    <cellStyle name="styleSeriesAttributes 2 6 6 2" xfId="34763" xr:uid="{00000000-0005-0000-0000-0000CE1C0000}"/>
    <cellStyle name="styleSeriesAttributes 2 6 6 3" xfId="48555" xr:uid="{00000000-0005-0000-0000-0000CE1C0000}"/>
    <cellStyle name="styleSeriesAttributes 2 6 7" xfId="17048" xr:uid="{00000000-0005-0000-0000-0000CA050000}"/>
    <cellStyle name="styleSeriesAttributes 2 6 7 2" xfId="35604" xr:uid="{00000000-0005-0000-0000-0000CF1C0000}"/>
    <cellStyle name="styleSeriesAttributes 2 6 7 3" xfId="49284" xr:uid="{00000000-0005-0000-0000-0000CF1C0000}"/>
    <cellStyle name="styleSeriesAttributes 2 6 8" xfId="12215" xr:uid="{00000000-0005-0000-0000-000060040000}"/>
    <cellStyle name="styleSeriesAttributes 2 6 8 2" xfId="30777" xr:uid="{00000000-0005-0000-0000-0000D01C0000}"/>
    <cellStyle name="styleSeriesAttributes 2 6 8 3" xfId="44901" xr:uid="{00000000-0005-0000-0000-0000D01C0000}"/>
    <cellStyle name="styleSeriesAttributes 2 6 9" xfId="17343" xr:uid="{00000000-0005-0000-0000-0000CA050000}"/>
    <cellStyle name="styleSeriesAttributes 2 6 9 2" xfId="35899" xr:uid="{00000000-0005-0000-0000-0000D11C0000}"/>
    <cellStyle name="styleSeriesAttributes 2 6 9 3" xfId="49558" xr:uid="{00000000-0005-0000-0000-0000D11C0000}"/>
    <cellStyle name="styleSeriesAttributes 2 7" xfId="4350" xr:uid="{00000000-0005-0000-0000-0000BF050000}"/>
    <cellStyle name="styleSeriesAttributes 2 7 2" xfId="24866" xr:uid="{00000000-0005-0000-0000-0000D21C0000}"/>
    <cellStyle name="styleSeriesAttributes 2 7 3" xfId="22632" xr:uid="{00000000-0005-0000-0000-0000D21C0000}"/>
    <cellStyle name="styleSeriesAttributes 2 8" xfId="9186" xr:uid="{00000000-0005-0000-0000-000039260000}"/>
    <cellStyle name="styleSeriesAttributes 2 9" xfId="15377" xr:uid="{00000000-0005-0000-0000-000060040000}"/>
    <cellStyle name="styleSeriesAttributes 2 9 2" xfId="33933" xr:uid="{00000000-0005-0000-0000-0000D41C0000}"/>
    <cellStyle name="styleSeriesAttributes 2 9 3" xfId="47864" xr:uid="{00000000-0005-0000-0000-0000D41C0000}"/>
    <cellStyle name="styleSeriesAttributes 20" xfId="54330" xr:uid="{00000000-0005-0000-0000-00005F040000}"/>
    <cellStyle name="styleSeriesAttributes 3" xfId="1136" xr:uid="{00000000-0005-0000-0000-000063040000}"/>
    <cellStyle name="styleSeriesAttributes 3 10" xfId="18286" xr:uid="{00000000-0005-0000-0000-000063040000}"/>
    <cellStyle name="styleSeriesAttributes 3 10 2" xfId="36842" xr:uid="{00000000-0005-0000-0000-0000D61C0000}"/>
    <cellStyle name="styleSeriesAttributes 3 10 3" xfId="50375" xr:uid="{00000000-0005-0000-0000-0000D61C0000}"/>
    <cellStyle name="styleSeriesAttributes 3 11" xfId="15416" xr:uid="{00000000-0005-0000-0000-0000CB050000}"/>
    <cellStyle name="styleSeriesAttributes 3 11 2" xfId="33972" xr:uid="{00000000-0005-0000-0000-0000D71C0000}"/>
    <cellStyle name="styleSeriesAttributes 3 11 3" xfId="47897" xr:uid="{00000000-0005-0000-0000-0000D71C0000}"/>
    <cellStyle name="styleSeriesAttributes 3 12" xfId="14032" xr:uid="{00000000-0005-0000-0000-000063040000}"/>
    <cellStyle name="styleSeriesAttributes 3 12 2" xfId="32588" xr:uid="{00000000-0005-0000-0000-0000D81C0000}"/>
    <cellStyle name="styleSeriesAttributes 3 12 3" xfId="46591" xr:uid="{00000000-0005-0000-0000-0000D81C0000}"/>
    <cellStyle name="styleSeriesAttributes 3 13" xfId="21494" xr:uid="{00000000-0005-0000-0000-000063040000}"/>
    <cellStyle name="styleSeriesAttributes 3 13 2" xfId="40034" xr:uid="{00000000-0005-0000-0000-0000D91C0000}"/>
    <cellStyle name="styleSeriesAttributes 3 13 3" xfId="53382" xr:uid="{00000000-0005-0000-0000-0000D91C0000}"/>
    <cellStyle name="styleSeriesAttributes 3 14" xfId="22117" xr:uid="{00000000-0005-0000-0000-0000CB050000}"/>
    <cellStyle name="styleSeriesAttributes 3 14 2" xfId="40657" xr:uid="{00000000-0005-0000-0000-0000DA1C0000}"/>
    <cellStyle name="styleSeriesAttributes 3 14 3" xfId="53946" xr:uid="{00000000-0005-0000-0000-0000DA1C0000}"/>
    <cellStyle name="styleSeriesAttributes 3 15" xfId="22919" xr:uid="{00000000-0005-0000-0000-0000D51C0000}"/>
    <cellStyle name="styleSeriesAttributes 3 16" xfId="29960" xr:uid="{00000000-0005-0000-0000-0000D51C0000}"/>
    <cellStyle name="styleSeriesAttributes 3 17" xfId="54334" xr:uid="{00000000-0005-0000-0000-000063040000}"/>
    <cellStyle name="styleSeriesAttributes 3 2" xfId="2378" xr:uid="{00000000-0005-0000-0000-000063040000}"/>
    <cellStyle name="styleSeriesAttributes 3 2 10" xfId="16286" xr:uid="{00000000-0005-0000-0000-0000CC050000}"/>
    <cellStyle name="styleSeriesAttributes 3 2 10 2" xfId="34842" xr:uid="{00000000-0005-0000-0000-0000DC1C0000}"/>
    <cellStyle name="styleSeriesAttributes 3 2 10 3" xfId="48629" xr:uid="{00000000-0005-0000-0000-0000DC1C0000}"/>
    <cellStyle name="styleSeriesAttributes 3 2 11" xfId="17989" xr:uid="{00000000-0005-0000-0000-000063040000}"/>
    <cellStyle name="styleSeriesAttributes 3 2 11 2" xfId="36545" xr:uid="{00000000-0005-0000-0000-0000DD1C0000}"/>
    <cellStyle name="styleSeriesAttributes 3 2 11 3" xfId="50116" xr:uid="{00000000-0005-0000-0000-0000DD1C0000}"/>
    <cellStyle name="styleSeriesAttributes 3 2 12" xfId="18205" xr:uid="{00000000-0005-0000-0000-0000CC050000}"/>
    <cellStyle name="styleSeriesAttributes 3 2 12 2" xfId="36761" xr:uid="{00000000-0005-0000-0000-0000DE1C0000}"/>
    <cellStyle name="styleSeriesAttributes 3 2 12 3" xfId="50310" xr:uid="{00000000-0005-0000-0000-0000DE1C0000}"/>
    <cellStyle name="styleSeriesAttributes 3 2 13" xfId="23889" xr:uid="{00000000-0005-0000-0000-0000DB1C0000}"/>
    <cellStyle name="styleSeriesAttributes 3 2 2" xfId="5585" xr:uid="{00000000-0005-0000-0000-0000CC050000}"/>
    <cellStyle name="styleSeriesAttributes 3 2 2 2" xfId="20571" xr:uid="{00000000-0005-0000-0000-0000DC060000}"/>
    <cellStyle name="styleSeriesAttributes 3 2 2 2 2" xfId="39123" xr:uid="{00000000-0005-0000-0000-0000E01C0000}"/>
    <cellStyle name="styleSeriesAttributes 3 2 2 2 3" xfId="52506" xr:uid="{00000000-0005-0000-0000-0000E01C0000}"/>
    <cellStyle name="styleSeriesAttributes 3 2 2 3" xfId="26002" xr:uid="{00000000-0005-0000-0000-0000DF1C0000}"/>
    <cellStyle name="styleSeriesAttributes 3 2 2 4" xfId="41402" xr:uid="{00000000-0005-0000-0000-0000DF1C0000}"/>
    <cellStyle name="styleSeriesAttributes 3 2 3" xfId="7551" xr:uid="{00000000-0005-0000-0000-0000CC050000}"/>
    <cellStyle name="styleSeriesAttributes 3 2 3 2" xfId="27681" xr:uid="{00000000-0005-0000-0000-0000E11C0000}"/>
    <cellStyle name="styleSeriesAttributes 3 2 3 3" xfId="42689" xr:uid="{00000000-0005-0000-0000-0000E11C0000}"/>
    <cellStyle name="styleSeriesAttributes 3 2 4" xfId="8412" xr:uid="{00000000-0005-0000-0000-0000CC050000}"/>
    <cellStyle name="styleSeriesAttributes 3 2 4 2" xfId="28339" xr:uid="{00000000-0005-0000-0000-0000E21C0000}"/>
    <cellStyle name="styleSeriesAttributes 3 2 4 3" xfId="43166" xr:uid="{00000000-0005-0000-0000-0000E21C0000}"/>
    <cellStyle name="styleSeriesAttributes 3 2 5" xfId="9268" xr:uid="{00000000-0005-0000-0000-0000CC050000}"/>
    <cellStyle name="styleSeriesAttributes 3 2 5 2" xfId="28870" xr:uid="{00000000-0005-0000-0000-0000E31C0000}"/>
    <cellStyle name="styleSeriesAttributes 3 2 5 3" xfId="43550" xr:uid="{00000000-0005-0000-0000-0000E31C0000}"/>
    <cellStyle name="styleSeriesAttributes 3 2 6" xfId="3613" xr:uid="{00000000-0005-0000-0000-000046260000}"/>
    <cellStyle name="styleSeriesAttributes 3 2 7" xfId="13216" xr:uid="{00000000-0005-0000-0000-0000CC050000}"/>
    <cellStyle name="styleSeriesAttributes 3 2 7 2" xfId="31772" xr:uid="{00000000-0005-0000-0000-0000E51C0000}"/>
    <cellStyle name="styleSeriesAttributes 3 2 7 3" xfId="45854" xr:uid="{00000000-0005-0000-0000-0000E51C0000}"/>
    <cellStyle name="styleSeriesAttributes 3 2 8" xfId="15052" xr:uid="{00000000-0005-0000-0000-0000CC050000}"/>
    <cellStyle name="styleSeriesAttributes 3 2 8 2" xfId="33608" xr:uid="{00000000-0005-0000-0000-0000E61C0000}"/>
    <cellStyle name="styleSeriesAttributes 3 2 8 3" xfId="47559" xr:uid="{00000000-0005-0000-0000-0000E61C0000}"/>
    <cellStyle name="styleSeriesAttributes 3 2 9" xfId="13392" xr:uid="{00000000-0005-0000-0000-000063040000}"/>
    <cellStyle name="styleSeriesAttributes 3 2 9 2" xfId="31948" xr:uid="{00000000-0005-0000-0000-0000E71C0000}"/>
    <cellStyle name="styleSeriesAttributes 3 2 9 3" xfId="46024" xr:uid="{00000000-0005-0000-0000-0000E71C0000}"/>
    <cellStyle name="styleSeriesAttributes 3 3" xfId="2683" xr:uid="{00000000-0005-0000-0000-000063040000}"/>
    <cellStyle name="styleSeriesAttributes 3 3 10" xfId="13735" xr:uid="{00000000-0005-0000-0000-000063040000}"/>
    <cellStyle name="styleSeriesAttributes 3 3 10 2" xfId="32291" xr:uid="{00000000-0005-0000-0000-0000E91C0000}"/>
    <cellStyle name="styleSeriesAttributes 3 3 10 3" xfId="46323" xr:uid="{00000000-0005-0000-0000-0000E91C0000}"/>
    <cellStyle name="styleSeriesAttributes 3 3 11" xfId="19463" xr:uid="{00000000-0005-0000-0000-0000CD050000}"/>
    <cellStyle name="styleSeriesAttributes 3 3 11 2" xfId="38019" xr:uid="{00000000-0005-0000-0000-0000EA1C0000}"/>
    <cellStyle name="styleSeriesAttributes 3 3 11 3" xfId="51511" xr:uid="{00000000-0005-0000-0000-0000EA1C0000}"/>
    <cellStyle name="styleSeriesAttributes 3 3 12" xfId="55509" xr:uid="{00000000-0005-0000-0000-000063040000}"/>
    <cellStyle name="styleSeriesAttributes 3 3 2" xfId="5890" xr:uid="{00000000-0005-0000-0000-0000CD050000}"/>
    <cellStyle name="styleSeriesAttributes 3 3 2 2" xfId="20780" xr:uid="{00000000-0005-0000-0000-0000DE060000}"/>
    <cellStyle name="styleSeriesAttributes 3 3 2 2 2" xfId="39325" xr:uid="{00000000-0005-0000-0000-0000EC1C0000}"/>
    <cellStyle name="styleSeriesAttributes 3 3 2 2 3" xfId="52702" xr:uid="{00000000-0005-0000-0000-0000EC1C0000}"/>
    <cellStyle name="styleSeriesAttributes 3 3 2 3" xfId="26300" xr:uid="{00000000-0005-0000-0000-0000EB1C0000}"/>
    <cellStyle name="styleSeriesAttributes 3 3 2 4" xfId="41685" xr:uid="{00000000-0005-0000-0000-0000EB1C0000}"/>
    <cellStyle name="styleSeriesAttributes 3 3 3" xfId="7856" xr:uid="{00000000-0005-0000-0000-0000CD050000}"/>
    <cellStyle name="styleSeriesAttributes 3 3 3 2" xfId="27900" xr:uid="{00000000-0005-0000-0000-0000ED1C0000}"/>
    <cellStyle name="styleSeriesAttributes 3 3 3 3" xfId="42879" xr:uid="{00000000-0005-0000-0000-0000ED1C0000}"/>
    <cellStyle name="styleSeriesAttributes 3 3 4" xfId="8717" xr:uid="{00000000-0005-0000-0000-0000CD050000}"/>
    <cellStyle name="styleSeriesAttributes 3 3 4 2" xfId="28580" xr:uid="{00000000-0005-0000-0000-0000EE1C0000}"/>
    <cellStyle name="styleSeriesAttributes 3 3 4 3" xfId="43356" xr:uid="{00000000-0005-0000-0000-0000EE1C0000}"/>
    <cellStyle name="styleSeriesAttributes 3 3 5" xfId="9573" xr:uid="{00000000-0005-0000-0000-0000CD050000}"/>
    <cellStyle name="styleSeriesAttributes 3 3 5 2" xfId="29175" xr:uid="{00000000-0005-0000-0000-0000EF1C0000}"/>
    <cellStyle name="styleSeriesAttributes 3 3 5 3" xfId="43842" xr:uid="{00000000-0005-0000-0000-0000EF1C0000}"/>
    <cellStyle name="styleSeriesAttributes 3 3 6" xfId="9191" xr:uid="{00000000-0005-0000-0000-000047260000}"/>
    <cellStyle name="styleSeriesAttributes 3 3 7" xfId="13131" xr:uid="{00000000-0005-0000-0000-0000CD050000}"/>
    <cellStyle name="styleSeriesAttributes 3 3 7 2" xfId="31687" xr:uid="{00000000-0005-0000-0000-0000F11C0000}"/>
    <cellStyle name="styleSeriesAttributes 3 3 7 3" xfId="45770" xr:uid="{00000000-0005-0000-0000-0000F11C0000}"/>
    <cellStyle name="styleSeriesAttributes 3 3 8" xfId="12100" xr:uid="{00000000-0005-0000-0000-000063040000}"/>
    <cellStyle name="styleSeriesAttributes 3 3 8 2" xfId="30663" xr:uid="{00000000-0005-0000-0000-0000F21C0000}"/>
    <cellStyle name="styleSeriesAttributes 3 3 8 3" xfId="44804" xr:uid="{00000000-0005-0000-0000-0000F21C0000}"/>
    <cellStyle name="styleSeriesAttributes 3 3 9" xfId="16591" xr:uid="{00000000-0005-0000-0000-0000CD050000}"/>
    <cellStyle name="styleSeriesAttributes 3 3 9 2" xfId="35147" xr:uid="{00000000-0005-0000-0000-0000F31C0000}"/>
    <cellStyle name="styleSeriesAttributes 3 3 9 3" xfId="48928" xr:uid="{00000000-0005-0000-0000-0000F31C0000}"/>
    <cellStyle name="styleSeriesAttributes 3 4" xfId="3141" xr:uid="{00000000-0005-0000-0000-000063040000}"/>
    <cellStyle name="styleSeriesAttributes 3 4 10" xfId="21905" xr:uid="{00000000-0005-0000-0000-000063040000}"/>
    <cellStyle name="styleSeriesAttributes 3 4 10 2" xfId="40445" xr:uid="{00000000-0005-0000-0000-0000F51C0000}"/>
    <cellStyle name="styleSeriesAttributes 3 4 10 3" xfId="53793" xr:uid="{00000000-0005-0000-0000-0000F51C0000}"/>
    <cellStyle name="styleSeriesAttributes 3 4 11" xfId="24343" xr:uid="{00000000-0005-0000-0000-0000F41C0000}"/>
    <cellStyle name="styleSeriesAttributes 3 4 12" xfId="55962" xr:uid="{00000000-0005-0000-0000-000063040000}"/>
    <cellStyle name="styleSeriesAttributes 3 4 2" xfId="6348" xr:uid="{00000000-0005-0000-0000-0000CE050000}"/>
    <cellStyle name="styleSeriesAttributes 3 4 2 2" xfId="26756" xr:uid="{00000000-0005-0000-0000-0000F61C0000}"/>
    <cellStyle name="styleSeriesAttributes 3 4 2 3" xfId="41977" xr:uid="{00000000-0005-0000-0000-0000F61C0000}"/>
    <cellStyle name="styleSeriesAttributes 3 4 3" xfId="10031" xr:uid="{00000000-0005-0000-0000-0000CE050000}"/>
    <cellStyle name="styleSeriesAttributes 3 4 3 2" xfId="29632" xr:uid="{00000000-0005-0000-0000-0000F71C0000}"/>
    <cellStyle name="styleSeriesAttributes 3 4 3 3" xfId="44197" xr:uid="{00000000-0005-0000-0000-0000F71C0000}"/>
    <cellStyle name="styleSeriesAttributes 3 4 4" xfId="4225" xr:uid="{00000000-0005-0000-0000-000048260000}"/>
    <cellStyle name="styleSeriesAttributes 3 4 5" xfId="12912" xr:uid="{00000000-0005-0000-0000-0000CE050000}"/>
    <cellStyle name="styleSeriesAttributes 3 4 5 2" xfId="31468" xr:uid="{00000000-0005-0000-0000-0000F91C0000}"/>
    <cellStyle name="styleSeriesAttributes 3 4 5 3" xfId="45551" xr:uid="{00000000-0005-0000-0000-0000F91C0000}"/>
    <cellStyle name="styleSeriesAttributes 3 4 6" xfId="16206" xr:uid="{00000000-0005-0000-0000-000063040000}"/>
    <cellStyle name="styleSeriesAttributes 3 4 6 2" xfId="34762" xr:uid="{00000000-0005-0000-0000-0000FA1C0000}"/>
    <cellStyle name="styleSeriesAttributes 3 4 6 3" xfId="48554" xr:uid="{00000000-0005-0000-0000-0000FA1C0000}"/>
    <cellStyle name="styleSeriesAttributes 3 4 7" xfId="17047" xr:uid="{00000000-0005-0000-0000-0000CE050000}"/>
    <cellStyle name="styleSeriesAttributes 3 4 7 2" xfId="35603" xr:uid="{00000000-0005-0000-0000-0000FB1C0000}"/>
    <cellStyle name="styleSeriesAttributes 3 4 7 3" xfId="49283" xr:uid="{00000000-0005-0000-0000-0000FB1C0000}"/>
    <cellStyle name="styleSeriesAttributes 3 4 8" xfId="13728" xr:uid="{00000000-0005-0000-0000-000063040000}"/>
    <cellStyle name="styleSeriesAttributes 3 4 8 2" xfId="32284" xr:uid="{00000000-0005-0000-0000-0000FC1C0000}"/>
    <cellStyle name="styleSeriesAttributes 3 4 8 3" xfId="46316" xr:uid="{00000000-0005-0000-0000-0000FC1C0000}"/>
    <cellStyle name="styleSeriesAttributes 3 4 9" xfId="19563" xr:uid="{00000000-0005-0000-0000-0000CE050000}"/>
    <cellStyle name="styleSeriesAttributes 3 4 9 2" xfId="38119" xr:uid="{00000000-0005-0000-0000-0000FD1C0000}"/>
    <cellStyle name="styleSeriesAttributes 3 4 9 3" xfId="51611" xr:uid="{00000000-0005-0000-0000-0000FD1C0000}"/>
    <cellStyle name="styleSeriesAttributes 3 5" xfId="4353" xr:uid="{00000000-0005-0000-0000-0000CB050000}"/>
    <cellStyle name="styleSeriesAttributes 3 5 2" xfId="24869" xr:uid="{00000000-0005-0000-0000-0000FE1C0000}"/>
    <cellStyle name="styleSeriesAttributes 3 5 3" xfId="22630" xr:uid="{00000000-0005-0000-0000-0000FE1C0000}"/>
    <cellStyle name="styleSeriesAttributes 3 6" xfId="4223" xr:uid="{00000000-0005-0000-0000-000045260000}"/>
    <cellStyle name="styleSeriesAttributes 3 7" xfId="13568" xr:uid="{00000000-0005-0000-0000-000063040000}"/>
    <cellStyle name="styleSeriesAttributes 3 7 2" xfId="32124" xr:uid="{00000000-0005-0000-0000-0000001D0000}"/>
    <cellStyle name="styleSeriesAttributes 3 7 3" xfId="46177" xr:uid="{00000000-0005-0000-0000-0000001D0000}"/>
    <cellStyle name="styleSeriesAttributes 3 8" xfId="13666" xr:uid="{00000000-0005-0000-0000-0000CB050000}"/>
    <cellStyle name="styleSeriesAttributes 3 8 2" xfId="32222" xr:uid="{00000000-0005-0000-0000-0000011D0000}"/>
    <cellStyle name="styleSeriesAttributes 3 8 3" xfId="46267" xr:uid="{00000000-0005-0000-0000-0000011D0000}"/>
    <cellStyle name="styleSeriesAttributes 3 9" xfId="17914" xr:uid="{00000000-0005-0000-0000-0000CB050000}"/>
    <cellStyle name="styleSeriesAttributes 3 9 2" xfId="36470" xr:uid="{00000000-0005-0000-0000-0000021D0000}"/>
    <cellStyle name="styleSeriesAttributes 3 9 3" xfId="50053" xr:uid="{00000000-0005-0000-0000-0000021D0000}"/>
    <cellStyle name="styleSeriesAttributes 4" xfId="1137" xr:uid="{00000000-0005-0000-0000-000064040000}"/>
    <cellStyle name="styleSeriesAttributes 4 10" xfId="18123" xr:uid="{00000000-0005-0000-0000-000064040000}"/>
    <cellStyle name="styleSeriesAttributes 4 10 2" xfId="36679" xr:uid="{00000000-0005-0000-0000-0000041D0000}"/>
    <cellStyle name="styleSeriesAttributes 4 10 3" xfId="50235" xr:uid="{00000000-0005-0000-0000-0000041D0000}"/>
    <cellStyle name="styleSeriesAttributes 4 11" xfId="18671" xr:uid="{00000000-0005-0000-0000-0000CF050000}"/>
    <cellStyle name="styleSeriesAttributes 4 11 2" xfId="37227" xr:uid="{00000000-0005-0000-0000-0000051D0000}"/>
    <cellStyle name="styleSeriesAttributes 4 11 3" xfId="50724" xr:uid="{00000000-0005-0000-0000-0000051D0000}"/>
    <cellStyle name="styleSeriesAttributes 4 12" xfId="19843" xr:uid="{00000000-0005-0000-0000-000064040000}"/>
    <cellStyle name="styleSeriesAttributes 4 12 2" xfId="38399" xr:uid="{00000000-0005-0000-0000-0000061D0000}"/>
    <cellStyle name="styleSeriesAttributes 4 12 3" xfId="51891" xr:uid="{00000000-0005-0000-0000-0000061D0000}"/>
    <cellStyle name="styleSeriesAttributes 4 13" xfId="21649" xr:uid="{00000000-0005-0000-0000-000064040000}"/>
    <cellStyle name="styleSeriesAttributes 4 13 2" xfId="40189" xr:uid="{00000000-0005-0000-0000-0000071D0000}"/>
    <cellStyle name="styleSeriesAttributes 4 13 3" xfId="53537" xr:uid="{00000000-0005-0000-0000-0000071D0000}"/>
    <cellStyle name="styleSeriesAttributes 4 14" xfId="22118" xr:uid="{00000000-0005-0000-0000-0000CF050000}"/>
    <cellStyle name="styleSeriesAttributes 4 14 2" xfId="40658" xr:uid="{00000000-0005-0000-0000-0000081D0000}"/>
    <cellStyle name="styleSeriesAttributes 4 14 3" xfId="53947" xr:uid="{00000000-0005-0000-0000-0000081D0000}"/>
    <cellStyle name="styleSeriesAttributes 4 15" xfId="22920" xr:uid="{00000000-0005-0000-0000-0000031D0000}"/>
    <cellStyle name="styleSeriesAttributes 4 16" xfId="23188" xr:uid="{00000000-0005-0000-0000-0000031D0000}"/>
    <cellStyle name="styleSeriesAttributes 4 17" xfId="54335" xr:uid="{00000000-0005-0000-0000-000064040000}"/>
    <cellStyle name="styleSeriesAttributes 4 2" xfId="2377" xr:uid="{00000000-0005-0000-0000-000064040000}"/>
    <cellStyle name="styleSeriesAttributes 4 2 10" xfId="16285" xr:uid="{00000000-0005-0000-0000-0000D0050000}"/>
    <cellStyle name="styleSeriesAttributes 4 2 10 2" xfId="34841" xr:uid="{00000000-0005-0000-0000-00000A1D0000}"/>
    <cellStyle name="styleSeriesAttributes 4 2 10 3" xfId="48628" xr:uid="{00000000-0005-0000-0000-00000A1D0000}"/>
    <cellStyle name="styleSeriesAttributes 4 2 11" xfId="13926" xr:uid="{00000000-0005-0000-0000-000064040000}"/>
    <cellStyle name="styleSeriesAttributes 4 2 11 2" xfId="32482" xr:uid="{00000000-0005-0000-0000-00000B1D0000}"/>
    <cellStyle name="styleSeriesAttributes 4 2 11 3" xfId="46494" xr:uid="{00000000-0005-0000-0000-00000B1D0000}"/>
    <cellStyle name="styleSeriesAttributes 4 2 12" xfId="14539" xr:uid="{00000000-0005-0000-0000-0000D0050000}"/>
    <cellStyle name="styleSeriesAttributes 4 2 12 2" xfId="33095" xr:uid="{00000000-0005-0000-0000-00000C1D0000}"/>
    <cellStyle name="styleSeriesAttributes 4 2 12 3" xfId="47074" xr:uid="{00000000-0005-0000-0000-00000C1D0000}"/>
    <cellStyle name="styleSeriesAttributes 4 2 13" xfId="23888" xr:uid="{00000000-0005-0000-0000-0000091D0000}"/>
    <cellStyle name="styleSeriesAttributes 4 2 2" xfId="5584" xr:uid="{00000000-0005-0000-0000-0000D0050000}"/>
    <cellStyle name="styleSeriesAttributes 4 2 2 2" xfId="20570" xr:uid="{00000000-0005-0000-0000-0000E2060000}"/>
    <cellStyle name="styleSeriesAttributes 4 2 2 2 2" xfId="39122" xr:uid="{00000000-0005-0000-0000-00000E1D0000}"/>
    <cellStyle name="styleSeriesAttributes 4 2 2 2 3" xfId="52505" xr:uid="{00000000-0005-0000-0000-00000E1D0000}"/>
    <cellStyle name="styleSeriesAttributes 4 2 2 3" xfId="26001" xr:uid="{00000000-0005-0000-0000-00000D1D0000}"/>
    <cellStyle name="styleSeriesAttributes 4 2 2 4" xfId="41401" xr:uid="{00000000-0005-0000-0000-00000D1D0000}"/>
    <cellStyle name="styleSeriesAttributes 4 2 3" xfId="7550" xr:uid="{00000000-0005-0000-0000-0000D0050000}"/>
    <cellStyle name="styleSeriesAttributes 4 2 3 2" xfId="27680" xr:uid="{00000000-0005-0000-0000-00000F1D0000}"/>
    <cellStyle name="styleSeriesAttributes 4 2 3 3" xfId="42688" xr:uid="{00000000-0005-0000-0000-00000F1D0000}"/>
    <cellStyle name="styleSeriesAttributes 4 2 4" xfId="8411" xr:uid="{00000000-0005-0000-0000-0000D0050000}"/>
    <cellStyle name="styleSeriesAttributes 4 2 4 2" xfId="28338" xr:uid="{00000000-0005-0000-0000-0000101D0000}"/>
    <cellStyle name="styleSeriesAttributes 4 2 4 3" xfId="43165" xr:uid="{00000000-0005-0000-0000-0000101D0000}"/>
    <cellStyle name="styleSeriesAttributes 4 2 5" xfId="9267" xr:uid="{00000000-0005-0000-0000-0000D0050000}"/>
    <cellStyle name="styleSeriesAttributes 4 2 5 2" xfId="28869" xr:uid="{00000000-0005-0000-0000-0000111D0000}"/>
    <cellStyle name="styleSeriesAttributes 4 2 5 3" xfId="43549" xr:uid="{00000000-0005-0000-0000-0000111D0000}"/>
    <cellStyle name="styleSeriesAttributes 4 2 6" xfId="3615" xr:uid="{00000000-0005-0000-0000-00004A260000}"/>
    <cellStyle name="styleSeriesAttributes 4 2 7" xfId="11669" xr:uid="{00000000-0005-0000-0000-0000D0050000}"/>
    <cellStyle name="styleSeriesAttributes 4 2 7 2" xfId="30233" xr:uid="{00000000-0005-0000-0000-0000131D0000}"/>
    <cellStyle name="styleSeriesAttributes 4 2 7 3" xfId="44386" xr:uid="{00000000-0005-0000-0000-0000131D0000}"/>
    <cellStyle name="styleSeriesAttributes 4 2 8" xfId="15051" xr:uid="{00000000-0005-0000-0000-0000D0050000}"/>
    <cellStyle name="styleSeriesAttributes 4 2 8 2" xfId="33607" xr:uid="{00000000-0005-0000-0000-0000141D0000}"/>
    <cellStyle name="styleSeriesAttributes 4 2 8 3" xfId="47558" xr:uid="{00000000-0005-0000-0000-0000141D0000}"/>
    <cellStyle name="styleSeriesAttributes 4 2 9" xfId="13391" xr:uid="{00000000-0005-0000-0000-000064040000}"/>
    <cellStyle name="styleSeriesAttributes 4 2 9 2" xfId="31947" xr:uid="{00000000-0005-0000-0000-0000151D0000}"/>
    <cellStyle name="styleSeriesAttributes 4 2 9 3" xfId="46023" xr:uid="{00000000-0005-0000-0000-0000151D0000}"/>
    <cellStyle name="styleSeriesAttributes 4 3" xfId="2684" xr:uid="{00000000-0005-0000-0000-000064040000}"/>
    <cellStyle name="styleSeriesAttributes 4 3 10" xfId="17151" xr:uid="{00000000-0005-0000-0000-000064040000}"/>
    <cellStyle name="styleSeriesAttributes 4 3 10 2" xfId="35707" xr:uid="{00000000-0005-0000-0000-0000171D0000}"/>
    <cellStyle name="styleSeriesAttributes 4 3 10 3" xfId="49383" xr:uid="{00000000-0005-0000-0000-0000171D0000}"/>
    <cellStyle name="styleSeriesAttributes 4 3 11" xfId="18850" xr:uid="{00000000-0005-0000-0000-0000D1050000}"/>
    <cellStyle name="styleSeriesAttributes 4 3 11 2" xfId="37406" xr:uid="{00000000-0005-0000-0000-0000181D0000}"/>
    <cellStyle name="styleSeriesAttributes 4 3 11 3" xfId="50898" xr:uid="{00000000-0005-0000-0000-0000181D0000}"/>
    <cellStyle name="styleSeriesAttributes 4 3 12" xfId="55510" xr:uid="{00000000-0005-0000-0000-000064040000}"/>
    <cellStyle name="styleSeriesAttributes 4 3 2" xfId="5891" xr:uid="{00000000-0005-0000-0000-0000D1050000}"/>
    <cellStyle name="styleSeriesAttributes 4 3 2 2" xfId="20781" xr:uid="{00000000-0005-0000-0000-0000E4060000}"/>
    <cellStyle name="styleSeriesAttributes 4 3 2 2 2" xfId="39326" xr:uid="{00000000-0005-0000-0000-00001A1D0000}"/>
    <cellStyle name="styleSeriesAttributes 4 3 2 2 3" xfId="52703" xr:uid="{00000000-0005-0000-0000-00001A1D0000}"/>
    <cellStyle name="styleSeriesAttributes 4 3 2 3" xfId="26301" xr:uid="{00000000-0005-0000-0000-0000191D0000}"/>
    <cellStyle name="styleSeriesAttributes 4 3 2 4" xfId="41686" xr:uid="{00000000-0005-0000-0000-0000191D0000}"/>
    <cellStyle name="styleSeriesAttributes 4 3 3" xfId="7857" xr:uid="{00000000-0005-0000-0000-0000D1050000}"/>
    <cellStyle name="styleSeriesAttributes 4 3 3 2" xfId="27901" xr:uid="{00000000-0005-0000-0000-00001B1D0000}"/>
    <cellStyle name="styleSeriesAttributes 4 3 3 3" xfId="42880" xr:uid="{00000000-0005-0000-0000-00001B1D0000}"/>
    <cellStyle name="styleSeriesAttributes 4 3 4" xfId="8718" xr:uid="{00000000-0005-0000-0000-0000D1050000}"/>
    <cellStyle name="styleSeriesAttributes 4 3 4 2" xfId="28581" xr:uid="{00000000-0005-0000-0000-00001C1D0000}"/>
    <cellStyle name="styleSeriesAttributes 4 3 4 3" xfId="43357" xr:uid="{00000000-0005-0000-0000-00001C1D0000}"/>
    <cellStyle name="styleSeriesAttributes 4 3 5" xfId="9574" xr:uid="{00000000-0005-0000-0000-0000D1050000}"/>
    <cellStyle name="styleSeriesAttributes 4 3 5 2" xfId="29176" xr:uid="{00000000-0005-0000-0000-00001D1D0000}"/>
    <cellStyle name="styleSeriesAttributes 4 3 5 3" xfId="43843" xr:uid="{00000000-0005-0000-0000-00001D1D0000}"/>
    <cellStyle name="styleSeriesAttributes 4 3 6" xfId="3616" xr:uid="{00000000-0005-0000-0000-00004B260000}"/>
    <cellStyle name="styleSeriesAttributes 4 3 7" xfId="13130" xr:uid="{00000000-0005-0000-0000-0000D1050000}"/>
    <cellStyle name="styleSeriesAttributes 4 3 7 2" xfId="31686" xr:uid="{00000000-0005-0000-0000-00001F1D0000}"/>
    <cellStyle name="styleSeriesAttributes 4 3 7 3" xfId="45769" xr:uid="{00000000-0005-0000-0000-00001F1D0000}"/>
    <cellStyle name="styleSeriesAttributes 4 3 8" xfId="14096" xr:uid="{00000000-0005-0000-0000-000064040000}"/>
    <cellStyle name="styleSeriesAttributes 4 3 8 2" xfId="32652" xr:uid="{00000000-0005-0000-0000-0000201D0000}"/>
    <cellStyle name="styleSeriesAttributes 4 3 8 3" xfId="46654" xr:uid="{00000000-0005-0000-0000-0000201D0000}"/>
    <cellStyle name="styleSeriesAttributes 4 3 9" xfId="16592" xr:uid="{00000000-0005-0000-0000-0000D1050000}"/>
    <cellStyle name="styleSeriesAttributes 4 3 9 2" xfId="35148" xr:uid="{00000000-0005-0000-0000-0000211D0000}"/>
    <cellStyle name="styleSeriesAttributes 4 3 9 3" xfId="48929" xr:uid="{00000000-0005-0000-0000-0000211D0000}"/>
    <cellStyle name="styleSeriesAttributes 4 4" xfId="2508" xr:uid="{00000000-0005-0000-0000-000064040000}"/>
    <cellStyle name="styleSeriesAttributes 4 4 10" xfId="21543" xr:uid="{00000000-0005-0000-0000-000064040000}"/>
    <cellStyle name="styleSeriesAttributes 4 4 10 2" xfId="40083" xr:uid="{00000000-0005-0000-0000-0000231D0000}"/>
    <cellStyle name="styleSeriesAttributes 4 4 10 3" xfId="53431" xr:uid="{00000000-0005-0000-0000-0000231D0000}"/>
    <cellStyle name="styleSeriesAttributes 4 4 11" xfId="24019" xr:uid="{00000000-0005-0000-0000-0000221D0000}"/>
    <cellStyle name="styleSeriesAttributes 4 4 12" xfId="55336" xr:uid="{00000000-0005-0000-0000-000064040000}"/>
    <cellStyle name="styleSeriesAttributes 4 4 2" xfId="5715" xr:uid="{00000000-0005-0000-0000-0000D2050000}"/>
    <cellStyle name="styleSeriesAttributes 4 4 2 2" xfId="26130" xr:uid="{00000000-0005-0000-0000-0000241D0000}"/>
    <cellStyle name="styleSeriesAttributes 4 4 2 3" xfId="41518" xr:uid="{00000000-0005-0000-0000-0000241D0000}"/>
    <cellStyle name="styleSeriesAttributes 4 4 3" xfId="9398" xr:uid="{00000000-0005-0000-0000-0000D2050000}"/>
    <cellStyle name="styleSeriesAttributes 4 4 3 2" xfId="29000" xr:uid="{00000000-0005-0000-0000-0000251D0000}"/>
    <cellStyle name="styleSeriesAttributes 4 4 3 3" xfId="43672" xr:uid="{00000000-0005-0000-0000-0000251D0000}"/>
    <cellStyle name="styleSeriesAttributes 4 4 4" xfId="4221" xr:uid="{00000000-0005-0000-0000-00004C260000}"/>
    <cellStyle name="styleSeriesAttributes 4 4 5" xfId="14520" xr:uid="{00000000-0005-0000-0000-0000D2050000}"/>
    <cellStyle name="styleSeriesAttributes 4 4 5 2" xfId="33076" xr:uid="{00000000-0005-0000-0000-0000271D0000}"/>
    <cellStyle name="styleSeriesAttributes 4 4 5 3" xfId="47055" xr:uid="{00000000-0005-0000-0000-0000271D0000}"/>
    <cellStyle name="styleSeriesAttributes 4 4 6" xfId="12111" xr:uid="{00000000-0005-0000-0000-000064040000}"/>
    <cellStyle name="styleSeriesAttributes 4 4 6 2" xfId="30674" xr:uid="{00000000-0005-0000-0000-0000281D0000}"/>
    <cellStyle name="styleSeriesAttributes 4 4 6 3" xfId="44815" xr:uid="{00000000-0005-0000-0000-0000281D0000}"/>
    <cellStyle name="styleSeriesAttributes 4 4 7" xfId="16416" xr:uid="{00000000-0005-0000-0000-0000D2050000}"/>
    <cellStyle name="styleSeriesAttributes 4 4 7 2" xfId="34972" xr:uid="{00000000-0005-0000-0000-0000291D0000}"/>
    <cellStyle name="styleSeriesAttributes 4 4 7 3" xfId="48753" xr:uid="{00000000-0005-0000-0000-0000291D0000}"/>
    <cellStyle name="styleSeriesAttributes 4 4 8" xfId="12872" xr:uid="{00000000-0005-0000-0000-000064040000}"/>
    <cellStyle name="styleSeriesAttributes 4 4 8 2" xfId="31428" xr:uid="{00000000-0005-0000-0000-00002A1D0000}"/>
    <cellStyle name="styleSeriesAttributes 4 4 8 3" xfId="45512" xr:uid="{00000000-0005-0000-0000-00002A1D0000}"/>
    <cellStyle name="styleSeriesAttributes 4 4 9" xfId="19894" xr:uid="{00000000-0005-0000-0000-0000D2050000}"/>
    <cellStyle name="styleSeriesAttributes 4 4 9 2" xfId="38450" xr:uid="{00000000-0005-0000-0000-00002B1D0000}"/>
    <cellStyle name="styleSeriesAttributes 4 4 9 3" xfId="51942" xr:uid="{00000000-0005-0000-0000-00002B1D0000}"/>
    <cellStyle name="styleSeriesAttributes 4 5" xfId="4354" xr:uid="{00000000-0005-0000-0000-0000CF050000}"/>
    <cellStyle name="styleSeriesAttributes 4 5 2" xfId="24870" xr:uid="{00000000-0005-0000-0000-00002C1D0000}"/>
    <cellStyle name="styleSeriesAttributes 4 5 3" xfId="24449" xr:uid="{00000000-0005-0000-0000-00002C1D0000}"/>
    <cellStyle name="styleSeriesAttributes 4 6" xfId="3614" xr:uid="{00000000-0005-0000-0000-000049260000}"/>
    <cellStyle name="styleSeriesAttributes 4 7" xfId="11476" xr:uid="{00000000-0005-0000-0000-000064040000}"/>
    <cellStyle name="styleSeriesAttributes 4 7 2" xfId="30040" xr:uid="{00000000-0005-0000-0000-00002E1D0000}"/>
    <cellStyle name="styleSeriesAttributes 4 7 3" xfId="44258" xr:uid="{00000000-0005-0000-0000-00002E1D0000}"/>
    <cellStyle name="styleSeriesAttributes 4 8" xfId="14373" xr:uid="{00000000-0005-0000-0000-0000CF050000}"/>
    <cellStyle name="styleSeriesAttributes 4 8 2" xfId="32929" xr:uid="{00000000-0005-0000-0000-00002F1D0000}"/>
    <cellStyle name="styleSeriesAttributes 4 8 3" xfId="46913" xr:uid="{00000000-0005-0000-0000-00002F1D0000}"/>
    <cellStyle name="styleSeriesAttributes 4 9" xfId="17461" xr:uid="{00000000-0005-0000-0000-0000CF050000}"/>
    <cellStyle name="styleSeriesAttributes 4 9 2" xfId="36017" xr:uid="{00000000-0005-0000-0000-0000301D0000}"/>
    <cellStyle name="styleSeriesAttributes 4 9 3" xfId="49660" xr:uid="{00000000-0005-0000-0000-0000301D0000}"/>
    <cellStyle name="styleSeriesAttributes 5" xfId="2382" xr:uid="{00000000-0005-0000-0000-00005F040000}"/>
    <cellStyle name="styleSeriesAttributes 5 10" xfId="16290" xr:uid="{00000000-0005-0000-0000-0000D3050000}"/>
    <cellStyle name="styleSeriesAttributes 5 10 2" xfId="34846" xr:uid="{00000000-0005-0000-0000-0000321D0000}"/>
    <cellStyle name="styleSeriesAttributes 5 10 3" xfId="48633" xr:uid="{00000000-0005-0000-0000-0000321D0000}"/>
    <cellStyle name="styleSeriesAttributes 5 11" xfId="16005" xr:uid="{00000000-0005-0000-0000-00005F040000}"/>
    <cellStyle name="styleSeriesAttributes 5 11 2" xfId="34561" xr:uid="{00000000-0005-0000-0000-0000331D0000}"/>
    <cellStyle name="styleSeriesAttributes 5 11 3" xfId="48387" xr:uid="{00000000-0005-0000-0000-0000331D0000}"/>
    <cellStyle name="styleSeriesAttributes 5 12" xfId="19682" xr:uid="{00000000-0005-0000-0000-0000D3050000}"/>
    <cellStyle name="styleSeriesAttributes 5 12 2" xfId="38238" xr:uid="{00000000-0005-0000-0000-0000341D0000}"/>
    <cellStyle name="styleSeriesAttributes 5 12 3" xfId="51730" xr:uid="{00000000-0005-0000-0000-0000341D0000}"/>
    <cellStyle name="styleSeriesAttributes 5 13" xfId="23893" xr:uid="{00000000-0005-0000-0000-0000311D0000}"/>
    <cellStyle name="styleSeriesAttributes 5 2" xfId="5589" xr:uid="{00000000-0005-0000-0000-0000D3050000}"/>
    <cellStyle name="styleSeriesAttributes 5 2 2" xfId="20575" xr:uid="{00000000-0005-0000-0000-0000E7060000}"/>
    <cellStyle name="styleSeriesAttributes 5 2 2 2" xfId="39127" xr:uid="{00000000-0005-0000-0000-0000361D0000}"/>
    <cellStyle name="styleSeriesAttributes 5 2 2 3" xfId="52510" xr:uid="{00000000-0005-0000-0000-0000361D0000}"/>
    <cellStyle name="styleSeriesAttributes 5 2 3" xfId="26006" xr:uid="{00000000-0005-0000-0000-0000351D0000}"/>
    <cellStyle name="styleSeriesAttributes 5 2 4" xfId="41406" xr:uid="{00000000-0005-0000-0000-0000351D0000}"/>
    <cellStyle name="styleSeriesAttributes 5 3" xfId="7555" xr:uid="{00000000-0005-0000-0000-0000D3050000}"/>
    <cellStyle name="styleSeriesAttributes 5 3 2" xfId="27685" xr:uid="{00000000-0005-0000-0000-0000371D0000}"/>
    <cellStyle name="styleSeriesAttributes 5 3 3" xfId="42693" xr:uid="{00000000-0005-0000-0000-0000371D0000}"/>
    <cellStyle name="styleSeriesAttributes 5 4" xfId="8416" xr:uid="{00000000-0005-0000-0000-0000D3050000}"/>
    <cellStyle name="styleSeriesAttributes 5 4 2" xfId="28343" xr:uid="{00000000-0005-0000-0000-0000381D0000}"/>
    <cellStyle name="styleSeriesAttributes 5 4 3" xfId="43170" xr:uid="{00000000-0005-0000-0000-0000381D0000}"/>
    <cellStyle name="styleSeriesAttributes 5 5" xfId="9272" xr:uid="{00000000-0005-0000-0000-0000D3050000}"/>
    <cellStyle name="styleSeriesAttributes 5 5 2" xfId="28874" xr:uid="{00000000-0005-0000-0000-0000391D0000}"/>
    <cellStyle name="styleSeriesAttributes 5 5 3" xfId="43554" xr:uid="{00000000-0005-0000-0000-0000391D0000}"/>
    <cellStyle name="styleSeriesAttributes 5 6" xfId="3617" xr:uid="{00000000-0005-0000-0000-00004D260000}"/>
    <cellStyle name="styleSeriesAttributes 5 7" xfId="12386" xr:uid="{00000000-0005-0000-0000-0000D3050000}"/>
    <cellStyle name="styleSeriesAttributes 5 7 2" xfId="30945" xr:uid="{00000000-0005-0000-0000-00003B1D0000}"/>
    <cellStyle name="styleSeriesAttributes 5 7 3" xfId="45046" xr:uid="{00000000-0005-0000-0000-00003B1D0000}"/>
    <cellStyle name="styleSeriesAttributes 5 8" xfId="15056" xr:uid="{00000000-0005-0000-0000-0000D3050000}"/>
    <cellStyle name="styleSeriesAttributes 5 8 2" xfId="33612" xr:uid="{00000000-0005-0000-0000-00003C1D0000}"/>
    <cellStyle name="styleSeriesAttributes 5 8 3" xfId="47563" xr:uid="{00000000-0005-0000-0000-00003C1D0000}"/>
    <cellStyle name="styleSeriesAttributes 5 9" xfId="13389" xr:uid="{00000000-0005-0000-0000-00005F040000}"/>
    <cellStyle name="styleSeriesAttributes 5 9 2" xfId="31945" xr:uid="{00000000-0005-0000-0000-00003D1D0000}"/>
    <cellStyle name="styleSeriesAttributes 5 9 3" xfId="46021" xr:uid="{00000000-0005-0000-0000-00003D1D0000}"/>
    <cellStyle name="styleSeriesAttributes 6" xfId="2679" xr:uid="{00000000-0005-0000-0000-00005F040000}"/>
    <cellStyle name="styleSeriesAttributes 6 10" xfId="15997" xr:uid="{00000000-0005-0000-0000-00005F040000}"/>
    <cellStyle name="styleSeriesAttributes 6 10 2" xfId="34553" xr:uid="{00000000-0005-0000-0000-00003F1D0000}"/>
    <cellStyle name="styleSeriesAttributes 6 10 3" xfId="48381" xr:uid="{00000000-0005-0000-0000-00003F1D0000}"/>
    <cellStyle name="styleSeriesAttributes 6 11" xfId="17354" xr:uid="{00000000-0005-0000-0000-0000D4050000}"/>
    <cellStyle name="styleSeriesAttributes 6 11 2" xfId="35910" xr:uid="{00000000-0005-0000-0000-0000401D0000}"/>
    <cellStyle name="styleSeriesAttributes 6 11 3" xfId="49568" xr:uid="{00000000-0005-0000-0000-0000401D0000}"/>
    <cellStyle name="styleSeriesAttributes 6 12" xfId="55505" xr:uid="{00000000-0005-0000-0000-00005F040000}"/>
    <cellStyle name="styleSeriesAttributes 6 2" xfId="5886" xr:uid="{00000000-0005-0000-0000-0000D4050000}"/>
    <cellStyle name="styleSeriesAttributes 6 2 2" xfId="20776" xr:uid="{00000000-0005-0000-0000-0000E9060000}"/>
    <cellStyle name="styleSeriesAttributes 6 2 2 2" xfId="39321" xr:uid="{00000000-0005-0000-0000-0000421D0000}"/>
    <cellStyle name="styleSeriesAttributes 6 2 2 3" xfId="52698" xr:uid="{00000000-0005-0000-0000-0000421D0000}"/>
    <cellStyle name="styleSeriesAttributes 6 2 3" xfId="26296" xr:uid="{00000000-0005-0000-0000-0000411D0000}"/>
    <cellStyle name="styleSeriesAttributes 6 2 4" xfId="41681" xr:uid="{00000000-0005-0000-0000-0000411D0000}"/>
    <cellStyle name="styleSeriesAttributes 6 3" xfId="7852" xr:uid="{00000000-0005-0000-0000-0000D4050000}"/>
    <cellStyle name="styleSeriesAttributes 6 3 2" xfId="27896" xr:uid="{00000000-0005-0000-0000-0000431D0000}"/>
    <cellStyle name="styleSeriesAttributes 6 3 3" xfId="42875" xr:uid="{00000000-0005-0000-0000-0000431D0000}"/>
    <cellStyle name="styleSeriesAttributes 6 4" xfId="8713" xr:uid="{00000000-0005-0000-0000-0000D4050000}"/>
    <cellStyle name="styleSeriesAttributes 6 4 2" xfId="28576" xr:uid="{00000000-0005-0000-0000-0000441D0000}"/>
    <cellStyle name="styleSeriesAttributes 6 4 3" xfId="43352" xr:uid="{00000000-0005-0000-0000-0000441D0000}"/>
    <cellStyle name="styleSeriesAttributes 6 5" xfId="9569" xr:uid="{00000000-0005-0000-0000-0000D4050000}"/>
    <cellStyle name="styleSeriesAttributes 6 5 2" xfId="29171" xr:uid="{00000000-0005-0000-0000-0000451D0000}"/>
    <cellStyle name="styleSeriesAttributes 6 5 3" xfId="43838" xr:uid="{00000000-0005-0000-0000-0000451D0000}"/>
    <cellStyle name="styleSeriesAttributes 6 6" xfId="4220" xr:uid="{00000000-0005-0000-0000-00004E260000}"/>
    <cellStyle name="styleSeriesAttributes 6 7" xfId="12481" xr:uid="{00000000-0005-0000-0000-0000D4050000}"/>
    <cellStyle name="styleSeriesAttributes 6 7 2" xfId="31039" xr:uid="{00000000-0005-0000-0000-0000471D0000}"/>
    <cellStyle name="styleSeriesAttributes 6 7 3" xfId="45139" xr:uid="{00000000-0005-0000-0000-0000471D0000}"/>
    <cellStyle name="styleSeriesAttributes 6 8" xfId="14263" xr:uid="{00000000-0005-0000-0000-00005F040000}"/>
    <cellStyle name="styleSeriesAttributes 6 8 2" xfId="32819" xr:uid="{00000000-0005-0000-0000-0000481D0000}"/>
    <cellStyle name="styleSeriesAttributes 6 8 3" xfId="46813" xr:uid="{00000000-0005-0000-0000-0000481D0000}"/>
    <cellStyle name="styleSeriesAttributes 6 9" xfId="16587" xr:uid="{00000000-0005-0000-0000-0000D4050000}"/>
    <cellStyle name="styleSeriesAttributes 6 9 2" xfId="35143" xr:uid="{00000000-0005-0000-0000-0000491D0000}"/>
    <cellStyle name="styleSeriesAttributes 6 9 3" xfId="48924" xr:uid="{00000000-0005-0000-0000-0000491D0000}"/>
    <cellStyle name="styleSeriesAttributes 7" xfId="2510" xr:uid="{00000000-0005-0000-0000-00005F040000}"/>
    <cellStyle name="styleSeriesAttributes 7 10" xfId="21545" xr:uid="{00000000-0005-0000-0000-00005F040000}"/>
    <cellStyle name="styleSeriesAttributes 7 10 2" xfId="40085" xr:uid="{00000000-0005-0000-0000-00004B1D0000}"/>
    <cellStyle name="styleSeriesAttributes 7 10 3" xfId="53433" xr:uid="{00000000-0005-0000-0000-00004B1D0000}"/>
    <cellStyle name="styleSeriesAttributes 7 11" xfId="24021" xr:uid="{00000000-0005-0000-0000-00004A1D0000}"/>
    <cellStyle name="styleSeriesAttributes 7 12" xfId="55338" xr:uid="{00000000-0005-0000-0000-00005F040000}"/>
    <cellStyle name="styleSeriesAttributes 7 2" xfId="5717" xr:uid="{00000000-0005-0000-0000-0000D5050000}"/>
    <cellStyle name="styleSeriesAttributes 7 2 2" xfId="26132" xr:uid="{00000000-0005-0000-0000-00004C1D0000}"/>
    <cellStyle name="styleSeriesAttributes 7 2 3" xfId="41520" xr:uid="{00000000-0005-0000-0000-00004C1D0000}"/>
    <cellStyle name="styleSeriesAttributes 7 3" xfId="9400" xr:uid="{00000000-0005-0000-0000-0000D5050000}"/>
    <cellStyle name="styleSeriesAttributes 7 3 2" xfId="29002" xr:uid="{00000000-0005-0000-0000-00004D1D0000}"/>
    <cellStyle name="styleSeriesAttributes 7 3 3" xfId="43674" xr:uid="{00000000-0005-0000-0000-00004D1D0000}"/>
    <cellStyle name="styleSeriesAttributes 7 4" xfId="4222" xr:uid="{00000000-0005-0000-0000-00004F260000}"/>
    <cellStyle name="styleSeriesAttributes 7 5" xfId="13194" xr:uid="{00000000-0005-0000-0000-0000D5050000}"/>
    <cellStyle name="styleSeriesAttributes 7 5 2" xfId="31750" xr:uid="{00000000-0005-0000-0000-00004F1D0000}"/>
    <cellStyle name="styleSeriesAttributes 7 5 3" xfId="45832" xr:uid="{00000000-0005-0000-0000-00004F1D0000}"/>
    <cellStyle name="styleSeriesAttributes 7 6" xfId="13328" xr:uid="{00000000-0005-0000-0000-00005F040000}"/>
    <cellStyle name="styleSeriesAttributes 7 6 2" xfId="31884" xr:uid="{00000000-0005-0000-0000-0000501D0000}"/>
    <cellStyle name="styleSeriesAttributes 7 6 3" xfId="45964" xr:uid="{00000000-0005-0000-0000-0000501D0000}"/>
    <cellStyle name="styleSeriesAttributes 7 7" xfId="16418" xr:uid="{00000000-0005-0000-0000-0000D5050000}"/>
    <cellStyle name="styleSeriesAttributes 7 7 2" xfId="34974" xr:uid="{00000000-0005-0000-0000-0000511D0000}"/>
    <cellStyle name="styleSeriesAttributes 7 7 3" xfId="48755" xr:uid="{00000000-0005-0000-0000-0000511D0000}"/>
    <cellStyle name="styleSeriesAttributes 7 8" xfId="15209" xr:uid="{00000000-0005-0000-0000-00005F040000}"/>
    <cellStyle name="styleSeriesAttributes 7 8 2" xfId="33765" xr:uid="{00000000-0005-0000-0000-0000521D0000}"/>
    <cellStyle name="styleSeriesAttributes 7 8 3" xfId="47711" xr:uid="{00000000-0005-0000-0000-0000521D0000}"/>
    <cellStyle name="styleSeriesAttributes 7 9" xfId="16072" xr:uid="{00000000-0005-0000-0000-0000D5050000}"/>
    <cellStyle name="styleSeriesAttributes 7 9 2" xfId="34628" xr:uid="{00000000-0005-0000-0000-0000531D0000}"/>
    <cellStyle name="styleSeriesAttributes 7 9 3" xfId="48443" xr:uid="{00000000-0005-0000-0000-0000531D0000}"/>
    <cellStyle name="styleSeriesAttributes 8" xfId="4349" xr:uid="{00000000-0005-0000-0000-0000BE050000}"/>
    <cellStyle name="styleSeriesAttributes 8 2" xfId="24865" xr:uid="{00000000-0005-0000-0000-0000541D0000}"/>
    <cellStyle name="styleSeriesAttributes 8 3" xfId="22633" xr:uid="{00000000-0005-0000-0000-0000541D0000}"/>
    <cellStyle name="styleSeriesAttributes 9" xfId="3606" xr:uid="{00000000-0005-0000-0000-000038260000}"/>
    <cellStyle name="styleSeriesData" xfId="1138" xr:uid="{00000000-0005-0000-0000-000065040000}"/>
    <cellStyle name="styleSeriesData 10" xfId="14781" xr:uid="{00000000-0005-0000-0000-000065040000}"/>
    <cellStyle name="styleSeriesData 10 2" xfId="33337" xr:uid="{00000000-0005-0000-0000-0000571D0000}"/>
    <cellStyle name="styleSeriesData 10 3" xfId="47302" xr:uid="{00000000-0005-0000-0000-0000571D0000}"/>
    <cellStyle name="styleSeriesData 11" xfId="16279" xr:uid="{00000000-0005-0000-0000-0000D6050000}"/>
    <cellStyle name="styleSeriesData 11 2" xfId="34835" xr:uid="{00000000-0005-0000-0000-0000581D0000}"/>
    <cellStyle name="styleSeriesData 11 3" xfId="48622" xr:uid="{00000000-0005-0000-0000-0000581D0000}"/>
    <cellStyle name="styleSeriesData 12" xfId="18204" xr:uid="{00000000-0005-0000-0000-0000D6050000}"/>
    <cellStyle name="styleSeriesData 12 2" xfId="36760" xr:uid="{00000000-0005-0000-0000-0000591D0000}"/>
    <cellStyle name="styleSeriesData 12 3" xfId="50309" xr:uid="{00000000-0005-0000-0000-0000591D0000}"/>
    <cellStyle name="styleSeriesData 13" xfId="17813" xr:uid="{00000000-0005-0000-0000-000065040000}"/>
    <cellStyle name="styleSeriesData 13 2" xfId="36369" xr:uid="{00000000-0005-0000-0000-00005A1D0000}"/>
    <cellStyle name="styleSeriesData 13 3" xfId="49965" xr:uid="{00000000-0005-0000-0000-00005A1D0000}"/>
    <cellStyle name="styleSeriesData 14" xfId="15971" xr:uid="{00000000-0005-0000-0000-0000D6050000}"/>
    <cellStyle name="styleSeriesData 14 2" xfId="34527" xr:uid="{00000000-0005-0000-0000-00005B1D0000}"/>
    <cellStyle name="styleSeriesData 14 3" xfId="48366" xr:uid="{00000000-0005-0000-0000-00005B1D0000}"/>
    <cellStyle name="styleSeriesData 15" xfId="19871" xr:uid="{00000000-0005-0000-0000-000065040000}"/>
    <cellStyle name="styleSeriesData 15 2" xfId="38427" xr:uid="{00000000-0005-0000-0000-00005C1D0000}"/>
    <cellStyle name="styleSeriesData 15 3" xfId="51919" xr:uid="{00000000-0005-0000-0000-00005C1D0000}"/>
    <cellStyle name="styleSeriesData 16" xfId="21495" xr:uid="{00000000-0005-0000-0000-000065040000}"/>
    <cellStyle name="styleSeriesData 16 2" xfId="40035" xr:uid="{00000000-0005-0000-0000-00005D1D0000}"/>
    <cellStyle name="styleSeriesData 16 3" xfId="53383" xr:uid="{00000000-0005-0000-0000-00005D1D0000}"/>
    <cellStyle name="styleSeriesData 17" xfId="22119" xr:uid="{00000000-0005-0000-0000-0000D6050000}"/>
    <cellStyle name="styleSeriesData 17 2" xfId="40659" xr:uid="{00000000-0005-0000-0000-00005E1D0000}"/>
    <cellStyle name="styleSeriesData 17 3" xfId="53948" xr:uid="{00000000-0005-0000-0000-00005E1D0000}"/>
    <cellStyle name="styleSeriesData 18" xfId="22921" xr:uid="{00000000-0005-0000-0000-0000561D0000}"/>
    <cellStyle name="styleSeriesData 19" xfId="29959" xr:uid="{00000000-0005-0000-0000-0000561D0000}"/>
    <cellStyle name="styleSeriesData 2" xfId="1139" xr:uid="{00000000-0005-0000-0000-000066040000}"/>
    <cellStyle name="styleSeriesData 2 10" xfId="16271" xr:uid="{00000000-0005-0000-0000-0000D7050000}"/>
    <cellStyle name="styleSeriesData 2 10 2" xfId="34827" xr:uid="{00000000-0005-0000-0000-0000601D0000}"/>
    <cellStyle name="styleSeriesData 2 10 3" xfId="48616" xr:uid="{00000000-0005-0000-0000-0000601D0000}"/>
    <cellStyle name="styleSeriesData 2 11" xfId="17313" xr:uid="{00000000-0005-0000-0000-0000D7050000}"/>
    <cellStyle name="styleSeriesData 2 11 2" xfId="35869" xr:uid="{00000000-0005-0000-0000-0000611D0000}"/>
    <cellStyle name="styleSeriesData 2 11 3" xfId="49533" xr:uid="{00000000-0005-0000-0000-0000611D0000}"/>
    <cellStyle name="styleSeriesData 2 12" xfId="18121" xr:uid="{00000000-0005-0000-0000-000066040000}"/>
    <cellStyle name="styleSeriesData 2 12 2" xfId="36677" xr:uid="{00000000-0005-0000-0000-0000621D0000}"/>
    <cellStyle name="styleSeriesData 2 12 3" xfId="50233" xr:uid="{00000000-0005-0000-0000-0000621D0000}"/>
    <cellStyle name="styleSeriesData 2 13" xfId="19701" xr:uid="{00000000-0005-0000-0000-0000D7050000}"/>
    <cellStyle name="styleSeriesData 2 13 2" xfId="38257" xr:uid="{00000000-0005-0000-0000-0000631D0000}"/>
    <cellStyle name="styleSeriesData 2 13 3" xfId="51749" xr:uid="{00000000-0005-0000-0000-0000631D0000}"/>
    <cellStyle name="styleSeriesData 2 14" xfId="16118" xr:uid="{00000000-0005-0000-0000-000066040000}"/>
    <cellStyle name="styleSeriesData 2 14 2" xfId="34674" xr:uid="{00000000-0005-0000-0000-0000641D0000}"/>
    <cellStyle name="styleSeriesData 2 14 3" xfId="48483" xr:uid="{00000000-0005-0000-0000-0000641D0000}"/>
    <cellStyle name="styleSeriesData 2 15" xfId="21646" xr:uid="{00000000-0005-0000-0000-000066040000}"/>
    <cellStyle name="styleSeriesData 2 15 2" xfId="40186" xr:uid="{00000000-0005-0000-0000-0000651D0000}"/>
    <cellStyle name="styleSeriesData 2 15 3" xfId="53534" xr:uid="{00000000-0005-0000-0000-0000651D0000}"/>
    <cellStyle name="styleSeriesData 2 16" xfId="22120" xr:uid="{00000000-0005-0000-0000-0000D7050000}"/>
    <cellStyle name="styleSeriesData 2 16 2" xfId="40660" xr:uid="{00000000-0005-0000-0000-0000661D0000}"/>
    <cellStyle name="styleSeriesData 2 16 3" xfId="53949" xr:uid="{00000000-0005-0000-0000-0000661D0000}"/>
    <cellStyle name="styleSeriesData 2 17" xfId="22922" xr:uid="{00000000-0005-0000-0000-00005F1D0000}"/>
    <cellStyle name="styleSeriesData 2 18" xfId="23187" xr:uid="{00000000-0005-0000-0000-00005F1D0000}"/>
    <cellStyle name="styleSeriesData 2 19" xfId="54337" xr:uid="{00000000-0005-0000-0000-000066040000}"/>
    <cellStyle name="styleSeriesData 2 2" xfId="1140" xr:uid="{00000000-0005-0000-0000-000067040000}"/>
    <cellStyle name="styleSeriesData 2 2 10" xfId="18836" xr:uid="{00000000-0005-0000-0000-000067040000}"/>
    <cellStyle name="styleSeriesData 2 2 10 2" xfId="37392" xr:uid="{00000000-0005-0000-0000-0000681D0000}"/>
    <cellStyle name="styleSeriesData 2 2 10 3" xfId="50884" xr:uid="{00000000-0005-0000-0000-0000681D0000}"/>
    <cellStyle name="styleSeriesData 2 2 11" xfId="17908" xr:uid="{00000000-0005-0000-0000-0000D8050000}"/>
    <cellStyle name="styleSeriesData 2 2 11 2" xfId="36464" xr:uid="{00000000-0005-0000-0000-0000691D0000}"/>
    <cellStyle name="styleSeriesData 2 2 11 3" xfId="50047" xr:uid="{00000000-0005-0000-0000-0000691D0000}"/>
    <cellStyle name="styleSeriesData 2 2 12" xfId="17252" xr:uid="{00000000-0005-0000-0000-000067040000}"/>
    <cellStyle name="styleSeriesData 2 2 12 2" xfId="35808" xr:uid="{00000000-0005-0000-0000-00006A1D0000}"/>
    <cellStyle name="styleSeriesData 2 2 12 3" xfId="49479" xr:uid="{00000000-0005-0000-0000-00006A1D0000}"/>
    <cellStyle name="styleSeriesData 2 2 13" xfId="21498" xr:uid="{00000000-0005-0000-0000-000067040000}"/>
    <cellStyle name="styleSeriesData 2 2 13 2" xfId="40038" xr:uid="{00000000-0005-0000-0000-00006B1D0000}"/>
    <cellStyle name="styleSeriesData 2 2 13 3" xfId="53386" xr:uid="{00000000-0005-0000-0000-00006B1D0000}"/>
    <cellStyle name="styleSeriesData 2 2 14" xfId="22121" xr:uid="{00000000-0005-0000-0000-0000D8050000}"/>
    <cellStyle name="styleSeriesData 2 2 14 2" xfId="40661" xr:uid="{00000000-0005-0000-0000-00006C1D0000}"/>
    <cellStyle name="styleSeriesData 2 2 14 3" xfId="53950" xr:uid="{00000000-0005-0000-0000-00006C1D0000}"/>
    <cellStyle name="styleSeriesData 2 2 15" xfId="22923" xr:uid="{00000000-0005-0000-0000-0000671D0000}"/>
    <cellStyle name="styleSeriesData 2 2 16" xfId="29958" xr:uid="{00000000-0005-0000-0000-0000671D0000}"/>
    <cellStyle name="styleSeriesData 2 2 17" xfId="54338" xr:uid="{00000000-0005-0000-0000-000067040000}"/>
    <cellStyle name="styleSeriesData 2 2 2" xfId="2374" xr:uid="{00000000-0005-0000-0000-000067040000}"/>
    <cellStyle name="styleSeriesData 2 2 2 10" xfId="13507" xr:uid="{00000000-0005-0000-0000-0000D9050000}"/>
    <cellStyle name="styleSeriesData 2 2 2 10 2" xfId="32063" xr:uid="{00000000-0005-0000-0000-00006E1D0000}"/>
    <cellStyle name="styleSeriesData 2 2 2 10 3" xfId="46121" xr:uid="{00000000-0005-0000-0000-00006E1D0000}"/>
    <cellStyle name="styleSeriesData 2 2 2 11" xfId="17595" xr:uid="{00000000-0005-0000-0000-000067040000}"/>
    <cellStyle name="styleSeriesData 2 2 2 11 2" xfId="36151" xr:uid="{00000000-0005-0000-0000-00006F1D0000}"/>
    <cellStyle name="styleSeriesData 2 2 2 11 3" xfId="49780" xr:uid="{00000000-0005-0000-0000-00006F1D0000}"/>
    <cellStyle name="styleSeriesData 2 2 2 12" xfId="18128" xr:uid="{00000000-0005-0000-0000-0000D9050000}"/>
    <cellStyle name="styleSeriesData 2 2 2 12 2" xfId="36684" xr:uid="{00000000-0005-0000-0000-0000701D0000}"/>
    <cellStyle name="styleSeriesData 2 2 2 12 3" xfId="50239" xr:uid="{00000000-0005-0000-0000-0000701D0000}"/>
    <cellStyle name="styleSeriesData 2 2 2 13" xfId="23885" xr:uid="{00000000-0005-0000-0000-00006D1D0000}"/>
    <cellStyle name="styleSeriesData 2 2 2 2" xfId="5581" xr:uid="{00000000-0005-0000-0000-0000D9050000}"/>
    <cellStyle name="styleSeriesData 2 2 2 2 2" xfId="20567" xr:uid="{00000000-0005-0000-0000-0000EF060000}"/>
    <cellStyle name="styleSeriesData 2 2 2 2 2 2" xfId="39119" xr:uid="{00000000-0005-0000-0000-0000721D0000}"/>
    <cellStyle name="styleSeriesData 2 2 2 2 2 3" xfId="52502" xr:uid="{00000000-0005-0000-0000-0000721D0000}"/>
    <cellStyle name="styleSeriesData 2 2 2 2 3" xfId="25998" xr:uid="{00000000-0005-0000-0000-0000711D0000}"/>
    <cellStyle name="styleSeriesData 2 2 2 2 4" xfId="41398" xr:uid="{00000000-0005-0000-0000-0000711D0000}"/>
    <cellStyle name="styleSeriesData 2 2 2 3" xfId="7547" xr:uid="{00000000-0005-0000-0000-0000D9050000}"/>
    <cellStyle name="styleSeriesData 2 2 2 3 2" xfId="27677" xr:uid="{00000000-0005-0000-0000-0000731D0000}"/>
    <cellStyle name="styleSeriesData 2 2 2 3 3" xfId="42685" xr:uid="{00000000-0005-0000-0000-0000731D0000}"/>
    <cellStyle name="styleSeriesData 2 2 2 4" xfId="8408" xr:uid="{00000000-0005-0000-0000-0000D9050000}"/>
    <cellStyle name="styleSeriesData 2 2 2 4 2" xfId="28335" xr:uid="{00000000-0005-0000-0000-0000741D0000}"/>
    <cellStyle name="styleSeriesData 2 2 2 4 3" xfId="43162" xr:uid="{00000000-0005-0000-0000-0000741D0000}"/>
    <cellStyle name="styleSeriesData 2 2 2 5" xfId="9264" xr:uid="{00000000-0005-0000-0000-0000D9050000}"/>
    <cellStyle name="styleSeriesData 2 2 2 5 2" xfId="28866" xr:uid="{00000000-0005-0000-0000-0000751D0000}"/>
    <cellStyle name="styleSeriesData 2 2 2 5 3" xfId="43546" xr:uid="{00000000-0005-0000-0000-0000751D0000}"/>
    <cellStyle name="styleSeriesData 2 2 2 6" xfId="9193" xr:uid="{00000000-0005-0000-0000-000053260000}"/>
    <cellStyle name="styleSeriesData 2 2 2 7" xfId="11900" xr:uid="{00000000-0005-0000-0000-0000D9050000}"/>
    <cellStyle name="styleSeriesData 2 2 2 7 2" xfId="30464" xr:uid="{00000000-0005-0000-0000-0000771D0000}"/>
    <cellStyle name="styleSeriesData 2 2 2 7 3" xfId="44609" xr:uid="{00000000-0005-0000-0000-0000771D0000}"/>
    <cellStyle name="styleSeriesData 2 2 2 8" xfId="15048" xr:uid="{00000000-0005-0000-0000-0000D9050000}"/>
    <cellStyle name="styleSeriesData 2 2 2 8 2" xfId="33604" xr:uid="{00000000-0005-0000-0000-0000781D0000}"/>
    <cellStyle name="styleSeriesData 2 2 2 8 3" xfId="47555" xr:uid="{00000000-0005-0000-0000-0000781D0000}"/>
    <cellStyle name="styleSeriesData 2 2 2 9" xfId="14291" xr:uid="{00000000-0005-0000-0000-000067040000}"/>
    <cellStyle name="styleSeriesData 2 2 2 9 2" xfId="32847" xr:uid="{00000000-0005-0000-0000-0000791D0000}"/>
    <cellStyle name="styleSeriesData 2 2 2 9 3" xfId="46839" xr:uid="{00000000-0005-0000-0000-0000791D0000}"/>
    <cellStyle name="styleSeriesData 2 2 3" xfId="2687" xr:uid="{00000000-0005-0000-0000-000067040000}"/>
    <cellStyle name="styleSeriesData 2 2 3 10" xfId="17894" xr:uid="{00000000-0005-0000-0000-000067040000}"/>
    <cellStyle name="styleSeriesData 2 2 3 10 2" xfId="36450" xr:uid="{00000000-0005-0000-0000-00007B1D0000}"/>
    <cellStyle name="styleSeriesData 2 2 3 10 3" xfId="50035" xr:uid="{00000000-0005-0000-0000-00007B1D0000}"/>
    <cellStyle name="styleSeriesData 2 2 3 11" xfId="18576" xr:uid="{00000000-0005-0000-0000-0000DA050000}"/>
    <cellStyle name="styleSeriesData 2 2 3 11 2" xfId="37132" xr:uid="{00000000-0005-0000-0000-00007C1D0000}"/>
    <cellStyle name="styleSeriesData 2 2 3 11 3" xfId="50634" xr:uid="{00000000-0005-0000-0000-00007C1D0000}"/>
    <cellStyle name="styleSeriesData 2 2 3 12" xfId="55513" xr:uid="{00000000-0005-0000-0000-000067040000}"/>
    <cellStyle name="styleSeriesData 2 2 3 2" xfId="5894" xr:uid="{00000000-0005-0000-0000-0000DA050000}"/>
    <cellStyle name="styleSeriesData 2 2 3 2 2" xfId="20784" xr:uid="{00000000-0005-0000-0000-0000F1060000}"/>
    <cellStyle name="styleSeriesData 2 2 3 2 2 2" xfId="39329" xr:uid="{00000000-0005-0000-0000-00007E1D0000}"/>
    <cellStyle name="styleSeriesData 2 2 3 2 2 3" xfId="52706" xr:uid="{00000000-0005-0000-0000-00007E1D0000}"/>
    <cellStyle name="styleSeriesData 2 2 3 2 3" xfId="26304" xr:uid="{00000000-0005-0000-0000-00007D1D0000}"/>
    <cellStyle name="styleSeriesData 2 2 3 2 4" xfId="41689" xr:uid="{00000000-0005-0000-0000-00007D1D0000}"/>
    <cellStyle name="styleSeriesData 2 2 3 3" xfId="7860" xr:uid="{00000000-0005-0000-0000-0000DA050000}"/>
    <cellStyle name="styleSeriesData 2 2 3 3 2" xfId="27904" xr:uid="{00000000-0005-0000-0000-00007F1D0000}"/>
    <cellStyle name="styleSeriesData 2 2 3 3 3" xfId="42883" xr:uid="{00000000-0005-0000-0000-00007F1D0000}"/>
    <cellStyle name="styleSeriesData 2 2 3 4" xfId="8721" xr:uid="{00000000-0005-0000-0000-0000DA050000}"/>
    <cellStyle name="styleSeriesData 2 2 3 4 2" xfId="28584" xr:uid="{00000000-0005-0000-0000-0000801D0000}"/>
    <cellStyle name="styleSeriesData 2 2 3 4 3" xfId="43360" xr:uid="{00000000-0005-0000-0000-0000801D0000}"/>
    <cellStyle name="styleSeriesData 2 2 3 5" xfId="9577" xr:uid="{00000000-0005-0000-0000-0000DA050000}"/>
    <cellStyle name="styleSeriesData 2 2 3 5 2" xfId="29179" xr:uid="{00000000-0005-0000-0000-0000811D0000}"/>
    <cellStyle name="styleSeriesData 2 2 3 5 3" xfId="43846" xr:uid="{00000000-0005-0000-0000-0000811D0000}"/>
    <cellStyle name="styleSeriesData 2 2 3 6" xfId="9188" xr:uid="{00000000-0005-0000-0000-000054260000}"/>
    <cellStyle name="styleSeriesData 2 2 3 7" xfId="12542" xr:uid="{00000000-0005-0000-0000-0000DA050000}"/>
    <cellStyle name="styleSeriesData 2 2 3 7 2" xfId="31100" xr:uid="{00000000-0005-0000-0000-0000831D0000}"/>
    <cellStyle name="styleSeriesData 2 2 3 7 3" xfId="45200" xr:uid="{00000000-0005-0000-0000-0000831D0000}"/>
    <cellStyle name="styleSeriesData 2 2 3 8" xfId="14163" xr:uid="{00000000-0005-0000-0000-000067040000}"/>
    <cellStyle name="styleSeriesData 2 2 3 8 2" xfId="32719" xr:uid="{00000000-0005-0000-0000-0000841D0000}"/>
    <cellStyle name="styleSeriesData 2 2 3 8 3" xfId="46719" xr:uid="{00000000-0005-0000-0000-0000841D0000}"/>
    <cellStyle name="styleSeriesData 2 2 3 9" xfId="16595" xr:uid="{00000000-0005-0000-0000-0000DA050000}"/>
    <cellStyle name="styleSeriesData 2 2 3 9 2" xfId="35151" xr:uid="{00000000-0005-0000-0000-0000851D0000}"/>
    <cellStyle name="styleSeriesData 2 2 3 9 3" xfId="48932" xr:uid="{00000000-0005-0000-0000-0000851D0000}"/>
    <cellStyle name="styleSeriesData 2 2 4" xfId="3145" xr:uid="{00000000-0005-0000-0000-000067040000}"/>
    <cellStyle name="styleSeriesData 2 2 4 10" xfId="21909" xr:uid="{00000000-0005-0000-0000-000067040000}"/>
    <cellStyle name="styleSeriesData 2 2 4 10 2" xfId="40449" xr:uid="{00000000-0005-0000-0000-0000871D0000}"/>
    <cellStyle name="styleSeriesData 2 2 4 10 3" xfId="53797" xr:uid="{00000000-0005-0000-0000-0000871D0000}"/>
    <cellStyle name="styleSeriesData 2 2 4 11" xfId="24347" xr:uid="{00000000-0005-0000-0000-0000861D0000}"/>
    <cellStyle name="styleSeriesData 2 2 4 12" xfId="55966" xr:uid="{00000000-0005-0000-0000-000067040000}"/>
    <cellStyle name="styleSeriesData 2 2 4 2" xfId="6352" xr:uid="{00000000-0005-0000-0000-0000DB050000}"/>
    <cellStyle name="styleSeriesData 2 2 4 2 2" xfId="26760" xr:uid="{00000000-0005-0000-0000-0000881D0000}"/>
    <cellStyle name="styleSeriesData 2 2 4 2 3" xfId="41981" xr:uid="{00000000-0005-0000-0000-0000881D0000}"/>
    <cellStyle name="styleSeriesData 2 2 4 3" xfId="10035" xr:uid="{00000000-0005-0000-0000-0000DB050000}"/>
    <cellStyle name="styleSeriesData 2 2 4 3 2" xfId="29636" xr:uid="{00000000-0005-0000-0000-0000891D0000}"/>
    <cellStyle name="styleSeriesData 2 2 4 3 3" xfId="44201" xr:uid="{00000000-0005-0000-0000-0000891D0000}"/>
    <cellStyle name="styleSeriesData 2 2 4 4" xfId="3620" xr:uid="{00000000-0005-0000-0000-000055260000}"/>
    <cellStyle name="styleSeriesData 2 2 4 5" xfId="11793" xr:uid="{00000000-0005-0000-0000-0000DB050000}"/>
    <cellStyle name="styleSeriesData 2 2 4 5 2" xfId="30357" xr:uid="{00000000-0005-0000-0000-00008B1D0000}"/>
    <cellStyle name="styleSeriesData 2 2 4 5 3" xfId="44504" xr:uid="{00000000-0005-0000-0000-00008B1D0000}"/>
    <cellStyle name="styleSeriesData 2 2 4 6" xfId="16210" xr:uid="{00000000-0005-0000-0000-000067040000}"/>
    <cellStyle name="styleSeriesData 2 2 4 6 2" xfId="34766" xr:uid="{00000000-0005-0000-0000-00008C1D0000}"/>
    <cellStyle name="styleSeriesData 2 2 4 6 3" xfId="48558" xr:uid="{00000000-0005-0000-0000-00008C1D0000}"/>
    <cellStyle name="styleSeriesData 2 2 4 7" xfId="17051" xr:uid="{00000000-0005-0000-0000-0000DB050000}"/>
    <cellStyle name="styleSeriesData 2 2 4 7 2" xfId="35607" xr:uid="{00000000-0005-0000-0000-00008D1D0000}"/>
    <cellStyle name="styleSeriesData 2 2 4 7 3" xfId="49287" xr:uid="{00000000-0005-0000-0000-00008D1D0000}"/>
    <cellStyle name="styleSeriesData 2 2 4 8" xfId="14775" xr:uid="{00000000-0005-0000-0000-000067040000}"/>
    <cellStyle name="styleSeriesData 2 2 4 8 2" xfId="33331" xr:uid="{00000000-0005-0000-0000-00008E1D0000}"/>
    <cellStyle name="styleSeriesData 2 2 4 8 3" xfId="47296" xr:uid="{00000000-0005-0000-0000-00008E1D0000}"/>
    <cellStyle name="styleSeriesData 2 2 4 9" xfId="19448" xr:uid="{00000000-0005-0000-0000-0000DB050000}"/>
    <cellStyle name="styleSeriesData 2 2 4 9 2" xfId="38004" xr:uid="{00000000-0005-0000-0000-00008F1D0000}"/>
    <cellStyle name="styleSeriesData 2 2 4 9 3" xfId="51496" xr:uid="{00000000-0005-0000-0000-00008F1D0000}"/>
    <cellStyle name="styleSeriesData 2 2 5" xfId="4357" xr:uid="{00000000-0005-0000-0000-0000D8050000}"/>
    <cellStyle name="styleSeriesData 2 2 5 2" xfId="24873" xr:uid="{00000000-0005-0000-0000-0000901D0000}"/>
    <cellStyle name="styleSeriesData 2 2 5 3" xfId="22629" xr:uid="{00000000-0005-0000-0000-0000901D0000}"/>
    <cellStyle name="styleSeriesData 2 2 6" xfId="3619" xr:uid="{00000000-0005-0000-0000-000052260000}"/>
    <cellStyle name="styleSeriesData 2 2 7" xfId="13800" xr:uid="{00000000-0005-0000-0000-000067040000}"/>
    <cellStyle name="styleSeriesData 2 2 7 2" xfId="32356" xr:uid="{00000000-0005-0000-0000-0000921D0000}"/>
    <cellStyle name="styleSeriesData 2 2 7 3" xfId="46382" xr:uid="{00000000-0005-0000-0000-0000921D0000}"/>
    <cellStyle name="styleSeriesData 2 2 8" xfId="16280" xr:uid="{00000000-0005-0000-0000-0000D8050000}"/>
    <cellStyle name="styleSeriesData 2 2 8 2" xfId="34836" xr:uid="{00000000-0005-0000-0000-0000931D0000}"/>
    <cellStyle name="styleSeriesData 2 2 8 3" xfId="48623" xr:uid="{00000000-0005-0000-0000-0000931D0000}"/>
    <cellStyle name="styleSeriesData 2 2 9" xfId="14594" xr:uid="{00000000-0005-0000-0000-0000D8050000}"/>
    <cellStyle name="styleSeriesData 2 2 9 2" xfId="33150" xr:uid="{00000000-0005-0000-0000-0000941D0000}"/>
    <cellStyle name="styleSeriesData 2 2 9 3" xfId="47122" xr:uid="{00000000-0005-0000-0000-0000941D0000}"/>
    <cellStyle name="styleSeriesData 2 3" xfId="1141" xr:uid="{00000000-0005-0000-0000-000068040000}"/>
    <cellStyle name="styleSeriesData 2 3 10" xfId="15433" xr:uid="{00000000-0005-0000-0000-000068040000}"/>
    <cellStyle name="styleSeriesData 2 3 10 2" xfId="33989" xr:uid="{00000000-0005-0000-0000-0000961D0000}"/>
    <cellStyle name="styleSeriesData 2 3 10 3" xfId="47913" xr:uid="{00000000-0005-0000-0000-0000961D0000}"/>
    <cellStyle name="styleSeriesData 2 3 11" xfId="17332" xr:uid="{00000000-0005-0000-0000-0000DC050000}"/>
    <cellStyle name="styleSeriesData 2 3 11 2" xfId="35888" xr:uid="{00000000-0005-0000-0000-0000971D0000}"/>
    <cellStyle name="styleSeriesData 2 3 11 3" xfId="49548" xr:uid="{00000000-0005-0000-0000-0000971D0000}"/>
    <cellStyle name="styleSeriesData 2 3 12" xfId="18486" xr:uid="{00000000-0005-0000-0000-000068040000}"/>
    <cellStyle name="styleSeriesData 2 3 12 2" xfId="37042" xr:uid="{00000000-0005-0000-0000-0000981D0000}"/>
    <cellStyle name="styleSeriesData 2 3 12 3" xfId="50554" xr:uid="{00000000-0005-0000-0000-0000981D0000}"/>
    <cellStyle name="styleSeriesData 2 3 13" xfId="21648" xr:uid="{00000000-0005-0000-0000-000068040000}"/>
    <cellStyle name="styleSeriesData 2 3 13 2" xfId="40188" xr:uid="{00000000-0005-0000-0000-0000991D0000}"/>
    <cellStyle name="styleSeriesData 2 3 13 3" xfId="53536" xr:uid="{00000000-0005-0000-0000-0000991D0000}"/>
    <cellStyle name="styleSeriesData 2 3 14" xfId="22122" xr:uid="{00000000-0005-0000-0000-0000DC050000}"/>
    <cellStyle name="styleSeriesData 2 3 14 2" xfId="40662" xr:uid="{00000000-0005-0000-0000-00009A1D0000}"/>
    <cellStyle name="styleSeriesData 2 3 14 3" xfId="53951" xr:uid="{00000000-0005-0000-0000-00009A1D0000}"/>
    <cellStyle name="styleSeriesData 2 3 15" xfId="22924" xr:uid="{00000000-0005-0000-0000-0000951D0000}"/>
    <cellStyle name="styleSeriesData 2 3 16" xfId="23186" xr:uid="{00000000-0005-0000-0000-0000951D0000}"/>
    <cellStyle name="styleSeriesData 2 3 17" xfId="54339" xr:uid="{00000000-0005-0000-0000-000068040000}"/>
    <cellStyle name="styleSeriesData 2 3 2" xfId="2373" xr:uid="{00000000-0005-0000-0000-000068040000}"/>
    <cellStyle name="styleSeriesData 2 3 2 10" xfId="11519" xr:uid="{00000000-0005-0000-0000-0000DD050000}"/>
    <cellStyle name="styleSeriesData 2 3 2 10 2" xfId="30083" xr:uid="{00000000-0005-0000-0000-00009C1D0000}"/>
    <cellStyle name="styleSeriesData 2 3 2 10 3" xfId="44298" xr:uid="{00000000-0005-0000-0000-00009C1D0000}"/>
    <cellStyle name="styleSeriesData 2 3 2 11" xfId="17365" xr:uid="{00000000-0005-0000-0000-000068040000}"/>
    <cellStyle name="styleSeriesData 2 3 2 11 2" xfId="35921" xr:uid="{00000000-0005-0000-0000-00009D1D0000}"/>
    <cellStyle name="styleSeriesData 2 3 2 11 3" xfId="49578" xr:uid="{00000000-0005-0000-0000-00009D1D0000}"/>
    <cellStyle name="styleSeriesData 2 3 2 12" xfId="17194" xr:uid="{00000000-0005-0000-0000-0000DD050000}"/>
    <cellStyle name="styleSeriesData 2 3 2 12 2" xfId="35750" xr:uid="{00000000-0005-0000-0000-00009E1D0000}"/>
    <cellStyle name="styleSeriesData 2 3 2 12 3" xfId="49424" xr:uid="{00000000-0005-0000-0000-00009E1D0000}"/>
    <cellStyle name="styleSeriesData 2 3 2 13" xfId="23884" xr:uid="{00000000-0005-0000-0000-00009B1D0000}"/>
    <cellStyle name="styleSeriesData 2 3 2 2" xfId="5580" xr:uid="{00000000-0005-0000-0000-0000DD050000}"/>
    <cellStyle name="styleSeriesData 2 3 2 2 2" xfId="20566" xr:uid="{00000000-0005-0000-0000-0000F5060000}"/>
    <cellStyle name="styleSeriesData 2 3 2 2 2 2" xfId="39118" xr:uid="{00000000-0005-0000-0000-0000A01D0000}"/>
    <cellStyle name="styleSeriesData 2 3 2 2 2 3" xfId="52501" xr:uid="{00000000-0005-0000-0000-0000A01D0000}"/>
    <cellStyle name="styleSeriesData 2 3 2 2 3" xfId="25997" xr:uid="{00000000-0005-0000-0000-00009F1D0000}"/>
    <cellStyle name="styleSeriesData 2 3 2 2 4" xfId="41397" xr:uid="{00000000-0005-0000-0000-00009F1D0000}"/>
    <cellStyle name="styleSeriesData 2 3 2 3" xfId="7546" xr:uid="{00000000-0005-0000-0000-0000DD050000}"/>
    <cellStyle name="styleSeriesData 2 3 2 3 2" xfId="27676" xr:uid="{00000000-0005-0000-0000-0000A11D0000}"/>
    <cellStyle name="styleSeriesData 2 3 2 3 3" xfId="42684" xr:uid="{00000000-0005-0000-0000-0000A11D0000}"/>
    <cellStyle name="styleSeriesData 2 3 2 4" xfId="8407" xr:uid="{00000000-0005-0000-0000-0000DD050000}"/>
    <cellStyle name="styleSeriesData 2 3 2 4 2" xfId="28334" xr:uid="{00000000-0005-0000-0000-0000A21D0000}"/>
    <cellStyle name="styleSeriesData 2 3 2 4 3" xfId="43161" xr:uid="{00000000-0005-0000-0000-0000A21D0000}"/>
    <cellStyle name="styleSeriesData 2 3 2 5" xfId="9263" xr:uid="{00000000-0005-0000-0000-0000DD050000}"/>
    <cellStyle name="styleSeriesData 2 3 2 5 2" xfId="28865" xr:uid="{00000000-0005-0000-0000-0000A31D0000}"/>
    <cellStyle name="styleSeriesData 2 3 2 5 3" xfId="43545" xr:uid="{00000000-0005-0000-0000-0000A31D0000}"/>
    <cellStyle name="styleSeriesData 2 3 2 6" xfId="3622" xr:uid="{00000000-0005-0000-0000-000057260000}"/>
    <cellStyle name="styleSeriesData 2 3 2 7" xfId="12798" xr:uid="{00000000-0005-0000-0000-0000DD050000}"/>
    <cellStyle name="styleSeriesData 2 3 2 7 2" xfId="31354" xr:uid="{00000000-0005-0000-0000-0000A51D0000}"/>
    <cellStyle name="styleSeriesData 2 3 2 7 3" xfId="45442" xr:uid="{00000000-0005-0000-0000-0000A51D0000}"/>
    <cellStyle name="styleSeriesData 2 3 2 8" xfId="15047" xr:uid="{00000000-0005-0000-0000-0000DD050000}"/>
    <cellStyle name="styleSeriesData 2 3 2 8 2" xfId="33603" xr:uid="{00000000-0005-0000-0000-0000A61D0000}"/>
    <cellStyle name="styleSeriesData 2 3 2 8 3" xfId="47554" xr:uid="{00000000-0005-0000-0000-0000A61D0000}"/>
    <cellStyle name="styleSeriesData 2 3 2 9" xfId="13950" xr:uid="{00000000-0005-0000-0000-000068040000}"/>
    <cellStyle name="styleSeriesData 2 3 2 9 2" xfId="32506" xr:uid="{00000000-0005-0000-0000-0000A71D0000}"/>
    <cellStyle name="styleSeriesData 2 3 2 9 3" xfId="46518" xr:uid="{00000000-0005-0000-0000-0000A71D0000}"/>
    <cellStyle name="styleSeriesData 2 3 3" xfId="2688" xr:uid="{00000000-0005-0000-0000-000068040000}"/>
    <cellStyle name="styleSeriesData 2 3 3 10" xfId="15967" xr:uid="{00000000-0005-0000-0000-000068040000}"/>
    <cellStyle name="styleSeriesData 2 3 3 10 2" xfId="34523" xr:uid="{00000000-0005-0000-0000-0000A91D0000}"/>
    <cellStyle name="styleSeriesData 2 3 3 10 3" xfId="48362" xr:uid="{00000000-0005-0000-0000-0000A91D0000}"/>
    <cellStyle name="styleSeriesData 2 3 3 11" xfId="18129" xr:uid="{00000000-0005-0000-0000-0000DE050000}"/>
    <cellStyle name="styleSeriesData 2 3 3 11 2" xfId="36685" xr:uid="{00000000-0005-0000-0000-0000AA1D0000}"/>
    <cellStyle name="styleSeriesData 2 3 3 11 3" xfId="50240" xr:uid="{00000000-0005-0000-0000-0000AA1D0000}"/>
    <cellStyle name="styleSeriesData 2 3 3 12" xfId="55514" xr:uid="{00000000-0005-0000-0000-000068040000}"/>
    <cellStyle name="styleSeriesData 2 3 3 2" xfId="5895" xr:uid="{00000000-0005-0000-0000-0000DE050000}"/>
    <cellStyle name="styleSeriesData 2 3 3 2 2" xfId="20785" xr:uid="{00000000-0005-0000-0000-0000F7060000}"/>
    <cellStyle name="styleSeriesData 2 3 3 2 2 2" xfId="39330" xr:uid="{00000000-0005-0000-0000-0000AC1D0000}"/>
    <cellStyle name="styleSeriesData 2 3 3 2 2 3" xfId="52707" xr:uid="{00000000-0005-0000-0000-0000AC1D0000}"/>
    <cellStyle name="styleSeriesData 2 3 3 2 3" xfId="26305" xr:uid="{00000000-0005-0000-0000-0000AB1D0000}"/>
    <cellStyle name="styleSeriesData 2 3 3 2 4" xfId="41690" xr:uid="{00000000-0005-0000-0000-0000AB1D0000}"/>
    <cellStyle name="styleSeriesData 2 3 3 3" xfId="7861" xr:uid="{00000000-0005-0000-0000-0000DE050000}"/>
    <cellStyle name="styleSeriesData 2 3 3 3 2" xfId="27905" xr:uid="{00000000-0005-0000-0000-0000AD1D0000}"/>
    <cellStyle name="styleSeriesData 2 3 3 3 3" xfId="42884" xr:uid="{00000000-0005-0000-0000-0000AD1D0000}"/>
    <cellStyle name="styleSeriesData 2 3 3 4" xfId="8722" xr:uid="{00000000-0005-0000-0000-0000DE050000}"/>
    <cellStyle name="styleSeriesData 2 3 3 4 2" xfId="28585" xr:uid="{00000000-0005-0000-0000-0000AE1D0000}"/>
    <cellStyle name="styleSeriesData 2 3 3 4 3" xfId="43361" xr:uid="{00000000-0005-0000-0000-0000AE1D0000}"/>
    <cellStyle name="styleSeriesData 2 3 3 5" xfId="9578" xr:uid="{00000000-0005-0000-0000-0000DE050000}"/>
    <cellStyle name="styleSeriesData 2 3 3 5 2" xfId="29180" xr:uid="{00000000-0005-0000-0000-0000AF1D0000}"/>
    <cellStyle name="styleSeriesData 2 3 3 5 3" xfId="43847" xr:uid="{00000000-0005-0000-0000-0000AF1D0000}"/>
    <cellStyle name="styleSeriesData 2 3 3 6" xfId="9192" xr:uid="{00000000-0005-0000-0000-000058260000}"/>
    <cellStyle name="styleSeriesData 2 3 3 7" xfId="13129" xr:uid="{00000000-0005-0000-0000-0000DE050000}"/>
    <cellStyle name="styleSeriesData 2 3 3 7 2" xfId="31685" xr:uid="{00000000-0005-0000-0000-0000B11D0000}"/>
    <cellStyle name="styleSeriesData 2 3 3 7 3" xfId="45768" xr:uid="{00000000-0005-0000-0000-0000B11D0000}"/>
    <cellStyle name="styleSeriesData 2 3 3 8" xfId="14034" xr:uid="{00000000-0005-0000-0000-000068040000}"/>
    <cellStyle name="styleSeriesData 2 3 3 8 2" xfId="32590" xr:uid="{00000000-0005-0000-0000-0000B21D0000}"/>
    <cellStyle name="styleSeriesData 2 3 3 8 3" xfId="46593" xr:uid="{00000000-0005-0000-0000-0000B21D0000}"/>
    <cellStyle name="styleSeriesData 2 3 3 9" xfId="16596" xr:uid="{00000000-0005-0000-0000-0000DE050000}"/>
    <cellStyle name="styleSeriesData 2 3 3 9 2" xfId="35152" xr:uid="{00000000-0005-0000-0000-0000B31D0000}"/>
    <cellStyle name="styleSeriesData 2 3 3 9 3" xfId="48933" xr:uid="{00000000-0005-0000-0000-0000B31D0000}"/>
    <cellStyle name="styleSeriesData 2 3 4" xfId="3140" xr:uid="{00000000-0005-0000-0000-000068040000}"/>
    <cellStyle name="styleSeriesData 2 3 4 10" xfId="21904" xr:uid="{00000000-0005-0000-0000-000068040000}"/>
    <cellStyle name="styleSeriesData 2 3 4 10 2" xfId="40444" xr:uid="{00000000-0005-0000-0000-0000B51D0000}"/>
    <cellStyle name="styleSeriesData 2 3 4 10 3" xfId="53792" xr:uid="{00000000-0005-0000-0000-0000B51D0000}"/>
    <cellStyle name="styleSeriesData 2 3 4 11" xfId="24342" xr:uid="{00000000-0005-0000-0000-0000B41D0000}"/>
    <cellStyle name="styleSeriesData 2 3 4 12" xfId="55961" xr:uid="{00000000-0005-0000-0000-000068040000}"/>
    <cellStyle name="styleSeriesData 2 3 4 2" xfId="6347" xr:uid="{00000000-0005-0000-0000-0000DF050000}"/>
    <cellStyle name="styleSeriesData 2 3 4 2 2" xfId="26755" xr:uid="{00000000-0005-0000-0000-0000B61D0000}"/>
    <cellStyle name="styleSeriesData 2 3 4 2 3" xfId="41976" xr:uid="{00000000-0005-0000-0000-0000B61D0000}"/>
    <cellStyle name="styleSeriesData 2 3 4 3" xfId="10030" xr:uid="{00000000-0005-0000-0000-0000DF050000}"/>
    <cellStyle name="styleSeriesData 2 3 4 3 2" xfId="29631" xr:uid="{00000000-0005-0000-0000-0000B71D0000}"/>
    <cellStyle name="styleSeriesData 2 3 4 3 3" xfId="44196" xr:uid="{00000000-0005-0000-0000-0000B71D0000}"/>
    <cellStyle name="styleSeriesData 2 3 4 4" xfId="3623" xr:uid="{00000000-0005-0000-0000-000059260000}"/>
    <cellStyle name="styleSeriesData 2 3 4 5" xfId="11789" xr:uid="{00000000-0005-0000-0000-0000DF050000}"/>
    <cellStyle name="styleSeriesData 2 3 4 5 2" xfId="30353" xr:uid="{00000000-0005-0000-0000-0000B91D0000}"/>
    <cellStyle name="styleSeriesData 2 3 4 5 3" xfId="44500" xr:uid="{00000000-0005-0000-0000-0000B91D0000}"/>
    <cellStyle name="styleSeriesData 2 3 4 6" xfId="16205" xr:uid="{00000000-0005-0000-0000-000068040000}"/>
    <cellStyle name="styleSeriesData 2 3 4 6 2" xfId="34761" xr:uid="{00000000-0005-0000-0000-0000BA1D0000}"/>
    <cellStyle name="styleSeriesData 2 3 4 6 3" xfId="48553" xr:uid="{00000000-0005-0000-0000-0000BA1D0000}"/>
    <cellStyle name="styleSeriesData 2 3 4 7" xfId="17046" xr:uid="{00000000-0005-0000-0000-0000DF050000}"/>
    <cellStyle name="styleSeriesData 2 3 4 7 2" xfId="35602" xr:uid="{00000000-0005-0000-0000-0000BB1D0000}"/>
    <cellStyle name="styleSeriesData 2 3 4 7 3" xfId="49282" xr:uid="{00000000-0005-0000-0000-0000BB1D0000}"/>
    <cellStyle name="styleSeriesData 2 3 4 8" xfId="16153" xr:uid="{00000000-0005-0000-0000-000068040000}"/>
    <cellStyle name="styleSeriesData 2 3 4 8 2" xfId="34709" xr:uid="{00000000-0005-0000-0000-0000BC1D0000}"/>
    <cellStyle name="styleSeriesData 2 3 4 8 3" xfId="48509" xr:uid="{00000000-0005-0000-0000-0000BC1D0000}"/>
    <cellStyle name="styleSeriesData 2 3 4 9" xfId="15167" xr:uid="{00000000-0005-0000-0000-0000DF050000}"/>
    <cellStyle name="styleSeriesData 2 3 4 9 2" xfId="33723" xr:uid="{00000000-0005-0000-0000-0000BD1D0000}"/>
    <cellStyle name="styleSeriesData 2 3 4 9 3" xfId="47671" xr:uid="{00000000-0005-0000-0000-0000BD1D0000}"/>
    <cellStyle name="styleSeriesData 2 3 5" xfId="4358" xr:uid="{00000000-0005-0000-0000-0000DC050000}"/>
    <cellStyle name="styleSeriesData 2 3 5 2" xfId="24874" xr:uid="{00000000-0005-0000-0000-0000BE1D0000}"/>
    <cellStyle name="styleSeriesData 2 3 5 3" xfId="22628" xr:uid="{00000000-0005-0000-0000-0000BE1D0000}"/>
    <cellStyle name="styleSeriesData 2 3 6" xfId="3621" xr:uid="{00000000-0005-0000-0000-000056260000}"/>
    <cellStyle name="styleSeriesData 2 3 7" xfId="14708" xr:uid="{00000000-0005-0000-0000-000068040000}"/>
    <cellStyle name="styleSeriesData 2 3 7 2" xfId="33264" xr:uid="{00000000-0005-0000-0000-0000C01D0000}"/>
    <cellStyle name="styleSeriesData 2 3 7 3" xfId="47232" xr:uid="{00000000-0005-0000-0000-0000C01D0000}"/>
    <cellStyle name="styleSeriesData 2 3 8" xfId="16273" xr:uid="{00000000-0005-0000-0000-0000DC050000}"/>
    <cellStyle name="styleSeriesData 2 3 8 2" xfId="34829" xr:uid="{00000000-0005-0000-0000-0000C11D0000}"/>
    <cellStyle name="styleSeriesData 2 3 8 3" xfId="48618" xr:uid="{00000000-0005-0000-0000-0000C11D0000}"/>
    <cellStyle name="styleSeriesData 2 3 9" xfId="17429" xr:uid="{00000000-0005-0000-0000-0000DC050000}"/>
    <cellStyle name="styleSeriesData 2 3 9 2" xfId="35985" xr:uid="{00000000-0005-0000-0000-0000C21D0000}"/>
    <cellStyle name="styleSeriesData 2 3 9 3" xfId="49634" xr:uid="{00000000-0005-0000-0000-0000C21D0000}"/>
    <cellStyle name="styleSeriesData 2 4" xfId="2375" xr:uid="{00000000-0005-0000-0000-000066040000}"/>
    <cellStyle name="styleSeriesData 2 4 10" xfId="12275" xr:uid="{00000000-0005-0000-0000-0000E0050000}"/>
    <cellStyle name="styleSeriesData 2 4 10 2" xfId="30836" xr:uid="{00000000-0005-0000-0000-0000C41D0000}"/>
    <cellStyle name="styleSeriesData 2 4 10 3" xfId="44955" xr:uid="{00000000-0005-0000-0000-0000C41D0000}"/>
    <cellStyle name="styleSeriesData 2 4 11" xfId="12381" xr:uid="{00000000-0005-0000-0000-000066040000}"/>
    <cellStyle name="styleSeriesData 2 4 11 2" xfId="30940" xr:uid="{00000000-0005-0000-0000-0000C51D0000}"/>
    <cellStyle name="styleSeriesData 2 4 11 3" xfId="45041" xr:uid="{00000000-0005-0000-0000-0000C51D0000}"/>
    <cellStyle name="styleSeriesData 2 4 12" xfId="14587" xr:uid="{00000000-0005-0000-0000-0000E0050000}"/>
    <cellStyle name="styleSeriesData 2 4 12 2" xfId="33143" xr:uid="{00000000-0005-0000-0000-0000C61D0000}"/>
    <cellStyle name="styleSeriesData 2 4 12 3" xfId="47117" xr:uid="{00000000-0005-0000-0000-0000C61D0000}"/>
    <cellStyle name="styleSeriesData 2 4 13" xfId="23886" xr:uid="{00000000-0005-0000-0000-0000C31D0000}"/>
    <cellStyle name="styleSeriesData 2 4 2" xfId="5582" xr:uid="{00000000-0005-0000-0000-0000E0050000}"/>
    <cellStyle name="styleSeriesData 2 4 2 2" xfId="20568" xr:uid="{00000000-0005-0000-0000-0000FA060000}"/>
    <cellStyle name="styleSeriesData 2 4 2 2 2" xfId="39120" xr:uid="{00000000-0005-0000-0000-0000C81D0000}"/>
    <cellStyle name="styleSeriesData 2 4 2 2 3" xfId="52503" xr:uid="{00000000-0005-0000-0000-0000C81D0000}"/>
    <cellStyle name="styleSeriesData 2 4 2 3" xfId="25999" xr:uid="{00000000-0005-0000-0000-0000C71D0000}"/>
    <cellStyle name="styleSeriesData 2 4 2 4" xfId="41399" xr:uid="{00000000-0005-0000-0000-0000C71D0000}"/>
    <cellStyle name="styleSeriesData 2 4 3" xfId="7548" xr:uid="{00000000-0005-0000-0000-0000E0050000}"/>
    <cellStyle name="styleSeriesData 2 4 3 2" xfId="27678" xr:uid="{00000000-0005-0000-0000-0000C91D0000}"/>
    <cellStyle name="styleSeriesData 2 4 3 3" xfId="42686" xr:uid="{00000000-0005-0000-0000-0000C91D0000}"/>
    <cellStyle name="styleSeriesData 2 4 4" xfId="8409" xr:uid="{00000000-0005-0000-0000-0000E0050000}"/>
    <cellStyle name="styleSeriesData 2 4 4 2" xfId="28336" xr:uid="{00000000-0005-0000-0000-0000CA1D0000}"/>
    <cellStyle name="styleSeriesData 2 4 4 3" xfId="43163" xr:uid="{00000000-0005-0000-0000-0000CA1D0000}"/>
    <cellStyle name="styleSeriesData 2 4 5" xfId="9265" xr:uid="{00000000-0005-0000-0000-0000E0050000}"/>
    <cellStyle name="styleSeriesData 2 4 5 2" xfId="28867" xr:uid="{00000000-0005-0000-0000-0000CB1D0000}"/>
    <cellStyle name="styleSeriesData 2 4 5 3" xfId="43547" xr:uid="{00000000-0005-0000-0000-0000CB1D0000}"/>
    <cellStyle name="styleSeriesData 2 4 6" xfId="4218" xr:uid="{00000000-0005-0000-0000-00005A260000}"/>
    <cellStyle name="styleSeriesData 2 4 7" xfId="11741" xr:uid="{00000000-0005-0000-0000-0000E0050000}"/>
    <cellStyle name="styleSeriesData 2 4 7 2" xfId="30305" xr:uid="{00000000-0005-0000-0000-0000CD1D0000}"/>
    <cellStyle name="styleSeriesData 2 4 7 3" xfId="44453" xr:uid="{00000000-0005-0000-0000-0000CD1D0000}"/>
    <cellStyle name="styleSeriesData 2 4 8" xfId="15049" xr:uid="{00000000-0005-0000-0000-0000E0050000}"/>
    <cellStyle name="styleSeriesData 2 4 8 2" xfId="33605" xr:uid="{00000000-0005-0000-0000-0000CE1D0000}"/>
    <cellStyle name="styleSeriesData 2 4 8 3" xfId="47556" xr:uid="{00000000-0005-0000-0000-0000CE1D0000}"/>
    <cellStyle name="styleSeriesData 2 4 9" xfId="13919" xr:uid="{00000000-0005-0000-0000-000066040000}"/>
    <cellStyle name="styleSeriesData 2 4 9 2" xfId="32475" xr:uid="{00000000-0005-0000-0000-0000CF1D0000}"/>
    <cellStyle name="styleSeriesData 2 4 9 3" xfId="46487" xr:uid="{00000000-0005-0000-0000-0000CF1D0000}"/>
    <cellStyle name="styleSeriesData 2 5" xfId="2686" xr:uid="{00000000-0005-0000-0000-000066040000}"/>
    <cellStyle name="styleSeriesData 2 5 10" xfId="17253" xr:uid="{00000000-0005-0000-0000-000066040000}"/>
    <cellStyle name="styleSeriesData 2 5 10 2" xfId="35809" xr:uid="{00000000-0005-0000-0000-0000D11D0000}"/>
    <cellStyle name="styleSeriesData 2 5 10 3" xfId="49480" xr:uid="{00000000-0005-0000-0000-0000D11D0000}"/>
    <cellStyle name="styleSeriesData 2 5 11" xfId="19576" xr:uid="{00000000-0005-0000-0000-0000E1050000}"/>
    <cellStyle name="styleSeriesData 2 5 11 2" xfId="38132" xr:uid="{00000000-0005-0000-0000-0000D21D0000}"/>
    <cellStyle name="styleSeriesData 2 5 11 3" xfId="51624" xr:uid="{00000000-0005-0000-0000-0000D21D0000}"/>
    <cellStyle name="styleSeriesData 2 5 12" xfId="55512" xr:uid="{00000000-0005-0000-0000-000066040000}"/>
    <cellStyle name="styleSeriesData 2 5 2" xfId="5893" xr:uid="{00000000-0005-0000-0000-0000E1050000}"/>
    <cellStyle name="styleSeriesData 2 5 2 2" xfId="20783" xr:uid="{00000000-0005-0000-0000-0000FC060000}"/>
    <cellStyle name="styleSeriesData 2 5 2 2 2" xfId="39328" xr:uid="{00000000-0005-0000-0000-0000D41D0000}"/>
    <cellStyle name="styleSeriesData 2 5 2 2 3" xfId="52705" xr:uid="{00000000-0005-0000-0000-0000D41D0000}"/>
    <cellStyle name="styleSeriesData 2 5 2 3" xfId="26303" xr:uid="{00000000-0005-0000-0000-0000D31D0000}"/>
    <cellStyle name="styleSeriesData 2 5 2 4" xfId="41688" xr:uid="{00000000-0005-0000-0000-0000D31D0000}"/>
    <cellStyle name="styleSeriesData 2 5 3" xfId="7859" xr:uid="{00000000-0005-0000-0000-0000E1050000}"/>
    <cellStyle name="styleSeriesData 2 5 3 2" xfId="27903" xr:uid="{00000000-0005-0000-0000-0000D51D0000}"/>
    <cellStyle name="styleSeriesData 2 5 3 3" xfId="42882" xr:uid="{00000000-0005-0000-0000-0000D51D0000}"/>
    <cellStyle name="styleSeriesData 2 5 4" xfId="8720" xr:uid="{00000000-0005-0000-0000-0000E1050000}"/>
    <cellStyle name="styleSeriesData 2 5 4 2" xfId="28583" xr:uid="{00000000-0005-0000-0000-0000D61D0000}"/>
    <cellStyle name="styleSeriesData 2 5 4 3" xfId="43359" xr:uid="{00000000-0005-0000-0000-0000D61D0000}"/>
    <cellStyle name="styleSeriesData 2 5 5" xfId="9576" xr:uid="{00000000-0005-0000-0000-0000E1050000}"/>
    <cellStyle name="styleSeriesData 2 5 5 2" xfId="29178" xr:uid="{00000000-0005-0000-0000-0000D71D0000}"/>
    <cellStyle name="styleSeriesData 2 5 5 3" xfId="43845" xr:uid="{00000000-0005-0000-0000-0000D71D0000}"/>
    <cellStyle name="styleSeriesData 2 5 6" xfId="9195" xr:uid="{00000000-0005-0000-0000-00005B260000}"/>
    <cellStyle name="styleSeriesData 2 5 7" xfId="12684" xr:uid="{00000000-0005-0000-0000-0000E1050000}"/>
    <cellStyle name="styleSeriesData 2 5 7 2" xfId="31240" xr:uid="{00000000-0005-0000-0000-0000D91D0000}"/>
    <cellStyle name="styleSeriesData 2 5 7 3" xfId="45334" xr:uid="{00000000-0005-0000-0000-0000D91D0000}"/>
    <cellStyle name="styleSeriesData 2 5 8" xfId="14261" xr:uid="{00000000-0005-0000-0000-000066040000}"/>
    <cellStyle name="styleSeriesData 2 5 8 2" xfId="32817" xr:uid="{00000000-0005-0000-0000-0000DA1D0000}"/>
    <cellStyle name="styleSeriesData 2 5 8 3" xfId="46811" xr:uid="{00000000-0005-0000-0000-0000DA1D0000}"/>
    <cellStyle name="styleSeriesData 2 5 9" xfId="16594" xr:uid="{00000000-0005-0000-0000-0000E1050000}"/>
    <cellStyle name="styleSeriesData 2 5 9 2" xfId="35150" xr:uid="{00000000-0005-0000-0000-0000DB1D0000}"/>
    <cellStyle name="styleSeriesData 2 5 9 3" xfId="48931" xr:uid="{00000000-0005-0000-0000-0000DB1D0000}"/>
    <cellStyle name="styleSeriesData 2 6" xfId="2507" xr:uid="{00000000-0005-0000-0000-000066040000}"/>
    <cellStyle name="styleSeriesData 2 6 10" xfId="21542" xr:uid="{00000000-0005-0000-0000-000066040000}"/>
    <cellStyle name="styleSeriesData 2 6 10 2" xfId="40082" xr:uid="{00000000-0005-0000-0000-0000DD1D0000}"/>
    <cellStyle name="styleSeriesData 2 6 10 3" xfId="53430" xr:uid="{00000000-0005-0000-0000-0000DD1D0000}"/>
    <cellStyle name="styleSeriesData 2 6 11" xfId="24018" xr:uid="{00000000-0005-0000-0000-0000DC1D0000}"/>
    <cellStyle name="styleSeriesData 2 6 12" xfId="55335" xr:uid="{00000000-0005-0000-0000-000066040000}"/>
    <cellStyle name="styleSeriesData 2 6 2" xfId="5714" xr:uid="{00000000-0005-0000-0000-0000E2050000}"/>
    <cellStyle name="styleSeriesData 2 6 2 2" xfId="26129" xr:uid="{00000000-0005-0000-0000-0000DE1D0000}"/>
    <cellStyle name="styleSeriesData 2 6 2 3" xfId="41517" xr:uid="{00000000-0005-0000-0000-0000DE1D0000}"/>
    <cellStyle name="styleSeriesData 2 6 3" xfId="9397" xr:uid="{00000000-0005-0000-0000-0000E2050000}"/>
    <cellStyle name="styleSeriesData 2 6 3 2" xfId="28999" xr:uid="{00000000-0005-0000-0000-0000DF1D0000}"/>
    <cellStyle name="styleSeriesData 2 6 3 3" xfId="43671" xr:uid="{00000000-0005-0000-0000-0000DF1D0000}"/>
    <cellStyle name="styleSeriesData 2 6 4" xfId="3624" xr:uid="{00000000-0005-0000-0000-00005C260000}"/>
    <cellStyle name="styleSeriesData 2 6 5" xfId="12402" xr:uid="{00000000-0005-0000-0000-0000E2050000}"/>
    <cellStyle name="styleSeriesData 2 6 5 2" xfId="30961" xr:uid="{00000000-0005-0000-0000-0000E11D0000}"/>
    <cellStyle name="styleSeriesData 2 6 5 3" xfId="45061" xr:uid="{00000000-0005-0000-0000-0000E11D0000}"/>
    <cellStyle name="styleSeriesData 2 6 6" xfId="13329" xr:uid="{00000000-0005-0000-0000-000066040000}"/>
    <cellStyle name="styleSeriesData 2 6 6 2" xfId="31885" xr:uid="{00000000-0005-0000-0000-0000E21D0000}"/>
    <cellStyle name="styleSeriesData 2 6 6 3" xfId="45965" xr:uid="{00000000-0005-0000-0000-0000E21D0000}"/>
    <cellStyle name="styleSeriesData 2 6 7" xfId="16415" xr:uid="{00000000-0005-0000-0000-0000E2050000}"/>
    <cellStyle name="styleSeriesData 2 6 7 2" xfId="34971" xr:uid="{00000000-0005-0000-0000-0000E31D0000}"/>
    <cellStyle name="styleSeriesData 2 6 7 3" xfId="48752" xr:uid="{00000000-0005-0000-0000-0000E31D0000}"/>
    <cellStyle name="styleSeriesData 2 6 8" xfId="11764" xr:uid="{00000000-0005-0000-0000-000066040000}"/>
    <cellStyle name="styleSeriesData 2 6 8 2" xfId="30328" xr:uid="{00000000-0005-0000-0000-0000E41D0000}"/>
    <cellStyle name="styleSeriesData 2 6 8 3" xfId="44475" xr:uid="{00000000-0005-0000-0000-0000E41D0000}"/>
    <cellStyle name="styleSeriesData 2 6 9" xfId="17624" xr:uid="{00000000-0005-0000-0000-0000E2050000}"/>
    <cellStyle name="styleSeriesData 2 6 9 2" xfId="36180" xr:uid="{00000000-0005-0000-0000-0000E51D0000}"/>
    <cellStyle name="styleSeriesData 2 6 9 3" xfId="49807" xr:uid="{00000000-0005-0000-0000-0000E51D0000}"/>
    <cellStyle name="styleSeriesData 2 7" xfId="4356" xr:uid="{00000000-0005-0000-0000-0000D7050000}"/>
    <cellStyle name="styleSeriesData 2 7 2" xfId="24872" xr:uid="{00000000-0005-0000-0000-0000E61D0000}"/>
    <cellStyle name="styleSeriesData 2 7 3" xfId="24453" xr:uid="{00000000-0005-0000-0000-0000E61D0000}"/>
    <cellStyle name="styleSeriesData 2 8" xfId="9194" xr:uid="{00000000-0005-0000-0000-000051260000}"/>
    <cellStyle name="styleSeriesData 2 9" xfId="13838" xr:uid="{00000000-0005-0000-0000-000066040000}"/>
    <cellStyle name="styleSeriesData 2 9 2" xfId="32394" xr:uid="{00000000-0005-0000-0000-0000E81D0000}"/>
    <cellStyle name="styleSeriesData 2 9 3" xfId="46416" xr:uid="{00000000-0005-0000-0000-0000E81D0000}"/>
    <cellStyle name="styleSeriesData 20" xfId="54336" xr:uid="{00000000-0005-0000-0000-000065040000}"/>
    <cellStyle name="styleSeriesData 3" xfId="1142" xr:uid="{00000000-0005-0000-0000-000069040000}"/>
    <cellStyle name="styleSeriesData 3 10" xfId="18058" xr:uid="{00000000-0005-0000-0000-000069040000}"/>
    <cellStyle name="styleSeriesData 3 10 2" xfId="36614" xr:uid="{00000000-0005-0000-0000-0000EA1D0000}"/>
    <cellStyle name="styleSeriesData 3 10 3" xfId="50177" xr:uid="{00000000-0005-0000-0000-0000EA1D0000}"/>
    <cellStyle name="styleSeriesData 3 11" xfId="17272" xr:uid="{00000000-0005-0000-0000-0000E3050000}"/>
    <cellStyle name="styleSeriesData 3 11 2" xfId="35828" xr:uid="{00000000-0005-0000-0000-0000EB1D0000}"/>
    <cellStyle name="styleSeriesData 3 11 3" xfId="49496" xr:uid="{00000000-0005-0000-0000-0000EB1D0000}"/>
    <cellStyle name="styleSeriesData 3 12" xfId="14927" xr:uid="{00000000-0005-0000-0000-000069040000}"/>
    <cellStyle name="styleSeriesData 3 12 2" xfId="33483" xr:uid="{00000000-0005-0000-0000-0000EC1D0000}"/>
    <cellStyle name="styleSeriesData 3 12 3" xfId="47441" xr:uid="{00000000-0005-0000-0000-0000EC1D0000}"/>
    <cellStyle name="styleSeriesData 3 13" xfId="21496" xr:uid="{00000000-0005-0000-0000-000069040000}"/>
    <cellStyle name="styleSeriesData 3 13 2" xfId="40036" xr:uid="{00000000-0005-0000-0000-0000ED1D0000}"/>
    <cellStyle name="styleSeriesData 3 13 3" xfId="53384" xr:uid="{00000000-0005-0000-0000-0000ED1D0000}"/>
    <cellStyle name="styleSeriesData 3 14" xfId="22123" xr:uid="{00000000-0005-0000-0000-0000E3050000}"/>
    <cellStyle name="styleSeriesData 3 14 2" xfId="40663" xr:uid="{00000000-0005-0000-0000-0000EE1D0000}"/>
    <cellStyle name="styleSeriesData 3 14 3" xfId="53952" xr:uid="{00000000-0005-0000-0000-0000EE1D0000}"/>
    <cellStyle name="styleSeriesData 3 15" xfId="22925" xr:uid="{00000000-0005-0000-0000-0000E91D0000}"/>
    <cellStyle name="styleSeriesData 3 16" xfId="29950" xr:uid="{00000000-0005-0000-0000-0000E91D0000}"/>
    <cellStyle name="styleSeriesData 3 17" xfId="54340" xr:uid="{00000000-0005-0000-0000-000069040000}"/>
    <cellStyle name="styleSeriesData 3 2" xfId="2372" xr:uid="{00000000-0005-0000-0000-000069040000}"/>
    <cellStyle name="styleSeriesData 3 2 10" xfId="14580" xr:uid="{00000000-0005-0000-0000-0000E4050000}"/>
    <cellStyle name="styleSeriesData 3 2 10 2" xfId="33136" xr:uid="{00000000-0005-0000-0000-0000F01D0000}"/>
    <cellStyle name="styleSeriesData 3 2 10 3" xfId="47110" xr:uid="{00000000-0005-0000-0000-0000F01D0000}"/>
    <cellStyle name="styleSeriesData 3 2 11" xfId="18134" xr:uid="{00000000-0005-0000-0000-000069040000}"/>
    <cellStyle name="styleSeriesData 3 2 11 2" xfId="36690" xr:uid="{00000000-0005-0000-0000-0000F11D0000}"/>
    <cellStyle name="styleSeriesData 3 2 11 3" xfId="50245" xr:uid="{00000000-0005-0000-0000-0000F11D0000}"/>
    <cellStyle name="styleSeriesData 3 2 12" xfId="18152" xr:uid="{00000000-0005-0000-0000-0000E4050000}"/>
    <cellStyle name="styleSeriesData 3 2 12 2" xfId="36708" xr:uid="{00000000-0005-0000-0000-0000F21D0000}"/>
    <cellStyle name="styleSeriesData 3 2 12 3" xfId="50261" xr:uid="{00000000-0005-0000-0000-0000F21D0000}"/>
    <cellStyle name="styleSeriesData 3 2 13" xfId="23883" xr:uid="{00000000-0005-0000-0000-0000EF1D0000}"/>
    <cellStyle name="styleSeriesData 3 2 2" xfId="5579" xr:uid="{00000000-0005-0000-0000-0000E4050000}"/>
    <cellStyle name="styleSeriesData 3 2 2 2" xfId="20565" xr:uid="{00000000-0005-0000-0000-000000070000}"/>
    <cellStyle name="styleSeriesData 3 2 2 2 2" xfId="39117" xr:uid="{00000000-0005-0000-0000-0000F41D0000}"/>
    <cellStyle name="styleSeriesData 3 2 2 2 3" xfId="52500" xr:uid="{00000000-0005-0000-0000-0000F41D0000}"/>
    <cellStyle name="styleSeriesData 3 2 2 3" xfId="25996" xr:uid="{00000000-0005-0000-0000-0000F31D0000}"/>
    <cellStyle name="styleSeriesData 3 2 2 4" xfId="41396" xr:uid="{00000000-0005-0000-0000-0000F31D0000}"/>
    <cellStyle name="styleSeriesData 3 2 3" xfId="7545" xr:uid="{00000000-0005-0000-0000-0000E4050000}"/>
    <cellStyle name="styleSeriesData 3 2 3 2" xfId="27675" xr:uid="{00000000-0005-0000-0000-0000F51D0000}"/>
    <cellStyle name="styleSeriesData 3 2 3 3" xfId="42683" xr:uid="{00000000-0005-0000-0000-0000F51D0000}"/>
    <cellStyle name="styleSeriesData 3 2 4" xfId="8406" xr:uid="{00000000-0005-0000-0000-0000E4050000}"/>
    <cellStyle name="styleSeriesData 3 2 4 2" xfId="28333" xr:uid="{00000000-0005-0000-0000-0000F61D0000}"/>
    <cellStyle name="styleSeriesData 3 2 4 3" xfId="43160" xr:uid="{00000000-0005-0000-0000-0000F61D0000}"/>
    <cellStyle name="styleSeriesData 3 2 5" xfId="9262" xr:uid="{00000000-0005-0000-0000-0000E4050000}"/>
    <cellStyle name="styleSeriesData 3 2 5 2" xfId="28864" xr:uid="{00000000-0005-0000-0000-0000F71D0000}"/>
    <cellStyle name="styleSeriesData 3 2 5 3" xfId="43544" xr:uid="{00000000-0005-0000-0000-0000F71D0000}"/>
    <cellStyle name="styleSeriesData 3 2 6" xfId="3625" xr:uid="{00000000-0005-0000-0000-00005E260000}"/>
    <cellStyle name="styleSeriesData 3 2 7" xfId="11668" xr:uid="{00000000-0005-0000-0000-0000E4050000}"/>
    <cellStyle name="styleSeriesData 3 2 7 2" xfId="30232" xr:uid="{00000000-0005-0000-0000-0000F91D0000}"/>
    <cellStyle name="styleSeriesData 3 2 7 3" xfId="44385" xr:uid="{00000000-0005-0000-0000-0000F91D0000}"/>
    <cellStyle name="styleSeriesData 3 2 8" xfId="15046" xr:uid="{00000000-0005-0000-0000-0000E4050000}"/>
    <cellStyle name="styleSeriesData 3 2 8 2" xfId="33602" xr:uid="{00000000-0005-0000-0000-0000FA1D0000}"/>
    <cellStyle name="styleSeriesData 3 2 8 3" xfId="47553" xr:uid="{00000000-0005-0000-0000-0000FA1D0000}"/>
    <cellStyle name="styleSeriesData 3 2 9" xfId="13396" xr:uid="{00000000-0005-0000-0000-000069040000}"/>
    <cellStyle name="styleSeriesData 3 2 9 2" xfId="31952" xr:uid="{00000000-0005-0000-0000-0000FB1D0000}"/>
    <cellStyle name="styleSeriesData 3 2 9 3" xfId="46027" xr:uid="{00000000-0005-0000-0000-0000FB1D0000}"/>
    <cellStyle name="styleSeriesData 3 3" xfId="2689" xr:uid="{00000000-0005-0000-0000-000069040000}"/>
    <cellStyle name="styleSeriesData 3 3 10" xfId="12345" xr:uid="{00000000-0005-0000-0000-000069040000}"/>
    <cellStyle name="styleSeriesData 3 3 10 2" xfId="30906" xr:uid="{00000000-0005-0000-0000-0000FD1D0000}"/>
    <cellStyle name="styleSeriesData 3 3 10 3" xfId="45016" xr:uid="{00000000-0005-0000-0000-0000FD1D0000}"/>
    <cellStyle name="styleSeriesData 3 3 11" xfId="19615" xr:uid="{00000000-0005-0000-0000-0000E5050000}"/>
    <cellStyle name="styleSeriesData 3 3 11 2" xfId="38171" xr:uid="{00000000-0005-0000-0000-0000FE1D0000}"/>
    <cellStyle name="styleSeriesData 3 3 11 3" xfId="51663" xr:uid="{00000000-0005-0000-0000-0000FE1D0000}"/>
    <cellStyle name="styleSeriesData 3 3 12" xfId="55515" xr:uid="{00000000-0005-0000-0000-000069040000}"/>
    <cellStyle name="styleSeriesData 3 3 2" xfId="5896" xr:uid="{00000000-0005-0000-0000-0000E5050000}"/>
    <cellStyle name="styleSeriesData 3 3 2 2" xfId="20786" xr:uid="{00000000-0005-0000-0000-000002070000}"/>
    <cellStyle name="styleSeriesData 3 3 2 2 2" xfId="39331" xr:uid="{00000000-0005-0000-0000-0000001E0000}"/>
    <cellStyle name="styleSeriesData 3 3 2 2 3" xfId="52708" xr:uid="{00000000-0005-0000-0000-0000001E0000}"/>
    <cellStyle name="styleSeriesData 3 3 2 3" xfId="26306" xr:uid="{00000000-0005-0000-0000-0000FF1D0000}"/>
    <cellStyle name="styleSeriesData 3 3 2 4" xfId="41691" xr:uid="{00000000-0005-0000-0000-0000FF1D0000}"/>
    <cellStyle name="styleSeriesData 3 3 3" xfId="7862" xr:uid="{00000000-0005-0000-0000-0000E5050000}"/>
    <cellStyle name="styleSeriesData 3 3 3 2" xfId="27906" xr:uid="{00000000-0005-0000-0000-0000011E0000}"/>
    <cellStyle name="styleSeriesData 3 3 3 3" xfId="42885" xr:uid="{00000000-0005-0000-0000-0000011E0000}"/>
    <cellStyle name="styleSeriesData 3 3 4" xfId="8723" xr:uid="{00000000-0005-0000-0000-0000E5050000}"/>
    <cellStyle name="styleSeriesData 3 3 4 2" xfId="28586" xr:uid="{00000000-0005-0000-0000-0000021E0000}"/>
    <cellStyle name="styleSeriesData 3 3 4 3" xfId="43362" xr:uid="{00000000-0005-0000-0000-0000021E0000}"/>
    <cellStyle name="styleSeriesData 3 3 5" xfId="9579" xr:uid="{00000000-0005-0000-0000-0000E5050000}"/>
    <cellStyle name="styleSeriesData 3 3 5 2" xfId="29181" xr:uid="{00000000-0005-0000-0000-0000031E0000}"/>
    <cellStyle name="styleSeriesData 3 3 5 3" xfId="43848" xr:uid="{00000000-0005-0000-0000-0000031E0000}"/>
    <cellStyle name="styleSeriesData 3 3 6" xfId="4216" xr:uid="{00000000-0005-0000-0000-00005F260000}"/>
    <cellStyle name="styleSeriesData 3 3 7" xfId="12490" xr:uid="{00000000-0005-0000-0000-0000E5050000}"/>
    <cellStyle name="styleSeriesData 3 3 7 2" xfId="31048" xr:uid="{00000000-0005-0000-0000-0000051E0000}"/>
    <cellStyle name="styleSeriesData 3 3 7 3" xfId="45148" xr:uid="{00000000-0005-0000-0000-0000051E0000}"/>
    <cellStyle name="styleSeriesData 3 3 8" xfId="13974" xr:uid="{00000000-0005-0000-0000-000069040000}"/>
    <cellStyle name="styleSeriesData 3 3 8 2" xfId="32530" xr:uid="{00000000-0005-0000-0000-0000061E0000}"/>
    <cellStyle name="styleSeriesData 3 3 8 3" xfId="46540" xr:uid="{00000000-0005-0000-0000-0000061E0000}"/>
    <cellStyle name="styleSeriesData 3 3 9" xfId="16597" xr:uid="{00000000-0005-0000-0000-0000E5050000}"/>
    <cellStyle name="styleSeriesData 3 3 9 2" xfId="35153" xr:uid="{00000000-0005-0000-0000-0000071E0000}"/>
    <cellStyle name="styleSeriesData 3 3 9 3" xfId="48934" xr:uid="{00000000-0005-0000-0000-0000071E0000}"/>
    <cellStyle name="styleSeriesData 3 4" xfId="2506" xr:uid="{00000000-0005-0000-0000-000069040000}"/>
    <cellStyle name="styleSeriesData 3 4 10" xfId="21541" xr:uid="{00000000-0005-0000-0000-000069040000}"/>
    <cellStyle name="styleSeriesData 3 4 10 2" xfId="40081" xr:uid="{00000000-0005-0000-0000-0000091E0000}"/>
    <cellStyle name="styleSeriesData 3 4 10 3" xfId="53429" xr:uid="{00000000-0005-0000-0000-0000091E0000}"/>
    <cellStyle name="styleSeriesData 3 4 11" xfId="24017" xr:uid="{00000000-0005-0000-0000-0000081E0000}"/>
    <cellStyle name="styleSeriesData 3 4 12" xfId="55334" xr:uid="{00000000-0005-0000-0000-000069040000}"/>
    <cellStyle name="styleSeriesData 3 4 2" xfId="5713" xr:uid="{00000000-0005-0000-0000-0000E6050000}"/>
    <cellStyle name="styleSeriesData 3 4 2 2" xfId="26128" xr:uid="{00000000-0005-0000-0000-00000A1E0000}"/>
    <cellStyle name="styleSeriesData 3 4 2 3" xfId="41516" xr:uid="{00000000-0005-0000-0000-00000A1E0000}"/>
    <cellStyle name="styleSeriesData 3 4 3" xfId="9396" xr:uid="{00000000-0005-0000-0000-0000E6050000}"/>
    <cellStyle name="styleSeriesData 3 4 3 2" xfId="28998" xr:uid="{00000000-0005-0000-0000-00000B1E0000}"/>
    <cellStyle name="styleSeriesData 3 4 3 3" xfId="43670" xr:uid="{00000000-0005-0000-0000-00000B1E0000}"/>
    <cellStyle name="styleSeriesData 3 4 4" xfId="4219" xr:uid="{00000000-0005-0000-0000-000060260000}"/>
    <cellStyle name="styleSeriesData 3 4 5" xfId="11722" xr:uid="{00000000-0005-0000-0000-0000E6050000}"/>
    <cellStyle name="styleSeriesData 3 4 5 2" xfId="30286" xr:uid="{00000000-0005-0000-0000-00000D1E0000}"/>
    <cellStyle name="styleSeriesData 3 4 5 3" xfId="44434" xr:uid="{00000000-0005-0000-0000-00000D1E0000}"/>
    <cellStyle name="styleSeriesData 3 4 6" xfId="13330" xr:uid="{00000000-0005-0000-0000-000069040000}"/>
    <cellStyle name="styleSeriesData 3 4 6 2" xfId="31886" xr:uid="{00000000-0005-0000-0000-00000E1E0000}"/>
    <cellStyle name="styleSeriesData 3 4 6 3" xfId="45966" xr:uid="{00000000-0005-0000-0000-00000E1E0000}"/>
    <cellStyle name="styleSeriesData 3 4 7" xfId="16414" xr:uid="{00000000-0005-0000-0000-0000E6050000}"/>
    <cellStyle name="styleSeriesData 3 4 7 2" xfId="34970" xr:uid="{00000000-0005-0000-0000-00000F1E0000}"/>
    <cellStyle name="styleSeriesData 3 4 7 3" xfId="48751" xr:uid="{00000000-0005-0000-0000-00000F1E0000}"/>
    <cellStyle name="styleSeriesData 3 4 8" xfId="11910" xr:uid="{00000000-0005-0000-0000-000069040000}"/>
    <cellStyle name="styleSeriesData 3 4 8 2" xfId="30474" xr:uid="{00000000-0005-0000-0000-0000101E0000}"/>
    <cellStyle name="styleSeriesData 3 4 8 3" xfId="44619" xr:uid="{00000000-0005-0000-0000-0000101E0000}"/>
    <cellStyle name="styleSeriesData 3 4 9" xfId="18584" xr:uid="{00000000-0005-0000-0000-0000E6050000}"/>
    <cellStyle name="styleSeriesData 3 4 9 2" xfId="37140" xr:uid="{00000000-0005-0000-0000-0000111E0000}"/>
    <cellStyle name="styleSeriesData 3 4 9 3" xfId="50642" xr:uid="{00000000-0005-0000-0000-0000111E0000}"/>
    <cellStyle name="styleSeriesData 3 5" xfId="4359" xr:uid="{00000000-0005-0000-0000-0000E3050000}"/>
    <cellStyle name="styleSeriesData 3 5 2" xfId="24875" xr:uid="{00000000-0005-0000-0000-0000121E0000}"/>
    <cellStyle name="styleSeriesData 3 5 3" xfId="24451" xr:uid="{00000000-0005-0000-0000-0000121E0000}"/>
    <cellStyle name="styleSeriesData 3 6" xfId="4217" xr:uid="{00000000-0005-0000-0000-00005D260000}"/>
    <cellStyle name="styleSeriesData 3 7" xfId="14568" xr:uid="{00000000-0005-0000-0000-000069040000}"/>
    <cellStyle name="styleSeriesData 3 7 2" xfId="33124" xr:uid="{00000000-0005-0000-0000-0000141E0000}"/>
    <cellStyle name="styleSeriesData 3 7 3" xfId="47102" xr:uid="{00000000-0005-0000-0000-0000141E0000}"/>
    <cellStyle name="styleSeriesData 3 8" xfId="14372" xr:uid="{00000000-0005-0000-0000-0000E3050000}"/>
    <cellStyle name="styleSeriesData 3 8 2" xfId="32928" xr:uid="{00000000-0005-0000-0000-0000151E0000}"/>
    <cellStyle name="styleSeriesData 3 8 3" xfId="46912" xr:uid="{00000000-0005-0000-0000-0000151E0000}"/>
    <cellStyle name="styleSeriesData 3 9" xfId="17872" xr:uid="{00000000-0005-0000-0000-0000E3050000}"/>
    <cellStyle name="styleSeriesData 3 9 2" xfId="36428" xr:uid="{00000000-0005-0000-0000-0000161E0000}"/>
    <cellStyle name="styleSeriesData 3 9 3" xfId="50014" xr:uid="{00000000-0005-0000-0000-0000161E0000}"/>
    <cellStyle name="styleSeriesData 4" xfId="1143" xr:uid="{00000000-0005-0000-0000-00006A040000}"/>
    <cellStyle name="styleSeriesData 4 10" xfId="17939" xr:uid="{00000000-0005-0000-0000-00006A040000}"/>
    <cellStyle name="styleSeriesData 4 10 2" xfId="36495" xr:uid="{00000000-0005-0000-0000-0000181E0000}"/>
    <cellStyle name="styleSeriesData 4 10 3" xfId="50077" xr:uid="{00000000-0005-0000-0000-0000181E0000}"/>
    <cellStyle name="styleSeriesData 4 11" xfId="18252" xr:uid="{00000000-0005-0000-0000-0000E7050000}"/>
    <cellStyle name="styleSeriesData 4 11 2" xfId="36808" xr:uid="{00000000-0005-0000-0000-0000191E0000}"/>
    <cellStyle name="styleSeriesData 4 11 3" xfId="50349" xr:uid="{00000000-0005-0000-0000-0000191E0000}"/>
    <cellStyle name="styleSeriesData 4 12" xfId="19847" xr:uid="{00000000-0005-0000-0000-00006A040000}"/>
    <cellStyle name="styleSeriesData 4 12 2" xfId="38403" xr:uid="{00000000-0005-0000-0000-00001A1E0000}"/>
    <cellStyle name="styleSeriesData 4 12 3" xfId="51895" xr:uid="{00000000-0005-0000-0000-00001A1E0000}"/>
    <cellStyle name="styleSeriesData 4 13" xfId="21647" xr:uid="{00000000-0005-0000-0000-00006A040000}"/>
    <cellStyle name="styleSeriesData 4 13 2" xfId="40187" xr:uid="{00000000-0005-0000-0000-00001B1E0000}"/>
    <cellStyle name="styleSeriesData 4 13 3" xfId="53535" xr:uid="{00000000-0005-0000-0000-00001B1E0000}"/>
    <cellStyle name="styleSeriesData 4 14" xfId="22124" xr:uid="{00000000-0005-0000-0000-0000E7050000}"/>
    <cellStyle name="styleSeriesData 4 14 2" xfId="40664" xr:uid="{00000000-0005-0000-0000-00001C1E0000}"/>
    <cellStyle name="styleSeriesData 4 14 3" xfId="53953" xr:uid="{00000000-0005-0000-0000-00001C1E0000}"/>
    <cellStyle name="styleSeriesData 4 15" xfId="22926" xr:uid="{00000000-0005-0000-0000-0000171E0000}"/>
    <cellStyle name="styleSeriesData 4 16" xfId="29957" xr:uid="{00000000-0005-0000-0000-0000171E0000}"/>
    <cellStyle name="styleSeriesData 4 17" xfId="54341" xr:uid="{00000000-0005-0000-0000-00006A040000}"/>
    <cellStyle name="styleSeriesData 4 2" xfId="2371" xr:uid="{00000000-0005-0000-0000-00006A040000}"/>
    <cellStyle name="styleSeriesData 4 2 10" xfId="14366" xr:uid="{00000000-0005-0000-0000-0000E8050000}"/>
    <cellStyle name="styleSeriesData 4 2 10 2" xfId="32922" xr:uid="{00000000-0005-0000-0000-00001E1E0000}"/>
    <cellStyle name="styleSeriesData 4 2 10 3" xfId="46907" xr:uid="{00000000-0005-0000-0000-00001E1E0000}"/>
    <cellStyle name="styleSeriesData 4 2 11" xfId="18104" xr:uid="{00000000-0005-0000-0000-00006A040000}"/>
    <cellStyle name="styleSeriesData 4 2 11 2" xfId="36660" xr:uid="{00000000-0005-0000-0000-00001F1E0000}"/>
    <cellStyle name="styleSeriesData 4 2 11 3" xfId="50220" xr:uid="{00000000-0005-0000-0000-00001F1E0000}"/>
    <cellStyle name="styleSeriesData 4 2 12" xfId="19536" xr:uid="{00000000-0005-0000-0000-0000E8050000}"/>
    <cellStyle name="styleSeriesData 4 2 12 2" xfId="38092" xr:uid="{00000000-0005-0000-0000-0000201E0000}"/>
    <cellStyle name="styleSeriesData 4 2 12 3" xfId="51584" xr:uid="{00000000-0005-0000-0000-0000201E0000}"/>
    <cellStyle name="styleSeriesData 4 2 13" xfId="23882" xr:uid="{00000000-0005-0000-0000-00001D1E0000}"/>
    <cellStyle name="styleSeriesData 4 2 2" xfId="5578" xr:uid="{00000000-0005-0000-0000-0000E8050000}"/>
    <cellStyle name="styleSeriesData 4 2 2 2" xfId="20564" xr:uid="{00000000-0005-0000-0000-000006070000}"/>
    <cellStyle name="styleSeriesData 4 2 2 2 2" xfId="39116" xr:uid="{00000000-0005-0000-0000-0000221E0000}"/>
    <cellStyle name="styleSeriesData 4 2 2 2 3" xfId="52499" xr:uid="{00000000-0005-0000-0000-0000221E0000}"/>
    <cellStyle name="styleSeriesData 4 2 2 3" xfId="25995" xr:uid="{00000000-0005-0000-0000-0000211E0000}"/>
    <cellStyle name="styleSeriesData 4 2 2 4" xfId="41395" xr:uid="{00000000-0005-0000-0000-0000211E0000}"/>
    <cellStyle name="styleSeriesData 4 2 3" xfId="7544" xr:uid="{00000000-0005-0000-0000-0000E8050000}"/>
    <cellStyle name="styleSeriesData 4 2 3 2" xfId="27674" xr:uid="{00000000-0005-0000-0000-0000231E0000}"/>
    <cellStyle name="styleSeriesData 4 2 3 3" xfId="42682" xr:uid="{00000000-0005-0000-0000-0000231E0000}"/>
    <cellStyle name="styleSeriesData 4 2 4" xfId="8405" xr:uid="{00000000-0005-0000-0000-0000E8050000}"/>
    <cellStyle name="styleSeriesData 4 2 4 2" xfId="28332" xr:uid="{00000000-0005-0000-0000-0000241E0000}"/>
    <cellStyle name="styleSeriesData 4 2 4 3" xfId="43159" xr:uid="{00000000-0005-0000-0000-0000241E0000}"/>
    <cellStyle name="styleSeriesData 4 2 5" xfId="9261" xr:uid="{00000000-0005-0000-0000-0000E8050000}"/>
    <cellStyle name="styleSeriesData 4 2 5 2" xfId="28863" xr:uid="{00000000-0005-0000-0000-0000251E0000}"/>
    <cellStyle name="styleSeriesData 4 2 5 3" xfId="43543" xr:uid="{00000000-0005-0000-0000-0000251E0000}"/>
    <cellStyle name="styleSeriesData 4 2 6" xfId="3627" xr:uid="{00000000-0005-0000-0000-000062260000}"/>
    <cellStyle name="styleSeriesData 4 2 7" xfId="12385" xr:uid="{00000000-0005-0000-0000-0000E8050000}"/>
    <cellStyle name="styleSeriesData 4 2 7 2" xfId="30944" xr:uid="{00000000-0005-0000-0000-0000271E0000}"/>
    <cellStyle name="styleSeriesData 4 2 7 3" xfId="45045" xr:uid="{00000000-0005-0000-0000-0000271E0000}"/>
    <cellStyle name="styleSeriesData 4 2 8" xfId="15045" xr:uid="{00000000-0005-0000-0000-0000E8050000}"/>
    <cellStyle name="styleSeriesData 4 2 8 2" xfId="33601" xr:uid="{00000000-0005-0000-0000-0000281E0000}"/>
    <cellStyle name="styleSeriesData 4 2 8 3" xfId="47552" xr:uid="{00000000-0005-0000-0000-0000281E0000}"/>
    <cellStyle name="styleSeriesData 4 2 9" xfId="13918" xr:uid="{00000000-0005-0000-0000-00006A040000}"/>
    <cellStyle name="styleSeriesData 4 2 9 2" xfId="32474" xr:uid="{00000000-0005-0000-0000-0000291E0000}"/>
    <cellStyle name="styleSeriesData 4 2 9 3" xfId="46486" xr:uid="{00000000-0005-0000-0000-0000291E0000}"/>
    <cellStyle name="styleSeriesData 4 3" xfId="2690" xr:uid="{00000000-0005-0000-0000-00006A040000}"/>
    <cellStyle name="styleSeriesData 4 3 10" xfId="14098" xr:uid="{00000000-0005-0000-0000-00006A040000}"/>
    <cellStyle name="styleSeriesData 4 3 10 2" xfId="32654" xr:uid="{00000000-0005-0000-0000-00002B1E0000}"/>
    <cellStyle name="styleSeriesData 4 3 10 3" xfId="46656" xr:uid="{00000000-0005-0000-0000-00002B1E0000}"/>
    <cellStyle name="styleSeriesData 4 3 11" xfId="17800" xr:uid="{00000000-0005-0000-0000-0000E9050000}"/>
    <cellStyle name="styleSeriesData 4 3 11 2" xfId="36356" xr:uid="{00000000-0005-0000-0000-00002C1E0000}"/>
    <cellStyle name="styleSeriesData 4 3 11 3" xfId="49955" xr:uid="{00000000-0005-0000-0000-00002C1E0000}"/>
    <cellStyle name="styleSeriesData 4 3 12" xfId="55516" xr:uid="{00000000-0005-0000-0000-00006A040000}"/>
    <cellStyle name="styleSeriesData 4 3 2" xfId="5897" xr:uid="{00000000-0005-0000-0000-0000E9050000}"/>
    <cellStyle name="styleSeriesData 4 3 2 2" xfId="20787" xr:uid="{00000000-0005-0000-0000-000008070000}"/>
    <cellStyle name="styleSeriesData 4 3 2 2 2" xfId="39332" xr:uid="{00000000-0005-0000-0000-00002E1E0000}"/>
    <cellStyle name="styleSeriesData 4 3 2 2 3" xfId="52709" xr:uid="{00000000-0005-0000-0000-00002E1E0000}"/>
    <cellStyle name="styleSeriesData 4 3 2 3" xfId="26307" xr:uid="{00000000-0005-0000-0000-00002D1E0000}"/>
    <cellStyle name="styleSeriesData 4 3 2 4" xfId="41692" xr:uid="{00000000-0005-0000-0000-00002D1E0000}"/>
    <cellStyle name="styleSeriesData 4 3 3" xfId="7863" xr:uid="{00000000-0005-0000-0000-0000E9050000}"/>
    <cellStyle name="styleSeriesData 4 3 3 2" xfId="27907" xr:uid="{00000000-0005-0000-0000-00002F1E0000}"/>
    <cellStyle name="styleSeriesData 4 3 3 3" xfId="42886" xr:uid="{00000000-0005-0000-0000-00002F1E0000}"/>
    <cellStyle name="styleSeriesData 4 3 4" xfId="8724" xr:uid="{00000000-0005-0000-0000-0000E9050000}"/>
    <cellStyle name="styleSeriesData 4 3 4 2" xfId="28587" xr:uid="{00000000-0005-0000-0000-0000301E0000}"/>
    <cellStyle name="styleSeriesData 4 3 4 3" xfId="43363" xr:uid="{00000000-0005-0000-0000-0000301E0000}"/>
    <cellStyle name="styleSeriesData 4 3 5" xfId="9580" xr:uid="{00000000-0005-0000-0000-0000E9050000}"/>
    <cellStyle name="styleSeriesData 4 3 5 2" xfId="29182" xr:uid="{00000000-0005-0000-0000-0000311E0000}"/>
    <cellStyle name="styleSeriesData 4 3 5 3" xfId="43849" xr:uid="{00000000-0005-0000-0000-0000311E0000}"/>
    <cellStyle name="styleSeriesData 4 3 6" xfId="3628" xr:uid="{00000000-0005-0000-0000-000063260000}"/>
    <cellStyle name="styleSeriesData 4 3 7" xfId="12685" xr:uid="{00000000-0005-0000-0000-0000E9050000}"/>
    <cellStyle name="styleSeriesData 4 3 7 2" xfId="31241" xr:uid="{00000000-0005-0000-0000-0000331E0000}"/>
    <cellStyle name="styleSeriesData 4 3 7 3" xfId="45335" xr:uid="{00000000-0005-0000-0000-0000331E0000}"/>
    <cellStyle name="styleSeriesData 4 3 8" xfId="11938" xr:uid="{00000000-0005-0000-0000-00006A040000}"/>
    <cellStyle name="styleSeriesData 4 3 8 2" xfId="30502" xr:uid="{00000000-0005-0000-0000-0000341E0000}"/>
    <cellStyle name="styleSeriesData 4 3 8 3" xfId="44646" xr:uid="{00000000-0005-0000-0000-0000341E0000}"/>
    <cellStyle name="styleSeriesData 4 3 9" xfId="16598" xr:uid="{00000000-0005-0000-0000-0000E9050000}"/>
    <cellStyle name="styleSeriesData 4 3 9 2" xfId="35154" xr:uid="{00000000-0005-0000-0000-0000351E0000}"/>
    <cellStyle name="styleSeriesData 4 3 9 3" xfId="48935" xr:uid="{00000000-0005-0000-0000-0000351E0000}"/>
    <cellStyle name="styleSeriesData 4 4" xfId="2505" xr:uid="{00000000-0005-0000-0000-00006A040000}"/>
    <cellStyle name="styleSeriesData 4 4 10" xfId="21540" xr:uid="{00000000-0005-0000-0000-00006A040000}"/>
    <cellStyle name="styleSeriesData 4 4 10 2" xfId="40080" xr:uid="{00000000-0005-0000-0000-0000371E0000}"/>
    <cellStyle name="styleSeriesData 4 4 10 3" xfId="53428" xr:uid="{00000000-0005-0000-0000-0000371E0000}"/>
    <cellStyle name="styleSeriesData 4 4 11" xfId="24016" xr:uid="{00000000-0005-0000-0000-0000361E0000}"/>
    <cellStyle name="styleSeriesData 4 4 12" xfId="55333" xr:uid="{00000000-0005-0000-0000-00006A040000}"/>
    <cellStyle name="styleSeriesData 4 4 2" xfId="5712" xr:uid="{00000000-0005-0000-0000-0000EA050000}"/>
    <cellStyle name="styleSeriesData 4 4 2 2" xfId="26127" xr:uid="{00000000-0005-0000-0000-0000381E0000}"/>
    <cellStyle name="styleSeriesData 4 4 2 3" xfId="41515" xr:uid="{00000000-0005-0000-0000-0000381E0000}"/>
    <cellStyle name="styleSeriesData 4 4 3" xfId="9395" xr:uid="{00000000-0005-0000-0000-0000EA050000}"/>
    <cellStyle name="styleSeriesData 4 4 3 2" xfId="28997" xr:uid="{00000000-0005-0000-0000-0000391E0000}"/>
    <cellStyle name="styleSeriesData 4 4 3 3" xfId="43669" xr:uid="{00000000-0005-0000-0000-0000391E0000}"/>
    <cellStyle name="styleSeriesData 4 4 4" xfId="3629" xr:uid="{00000000-0005-0000-0000-000064260000}"/>
    <cellStyle name="styleSeriesData 4 4 5" xfId="11881" xr:uid="{00000000-0005-0000-0000-0000EA050000}"/>
    <cellStyle name="styleSeriesData 4 4 5 2" xfId="30445" xr:uid="{00000000-0005-0000-0000-00003B1E0000}"/>
    <cellStyle name="styleSeriesData 4 4 5 3" xfId="44590" xr:uid="{00000000-0005-0000-0000-00003B1E0000}"/>
    <cellStyle name="styleSeriesData 4 4 6" xfId="11581" xr:uid="{00000000-0005-0000-0000-00006A040000}"/>
    <cellStyle name="styleSeriesData 4 4 6 2" xfId="30145" xr:uid="{00000000-0005-0000-0000-00003C1E0000}"/>
    <cellStyle name="styleSeriesData 4 4 6 3" xfId="44345" xr:uid="{00000000-0005-0000-0000-00003C1E0000}"/>
    <cellStyle name="styleSeriesData 4 4 7" xfId="16413" xr:uid="{00000000-0005-0000-0000-0000EA050000}"/>
    <cellStyle name="styleSeriesData 4 4 7 2" xfId="34969" xr:uid="{00000000-0005-0000-0000-00003D1E0000}"/>
    <cellStyle name="styleSeriesData 4 4 7 3" xfId="48750" xr:uid="{00000000-0005-0000-0000-00003D1E0000}"/>
    <cellStyle name="styleSeriesData 4 4 8" xfId="18263" xr:uid="{00000000-0005-0000-0000-00006A040000}"/>
    <cellStyle name="styleSeriesData 4 4 8 2" xfId="36819" xr:uid="{00000000-0005-0000-0000-00003E1E0000}"/>
    <cellStyle name="styleSeriesData 4 4 8 3" xfId="50357" xr:uid="{00000000-0005-0000-0000-00003E1E0000}"/>
    <cellStyle name="styleSeriesData 4 4 9" xfId="18725" xr:uid="{00000000-0005-0000-0000-0000EA050000}"/>
    <cellStyle name="styleSeriesData 4 4 9 2" xfId="37281" xr:uid="{00000000-0005-0000-0000-00003F1E0000}"/>
    <cellStyle name="styleSeriesData 4 4 9 3" xfId="50778" xr:uid="{00000000-0005-0000-0000-00003F1E0000}"/>
    <cellStyle name="styleSeriesData 4 5" xfId="4360" xr:uid="{00000000-0005-0000-0000-0000E7050000}"/>
    <cellStyle name="styleSeriesData 4 5 2" xfId="24876" xr:uid="{00000000-0005-0000-0000-0000401E0000}"/>
    <cellStyle name="styleSeriesData 4 5 3" xfId="24452" xr:uid="{00000000-0005-0000-0000-0000401E0000}"/>
    <cellStyle name="styleSeriesData 4 6" xfId="3626" xr:uid="{00000000-0005-0000-0000-000061260000}"/>
    <cellStyle name="styleSeriesData 4 7" xfId="13565" xr:uid="{00000000-0005-0000-0000-00006A040000}"/>
    <cellStyle name="styleSeriesData 4 7 2" xfId="32121" xr:uid="{00000000-0005-0000-0000-0000421E0000}"/>
    <cellStyle name="styleSeriesData 4 7 3" xfId="46174" xr:uid="{00000000-0005-0000-0000-0000421E0000}"/>
    <cellStyle name="styleSeriesData 4 8" xfId="14370" xr:uid="{00000000-0005-0000-0000-0000E7050000}"/>
    <cellStyle name="styleSeriesData 4 8 2" xfId="32926" xr:uid="{00000000-0005-0000-0000-0000431E0000}"/>
    <cellStyle name="styleSeriesData 4 8 3" xfId="46910" xr:uid="{00000000-0005-0000-0000-0000431E0000}"/>
    <cellStyle name="styleSeriesData 4 9" xfId="17567" xr:uid="{00000000-0005-0000-0000-0000E7050000}"/>
    <cellStyle name="styleSeriesData 4 9 2" xfId="36123" xr:uid="{00000000-0005-0000-0000-0000441E0000}"/>
    <cellStyle name="styleSeriesData 4 9 3" xfId="49753" xr:uid="{00000000-0005-0000-0000-0000441E0000}"/>
    <cellStyle name="styleSeriesData 5" xfId="2376" xr:uid="{00000000-0005-0000-0000-000065040000}"/>
    <cellStyle name="styleSeriesData 5 10" xfId="16284" xr:uid="{00000000-0005-0000-0000-0000EB050000}"/>
    <cellStyle name="styleSeriesData 5 10 2" xfId="34840" xr:uid="{00000000-0005-0000-0000-0000461E0000}"/>
    <cellStyle name="styleSeriesData 5 10 3" xfId="48627" xr:uid="{00000000-0005-0000-0000-0000461E0000}"/>
    <cellStyle name="styleSeriesData 5 11" xfId="18171" xr:uid="{00000000-0005-0000-0000-000065040000}"/>
    <cellStyle name="styleSeriesData 5 11 2" xfId="36727" xr:uid="{00000000-0005-0000-0000-0000471E0000}"/>
    <cellStyle name="styleSeriesData 5 11 3" xfId="50279" xr:uid="{00000000-0005-0000-0000-0000471E0000}"/>
    <cellStyle name="styleSeriesData 5 12" xfId="17420" xr:uid="{00000000-0005-0000-0000-0000EB050000}"/>
    <cellStyle name="styleSeriesData 5 12 2" xfId="35976" xr:uid="{00000000-0005-0000-0000-0000481E0000}"/>
    <cellStyle name="styleSeriesData 5 12 3" xfId="49625" xr:uid="{00000000-0005-0000-0000-0000481E0000}"/>
    <cellStyle name="styleSeriesData 5 13" xfId="23887" xr:uid="{00000000-0005-0000-0000-0000451E0000}"/>
    <cellStyle name="styleSeriesData 5 2" xfId="5583" xr:uid="{00000000-0005-0000-0000-0000EB050000}"/>
    <cellStyle name="styleSeriesData 5 2 2" xfId="20569" xr:uid="{00000000-0005-0000-0000-00000B070000}"/>
    <cellStyle name="styleSeriesData 5 2 2 2" xfId="39121" xr:uid="{00000000-0005-0000-0000-00004A1E0000}"/>
    <cellStyle name="styleSeriesData 5 2 2 3" xfId="52504" xr:uid="{00000000-0005-0000-0000-00004A1E0000}"/>
    <cellStyle name="styleSeriesData 5 2 3" xfId="26000" xr:uid="{00000000-0005-0000-0000-0000491E0000}"/>
    <cellStyle name="styleSeriesData 5 2 4" xfId="41400" xr:uid="{00000000-0005-0000-0000-0000491E0000}"/>
    <cellStyle name="styleSeriesData 5 3" xfId="7549" xr:uid="{00000000-0005-0000-0000-0000EB050000}"/>
    <cellStyle name="styleSeriesData 5 3 2" xfId="27679" xr:uid="{00000000-0005-0000-0000-00004B1E0000}"/>
    <cellStyle name="styleSeriesData 5 3 3" xfId="42687" xr:uid="{00000000-0005-0000-0000-00004B1E0000}"/>
    <cellStyle name="styleSeriesData 5 4" xfId="8410" xr:uid="{00000000-0005-0000-0000-0000EB050000}"/>
    <cellStyle name="styleSeriesData 5 4 2" xfId="28337" xr:uid="{00000000-0005-0000-0000-00004C1E0000}"/>
    <cellStyle name="styleSeriesData 5 4 3" xfId="43164" xr:uid="{00000000-0005-0000-0000-00004C1E0000}"/>
    <cellStyle name="styleSeriesData 5 5" xfId="9266" xr:uid="{00000000-0005-0000-0000-0000EB050000}"/>
    <cellStyle name="styleSeriesData 5 5 2" xfId="28868" xr:uid="{00000000-0005-0000-0000-00004D1E0000}"/>
    <cellStyle name="styleSeriesData 5 5 3" xfId="43548" xr:uid="{00000000-0005-0000-0000-00004D1E0000}"/>
    <cellStyle name="styleSeriesData 5 6" xfId="3963" xr:uid="{00000000-0005-0000-0000-000065260000}"/>
    <cellStyle name="styleSeriesData 5 7" xfId="12384" xr:uid="{00000000-0005-0000-0000-0000EB050000}"/>
    <cellStyle name="styleSeriesData 5 7 2" xfId="30943" xr:uid="{00000000-0005-0000-0000-00004F1E0000}"/>
    <cellStyle name="styleSeriesData 5 7 3" xfId="45044" xr:uid="{00000000-0005-0000-0000-00004F1E0000}"/>
    <cellStyle name="styleSeriesData 5 8" xfId="15050" xr:uid="{00000000-0005-0000-0000-0000EB050000}"/>
    <cellStyle name="styleSeriesData 5 8 2" xfId="33606" xr:uid="{00000000-0005-0000-0000-0000501E0000}"/>
    <cellStyle name="styleSeriesData 5 8 3" xfId="47557" xr:uid="{00000000-0005-0000-0000-0000501E0000}"/>
    <cellStyle name="styleSeriesData 5 9" xfId="14487" xr:uid="{00000000-0005-0000-0000-000065040000}"/>
    <cellStyle name="styleSeriesData 5 9 2" xfId="33043" xr:uid="{00000000-0005-0000-0000-0000511E0000}"/>
    <cellStyle name="styleSeriesData 5 9 3" xfId="47022" xr:uid="{00000000-0005-0000-0000-0000511E0000}"/>
    <cellStyle name="styleSeriesData 6" xfId="2685" xr:uid="{00000000-0005-0000-0000-000065040000}"/>
    <cellStyle name="styleSeriesData 6 10" xfId="17274" xr:uid="{00000000-0005-0000-0000-000065040000}"/>
    <cellStyle name="styleSeriesData 6 10 2" xfId="35830" xr:uid="{00000000-0005-0000-0000-0000531E0000}"/>
    <cellStyle name="styleSeriesData 6 10 3" xfId="49498" xr:uid="{00000000-0005-0000-0000-0000531E0000}"/>
    <cellStyle name="styleSeriesData 6 11" xfId="19554" xr:uid="{00000000-0005-0000-0000-0000EC050000}"/>
    <cellStyle name="styleSeriesData 6 11 2" xfId="38110" xr:uid="{00000000-0005-0000-0000-0000541E0000}"/>
    <cellStyle name="styleSeriesData 6 11 3" xfId="51602" xr:uid="{00000000-0005-0000-0000-0000541E0000}"/>
    <cellStyle name="styleSeriesData 6 12" xfId="55511" xr:uid="{00000000-0005-0000-0000-000065040000}"/>
    <cellStyle name="styleSeriesData 6 2" xfId="5892" xr:uid="{00000000-0005-0000-0000-0000EC050000}"/>
    <cellStyle name="styleSeriesData 6 2 2" xfId="20782" xr:uid="{00000000-0005-0000-0000-00000D070000}"/>
    <cellStyle name="styleSeriesData 6 2 2 2" xfId="39327" xr:uid="{00000000-0005-0000-0000-0000561E0000}"/>
    <cellStyle name="styleSeriesData 6 2 2 3" xfId="52704" xr:uid="{00000000-0005-0000-0000-0000561E0000}"/>
    <cellStyle name="styleSeriesData 6 2 3" xfId="26302" xr:uid="{00000000-0005-0000-0000-0000551E0000}"/>
    <cellStyle name="styleSeriesData 6 2 4" xfId="41687" xr:uid="{00000000-0005-0000-0000-0000551E0000}"/>
    <cellStyle name="styleSeriesData 6 3" xfId="7858" xr:uid="{00000000-0005-0000-0000-0000EC050000}"/>
    <cellStyle name="styleSeriesData 6 3 2" xfId="27902" xr:uid="{00000000-0005-0000-0000-0000571E0000}"/>
    <cellStyle name="styleSeriesData 6 3 3" xfId="42881" xr:uid="{00000000-0005-0000-0000-0000571E0000}"/>
    <cellStyle name="styleSeriesData 6 4" xfId="8719" xr:uid="{00000000-0005-0000-0000-0000EC050000}"/>
    <cellStyle name="styleSeriesData 6 4 2" xfId="28582" xr:uid="{00000000-0005-0000-0000-0000581E0000}"/>
    <cellStyle name="styleSeriesData 6 4 3" xfId="43358" xr:uid="{00000000-0005-0000-0000-0000581E0000}"/>
    <cellStyle name="styleSeriesData 6 5" xfId="9575" xr:uid="{00000000-0005-0000-0000-0000EC050000}"/>
    <cellStyle name="styleSeriesData 6 5 2" xfId="29177" xr:uid="{00000000-0005-0000-0000-0000591E0000}"/>
    <cellStyle name="styleSeriesData 6 5 3" xfId="43844" xr:uid="{00000000-0005-0000-0000-0000591E0000}"/>
    <cellStyle name="styleSeriesData 6 6" xfId="3630" xr:uid="{00000000-0005-0000-0000-000066260000}"/>
    <cellStyle name="styleSeriesData 6 7" xfId="12489" xr:uid="{00000000-0005-0000-0000-0000EC050000}"/>
    <cellStyle name="styleSeriesData 6 7 2" xfId="31047" xr:uid="{00000000-0005-0000-0000-00005B1E0000}"/>
    <cellStyle name="styleSeriesData 6 7 3" xfId="45147" xr:uid="{00000000-0005-0000-0000-00005B1E0000}"/>
    <cellStyle name="styleSeriesData 6 8" xfId="14205" xr:uid="{00000000-0005-0000-0000-000065040000}"/>
    <cellStyle name="styleSeriesData 6 8 2" xfId="32761" xr:uid="{00000000-0005-0000-0000-00005C1E0000}"/>
    <cellStyle name="styleSeriesData 6 8 3" xfId="46760" xr:uid="{00000000-0005-0000-0000-00005C1E0000}"/>
    <cellStyle name="styleSeriesData 6 9" xfId="16593" xr:uid="{00000000-0005-0000-0000-0000EC050000}"/>
    <cellStyle name="styleSeriesData 6 9 2" xfId="35149" xr:uid="{00000000-0005-0000-0000-00005D1E0000}"/>
    <cellStyle name="styleSeriesData 6 9 3" xfId="48930" xr:uid="{00000000-0005-0000-0000-00005D1E0000}"/>
    <cellStyle name="styleSeriesData 7" xfId="3144" xr:uid="{00000000-0005-0000-0000-000065040000}"/>
    <cellStyle name="styleSeriesData 7 10" xfId="21908" xr:uid="{00000000-0005-0000-0000-000065040000}"/>
    <cellStyle name="styleSeriesData 7 10 2" xfId="40448" xr:uid="{00000000-0005-0000-0000-00005F1E0000}"/>
    <cellStyle name="styleSeriesData 7 10 3" xfId="53796" xr:uid="{00000000-0005-0000-0000-00005F1E0000}"/>
    <cellStyle name="styleSeriesData 7 11" xfId="24346" xr:uid="{00000000-0005-0000-0000-00005E1E0000}"/>
    <cellStyle name="styleSeriesData 7 12" xfId="55965" xr:uid="{00000000-0005-0000-0000-000065040000}"/>
    <cellStyle name="styleSeriesData 7 2" xfId="6351" xr:uid="{00000000-0005-0000-0000-0000ED050000}"/>
    <cellStyle name="styleSeriesData 7 2 2" xfId="26759" xr:uid="{00000000-0005-0000-0000-0000601E0000}"/>
    <cellStyle name="styleSeriesData 7 2 3" xfId="41980" xr:uid="{00000000-0005-0000-0000-0000601E0000}"/>
    <cellStyle name="styleSeriesData 7 3" xfId="10034" xr:uid="{00000000-0005-0000-0000-0000ED050000}"/>
    <cellStyle name="styleSeriesData 7 3 2" xfId="29635" xr:uid="{00000000-0005-0000-0000-0000611E0000}"/>
    <cellStyle name="styleSeriesData 7 3 3" xfId="44200" xr:uid="{00000000-0005-0000-0000-0000611E0000}"/>
    <cellStyle name="styleSeriesData 7 4" xfId="3631" xr:uid="{00000000-0005-0000-0000-000067260000}"/>
    <cellStyle name="styleSeriesData 7 5" xfId="11966" xr:uid="{00000000-0005-0000-0000-0000ED050000}"/>
    <cellStyle name="styleSeriesData 7 5 2" xfId="30530" xr:uid="{00000000-0005-0000-0000-0000631E0000}"/>
    <cellStyle name="styleSeriesData 7 5 3" xfId="44674" xr:uid="{00000000-0005-0000-0000-0000631E0000}"/>
    <cellStyle name="styleSeriesData 7 6" xfId="16209" xr:uid="{00000000-0005-0000-0000-000065040000}"/>
    <cellStyle name="styleSeriesData 7 6 2" xfId="34765" xr:uid="{00000000-0005-0000-0000-0000641E0000}"/>
    <cellStyle name="styleSeriesData 7 6 3" xfId="48557" xr:uid="{00000000-0005-0000-0000-0000641E0000}"/>
    <cellStyle name="styleSeriesData 7 7" xfId="17050" xr:uid="{00000000-0005-0000-0000-0000ED050000}"/>
    <cellStyle name="styleSeriesData 7 7 2" xfId="35606" xr:uid="{00000000-0005-0000-0000-0000651E0000}"/>
    <cellStyle name="styleSeriesData 7 7 3" xfId="49286" xr:uid="{00000000-0005-0000-0000-0000651E0000}"/>
    <cellStyle name="styleSeriesData 7 8" xfId="17810" xr:uid="{00000000-0005-0000-0000-000065040000}"/>
    <cellStyle name="styleSeriesData 7 8 2" xfId="36366" xr:uid="{00000000-0005-0000-0000-0000661E0000}"/>
    <cellStyle name="styleSeriesData 7 8 3" xfId="49962" xr:uid="{00000000-0005-0000-0000-0000661E0000}"/>
    <cellStyle name="styleSeriesData 7 9" xfId="19511" xr:uid="{00000000-0005-0000-0000-0000ED050000}"/>
    <cellStyle name="styleSeriesData 7 9 2" xfId="38067" xr:uid="{00000000-0005-0000-0000-0000671E0000}"/>
    <cellStyle name="styleSeriesData 7 9 3" xfId="51559" xr:uid="{00000000-0005-0000-0000-0000671E0000}"/>
    <cellStyle name="styleSeriesData 8" xfId="4355" xr:uid="{00000000-0005-0000-0000-0000D6050000}"/>
    <cellStyle name="styleSeriesData 8 2" xfId="24871" xr:uid="{00000000-0005-0000-0000-0000681E0000}"/>
    <cellStyle name="styleSeriesData 8 3" xfId="25413" xr:uid="{00000000-0005-0000-0000-0000681E0000}"/>
    <cellStyle name="styleSeriesData 9" xfId="3618" xr:uid="{00000000-0005-0000-0000-000050260000}"/>
    <cellStyle name="styleSeriesDataForecast" xfId="1144" xr:uid="{00000000-0005-0000-0000-00006B040000}"/>
    <cellStyle name="styleSeriesDataForecast 10" xfId="12306" xr:uid="{00000000-0005-0000-0000-00006B040000}"/>
    <cellStyle name="styleSeriesDataForecast 10 2" xfId="30867" xr:uid="{00000000-0005-0000-0000-00006B1E0000}"/>
    <cellStyle name="styleSeriesDataForecast 10 3" xfId="44980" xr:uid="{00000000-0005-0000-0000-00006B1E0000}"/>
    <cellStyle name="styleSeriesDataForecast 11" xfId="13668" xr:uid="{00000000-0005-0000-0000-0000EE050000}"/>
    <cellStyle name="styleSeriesDataForecast 11 2" xfId="32224" xr:uid="{00000000-0005-0000-0000-00006C1E0000}"/>
    <cellStyle name="styleSeriesDataForecast 11 3" xfId="46268" xr:uid="{00000000-0005-0000-0000-00006C1E0000}"/>
    <cellStyle name="styleSeriesDataForecast 12" xfId="15746" xr:uid="{00000000-0005-0000-0000-0000EE050000}"/>
    <cellStyle name="styleSeriesDataForecast 12 2" xfId="34302" xr:uid="{00000000-0005-0000-0000-00006D1E0000}"/>
    <cellStyle name="styleSeriesDataForecast 12 3" xfId="48159" xr:uid="{00000000-0005-0000-0000-00006D1E0000}"/>
    <cellStyle name="styleSeriesDataForecast 13" xfId="14593" xr:uid="{00000000-0005-0000-0000-00006B040000}"/>
    <cellStyle name="styleSeriesDataForecast 13 2" xfId="33149" xr:uid="{00000000-0005-0000-0000-00006E1E0000}"/>
    <cellStyle name="styleSeriesDataForecast 13 3" xfId="47121" xr:uid="{00000000-0005-0000-0000-00006E1E0000}"/>
    <cellStyle name="styleSeriesDataForecast 14" xfId="18803" xr:uid="{00000000-0005-0000-0000-0000EE050000}"/>
    <cellStyle name="styleSeriesDataForecast 14 2" xfId="37359" xr:uid="{00000000-0005-0000-0000-00006F1E0000}"/>
    <cellStyle name="styleSeriesDataForecast 14 3" xfId="50852" xr:uid="{00000000-0005-0000-0000-00006F1E0000}"/>
    <cellStyle name="styleSeriesDataForecast 15" xfId="19141" xr:uid="{00000000-0005-0000-0000-00006B040000}"/>
    <cellStyle name="styleSeriesDataForecast 15 2" xfId="37697" xr:uid="{00000000-0005-0000-0000-0000701E0000}"/>
    <cellStyle name="styleSeriesDataForecast 15 3" xfId="51189" xr:uid="{00000000-0005-0000-0000-0000701E0000}"/>
    <cellStyle name="styleSeriesDataForecast 16" xfId="21497" xr:uid="{00000000-0005-0000-0000-00006B040000}"/>
    <cellStyle name="styleSeriesDataForecast 16 2" xfId="40037" xr:uid="{00000000-0005-0000-0000-0000711E0000}"/>
    <cellStyle name="styleSeriesDataForecast 16 3" xfId="53385" xr:uid="{00000000-0005-0000-0000-0000711E0000}"/>
    <cellStyle name="styleSeriesDataForecast 17" xfId="22125" xr:uid="{00000000-0005-0000-0000-0000EE050000}"/>
    <cellStyle name="styleSeriesDataForecast 17 2" xfId="40665" xr:uid="{00000000-0005-0000-0000-0000721E0000}"/>
    <cellStyle name="styleSeriesDataForecast 17 3" xfId="53954" xr:uid="{00000000-0005-0000-0000-0000721E0000}"/>
    <cellStyle name="styleSeriesDataForecast 18" xfId="22927" xr:uid="{00000000-0005-0000-0000-00006A1E0000}"/>
    <cellStyle name="styleSeriesDataForecast 19" xfId="29955" xr:uid="{00000000-0005-0000-0000-00006A1E0000}"/>
    <cellStyle name="styleSeriesDataForecast 2" xfId="1145" xr:uid="{00000000-0005-0000-0000-00006C040000}"/>
    <cellStyle name="styleSeriesDataForecast 2 10" xfId="14250" xr:uid="{00000000-0005-0000-0000-0000EF050000}"/>
    <cellStyle name="styleSeriesDataForecast 2 10 2" xfId="32806" xr:uid="{00000000-0005-0000-0000-0000741E0000}"/>
    <cellStyle name="styleSeriesDataForecast 2 10 3" xfId="46800" xr:uid="{00000000-0005-0000-0000-0000741E0000}"/>
    <cellStyle name="styleSeriesDataForecast 2 11" xfId="18417" xr:uid="{00000000-0005-0000-0000-0000EF050000}"/>
    <cellStyle name="styleSeriesDataForecast 2 11 2" xfId="36973" xr:uid="{00000000-0005-0000-0000-0000751E0000}"/>
    <cellStyle name="styleSeriesDataForecast 2 11 3" xfId="50492" xr:uid="{00000000-0005-0000-0000-0000751E0000}"/>
    <cellStyle name="styleSeriesDataForecast 2 12" xfId="18005" xr:uid="{00000000-0005-0000-0000-00006C040000}"/>
    <cellStyle name="styleSeriesDataForecast 2 12 2" xfId="36561" xr:uid="{00000000-0005-0000-0000-0000761E0000}"/>
    <cellStyle name="styleSeriesDataForecast 2 12 3" xfId="50129" xr:uid="{00000000-0005-0000-0000-0000761E0000}"/>
    <cellStyle name="styleSeriesDataForecast 2 13" xfId="18838" xr:uid="{00000000-0005-0000-0000-0000EF050000}"/>
    <cellStyle name="styleSeriesDataForecast 2 13 2" xfId="37394" xr:uid="{00000000-0005-0000-0000-0000771E0000}"/>
    <cellStyle name="styleSeriesDataForecast 2 13 3" xfId="50886" xr:uid="{00000000-0005-0000-0000-0000771E0000}"/>
    <cellStyle name="styleSeriesDataForecast 2 14" xfId="18366" xr:uid="{00000000-0005-0000-0000-00006C040000}"/>
    <cellStyle name="styleSeriesDataForecast 2 14 2" xfId="36922" xr:uid="{00000000-0005-0000-0000-0000781E0000}"/>
    <cellStyle name="styleSeriesDataForecast 2 14 3" xfId="50444" xr:uid="{00000000-0005-0000-0000-0000781E0000}"/>
    <cellStyle name="styleSeriesDataForecast 2 15" xfId="21638" xr:uid="{00000000-0005-0000-0000-00006C040000}"/>
    <cellStyle name="styleSeriesDataForecast 2 15 2" xfId="40178" xr:uid="{00000000-0005-0000-0000-0000791E0000}"/>
    <cellStyle name="styleSeriesDataForecast 2 15 3" xfId="53526" xr:uid="{00000000-0005-0000-0000-0000791E0000}"/>
    <cellStyle name="styleSeriesDataForecast 2 16" xfId="22126" xr:uid="{00000000-0005-0000-0000-0000EF050000}"/>
    <cellStyle name="styleSeriesDataForecast 2 16 2" xfId="40666" xr:uid="{00000000-0005-0000-0000-00007A1E0000}"/>
    <cellStyle name="styleSeriesDataForecast 2 16 3" xfId="53955" xr:uid="{00000000-0005-0000-0000-00007A1E0000}"/>
    <cellStyle name="styleSeriesDataForecast 2 17" xfId="22928" xr:uid="{00000000-0005-0000-0000-0000731E0000}"/>
    <cellStyle name="styleSeriesDataForecast 2 18" xfId="29956" xr:uid="{00000000-0005-0000-0000-0000731E0000}"/>
    <cellStyle name="styleSeriesDataForecast 2 19" xfId="54343" xr:uid="{00000000-0005-0000-0000-00006C040000}"/>
    <cellStyle name="styleSeriesDataForecast 2 2" xfId="1146" xr:uid="{00000000-0005-0000-0000-00006D040000}"/>
    <cellStyle name="styleSeriesDataForecast 2 2 10" xfId="17351" xr:uid="{00000000-0005-0000-0000-00006D040000}"/>
    <cellStyle name="styleSeriesDataForecast 2 2 10 2" xfId="35907" xr:uid="{00000000-0005-0000-0000-00007C1E0000}"/>
    <cellStyle name="styleSeriesDataForecast 2 2 10 3" xfId="49565" xr:uid="{00000000-0005-0000-0000-00007C1E0000}"/>
    <cellStyle name="styleSeriesDataForecast 2 2 11" xfId="19333" xr:uid="{00000000-0005-0000-0000-0000F0050000}"/>
    <cellStyle name="styleSeriesDataForecast 2 2 11 2" xfId="37889" xr:uid="{00000000-0005-0000-0000-00007D1E0000}"/>
    <cellStyle name="styleSeriesDataForecast 2 2 11 3" xfId="51381" xr:uid="{00000000-0005-0000-0000-00007D1E0000}"/>
    <cellStyle name="styleSeriesDataForecast 2 2 12" xfId="19743" xr:uid="{00000000-0005-0000-0000-00006D040000}"/>
    <cellStyle name="styleSeriesDataForecast 2 2 12 2" xfId="38299" xr:uid="{00000000-0005-0000-0000-00007E1E0000}"/>
    <cellStyle name="styleSeriesDataForecast 2 2 12 3" xfId="51791" xr:uid="{00000000-0005-0000-0000-00007E1E0000}"/>
    <cellStyle name="styleSeriesDataForecast 2 2 13" xfId="21506" xr:uid="{00000000-0005-0000-0000-00006D040000}"/>
    <cellStyle name="styleSeriesDataForecast 2 2 13 2" xfId="40046" xr:uid="{00000000-0005-0000-0000-00007F1E0000}"/>
    <cellStyle name="styleSeriesDataForecast 2 2 13 3" xfId="53394" xr:uid="{00000000-0005-0000-0000-00007F1E0000}"/>
    <cellStyle name="styleSeriesDataForecast 2 2 14" xfId="22127" xr:uid="{00000000-0005-0000-0000-0000F0050000}"/>
    <cellStyle name="styleSeriesDataForecast 2 2 14 2" xfId="40667" xr:uid="{00000000-0005-0000-0000-0000801E0000}"/>
    <cellStyle name="styleSeriesDataForecast 2 2 14 3" xfId="53956" xr:uid="{00000000-0005-0000-0000-0000801E0000}"/>
    <cellStyle name="styleSeriesDataForecast 2 2 15" xfId="22929" xr:uid="{00000000-0005-0000-0000-00007B1E0000}"/>
    <cellStyle name="styleSeriesDataForecast 2 2 16" xfId="29951" xr:uid="{00000000-0005-0000-0000-00007B1E0000}"/>
    <cellStyle name="styleSeriesDataForecast 2 2 17" xfId="54344" xr:uid="{00000000-0005-0000-0000-00006D040000}"/>
    <cellStyle name="styleSeriesDataForecast 2 2 2" xfId="2368" xr:uid="{00000000-0005-0000-0000-00006D040000}"/>
    <cellStyle name="styleSeriesDataForecast 2 2 2 10" xfId="14369" xr:uid="{00000000-0005-0000-0000-0000F1050000}"/>
    <cellStyle name="styleSeriesDataForecast 2 2 2 10 2" xfId="32925" xr:uid="{00000000-0005-0000-0000-0000821E0000}"/>
    <cellStyle name="styleSeriesDataForecast 2 2 2 10 3" xfId="46909" xr:uid="{00000000-0005-0000-0000-0000821E0000}"/>
    <cellStyle name="styleSeriesDataForecast 2 2 2 11" xfId="15750" xr:uid="{00000000-0005-0000-0000-00006D040000}"/>
    <cellStyle name="styleSeriesDataForecast 2 2 2 11 2" xfId="34306" xr:uid="{00000000-0005-0000-0000-0000831E0000}"/>
    <cellStyle name="styleSeriesDataForecast 2 2 2 11 3" xfId="48163" xr:uid="{00000000-0005-0000-0000-0000831E0000}"/>
    <cellStyle name="styleSeriesDataForecast 2 2 2 12" xfId="19541" xr:uid="{00000000-0005-0000-0000-0000F1050000}"/>
    <cellStyle name="styleSeriesDataForecast 2 2 2 12 2" xfId="38097" xr:uid="{00000000-0005-0000-0000-0000841E0000}"/>
    <cellStyle name="styleSeriesDataForecast 2 2 2 12 3" xfId="51589" xr:uid="{00000000-0005-0000-0000-0000841E0000}"/>
    <cellStyle name="styleSeriesDataForecast 2 2 2 13" xfId="23879" xr:uid="{00000000-0005-0000-0000-0000811E0000}"/>
    <cellStyle name="styleSeriesDataForecast 2 2 2 2" xfId="5575" xr:uid="{00000000-0005-0000-0000-0000F1050000}"/>
    <cellStyle name="styleSeriesDataForecast 2 2 2 2 2" xfId="20561" xr:uid="{00000000-0005-0000-0000-000013070000}"/>
    <cellStyle name="styleSeriesDataForecast 2 2 2 2 2 2" xfId="39113" xr:uid="{00000000-0005-0000-0000-0000861E0000}"/>
    <cellStyle name="styleSeriesDataForecast 2 2 2 2 2 3" xfId="52496" xr:uid="{00000000-0005-0000-0000-0000861E0000}"/>
    <cellStyle name="styleSeriesDataForecast 2 2 2 2 3" xfId="25992" xr:uid="{00000000-0005-0000-0000-0000851E0000}"/>
    <cellStyle name="styleSeriesDataForecast 2 2 2 2 4" xfId="41392" xr:uid="{00000000-0005-0000-0000-0000851E0000}"/>
    <cellStyle name="styleSeriesDataForecast 2 2 2 3" xfId="7541" xr:uid="{00000000-0005-0000-0000-0000F1050000}"/>
    <cellStyle name="styleSeriesDataForecast 2 2 2 3 2" xfId="27671" xr:uid="{00000000-0005-0000-0000-0000871E0000}"/>
    <cellStyle name="styleSeriesDataForecast 2 2 2 3 3" xfId="42679" xr:uid="{00000000-0005-0000-0000-0000871E0000}"/>
    <cellStyle name="styleSeriesDataForecast 2 2 2 4" xfId="8402" xr:uid="{00000000-0005-0000-0000-0000F1050000}"/>
    <cellStyle name="styleSeriesDataForecast 2 2 2 4 2" xfId="28329" xr:uid="{00000000-0005-0000-0000-0000881E0000}"/>
    <cellStyle name="styleSeriesDataForecast 2 2 2 4 3" xfId="43156" xr:uid="{00000000-0005-0000-0000-0000881E0000}"/>
    <cellStyle name="styleSeriesDataForecast 2 2 2 5" xfId="9258" xr:uid="{00000000-0005-0000-0000-0000F1050000}"/>
    <cellStyle name="styleSeriesDataForecast 2 2 2 5 2" xfId="28860" xr:uid="{00000000-0005-0000-0000-0000891E0000}"/>
    <cellStyle name="styleSeriesDataForecast 2 2 2 5 3" xfId="43540" xr:uid="{00000000-0005-0000-0000-0000891E0000}"/>
    <cellStyle name="styleSeriesDataForecast 2 2 2 6" xfId="3635" xr:uid="{00000000-0005-0000-0000-00006B260000}"/>
    <cellStyle name="styleSeriesDataForecast 2 2 2 7" xfId="12797" xr:uid="{00000000-0005-0000-0000-0000F1050000}"/>
    <cellStyle name="styleSeriesDataForecast 2 2 2 7 2" xfId="31353" xr:uid="{00000000-0005-0000-0000-00008B1E0000}"/>
    <cellStyle name="styleSeriesDataForecast 2 2 2 7 3" xfId="45441" xr:uid="{00000000-0005-0000-0000-00008B1E0000}"/>
    <cellStyle name="styleSeriesDataForecast 2 2 2 8" xfId="15042" xr:uid="{00000000-0005-0000-0000-0000F1050000}"/>
    <cellStyle name="styleSeriesDataForecast 2 2 2 8 2" xfId="33598" xr:uid="{00000000-0005-0000-0000-00008C1E0000}"/>
    <cellStyle name="styleSeriesDataForecast 2 2 2 8 3" xfId="47549" xr:uid="{00000000-0005-0000-0000-00008C1E0000}"/>
    <cellStyle name="styleSeriesDataForecast 2 2 2 9" xfId="13920" xr:uid="{00000000-0005-0000-0000-00006D040000}"/>
    <cellStyle name="styleSeriesDataForecast 2 2 2 9 2" xfId="32476" xr:uid="{00000000-0005-0000-0000-00008D1E0000}"/>
    <cellStyle name="styleSeriesDataForecast 2 2 2 9 3" xfId="46488" xr:uid="{00000000-0005-0000-0000-00008D1E0000}"/>
    <cellStyle name="styleSeriesDataForecast 2 2 3" xfId="2797" xr:uid="{00000000-0005-0000-0000-00006D040000}"/>
    <cellStyle name="styleSeriesDataForecast 2 2 3 10" xfId="14800" xr:uid="{00000000-0005-0000-0000-00006D040000}"/>
    <cellStyle name="styleSeriesDataForecast 2 2 3 10 2" xfId="33356" xr:uid="{00000000-0005-0000-0000-00008F1E0000}"/>
    <cellStyle name="styleSeriesDataForecast 2 2 3 10 3" xfId="47319" xr:uid="{00000000-0005-0000-0000-00008F1E0000}"/>
    <cellStyle name="styleSeriesDataForecast 2 2 3 11" xfId="14660" xr:uid="{00000000-0005-0000-0000-0000F2050000}"/>
    <cellStyle name="styleSeriesDataForecast 2 2 3 11 2" xfId="33216" xr:uid="{00000000-0005-0000-0000-0000901E0000}"/>
    <cellStyle name="styleSeriesDataForecast 2 2 3 11 3" xfId="47185" xr:uid="{00000000-0005-0000-0000-0000901E0000}"/>
    <cellStyle name="styleSeriesDataForecast 2 2 3 12" xfId="55618" xr:uid="{00000000-0005-0000-0000-00006D040000}"/>
    <cellStyle name="styleSeriesDataForecast 2 2 3 2" xfId="6004" xr:uid="{00000000-0005-0000-0000-0000F2050000}"/>
    <cellStyle name="styleSeriesDataForecast 2 2 3 2 2" xfId="20831" xr:uid="{00000000-0005-0000-0000-000015070000}"/>
    <cellStyle name="styleSeriesDataForecast 2 2 3 2 2 2" xfId="39374" xr:uid="{00000000-0005-0000-0000-0000921E0000}"/>
    <cellStyle name="styleSeriesDataForecast 2 2 3 2 2 3" xfId="52743" xr:uid="{00000000-0005-0000-0000-0000921E0000}"/>
    <cellStyle name="styleSeriesDataForecast 2 2 3 2 3" xfId="26412" xr:uid="{00000000-0005-0000-0000-0000911E0000}"/>
    <cellStyle name="styleSeriesDataForecast 2 2 3 2 4" xfId="41726" xr:uid="{00000000-0005-0000-0000-0000911E0000}"/>
    <cellStyle name="styleSeriesDataForecast 2 2 3 3" xfId="7970" xr:uid="{00000000-0005-0000-0000-0000F2050000}"/>
    <cellStyle name="styleSeriesDataForecast 2 2 3 3 2" xfId="27998" xr:uid="{00000000-0005-0000-0000-0000931E0000}"/>
    <cellStyle name="styleSeriesDataForecast 2 2 3 3 3" xfId="42912" xr:uid="{00000000-0005-0000-0000-0000931E0000}"/>
    <cellStyle name="styleSeriesDataForecast 2 2 3 4" xfId="8830" xr:uid="{00000000-0005-0000-0000-0000F2050000}"/>
    <cellStyle name="styleSeriesDataForecast 2 2 3 4 2" xfId="28679" xr:uid="{00000000-0005-0000-0000-0000941E0000}"/>
    <cellStyle name="styleSeriesDataForecast 2 2 3 4 3" xfId="43389" xr:uid="{00000000-0005-0000-0000-0000941E0000}"/>
    <cellStyle name="styleSeriesDataForecast 2 2 3 5" xfId="9687" xr:uid="{00000000-0005-0000-0000-0000F2050000}"/>
    <cellStyle name="styleSeriesDataForecast 2 2 3 5 2" xfId="29288" xr:uid="{00000000-0005-0000-0000-0000951E0000}"/>
    <cellStyle name="styleSeriesDataForecast 2 2 3 5 3" xfId="43886" xr:uid="{00000000-0005-0000-0000-0000951E0000}"/>
    <cellStyle name="styleSeriesDataForecast 2 2 3 6" xfId="3636" xr:uid="{00000000-0005-0000-0000-00006C260000}"/>
    <cellStyle name="styleSeriesDataForecast 2 2 3 7" xfId="13091" xr:uid="{00000000-0005-0000-0000-0000F2050000}"/>
    <cellStyle name="styleSeriesDataForecast 2 2 3 7 2" xfId="31647" xr:uid="{00000000-0005-0000-0000-0000971E0000}"/>
    <cellStyle name="styleSeriesDataForecast 2 2 3 7 3" xfId="45730" xr:uid="{00000000-0005-0000-0000-0000971E0000}"/>
    <cellStyle name="styleSeriesDataForecast 2 2 3 8" xfId="15889" xr:uid="{00000000-0005-0000-0000-00006D040000}"/>
    <cellStyle name="styleSeriesDataForecast 2 2 3 8 2" xfId="34445" xr:uid="{00000000-0005-0000-0000-0000981E0000}"/>
    <cellStyle name="styleSeriesDataForecast 2 2 3 8 3" xfId="48293" xr:uid="{00000000-0005-0000-0000-0000981E0000}"/>
    <cellStyle name="styleSeriesDataForecast 2 2 3 9" xfId="16703" xr:uid="{00000000-0005-0000-0000-0000F2050000}"/>
    <cellStyle name="styleSeriesDataForecast 2 2 3 9 2" xfId="35259" xr:uid="{00000000-0005-0000-0000-0000991E0000}"/>
    <cellStyle name="styleSeriesDataForecast 2 2 3 9 3" xfId="48972" xr:uid="{00000000-0005-0000-0000-0000991E0000}"/>
    <cellStyle name="styleSeriesDataForecast 2 2 4" xfId="2502" xr:uid="{00000000-0005-0000-0000-00006D040000}"/>
    <cellStyle name="styleSeriesDataForecast 2 2 4 10" xfId="21537" xr:uid="{00000000-0005-0000-0000-00006D040000}"/>
    <cellStyle name="styleSeriesDataForecast 2 2 4 10 2" xfId="40077" xr:uid="{00000000-0005-0000-0000-00009B1E0000}"/>
    <cellStyle name="styleSeriesDataForecast 2 2 4 10 3" xfId="53425" xr:uid="{00000000-0005-0000-0000-00009B1E0000}"/>
    <cellStyle name="styleSeriesDataForecast 2 2 4 11" xfId="24013" xr:uid="{00000000-0005-0000-0000-00009A1E0000}"/>
    <cellStyle name="styleSeriesDataForecast 2 2 4 12" xfId="55330" xr:uid="{00000000-0005-0000-0000-00006D040000}"/>
    <cellStyle name="styleSeriesDataForecast 2 2 4 2" xfId="5709" xr:uid="{00000000-0005-0000-0000-0000F3050000}"/>
    <cellStyle name="styleSeriesDataForecast 2 2 4 2 2" xfId="26124" xr:uid="{00000000-0005-0000-0000-00009C1E0000}"/>
    <cellStyle name="styleSeriesDataForecast 2 2 4 2 3" xfId="41512" xr:uid="{00000000-0005-0000-0000-00009C1E0000}"/>
    <cellStyle name="styleSeriesDataForecast 2 2 4 3" xfId="9392" xr:uid="{00000000-0005-0000-0000-0000F3050000}"/>
    <cellStyle name="styleSeriesDataForecast 2 2 4 3 2" xfId="28994" xr:uid="{00000000-0005-0000-0000-00009D1E0000}"/>
    <cellStyle name="styleSeriesDataForecast 2 2 4 3 3" xfId="43666" xr:uid="{00000000-0005-0000-0000-00009D1E0000}"/>
    <cellStyle name="styleSeriesDataForecast 2 2 4 4" xfId="3637" xr:uid="{00000000-0005-0000-0000-00006D260000}"/>
    <cellStyle name="styleSeriesDataForecast 2 2 4 5" xfId="12405" xr:uid="{00000000-0005-0000-0000-0000F3050000}"/>
    <cellStyle name="styleSeriesDataForecast 2 2 4 5 2" xfId="30964" xr:uid="{00000000-0005-0000-0000-00009F1E0000}"/>
    <cellStyle name="styleSeriesDataForecast 2 2 4 5 3" xfId="45064" xr:uid="{00000000-0005-0000-0000-00009F1E0000}"/>
    <cellStyle name="styleSeriesDataForecast 2 2 4 6" xfId="14798" xr:uid="{00000000-0005-0000-0000-00006D040000}"/>
    <cellStyle name="styleSeriesDataForecast 2 2 4 6 2" xfId="33354" xr:uid="{00000000-0005-0000-0000-0000A01E0000}"/>
    <cellStyle name="styleSeriesDataForecast 2 2 4 6 3" xfId="47317" xr:uid="{00000000-0005-0000-0000-0000A01E0000}"/>
    <cellStyle name="styleSeriesDataForecast 2 2 4 7" xfId="16410" xr:uid="{00000000-0005-0000-0000-0000F3050000}"/>
    <cellStyle name="styleSeriesDataForecast 2 2 4 7 2" xfId="34966" xr:uid="{00000000-0005-0000-0000-0000A11E0000}"/>
    <cellStyle name="styleSeriesDataForecast 2 2 4 7 3" xfId="48747" xr:uid="{00000000-0005-0000-0000-0000A11E0000}"/>
    <cellStyle name="styleSeriesDataForecast 2 2 4 8" xfId="13296" xr:uid="{00000000-0005-0000-0000-00006D040000}"/>
    <cellStyle name="styleSeriesDataForecast 2 2 4 8 2" xfId="31852" xr:uid="{00000000-0005-0000-0000-0000A21E0000}"/>
    <cellStyle name="styleSeriesDataForecast 2 2 4 8 3" xfId="45934" xr:uid="{00000000-0005-0000-0000-0000A21E0000}"/>
    <cellStyle name="styleSeriesDataForecast 2 2 4 9" xfId="18586" xr:uid="{00000000-0005-0000-0000-0000F3050000}"/>
    <cellStyle name="styleSeriesDataForecast 2 2 4 9 2" xfId="37142" xr:uid="{00000000-0005-0000-0000-0000A31E0000}"/>
    <cellStyle name="styleSeriesDataForecast 2 2 4 9 3" xfId="50644" xr:uid="{00000000-0005-0000-0000-0000A31E0000}"/>
    <cellStyle name="styleSeriesDataForecast 2 2 5" xfId="4363" xr:uid="{00000000-0005-0000-0000-0000F0050000}"/>
    <cellStyle name="styleSeriesDataForecast 2 2 5 2" xfId="24879" xr:uid="{00000000-0005-0000-0000-0000A41E0000}"/>
    <cellStyle name="styleSeriesDataForecast 2 2 5 3" xfId="24450" xr:uid="{00000000-0005-0000-0000-0000A41E0000}"/>
    <cellStyle name="styleSeriesDataForecast 2 2 6" xfId="3634" xr:uid="{00000000-0005-0000-0000-00006A260000}"/>
    <cellStyle name="styleSeriesDataForecast 2 2 7" xfId="14779" xr:uid="{00000000-0005-0000-0000-00006D040000}"/>
    <cellStyle name="styleSeriesDataForecast 2 2 7 2" xfId="33335" xr:uid="{00000000-0005-0000-0000-0000A61E0000}"/>
    <cellStyle name="styleSeriesDataForecast 2 2 7 3" xfId="47300" xr:uid="{00000000-0005-0000-0000-0000A61E0000}"/>
    <cellStyle name="styleSeriesDataForecast 2 2 8" xfId="14101" xr:uid="{00000000-0005-0000-0000-0000F0050000}"/>
    <cellStyle name="styleSeriesDataForecast 2 2 8 2" xfId="32657" xr:uid="{00000000-0005-0000-0000-0000A71E0000}"/>
    <cellStyle name="styleSeriesDataForecast 2 2 8 3" xfId="46659" xr:uid="{00000000-0005-0000-0000-0000A71E0000}"/>
    <cellStyle name="styleSeriesDataForecast 2 2 9" xfId="13995" xr:uid="{00000000-0005-0000-0000-0000F0050000}"/>
    <cellStyle name="styleSeriesDataForecast 2 2 9 2" xfId="32551" xr:uid="{00000000-0005-0000-0000-0000A81E0000}"/>
    <cellStyle name="styleSeriesDataForecast 2 2 9 3" xfId="46559" xr:uid="{00000000-0005-0000-0000-0000A81E0000}"/>
    <cellStyle name="styleSeriesDataForecast 2 3" xfId="1147" xr:uid="{00000000-0005-0000-0000-00006E040000}"/>
    <cellStyle name="styleSeriesDataForecast 2 3 10" xfId="18835" xr:uid="{00000000-0005-0000-0000-00006E040000}"/>
    <cellStyle name="styleSeriesDataForecast 2 3 10 2" xfId="37391" xr:uid="{00000000-0005-0000-0000-0000AA1E0000}"/>
    <cellStyle name="styleSeriesDataForecast 2 3 10 3" xfId="50883" xr:uid="{00000000-0005-0000-0000-0000AA1E0000}"/>
    <cellStyle name="styleSeriesDataForecast 2 3 11" xfId="18737" xr:uid="{00000000-0005-0000-0000-0000F4050000}"/>
    <cellStyle name="styleSeriesDataForecast 2 3 11 2" xfId="37293" xr:uid="{00000000-0005-0000-0000-0000AB1E0000}"/>
    <cellStyle name="styleSeriesDataForecast 2 3 11 3" xfId="50790" xr:uid="{00000000-0005-0000-0000-0000AB1E0000}"/>
    <cellStyle name="styleSeriesDataForecast 2 3 12" xfId="18964" xr:uid="{00000000-0005-0000-0000-00006E040000}"/>
    <cellStyle name="styleSeriesDataForecast 2 3 12 2" xfId="37520" xr:uid="{00000000-0005-0000-0000-0000AC1E0000}"/>
    <cellStyle name="styleSeriesDataForecast 2 3 12 3" xfId="51012" xr:uid="{00000000-0005-0000-0000-0000AC1E0000}"/>
    <cellStyle name="styleSeriesDataForecast 2 3 13" xfId="21643" xr:uid="{00000000-0005-0000-0000-00006E040000}"/>
    <cellStyle name="styleSeriesDataForecast 2 3 13 2" xfId="40183" xr:uid="{00000000-0005-0000-0000-0000AD1E0000}"/>
    <cellStyle name="styleSeriesDataForecast 2 3 13 3" xfId="53531" xr:uid="{00000000-0005-0000-0000-0000AD1E0000}"/>
    <cellStyle name="styleSeriesDataForecast 2 3 14" xfId="22128" xr:uid="{00000000-0005-0000-0000-0000F4050000}"/>
    <cellStyle name="styleSeriesDataForecast 2 3 14 2" xfId="40668" xr:uid="{00000000-0005-0000-0000-0000AE1E0000}"/>
    <cellStyle name="styleSeriesDataForecast 2 3 14 3" xfId="53957" xr:uid="{00000000-0005-0000-0000-0000AE1E0000}"/>
    <cellStyle name="styleSeriesDataForecast 2 3 15" xfId="22930" xr:uid="{00000000-0005-0000-0000-0000A91E0000}"/>
    <cellStyle name="styleSeriesDataForecast 2 3 16" xfId="29954" xr:uid="{00000000-0005-0000-0000-0000A91E0000}"/>
    <cellStyle name="styleSeriesDataForecast 2 3 17" xfId="54345" xr:uid="{00000000-0005-0000-0000-00006E040000}"/>
    <cellStyle name="styleSeriesDataForecast 2 3 2" xfId="2367" xr:uid="{00000000-0005-0000-0000-00006E040000}"/>
    <cellStyle name="styleSeriesDataForecast 2 3 2 10" xfId="13674" xr:uid="{00000000-0005-0000-0000-0000F5050000}"/>
    <cellStyle name="styleSeriesDataForecast 2 3 2 10 2" xfId="32230" xr:uid="{00000000-0005-0000-0000-0000B01E0000}"/>
    <cellStyle name="styleSeriesDataForecast 2 3 2 10 3" xfId="46272" xr:uid="{00000000-0005-0000-0000-0000B01E0000}"/>
    <cellStyle name="styleSeriesDataForecast 2 3 2 11" xfId="12322" xr:uid="{00000000-0005-0000-0000-00006E040000}"/>
    <cellStyle name="styleSeriesDataForecast 2 3 2 11 2" xfId="30883" xr:uid="{00000000-0005-0000-0000-0000B11E0000}"/>
    <cellStyle name="styleSeriesDataForecast 2 3 2 11 3" xfId="44994" xr:uid="{00000000-0005-0000-0000-0000B11E0000}"/>
    <cellStyle name="styleSeriesDataForecast 2 3 2 12" xfId="19627" xr:uid="{00000000-0005-0000-0000-0000F5050000}"/>
    <cellStyle name="styleSeriesDataForecast 2 3 2 12 2" xfId="38183" xr:uid="{00000000-0005-0000-0000-0000B21E0000}"/>
    <cellStyle name="styleSeriesDataForecast 2 3 2 12 3" xfId="51675" xr:uid="{00000000-0005-0000-0000-0000B21E0000}"/>
    <cellStyle name="styleSeriesDataForecast 2 3 2 13" xfId="23878" xr:uid="{00000000-0005-0000-0000-0000AF1E0000}"/>
    <cellStyle name="styleSeriesDataForecast 2 3 2 2" xfId="5574" xr:uid="{00000000-0005-0000-0000-0000F5050000}"/>
    <cellStyle name="styleSeriesDataForecast 2 3 2 2 2" xfId="20560" xr:uid="{00000000-0005-0000-0000-000019070000}"/>
    <cellStyle name="styleSeriesDataForecast 2 3 2 2 2 2" xfId="39112" xr:uid="{00000000-0005-0000-0000-0000B41E0000}"/>
    <cellStyle name="styleSeriesDataForecast 2 3 2 2 2 3" xfId="52495" xr:uid="{00000000-0005-0000-0000-0000B41E0000}"/>
    <cellStyle name="styleSeriesDataForecast 2 3 2 2 3" xfId="25991" xr:uid="{00000000-0005-0000-0000-0000B31E0000}"/>
    <cellStyle name="styleSeriesDataForecast 2 3 2 2 4" xfId="41391" xr:uid="{00000000-0005-0000-0000-0000B31E0000}"/>
    <cellStyle name="styleSeriesDataForecast 2 3 2 3" xfId="7540" xr:uid="{00000000-0005-0000-0000-0000F5050000}"/>
    <cellStyle name="styleSeriesDataForecast 2 3 2 3 2" xfId="27670" xr:uid="{00000000-0005-0000-0000-0000B51E0000}"/>
    <cellStyle name="styleSeriesDataForecast 2 3 2 3 3" xfId="42678" xr:uid="{00000000-0005-0000-0000-0000B51E0000}"/>
    <cellStyle name="styleSeriesDataForecast 2 3 2 4" xfId="8401" xr:uid="{00000000-0005-0000-0000-0000F5050000}"/>
    <cellStyle name="styleSeriesDataForecast 2 3 2 4 2" xfId="28328" xr:uid="{00000000-0005-0000-0000-0000B61E0000}"/>
    <cellStyle name="styleSeriesDataForecast 2 3 2 4 3" xfId="43155" xr:uid="{00000000-0005-0000-0000-0000B61E0000}"/>
    <cellStyle name="styleSeriesDataForecast 2 3 2 5" xfId="9257" xr:uid="{00000000-0005-0000-0000-0000F5050000}"/>
    <cellStyle name="styleSeriesDataForecast 2 3 2 5 2" xfId="28859" xr:uid="{00000000-0005-0000-0000-0000B71E0000}"/>
    <cellStyle name="styleSeriesDataForecast 2 3 2 5 3" xfId="43539" xr:uid="{00000000-0005-0000-0000-0000B71E0000}"/>
    <cellStyle name="styleSeriesDataForecast 2 3 2 6" xfId="3639" xr:uid="{00000000-0005-0000-0000-00006F260000}"/>
    <cellStyle name="styleSeriesDataForecast 2 3 2 7" xfId="13217" xr:uid="{00000000-0005-0000-0000-0000F5050000}"/>
    <cellStyle name="styleSeriesDataForecast 2 3 2 7 2" xfId="31773" xr:uid="{00000000-0005-0000-0000-0000B91E0000}"/>
    <cellStyle name="styleSeriesDataForecast 2 3 2 7 3" xfId="45855" xr:uid="{00000000-0005-0000-0000-0000B91E0000}"/>
    <cellStyle name="styleSeriesDataForecast 2 3 2 8" xfId="15041" xr:uid="{00000000-0005-0000-0000-0000F5050000}"/>
    <cellStyle name="styleSeriesDataForecast 2 3 2 8 2" xfId="33597" xr:uid="{00000000-0005-0000-0000-0000BA1E0000}"/>
    <cellStyle name="styleSeriesDataForecast 2 3 2 8 3" xfId="47548" xr:uid="{00000000-0005-0000-0000-0000BA1E0000}"/>
    <cellStyle name="styleSeriesDataForecast 2 3 2 9" xfId="14290" xr:uid="{00000000-0005-0000-0000-00006E040000}"/>
    <cellStyle name="styleSeriesDataForecast 2 3 2 9 2" xfId="32846" xr:uid="{00000000-0005-0000-0000-0000BB1E0000}"/>
    <cellStyle name="styleSeriesDataForecast 2 3 2 9 3" xfId="46838" xr:uid="{00000000-0005-0000-0000-0000BB1E0000}"/>
    <cellStyle name="styleSeriesDataForecast 2 3 3" xfId="2693" xr:uid="{00000000-0005-0000-0000-00006E040000}"/>
    <cellStyle name="styleSeriesDataForecast 2 3 3 10" xfId="18306" xr:uid="{00000000-0005-0000-0000-00006E040000}"/>
    <cellStyle name="styleSeriesDataForecast 2 3 3 10 2" xfId="36862" xr:uid="{00000000-0005-0000-0000-0000BD1E0000}"/>
    <cellStyle name="styleSeriesDataForecast 2 3 3 10 3" xfId="50393" xr:uid="{00000000-0005-0000-0000-0000BD1E0000}"/>
    <cellStyle name="styleSeriesDataForecast 2 3 3 11" xfId="19553" xr:uid="{00000000-0005-0000-0000-0000F6050000}"/>
    <cellStyle name="styleSeriesDataForecast 2 3 3 11 2" xfId="38109" xr:uid="{00000000-0005-0000-0000-0000BE1E0000}"/>
    <cellStyle name="styleSeriesDataForecast 2 3 3 11 3" xfId="51601" xr:uid="{00000000-0005-0000-0000-0000BE1E0000}"/>
    <cellStyle name="styleSeriesDataForecast 2 3 3 12" xfId="55519" xr:uid="{00000000-0005-0000-0000-00006E040000}"/>
    <cellStyle name="styleSeriesDataForecast 2 3 3 2" xfId="5900" xr:uid="{00000000-0005-0000-0000-0000F6050000}"/>
    <cellStyle name="styleSeriesDataForecast 2 3 3 2 2" xfId="20790" xr:uid="{00000000-0005-0000-0000-00001B070000}"/>
    <cellStyle name="styleSeriesDataForecast 2 3 3 2 2 2" xfId="39335" xr:uid="{00000000-0005-0000-0000-0000C01E0000}"/>
    <cellStyle name="styleSeriesDataForecast 2 3 3 2 2 3" xfId="52712" xr:uid="{00000000-0005-0000-0000-0000C01E0000}"/>
    <cellStyle name="styleSeriesDataForecast 2 3 3 2 3" xfId="26310" xr:uid="{00000000-0005-0000-0000-0000BF1E0000}"/>
    <cellStyle name="styleSeriesDataForecast 2 3 3 2 4" xfId="41695" xr:uid="{00000000-0005-0000-0000-0000BF1E0000}"/>
    <cellStyle name="styleSeriesDataForecast 2 3 3 3" xfId="7866" xr:uid="{00000000-0005-0000-0000-0000F6050000}"/>
    <cellStyle name="styleSeriesDataForecast 2 3 3 3 2" xfId="27910" xr:uid="{00000000-0005-0000-0000-0000C11E0000}"/>
    <cellStyle name="styleSeriesDataForecast 2 3 3 3 3" xfId="42889" xr:uid="{00000000-0005-0000-0000-0000C11E0000}"/>
    <cellStyle name="styleSeriesDataForecast 2 3 3 4" xfId="8727" xr:uid="{00000000-0005-0000-0000-0000F6050000}"/>
    <cellStyle name="styleSeriesDataForecast 2 3 3 4 2" xfId="28590" xr:uid="{00000000-0005-0000-0000-0000C21E0000}"/>
    <cellStyle name="styleSeriesDataForecast 2 3 3 4 3" xfId="43366" xr:uid="{00000000-0005-0000-0000-0000C21E0000}"/>
    <cellStyle name="styleSeriesDataForecast 2 3 3 5" xfId="9583" xr:uid="{00000000-0005-0000-0000-0000F6050000}"/>
    <cellStyle name="styleSeriesDataForecast 2 3 3 5 2" xfId="29185" xr:uid="{00000000-0005-0000-0000-0000C31E0000}"/>
    <cellStyle name="styleSeriesDataForecast 2 3 3 5 3" xfId="43852" xr:uid="{00000000-0005-0000-0000-0000C31E0000}"/>
    <cellStyle name="styleSeriesDataForecast 2 3 3 6" xfId="3640" xr:uid="{00000000-0005-0000-0000-000070260000}"/>
    <cellStyle name="styleSeriesDataForecast 2 3 3 7" xfId="12683" xr:uid="{00000000-0005-0000-0000-0000F6050000}"/>
    <cellStyle name="styleSeriesDataForecast 2 3 3 7 2" xfId="31239" xr:uid="{00000000-0005-0000-0000-0000C51E0000}"/>
    <cellStyle name="styleSeriesDataForecast 2 3 3 7 3" xfId="45333" xr:uid="{00000000-0005-0000-0000-0000C51E0000}"/>
    <cellStyle name="styleSeriesDataForecast 2 3 3 8" xfId="13299" xr:uid="{00000000-0005-0000-0000-00006E040000}"/>
    <cellStyle name="styleSeriesDataForecast 2 3 3 8 2" xfId="31855" xr:uid="{00000000-0005-0000-0000-0000C61E0000}"/>
    <cellStyle name="styleSeriesDataForecast 2 3 3 8 3" xfId="45936" xr:uid="{00000000-0005-0000-0000-0000C61E0000}"/>
    <cellStyle name="styleSeriesDataForecast 2 3 3 9" xfId="16601" xr:uid="{00000000-0005-0000-0000-0000F6050000}"/>
    <cellStyle name="styleSeriesDataForecast 2 3 3 9 2" xfId="35157" xr:uid="{00000000-0005-0000-0000-0000C71E0000}"/>
    <cellStyle name="styleSeriesDataForecast 2 3 3 9 3" xfId="48938" xr:uid="{00000000-0005-0000-0000-0000C71E0000}"/>
    <cellStyle name="styleSeriesDataForecast 2 3 4" xfId="2501" xr:uid="{00000000-0005-0000-0000-00006E040000}"/>
    <cellStyle name="styleSeriesDataForecast 2 3 4 10" xfId="21536" xr:uid="{00000000-0005-0000-0000-00006E040000}"/>
    <cellStyle name="styleSeriesDataForecast 2 3 4 10 2" xfId="40076" xr:uid="{00000000-0005-0000-0000-0000C91E0000}"/>
    <cellStyle name="styleSeriesDataForecast 2 3 4 10 3" xfId="53424" xr:uid="{00000000-0005-0000-0000-0000C91E0000}"/>
    <cellStyle name="styleSeriesDataForecast 2 3 4 11" xfId="24012" xr:uid="{00000000-0005-0000-0000-0000C81E0000}"/>
    <cellStyle name="styleSeriesDataForecast 2 3 4 12" xfId="55329" xr:uid="{00000000-0005-0000-0000-00006E040000}"/>
    <cellStyle name="styleSeriesDataForecast 2 3 4 2" xfId="5708" xr:uid="{00000000-0005-0000-0000-0000F7050000}"/>
    <cellStyle name="styleSeriesDataForecast 2 3 4 2 2" xfId="26123" xr:uid="{00000000-0005-0000-0000-0000CA1E0000}"/>
    <cellStyle name="styleSeriesDataForecast 2 3 4 2 3" xfId="41511" xr:uid="{00000000-0005-0000-0000-0000CA1E0000}"/>
    <cellStyle name="styleSeriesDataForecast 2 3 4 3" xfId="9391" xr:uid="{00000000-0005-0000-0000-0000F7050000}"/>
    <cellStyle name="styleSeriesDataForecast 2 3 4 3 2" xfId="28993" xr:uid="{00000000-0005-0000-0000-0000CB1E0000}"/>
    <cellStyle name="styleSeriesDataForecast 2 3 4 3 3" xfId="43665" xr:uid="{00000000-0005-0000-0000-0000CB1E0000}"/>
    <cellStyle name="styleSeriesDataForecast 2 3 4 4" xfId="3641" xr:uid="{00000000-0005-0000-0000-000071260000}"/>
    <cellStyle name="styleSeriesDataForecast 2 3 4 5" xfId="11719" xr:uid="{00000000-0005-0000-0000-0000F7050000}"/>
    <cellStyle name="styleSeriesDataForecast 2 3 4 5 2" xfId="30283" xr:uid="{00000000-0005-0000-0000-0000CD1E0000}"/>
    <cellStyle name="styleSeriesDataForecast 2 3 4 5 3" xfId="44431" xr:uid="{00000000-0005-0000-0000-0000CD1E0000}"/>
    <cellStyle name="styleSeriesDataForecast 2 3 4 6" xfId="12853" xr:uid="{00000000-0005-0000-0000-00006E040000}"/>
    <cellStyle name="styleSeriesDataForecast 2 3 4 6 2" xfId="31409" xr:uid="{00000000-0005-0000-0000-0000CE1E0000}"/>
    <cellStyle name="styleSeriesDataForecast 2 3 4 6 3" xfId="45494" xr:uid="{00000000-0005-0000-0000-0000CE1E0000}"/>
    <cellStyle name="styleSeriesDataForecast 2 3 4 7" xfId="16409" xr:uid="{00000000-0005-0000-0000-0000F7050000}"/>
    <cellStyle name="styleSeriesDataForecast 2 3 4 7 2" xfId="34965" xr:uid="{00000000-0005-0000-0000-0000CF1E0000}"/>
    <cellStyle name="styleSeriesDataForecast 2 3 4 7 3" xfId="48746" xr:uid="{00000000-0005-0000-0000-0000CF1E0000}"/>
    <cellStyle name="styleSeriesDataForecast 2 3 4 8" xfId="13550" xr:uid="{00000000-0005-0000-0000-00006E040000}"/>
    <cellStyle name="styleSeriesDataForecast 2 3 4 8 2" xfId="32106" xr:uid="{00000000-0005-0000-0000-0000D01E0000}"/>
    <cellStyle name="styleSeriesDataForecast 2 3 4 8 3" xfId="46160" xr:uid="{00000000-0005-0000-0000-0000D01E0000}"/>
    <cellStyle name="styleSeriesDataForecast 2 3 4 9" xfId="18727" xr:uid="{00000000-0005-0000-0000-0000F7050000}"/>
    <cellStyle name="styleSeriesDataForecast 2 3 4 9 2" xfId="37283" xr:uid="{00000000-0005-0000-0000-0000D11E0000}"/>
    <cellStyle name="styleSeriesDataForecast 2 3 4 9 3" xfId="50780" xr:uid="{00000000-0005-0000-0000-0000D11E0000}"/>
    <cellStyle name="styleSeriesDataForecast 2 3 5" xfId="4364" xr:uid="{00000000-0005-0000-0000-0000F4050000}"/>
    <cellStyle name="styleSeriesDataForecast 2 3 5 2" xfId="24880" xr:uid="{00000000-0005-0000-0000-0000D21E0000}"/>
    <cellStyle name="styleSeriesDataForecast 2 3 5 3" xfId="22625" xr:uid="{00000000-0005-0000-0000-0000D21E0000}"/>
    <cellStyle name="styleSeriesDataForecast 2 3 6" xfId="3638" xr:uid="{00000000-0005-0000-0000-00006E260000}"/>
    <cellStyle name="styleSeriesDataForecast 2 3 7" xfId="13840" xr:uid="{00000000-0005-0000-0000-00006E040000}"/>
    <cellStyle name="styleSeriesDataForecast 2 3 7 2" xfId="32396" xr:uid="{00000000-0005-0000-0000-0000D41E0000}"/>
    <cellStyle name="styleSeriesDataForecast 2 3 7 3" xfId="46418" xr:uid="{00000000-0005-0000-0000-0000D41E0000}"/>
    <cellStyle name="styleSeriesDataForecast 2 3 8" xfId="14247" xr:uid="{00000000-0005-0000-0000-0000F4050000}"/>
    <cellStyle name="styleSeriesDataForecast 2 3 8 2" xfId="32803" xr:uid="{00000000-0005-0000-0000-0000D51E0000}"/>
    <cellStyle name="styleSeriesDataForecast 2 3 8 3" xfId="46797" xr:uid="{00000000-0005-0000-0000-0000D51E0000}"/>
    <cellStyle name="styleSeriesDataForecast 2 3 9" xfId="15767" xr:uid="{00000000-0005-0000-0000-0000F4050000}"/>
    <cellStyle name="styleSeriesDataForecast 2 3 9 2" xfId="34323" xr:uid="{00000000-0005-0000-0000-0000D61E0000}"/>
    <cellStyle name="styleSeriesDataForecast 2 3 9 3" xfId="48179" xr:uid="{00000000-0005-0000-0000-0000D61E0000}"/>
    <cellStyle name="styleSeriesDataForecast 2 4" xfId="2369" xr:uid="{00000000-0005-0000-0000-00006C040000}"/>
    <cellStyle name="styleSeriesDataForecast 2 4 10" xfId="14583" xr:uid="{00000000-0005-0000-0000-0000F8050000}"/>
    <cellStyle name="styleSeriesDataForecast 2 4 10 2" xfId="33139" xr:uid="{00000000-0005-0000-0000-0000D81E0000}"/>
    <cellStyle name="styleSeriesDataForecast 2 4 10 3" xfId="47113" xr:uid="{00000000-0005-0000-0000-0000D81E0000}"/>
    <cellStyle name="styleSeriesDataForecast 2 4 11" xfId="17896" xr:uid="{00000000-0005-0000-0000-00006C040000}"/>
    <cellStyle name="styleSeriesDataForecast 2 4 11 2" xfId="36452" xr:uid="{00000000-0005-0000-0000-0000D91E0000}"/>
    <cellStyle name="styleSeriesDataForecast 2 4 11 3" xfId="50037" xr:uid="{00000000-0005-0000-0000-0000D91E0000}"/>
    <cellStyle name="styleSeriesDataForecast 2 4 12" xfId="18298" xr:uid="{00000000-0005-0000-0000-0000F8050000}"/>
    <cellStyle name="styleSeriesDataForecast 2 4 12 2" xfId="36854" xr:uid="{00000000-0005-0000-0000-0000DA1E0000}"/>
    <cellStyle name="styleSeriesDataForecast 2 4 12 3" xfId="50385" xr:uid="{00000000-0005-0000-0000-0000DA1E0000}"/>
    <cellStyle name="styleSeriesDataForecast 2 4 13" xfId="23880" xr:uid="{00000000-0005-0000-0000-0000D71E0000}"/>
    <cellStyle name="styleSeriesDataForecast 2 4 2" xfId="5576" xr:uid="{00000000-0005-0000-0000-0000F8050000}"/>
    <cellStyle name="styleSeriesDataForecast 2 4 2 2" xfId="20562" xr:uid="{00000000-0005-0000-0000-00001E070000}"/>
    <cellStyle name="styleSeriesDataForecast 2 4 2 2 2" xfId="39114" xr:uid="{00000000-0005-0000-0000-0000DC1E0000}"/>
    <cellStyle name="styleSeriesDataForecast 2 4 2 2 3" xfId="52497" xr:uid="{00000000-0005-0000-0000-0000DC1E0000}"/>
    <cellStyle name="styleSeriesDataForecast 2 4 2 3" xfId="25993" xr:uid="{00000000-0005-0000-0000-0000DB1E0000}"/>
    <cellStyle name="styleSeriesDataForecast 2 4 2 4" xfId="41393" xr:uid="{00000000-0005-0000-0000-0000DB1E0000}"/>
    <cellStyle name="styleSeriesDataForecast 2 4 3" xfId="7542" xr:uid="{00000000-0005-0000-0000-0000F8050000}"/>
    <cellStyle name="styleSeriesDataForecast 2 4 3 2" xfId="27672" xr:uid="{00000000-0005-0000-0000-0000DD1E0000}"/>
    <cellStyle name="styleSeriesDataForecast 2 4 3 3" xfId="42680" xr:uid="{00000000-0005-0000-0000-0000DD1E0000}"/>
    <cellStyle name="styleSeriesDataForecast 2 4 4" xfId="8403" xr:uid="{00000000-0005-0000-0000-0000F8050000}"/>
    <cellStyle name="styleSeriesDataForecast 2 4 4 2" xfId="28330" xr:uid="{00000000-0005-0000-0000-0000DE1E0000}"/>
    <cellStyle name="styleSeriesDataForecast 2 4 4 3" xfId="43157" xr:uid="{00000000-0005-0000-0000-0000DE1E0000}"/>
    <cellStyle name="styleSeriesDataForecast 2 4 5" xfId="9259" xr:uid="{00000000-0005-0000-0000-0000F8050000}"/>
    <cellStyle name="styleSeriesDataForecast 2 4 5 2" xfId="28861" xr:uid="{00000000-0005-0000-0000-0000DF1E0000}"/>
    <cellStyle name="styleSeriesDataForecast 2 4 5 3" xfId="43541" xr:uid="{00000000-0005-0000-0000-0000DF1E0000}"/>
    <cellStyle name="styleSeriesDataForecast 2 4 6" xfId="3642" xr:uid="{00000000-0005-0000-0000-000072260000}"/>
    <cellStyle name="styleSeriesDataForecast 2 4 7" xfId="11899" xr:uid="{00000000-0005-0000-0000-0000F8050000}"/>
    <cellStyle name="styleSeriesDataForecast 2 4 7 2" xfId="30463" xr:uid="{00000000-0005-0000-0000-0000E11E0000}"/>
    <cellStyle name="styleSeriesDataForecast 2 4 7 3" xfId="44608" xr:uid="{00000000-0005-0000-0000-0000E11E0000}"/>
    <cellStyle name="styleSeriesDataForecast 2 4 8" xfId="15043" xr:uid="{00000000-0005-0000-0000-0000F8050000}"/>
    <cellStyle name="styleSeriesDataForecast 2 4 8 2" xfId="33599" xr:uid="{00000000-0005-0000-0000-0000E21E0000}"/>
    <cellStyle name="styleSeriesDataForecast 2 4 8 3" xfId="47550" xr:uid="{00000000-0005-0000-0000-0000E21E0000}"/>
    <cellStyle name="styleSeriesDataForecast 2 4 9" xfId="14347" xr:uid="{00000000-0005-0000-0000-00006C040000}"/>
    <cellStyle name="styleSeriesDataForecast 2 4 9 2" xfId="32903" xr:uid="{00000000-0005-0000-0000-0000E31E0000}"/>
    <cellStyle name="styleSeriesDataForecast 2 4 9 3" xfId="46892" xr:uid="{00000000-0005-0000-0000-0000E31E0000}"/>
    <cellStyle name="styleSeriesDataForecast 2 5" xfId="2692" xr:uid="{00000000-0005-0000-0000-00006C040000}"/>
    <cellStyle name="styleSeriesDataForecast 2 5 10" xfId="17510" xr:uid="{00000000-0005-0000-0000-00006C040000}"/>
    <cellStyle name="styleSeriesDataForecast 2 5 10 2" xfId="36066" xr:uid="{00000000-0005-0000-0000-0000E51E0000}"/>
    <cellStyle name="styleSeriesDataForecast 2 5 10 3" xfId="49703" xr:uid="{00000000-0005-0000-0000-0000E51E0000}"/>
    <cellStyle name="styleSeriesDataForecast 2 5 11" xfId="16065" xr:uid="{00000000-0005-0000-0000-0000F9050000}"/>
    <cellStyle name="styleSeriesDataForecast 2 5 11 2" xfId="34621" xr:uid="{00000000-0005-0000-0000-0000E61E0000}"/>
    <cellStyle name="styleSeriesDataForecast 2 5 11 3" xfId="48437" xr:uid="{00000000-0005-0000-0000-0000E61E0000}"/>
    <cellStyle name="styleSeriesDataForecast 2 5 12" xfId="55518" xr:uid="{00000000-0005-0000-0000-00006C040000}"/>
    <cellStyle name="styleSeriesDataForecast 2 5 2" xfId="5899" xr:uid="{00000000-0005-0000-0000-0000F9050000}"/>
    <cellStyle name="styleSeriesDataForecast 2 5 2 2" xfId="20789" xr:uid="{00000000-0005-0000-0000-000020070000}"/>
    <cellStyle name="styleSeriesDataForecast 2 5 2 2 2" xfId="39334" xr:uid="{00000000-0005-0000-0000-0000E81E0000}"/>
    <cellStyle name="styleSeriesDataForecast 2 5 2 2 3" xfId="52711" xr:uid="{00000000-0005-0000-0000-0000E81E0000}"/>
    <cellStyle name="styleSeriesDataForecast 2 5 2 3" xfId="26309" xr:uid="{00000000-0005-0000-0000-0000E71E0000}"/>
    <cellStyle name="styleSeriesDataForecast 2 5 2 4" xfId="41694" xr:uid="{00000000-0005-0000-0000-0000E71E0000}"/>
    <cellStyle name="styleSeriesDataForecast 2 5 3" xfId="7865" xr:uid="{00000000-0005-0000-0000-0000F9050000}"/>
    <cellStyle name="styleSeriesDataForecast 2 5 3 2" xfId="27909" xr:uid="{00000000-0005-0000-0000-0000E91E0000}"/>
    <cellStyle name="styleSeriesDataForecast 2 5 3 3" xfId="42888" xr:uid="{00000000-0005-0000-0000-0000E91E0000}"/>
    <cellStyle name="styleSeriesDataForecast 2 5 4" xfId="8726" xr:uid="{00000000-0005-0000-0000-0000F9050000}"/>
    <cellStyle name="styleSeriesDataForecast 2 5 4 2" xfId="28589" xr:uid="{00000000-0005-0000-0000-0000EA1E0000}"/>
    <cellStyle name="styleSeriesDataForecast 2 5 4 3" xfId="43365" xr:uid="{00000000-0005-0000-0000-0000EA1E0000}"/>
    <cellStyle name="styleSeriesDataForecast 2 5 5" xfId="9582" xr:uid="{00000000-0005-0000-0000-0000F9050000}"/>
    <cellStyle name="styleSeriesDataForecast 2 5 5 2" xfId="29184" xr:uid="{00000000-0005-0000-0000-0000EB1E0000}"/>
    <cellStyle name="styleSeriesDataForecast 2 5 5 3" xfId="43851" xr:uid="{00000000-0005-0000-0000-0000EB1E0000}"/>
    <cellStyle name="styleSeriesDataForecast 2 5 6" xfId="3643" xr:uid="{00000000-0005-0000-0000-000073260000}"/>
    <cellStyle name="styleSeriesDataForecast 2 5 7" xfId="12488" xr:uid="{00000000-0005-0000-0000-0000F9050000}"/>
    <cellStyle name="styleSeriesDataForecast 2 5 7 2" xfId="31046" xr:uid="{00000000-0005-0000-0000-0000ED1E0000}"/>
    <cellStyle name="styleSeriesDataForecast 2 5 7 3" xfId="45146" xr:uid="{00000000-0005-0000-0000-0000ED1E0000}"/>
    <cellStyle name="styleSeriesDataForecast 2 5 8" xfId="14033" xr:uid="{00000000-0005-0000-0000-00006C040000}"/>
    <cellStyle name="styleSeriesDataForecast 2 5 8 2" xfId="32589" xr:uid="{00000000-0005-0000-0000-0000EE1E0000}"/>
    <cellStyle name="styleSeriesDataForecast 2 5 8 3" xfId="46592" xr:uid="{00000000-0005-0000-0000-0000EE1E0000}"/>
    <cellStyle name="styleSeriesDataForecast 2 5 9" xfId="16600" xr:uid="{00000000-0005-0000-0000-0000F9050000}"/>
    <cellStyle name="styleSeriesDataForecast 2 5 9 2" xfId="35156" xr:uid="{00000000-0005-0000-0000-0000EF1E0000}"/>
    <cellStyle name="styleSeriesDataForecast 2 5 9 3" xfId="48937" xr:uid="{00000000-0005-0000-0000-0000EF1E0000}"/>
    <cellStyle name="styleSeriesDataForecast 2 6" xfId="2503" xr:uid="{00000000-0005-0000-0000-00006C040000}"/>
    <cellStyle name="styleSeriesDataForecast 2 6 10" xfId="21538" xr:uid="{00000000-0005-0000-0000-00006C040000}"/>
    <cellStyle name="styleSeriesDataForecast 2 6 10 2" xfId="40078" xr:uid="{00000000-0005-0000-0000-0000F11E0000}"/>
    <cellStyle name="styleSeriesDataForecast 2 6 10 3" xfId="53426" xr:uid="{00000000-0005-0000-0000-0000F11E0000}"/>
    <cellStyle name="styleSeriesDataForecast 2 6 11" xfId="24014" xr:uid="{00000000-0005-0000-0000-0000F01E0000}"/>
    <cellStyle name="styleSeriesDataForecast 2 6 12" xfId="55331" xr:uid="{00000000-0005-0000-0000-00006C040000}"/>
    <cellStyle name="styleSeriesDataForecast 2 6 2" xfId="5710" xr:uid="{00000000-0005-0000-0000-0000FA050000}"/>
    <cellStyle name="styleSeriesDataForecast 2 6 2 2" xfId="26125" xr:uid="{00000000-0005-0000-0000-0000F21E0000}"/>
    <cellStyle name="styleSeriesDataForecast 2 6 2 3" xfId="41513" xr:uid="{00000000-0005-0000-0000-0000F21E0000}"/>
    <cellStyle name="styleSeriesDataForecast 2 6 3" xfId="9393" xr:uid="{00000000-0005-0000-0000-0000FA050000}"/>
    <cellStyle name="styleSeriesDataForecast 2 6 3 2" xfId="28995" xr:uid="{00000000-0005-0000-0000-0000F31E0000}"/>
    <cellStyle name="styleSeriesDataForecast 2 6 3 3" xfId="43667" xr:uid="{00000000-0005-0000-0000-0000F31E0000}"/>
    <cellStyle name="styleSeriesDataForecast 2 6 4" xfId="3644" xr:uid="{00000000-0005-0000-0000-000074260000}"/>
    <cellStyle name="styleSeriesDataForecast 2 6 5" xfId="14523" xr:uid="{00000000-0005-0000-0000-0000FA050000}"/>
    <cellStyle name="styleSeriesDataForecast 2 6 5 2" xfId="33079" xr:uid="{00000000-0005-0000-0000-0000F51E0000}"/>
    <cellStyle name="styleSeriesDataForecast 2 6 5 3" xfId="47058" xr:uid="{00000000-0005-0000-0000-0000F51E0000}"/>
    <cellStyle name="styleSeriesDataForecast 2 6 6" xfId="14790" xr:uid="{00000000-0005-0000-0000-00006C040000}"/>
    <cellStyle name="styleSeriesDataForecast 2 6 6 2" xfId="33346" xr:uid="{00000000-0005-0000-0000-0000F61E0000}"/>
    <cellStyle name="styleSeriesDataForecast 2 6 6 3" xfId="47309" xr:uid="{00000000-0005-0000-0000-0000F61E0000}"/>
    <cellStyle name="styleSeriesDataForecast 2 6 7" xfId="16411" xr:uid="{00000000-0005-0000-0000-0000FA050000}"/>
    <cellStyle name="styleSeriesDataForecast 2 6 7 2" xfId="34967" xr:uid="{00000000-0005-0000-0000-0000F71E0000}"/>
    <cellStyle name="styleSeriesDataForecast 2 6 7 3" xfId="48748" xr:uid="{00000000-0005-0000-0000-0000F71E0000}"/>
    <cellStyle name="styleSeriesDataForecast 2 6 8" xfId="13571" xr:uid="{00000000-0005-0000-0000-00006C040000}"/>
    <cellStyle name="styleSeriesDataForecast 2 6 8 2" xfId="32127" xr:uid="{00000000-0005-0000-0000-0000F81E0000}"/>
    <cellStyle name="styleSeriesDataForecast 2 6 8 3" xfId="46180" xr:uid="{00000000-0005-0000-0000-0000F81E0000}"/>
    <cellStyle name="styleSeriesDataForecast 2 6 9" xfId="15552" xr:uid="{00000000-0005-0000-0000-0000FA050000}"/>
    <cellStyle name="styleSeriesDataForecast 2 6 9 2" xfId="34108" xr:uid="{00000000-0005-0000-0000-0000F91E0000}"/>
    <cellStyle name="styleSeriesDataForecast 2 6 9 3" xfId="48003" xr:uid="{00000000-0005-0000-0000-0000F91E0000}"/>
    <cellStyle name="styleSeriesDataForecast 2 7" xfId="4362" xr:uid="{00000000-0005-0000-0000-0000EF050000}"/>
    <cellStyle name="styleSeriesDataForecast 2 7 2" xfId="24878" xr:uid="{00000000-0005-0000-0000-0000FA1E0000}"/>
    <cellStyle name="styleSeriesDataForecast 2 7 3" xfId="22626" xr:uid="{00000000-0005-0000-0000-0000FA1E0000}"/>
    <cellStyle name="styleSeriesDataForecast 2 8" xfId="3633" xr:uid="{00000000-0005-0000-0000-000069260000}"/>
    <cellStyle name="styleSeriesDataForecast 2 9" xfId="11568" xr:uid="{00000000-0005-0000-0000-00006C040000}"/>
    <cellStyle name="styleSeriesDataForecast 2 9 2" xfId="30132" xr:uid="{00000000-0005-0000-0000-0000FC1E0000}"/>
    <cellStyle name="styleSeriesDataForecast 2 9 3" xfId="44340" xr:uid="{00000000-0005-0000-0000-0000FC1E0000}"/>
    <cellStyle name="styleSeriesDataForecast 20" xfId="54342" xr:uid="{00000000-0005-0000-0000-00006B040000}"/>
    <cellStyle name="styleSeriesDataForecast 3" xfId="1148" xr:uid="{00000000-0005-0000-0000-00006F040000}"/>
    <cellStyle name="styleSeriesDataForecast 3 10" xfId="13578" xr:uid="{00000000-0005-0000-0000-00006F040000}"/>
    <cellStyle name="styleSeriesDataForecast 3 10 2" xfId="32134" xr:uid="{00000000-0005-0000-0000-0000FE1E0000}"/>
    <cellStyle name="styleSeriesDataForecast 3 10 3" xfId="46186" xr:uid="{00000000-0005-0000-0000-0000FE1E0000}"/>
    <cellStyle name="styleSeriesDataForecast 3 11" xfId="11474" xr:uid="{00000000-0005-0000-0000-0000FB050000}"/>
    <cellStyle name="styleSeriesDataForecast 3 11 2" xfId="30038" xr:uid="{00000000-0005-0000-0000-0000FF1E0000}"/>
    <cellStyle name="styleSeriesDataForecast 3 11 3" xfId="44257" xr:uid="{00000000-0005-0000-0000-0000FF1E0000}"/>
    <cellStyle name="styleSeriesDataForecast 3 12" xfId="19304" xr:uid="{00000000-0005-0000-0000-00006F040000}"/>
    <cellStyle name="styleSeriesDataForecast 3 12 2" xfId="37860" xr:uid="{00000000-0005-0000-0000-0000001F0000}"/>
    <cellStyle name="styleSeriesDataForecast 3 12 3" xfId="51352" xr:uid="{00000000-0005-0000-0000-0000001F0000}"/>
    <cellStyle name="styleSeriesDataForecast 3 13" xfId="21501" xr:uid="{00000000-0005-0000-0000-00006F040000}"/>
    <cellStyle name="styleSeriesDataForecast 3 13 2" xfId="40041" xr:uid="{00000000-0005-0000-0000-0000011F0000}"/>
    <cellStyle name="styleSeriesDataForecast 3 13 3" xfId="53389" xr:uid="{00000000-0005-0000-0000-0000011F0000}"/>
    <cellStyle name="styleSeriesDataForecast 3 14" xfId="22129" xr:uid="{00000000-0005-0000-0000-0000FB050000}"/>
    <cellStyle name="styleSeriesDataForecast 3 14 2" xfId="40669" xr:uid="{00000000-0005-0000-0000-0000021F0000}"/>
    <cellStyle name="styleSeriesDataForecast 3 14 3" xfId="53958" xr:uid="{00000000-0005-0000-0000-0000021F0000}"/>
    <cellStyle name="styleSeriesDataForecast 3 15" xfId="22931" xr:uid="{00000000-0005-0000-0000-0000FD1E0000}"/>
    <cellStyle name="styleSeriesDataForecast 3 16" xfId="29952" xr:uid="{00000000-0005-0000-0000-0000FD1E0000}"/>
    <cellStyle name="styleSeriesDataForecast 3 17" xfId="54346" xr:uid="{00000000-0005-0000-0000-00006F040000}"/>
    <cellStyle name="styleSeriesDataForecast 3 2" xfId="2366" xr:uid="{00000000-0005-0000-0000-00006F040000}"/>
    <cellStyle name="styleSeriesDataForecast 3 2 10" xfId="12186" xr:uid="{00000000-0005-0000-0000-0000FC050000}"/>
    <cellStyle name="styleSeriesDataForecast 3 2 10 2" xfId="30749" xr:uid="{00000000-0005-0000-0000-0000041F0000}"/>
    <cellStyle name="styleSeriesDataForecast 3 2 10 3" xfId="44878" xr:uid="{00000000-0005-0000-0000-0000041F0000}"/>
    <cellStyle name="styleSeriesDataForecast 3 2 11" xfId="17667" xr:uid="{00000000-0005-0000-0000-00006F040000}"/>
    <cellStyle name="styleSeriesDataForecast 3 2 11 2" xfId="36223" xr:uid="{00000000-0005-0000-0000-0000051F0000}"/>
    <cellStyle name="styleSeriesDataForecast 3 2 11 3" xfId="49845" xr:uid="{00000000-0005-0000-0000-0000051F0000}"/>
    <cellStyle name="styleSeriesDataForecast 3 2 12" xfId="18177" xr:uid="{00000000-0005-0000-0000-0000FC050000}"/>
    <cellStyle name="styleSeriesDataForecast 3 2 12 2" xfId="36733" xr:uid="{00000000-0005-0000-0000-0000061F0000}"/>
    <cellStyle name="styleSeriesDataForecast 3 2 12 3" xfId="50285" xr:uid="{00000000-0005-0000-0000-0000061F0000}"/>
    <cellStyle name="styleSeriesDataForecast 3 2 13" xfId="23877" xr:uid="{00000000-0005-0000-0000-0000031F0000}"/>
    <cellStyle name="styleSeriesDataForecast 3 2 2" xfId="5573" xr:uid="{00000000-0005-0000-0000-0000FC050000}"/>
    <cellStyle name="styleSeriesDataForecast 3 2 2 2" xfId="20559" xr:uid="{00000000-0005-0000-0000-000024070000}"/>
    <cellStyle name="styleSeriesDataForecast 3 2 2 2 2" xfId="39111" xr:uid="{00000000-0005-0000-0000-0000081F0000}"/>
    <cellStyle name="styleSeriesDataForecast 3 2 2 2 3" xfId="52494" xr:uid="{00000000-0005-0000-0000-0000081F0000}"/>
    <cellStyle name="styleSeriesDataForecast 3 2 2 3" xfId="25990" xr:uid="{00000000-0005-0000-0000-0000071F0000}"/>
    <cellStyle name="styleSeriesDataForecast 3 2 2 4" xfId="41390" xr:uid="{00000000-0005-0000-0000-0000071F0000}"/>
    <cellStyle name="styleSeriesDataForecast 3 2 3" xfId="7539" xr:uid="{00000000-0005-0000-0000-0000FC050000}"/>
    <cellStyle name="styleSeriesDataForecast 3 2 3 2" xfId="27669" xr:uid="{00000000-0005-0000-0000-0000091F0000}"/>
    <cellStyle name="styleSeriesDataForecast 3 2 3 3" xfId="42677" xr:uid="{00000000-0005-0000-0000-0000091F0000}"/>
    <cellStyle name="styleSeriesDataForecast 3 2 4" xfId="8400" xr:uid="{00000000-0005-0000-0000-0000FC050000}"/>
    <cellStyle name="styleSeriesDataForecast 3 2 4 2" xfId="28327" xr:uid="{00000000-0005-0000-0000-00000A1F0000}"/>
    <cellStyle name="styleSeriesDataForecast 3 2 4 3" xfId="43154" xr:uid="{00000000-0005-0000-0000-00000A1F0000}"/>
    <cellStyle name="styleSeriesDataForecast 3 2 5" xfId="9256" xr:uid="{00000000-0005-0000-0000-0000FC050000}"/>
    <cellStyle name="styleSeriesDataForecast 3 2 5 2" xfId="28858" xr:uid="{00000000-0005-0000-0000-00000B1F0000}"/>
    <cellStyle name="styleSeriesDataForecast 3 2 5 3" xfId="43538" xr:uid="{00000000-0005-0000-0000-00000B1F0000}"/>
    <cellStyle name="styleSeriesDataForecast 3 2 6" xfId="3646" xr:uid="{00000000-0005-0000-0000-000076260000}"/>
    <cellStyle name="styleSeriesDataForecast 3 2 7" xfId="13218" xr:uid="{00000000-0005-0000-0000-0000FC050000}"/>
    <cellStyle name="styleSeriesDataForecast 3 2 7 2" xfId="31774" xr:uid="{00000000-0005-0000-0000-00000D1F0000}"/>
    <cellStyle name="styleSeriesDataForecast 3 2 7 3" xfId="45856" xr:uid="{00000000-0005-0000-0000-00000D1F0000}"/>
    <cellStyle name="styleSeriesDataForecast 3 2 8" xfId="15040" xr:uid="{00000000-0005-0000-0000-0000FC050000}"/>
    <cellStyle name="styleSeriesDataForecast 3 2 8 2" xfId="33596" xr:uid="{00000000-0005-0000-0000-00000E1F0000}"/>
    <cellStyle name="styleSeriesDataForecast 3 2 8 3" xfId="47547" xr:uid="{00000000-0005-0000-0000-00000E1F0000}"/>
    <cellStyle name="styleSeriesDataForecast 3 2 9" xfId="13951" xr:uid="{00000000-0005-0000-0000-00006F040000}"/>
    <cellStyle name="styleSeriesDataForecast 3 2 9 2" xfId="32507" xr:uid="{00000000-0005-0000-0000-00000F1F0000}"/>
    <cellStyle name="styleSeriesDataForecast 3 2 9 3" xfId="46519" xr:uid="{00000000-0005-0000-0000-00000F1F0000}"/>
    <cellStyle name="styleSeriesDataForecast 3 3" xfId="2694" xr:uid="{00000000-0005-0000-0000-00006F040000}"/>
    <cellStyle name="styleSeriesDataForecast 3 3 10" xfId="14728" xr:uid="{00000000-0005-0000-0000-00006F040000}"/>
    <cellStyle name="styleSeriesDataForecast 3 3 10 2" xfId="33284" xr:uid="{00000000-0005-0000-0000-0000111F0000}"/>
    <cellStyle name="styleSeriesDataForecast 3 3 10 3" xfId="47250" xr:uid="{00000000-0005-0000-0000-0000111F0000}"/>
    <cellStyle name="styleSeriesDataForecast 3 3 11" xfId="13767" xr:uid="{00000000-0005-0000-0000-0000FD050000}"/>
    <cellStyle name="styleSeriesDataForecast 3 3 11 2" xfId="32323" xr:uid="{00000000-0005-0000-0000-0000121F0000}"/>
    <cellStyle name="styleSeriesDataForecast 3 3 11 3" xfId="46355" xr:uid="{00000000-0005-0000-0000-0000121F0000}"/>
    <cellStyle name="styleSeriesDataForecast 3 3 12" xfId="55520" xr:uid="{00000000-0005-0000-0000-00006F040000}"/>
    <cellStyle name="styleSeriesDataForecast 3 3 2" xfId="5901" xr:uid="{00000000-0005-0000-0000-0000FD050000}"/>
    <cellStyle name="styleSeriesDataForecast 3 3 2 2" xfId="20791" xr:uid="{00000000-0005-0000-0000-000026070000}"/>
    <cellStyle name="styleSeriesDataForecast 3 3 2 2 2" xfId="39336" xr:uid="{00000000-0005-0000-0000-0000141F0000}"/>
    <cellStyle name="styleSeriesDataForecast 3 3 2 2 3" xfId="52713" xr:uid="{00000000-0005-0000-0000-0000141F0000}"/>
    <cellStyle name="styleSeriesDataForecast 3 3 2 3" xfId="26311" xr:uid="{00000000-0005-0000-0000-0000131F0000}"/>
    <cellStyle name="styleSeriesDataForecast 3 3 2 4" xfId="41696" xr:uid="{00000000-0005-0000-0000-0000131F0000}"/>
    <cellStyle name="styleSeriesDataForecast 3 3 3" xfId="7867" xr:uid="{00000000-0005-0000-0000-0000FD050000}"/>
    <cellStyle name="styleSeriesDataForecast 3 3 3 2" xfId="27911" xr:uid="{00000000-0005-0000-0000-0000151F0000}"/>
    <cellStyle name="styleSeriesDataForecast 3 3 3 3" xfId="42890" xr:uid="{00000000-0005-0000-0000-0000151F0000}"/>
    <cellStyle name="styleSeriesDataForecast 3 3 4" xfId="8728" xr:uid="{00000000-0005-0000-0000-0000FD050000}"/>
    <cellStyle name="styleSeriesDataForecast 3 3 4 2" xfId="28591" xr:uid="{00000000-0005-0000-0000-0000161F0000}"/>
    <cellStyle name="styleSeriesDataForecast 3 3 4 3" xfId="43367" xr:uid="{00000000-0005-0000-0000-0000161F0000}"/>
    <cellStyle name="styleSeriesDataForecast 3 3 5" xfId="9584" xr:uid="{00000000-0005-0000-0000-0000FD050000}"/>
    <cellStyle name="styleSeriesDataForecast 3 3 5 2" xfId="29186" xr:uid="{00000000-0005-0000-0000-0000171F0000}"/>
    <cellStyle name="styleSeriesDataForecast 3 3 5 3" xfId="43853" xr:uid="{00000000-0005-0000-0000-0000171F0000}"/>
    <cellStyle name="styleSeriesDataForecast 3 3 6" xfId="3647" xr:uid="{00000000-0005-0000-0000-000077260000}"/>
    <cellStyle name="styleSeriesDataForecast 3 3 7" xfId="12541" xr:uid="{00000000-0005-0000-0000-0000FD050000}"/>
    <cellStyle name="styleSeriesDataForecast 3 3 7 2" xfId="31099" xr:uid="{00000000-0005-0000-0000-0000191F0000}"/>
    <cellStyle name="styleSeriesDataForecast 3 3 7 3" xfId="45199" xr:uid="{00000000-0005-0000-0000-0000191F0000}"/>
    <cellStyle name="styleSeriesDataForecast 3 3 8" xfId="14262" xr:uid="{00000000-0005-0000-0000-00006F040000}"/>
    <cellStyle name="styleSeriesDataForecast 3 3 8 2" xfId="32818" xr:uid="{00000000-0005-0000-0000-00001A1F0000}"/>
    <cellStyle name="styleSeriesDataForecast 3 3 8 3" xfId="46812" xr:uid="{00000000-0005-0000-0000-00001A1F0000}"/>
    <cellStyle name="styleSeriesDataForecast 3 3 9" xfId="16602" xr:uid="{00000000-0005-0000-0000-0000FD050000}"/>
    <cellStyle name="styleSeriesDataForecast 3 3 9 2" xfId="35158" xr:uid="{00000000-0005-0000-0000-00001B1F0000}"/>
    <cellStyle name="styleSeriesDataForecast 3 3 9 3" xfId="48939" xr:uid="{00000000-0005-0000-0000-00001B1F0000}"/>
    <cellStyle name="styleSeriesDataForecast 3 4" xfId="2500" xr:uid="{00000000-0005-0000-0000-00006F040000}"/>
    <cellStyle name="styleSeriesDataForecast 3 4 10" xfId="21535" xr:uid="{00000000-0005-0000-0000-00006F040000}"/>
    <cellStyle name="styleSeriesDataForecast 3 4 10 2" xfId="40075" xr:uid="{00000000-0005-0000-0000-00001D1F0000}"/>
    <cellStyle name="styleSeriesDataForecast 3 4 10 3" xfId="53423" xr:uid="{00000000-0005-0000-0000-00001D1F0000}"/>
    <cellStyle name="styleSeriesDataForecast 3 4 11" xfId="24011" xr:uid="{00000000-0005-0000-0000-00001C1F0000}"/>
    <cellStyle name="styleSeriesDataForecast 3 4 12" xfId="55328" xr:uid="{00000000-0005-0000-0000-00006F040000}"/>
    <cellStyle name="styleSeriesDataForecast 3 4 2" xfId="5707" xr:uid="{00000000-0005-0000-0000-0000FE050000}"/>
    <cellStyle name="styleSeriesDataForecast 3 4 2 2" xfId="26122" xr:uid="{00000000-0005-0000-0000-00001E1F0000}"/>
    <cellStyle name="styleSeriesDataForecast 3 4 2 3" xfId="41510" xr:uid="{00000000-0005-0000-0000-00001E1F0000}"/>
    <cellStyle name="styleSeriesDataForecast 3 4 3" xfId="9390" xr:uid="{00000000-0005-0000-0000-0000FE050000}"/>
    <cellStyle name="styleSeriesDataForecast 3 4 3 2" xfId="28992" xr:uid="{00000000-0005-0000-0000-00001F1F0000}"/>
    <cellStyle name="styleSeriesDataForecast 3 4 3 3" xfId="43664" xr:uid="{00000000-0005-0000-0000-00001F1F0000}"/>
    <cellStyle name="styleSeriesDataForecast 3 4 4" xfId="3648" xr:uid="{00000000-0005-0000-0000-000078260000}"/>
    <cellStyle name="styleSeriesDataForecast 3 4 5" xfId="11878" xr:uid="{00000000-0005-0000-0000-0000FE050000}"/>
    <cellStyle name="styleSeriesDataForecast 3 4 5 2" xfId="30442" xr:uid="{00000000-0005-0000-0000-0000211F0000}"/>
    <cellStyle name="styleSeriesDataForecast 3 4 5 3" xfId="44587" xr:uid="{00000000-0005-0000-0000-0000211F0000}"/>
    <cellStyle name="styleSeriesDataForecast 3 4 6" xfId="12113" xr:uid="{00000000-0005-0000-0000-00006F040000}"/>
    <cellStyle name="styleSeriesDataForecast 3 4 6 2" xfId="30676" xr:uid="{00000000-0005-0000-0000-0000221F0000}"/>
    <cellStyle name="styleSeriesDataForecast 3 4 6 3" xfId="44817" xr:uid="{00000000-0005-0000-0000-0000221F0000}"/>
    <cellStyle name="styleSeriesDataForecast 3 4 7" xfId="16408" xr:uid="{00000000-0005-0000-0000-0000FE050000}"/>
    <cellStyle name="styleSeriesDataForecast 3 4 7 2" xfId="34964" xr:uid="{00000000-0005-0000-0000-0000231F0000}"/>
    <cellStyle name="styleSeriesDataForecast 3 4 7 3" xfId="48745" xr:uid="{00000000-0005-0000-0000-0000231F0000}"/>
    <cellStyle name="styleSeriesDataForecast 3 4 8" xfId="18109" xr:uid="{00000000-0005-0000-0000-00006F040000}"/>
    <cellStyle name="styleSeriesDataForecast 3 4 8 2" xfId="36665" xr:uid="{00000000-0005-0000-0000-0000241F0000}"/>
    <cellStyle name="styleSeriesDataForecast 3 4 8 3" xfId="50224" xr:uid="{00000000-0005-0000-0000-0000241F0000}"/>
    <cellStyle name="styleSeriesDataForecast 3 4 9" xfId="17167" xr:uid="{00000000-0005-0000-0000-0000FE050000}"/>
    <cellStyle name="styleSeriesDataForecast 3 4 9 2" xfId="35723" xr:uid="{00000000-0005-0000-0000-0000251F0000}"/>
    <cellStyle name="styleSeriesDataForecast 3 4 9 3" xfId="49398" xr:uid="{00000000-0005-0000-0000-0000251F0000}"/>
    <cellStyle name="styleSeriesDataForecast 3 5" xfId="4365" xr:uid="{00000000-0005-0000-0000-0000FB050000}"/>
    <cellStyle name="styleSeriesDataForecast 3 5 2" xfId="24881" xr:uid="{00000000-0005-0000-0000-0000261F0000}"/>
    <cellStyle name="styleSeriesDataForecast 3 5 3" xfId="22624" xr:uid="{00000000-0005-0000-0000-0000261F0000}"/>
    <cellStyle name="styleSeriesDataForecast 3 6" xfId="3645" xr:uid="{00000000-0005-0000-0000-000075260000}"/>
    <cellStyle name="styleSeriesDataForecast 3 7" xfId="13802" xr:uid="{00000000-0005-0000-0000-00006F040000}"/>
    <cellStyle name="styleSeriesDataForecast 3 7 2" xfId="32358" xr:uid="{00000000-0005-0000-0000-0000281F0000}"/>
    <cellStyle name="styleSeriesDataForecast 3 7 3" xfId="46384" xr:uid="{00000000-0005-0000-0000-0000281F0000}"/>
    <cellStyle name="styleSeriesDataForecast 3 8" xfId="13672" xr:uid="{00000000-0005-0000-0000-0000FB050000}"/>
    <cellStyle name="styleSeriesDataForecast 3 8 2" xfId="32228" xr:uid="{00000000-0005-0000-0000-0000291F0000}"/>
    <cellStyle name="styleSeriesDataForecast 3 8 3" xfId="46271" xr:uid="{00000000-0005-0000-0000-0000291F0000}"/>
    <cellStyle name="styleSeriesDataForecast 3 9" xfId="18410" xr:uid="{00000000-0005-0000-0000-0000FB050000}"/>
    <cellStyle name="styleSeriesDataForecast 3 9 2" xfId="36966" xr:uid="{00000000-0005-0000-0000-00002A1F0000}"/>
    <cellStyle name="styleSeriesDataForecast 3 9 3" xfId="50486" xr:uid="{00000000-0005-0000-0000-00002A1F0000}"/>
    <cellStyle name="styleSeriesDataForecast 4" xfId="1149" xr:uid="{00000000-0005-0000-0000-000070040000}"/>
    <cellStyle name="styleSeriesDataForecast 4 10" xfId="17628" xr:uid="{00000000-0005-0000-0000-000070040000}"/>
    <cellStyle name="styleSeriesDataForecast 4 10 2" xfId="36184" xr:uid="{00000000-0005-0000-0000-00002C1F0000}"/>
    <cellStyle name="styleSeriesDataForecast 4 10 3" xfId="49811" xr:uid="{00000000-0005-0000-0000-00002C1F0000}"/>
    <cellStyle name="styleSeriesDataForecast 4 11" xfId="17730" xr:uid="{00000000-0005-0000-0000-0000FF050000}"/>
    <cellStyle name="styleSeriesDataForecast 4 11 2" xfId="36286" xr:uid="{00000000-0005-0000-0000-00002D1F0000}"/>
    <cellStyle name="styleSeriesDataForecast 4 11 3" xfId="49899" xr:uid="{00000000-0005-0000-0000-00002D1F0000}"/>
    <cellStyle name="styleSeriesDataForecast 4 12" xfId="17423" xr:uid="{00000000-0005-0000-0000-000070040000}"/>
    <cellStyle name="styleSeriesDataForecast 4 12 2" xfId="35979" xr:uid="{00000000-0005-0000-0000-00002E1F0000}"/>
    <cellStyle name="styleSeriesDataForecast 4 12 3" xfId="49628" xr:uid="{00000000-0005-0000-0000-00002E1F0000}"/>
    <cellStyle name="styleSeriesDataForecast 4 13" xfId="21642" xr:uid="{00000000-0005-0000-0000-000070040000}"/>
    <cellStyle name="styleSeriesDataForecast 4 13 2" xfId="40182" xr:uid="{00000000-0005-0000-0000-00002F1F0000}"/>
    <cellStyle name="styleSeriesDataForecast 4 13 3" xfId="53530" xr:uid="{00000000-0005-0000-0000-00002F1F0000}"/>
    <cellStyle name="styleSeriesDataForecast 4 14" xfId="22130" xr:uid="{00000000-0005-0000-0000-0000FF050000}"/>
    <cellStyle name="styleSeriesDataForecast 4 14 2" xfId="40670" xr:uid="{00000000-0005-0000-0000-0000301F0000}"/>
    <cellStyle name="styleSeriesDataForecast 4 14 3" xfId="53959" xr:uid="{00000000-0005-0000-0000-0000301F0000}"/>
    <cellStyle name="styleSeriesDataForecast 4 15" xfId="22932" xr:uid="{00000000-0005-0000-0000-00002B1F0000}"/>
    <cellStyle name="styleSeriesDataForecast 4 16" xfId="29953" xr:uid="{00000000-0005-0000-0000-00002B1F0000}"/>
    <cellStyle name="styleSeriesDataForecast 4 17" xfId="54347" xr:uid="{00000000-0005-0000-0000-000070040000}"/>
    <cellStyle name="styleSeriesDataForecast 4 2" xfId="2365" xr:uid="{00000000-0005-0000-0000-000070040000}"/>
    <cellStyle name="styleSeriesDataForecast 4 2 10" xfId="14581" xr:uid="{00000000-0005-0000-0000-000000060000}"/>
    <cellStyle name="styleSeriesDataForecast 4 2 10 2" xfId="33137" xr:uid="{00000000-0005-0000-0000-0000321F0000}"/>
    <cellStyle name="styleSeriesDataForecast 4 2 10 3" xfId="47111" xr:uid="{00000000-0005-0000-0000-0000321F0000}"/>
    <cellStyle name="styleSeriesDataForecast 4 2 11" xfId="14254" xr:uid="{00000000-0005-0000-0000-000070040000}"/>
    <cellStyle name="styleSeriesDataForecast 4 2 11 2" xfId="32810" xr:uid="{00000000-0005-0000-0000-0000331F0000}"/>
    <cellStyle name="styleSeriesDataForecast 4 2 11 3" xfId="46804" xr:uid="{00000000-0005-0000-0000-0000331F0000}"/>
    <cellStyle name="styleSeriesDataForecast 4 2 12" xfId="13686" xr:uid="{00000000-0005-0000-0000-000000060000}"/>
    <cellStyle name="styleSeriesDataForecast 4 2 12 2" xfId="32242" xr:uid="{00000000-0005-0000-0000-0000341F0000}"/>
    <cellStyle name="styleSeriesDataForecast 4 2 12 3" xfId="46279" xr:uid="{00000000-0005-0000-0000-0000341F0000}"/>
    <cellStyle name="styleSeriesDataForecast 4 2 13" xfId="23876" xr:uid="{00000000-0005-0000-0000-0000311F0000}"/>
    <cellStyle name="styleSeriesDataForecast 4 2 2" xfId="5572" xr:uid="{00000000-0005-0000-0000-000000060000}"/>
    <cellStyle name="styleSeriesDataForecast 4 2 2 2" xfId="20558" xr:uid="{00000000-0005-0000-0000-00002A070000}"/>
    <cellStyle name="styleSeriesDataForecast 4 2 2 2 2" xfId="39110" xr:uid="{00000000-0005-0000-0000-0000361F0000}"/>
    <cellStyle name="styleSeriesDataForecast 4 2 2 2 3" xfId="52493" xr:uid="{00000000-0005-0000-0000-0000361F0000}"/>
    <cellStyle name="styleSeriesDataForecast 4 2 2 3" xfId="25989" xr:uid="{00000000-0005-0000-0000-0000351F0000}"/>
    <cellStyle name="styleSeriesDataForecast 4 2 2 4" xfId="41389" xr:uid="{00000000-0005-0000-0000-0000351F0000}"/>
    <cellStyle name="styleSeriesDataForecast 4 2 3" xfId="7538" xr:uid="{00000000-0005-0000-0000-000000060000}"/>
    <cellStyle name="styleSeriesDataForecast 4 2 3 2" xfId="27668" xr:uid="{00000000-0005-0000-0000-0000371F0000}"/>
    <cellStyle name="styleSeriesDataForecast 4 2 3 3" xfId="42676" xr:uid="{00000000-0005-0000-0000-0000371F0000}"/>
    <cellStyle name="styleSeriesDataForecast 4 2 4" xfId="8399" xr:uid="{00000000-0005-0000-0000-000000060000}"/>
    <cellStyle name="styleSeriesDataForecast 4 2 4 2" xfId="28326" xr:uid="{00000000-0005-0000-0000-0000381F0000}"/>
    <cellStyle name="styleSeriesDataForecast 4 2 4 3" xfId="43153" xr:uid="{00000000-0005-0000-0000-0000381F0000}"/>
    <cellStyle name="styleSeriesDataForecast 4 2 5" xfId="9255" xr:uid="{00000000-0005-0000-0000-000000060000}"/>
    <cellStyle name="styleSeriesDataForecast 4 2 5 2" xfId="28857" xr:uid="{00000000-0005-0000-0000-0000391F0000}"/>
    <cellStyle name="styleSeriesDataForecast 4 2 5 3" xfId="43537" xr:uid="{00000000-0005-0000-0000-0000391F0000}"/>
    <cellStyle name="styleSeriesDataForecast 4 2 6" xfId="3650" xr:uid="{00000000-0005-0000-0000-00007A260000}"/>
    <cellStyle name="styleSeriesDataForecast 4 2 7" xfId="13219" xr:uid="{00000000-0005-0000-0000-000000060000}"/>
    <cellStyle name="styleSeriesDataForecast 4 2 7 2" xfId="31775" xr:uid="{00000000-0005-0000-0000-00003B1F0000}"/>
    <cellStyle name="styleSeriesDataForecast 4 2 7 3" xfId="45857" xr:uid="{00000000-0005-0000-0000-00003B1F0000}"/>
    <cellStyle name="styleSeriesDataForecast 4 2 8" xfId="15039" xr:uid="{00000000-0005-0000-0000-000000060000}"/>
    <cellStyle name="styleSeriesDataForecast 4 2 8 2" xfId="33595" xr:uid="{00000000-0005-0000-0000-00003C1F0000}"/>
    <cellStyle name="styleSeriesDataForecast 4 2 8 3" xfId="47546" xr:uid="{00000000-0005-0000-0000-00003C1F0000}"/>
    <cellStyle name="styleSeriesDataForecast 4 2 9" xfId="13393" xr:uid="{00000000-0005-0000-0000-000070040000}"/>
    <cellStyle name="styleSeriesDataForecast 4 2 9 2" xfId="31949" xr:uid="{00000000-0005-0000-0000-00003D1F0000}"/>
    <cellStyle name="styleSeriesDataForecast 4 2 9 3" xfId="46025" xr:uid="{00000000-0005-0000-0000-00003D1F0000}"/>
    <cellStyle name="styleSeriesDataForecast 4 3" xfId="2695" xr:uid="{00000000-0005-0000-0000-000070040000}"/>
    <cellStyle name="styleSeriesDataForecast 4 3 10" xfId="15422" xr:uid="{00000000-0005-0000-0000-000070040000}"/>
    <cellStyle name="styleSeriesDataForecast 4 3 10 2" xfId="33978" xr:uid="{00000000-0005-0000-0000-00003F1F0000}"/>
    <cellStyle name="styleSeriesDataForecast 4 3 10 3" xfId="47903" xr:uid="{00000000-0005-0000-0000-00003F1F0000}"/>
    <cellStyle name="styleSeriesDataForecast 4 3 11" xfId="19538" xr:uid="{00000000-0005-0000-0000-000001060000}"/>
    <cellStyle name="styleSeriesDataForecast 4 3 11 2" xfId="38094" xr:uid="{00000000-0005-0000-0000-0000401F0000}"/>
    <cellStyle name="styleSeriesDataForecast 4 3 11 3" xfId="51586" xr:uid="{00000000-0005-0000-0000-0000401F0000}"/>
    <cellStyle name="styleSeriesDataForecast 4 3 12" xfId="55521" xr:uid="{00000000-0005-0000-0000-000070040000}"/>
    <cellStyle name="styleSeriesDataForecast 4 3 2" xfId="5902" xr:uid="{00000000-0005-0000-0000-000001060000}"/>
    <cellStyle name="styleSeriesDataForecast 4 3 2 2" xfId="20792" xr:uid="{00000000-0005-0000-0000-00002C070000}"/>
    <cellStyle name="styleSeriesDataForecast 4 3 2 2 2" xfId="39337" xr:uid="{00000000-0005-0000-0000-0000421F0000}"/>
    <cellStyle name="styleSeriesDataForecast 4 3 2 2 3" xfId="52714" xr:uid="{00000000-0005-0000-0000-0000421F0000}"/>
    <cellStyle name="styleSeriesDataForecast 4 3 2 3" xfId="26312" xr:uid="{00000000-0005-0000-0000-0000411F0000}"/>
    <cellStyle name="styleSeriesDataForecast 4 3 2 4" xfId="41697" xr:uid="{00000000-0005-0000-0000-0000411F0000}"/>
    <cellStyle name="styleSeriesDataForecast 4 3 3" xfId="7868" xr:uid="{00000000-0005-0000-0000-000001060000}"/>
    <cellStyle name="styleSeriesDataForecast 4 3 3 2" xfId="27912" xr:uid="{00000000-0005-0000-0000-0000431F0000}"/>
    <cellStyle name="styleSeriesDataForecast 4 3 3 3" xfId="42891" xr:uid="{00000000-0005-0000-0000-0000431F0000}"/>
    <cellStyle name="styleSeriesDataForecast 4 3 4" xfId="8729" xr:uid="{00000000-0005-0000-0000-000001060000}"/>
    <cellStyle name="styleSeriesDataForecast 4 3 4 2" xfId="28592" xr:uid="{00000000-0005-0000-0000-0000441F0000}"/>
    <cellStyle name="styleSeriesDataForecast 4 3 4 3" xfId="43368" xr:uid="{00000000-0005-0000-0000-0000441F0000}"/>
    <cellStyle name="styleSeriesDataForecast 4 3 5" xfId="9585" xr:uid="{00000000-0005-0000-0000-000001060000}"/>
    <cellStyle name="styleSeriesDataForecast 4 3 5 2" xfId="29187" xr:uid="{00000000-0005-0000-0000-0000451F0000}"/>
    <cellStyle name="styleSeriesDataForecast 4 3 5 3" xfId="43854" xr:uid="{00000000-0005-0000-0000-0000451F0000}"/>
    <cellStyle name="styleSeriesDataForecast 4 3 6" xfId="3651" xr:uid="{00000000-0005-0000-0000-00007B260000}"/>
    <cellStyle name="styleSeriesDataForecast 4 3 7" xfId="13128" xr:uid="{00000000-0005-0000-0000-000001060000}"/>
    <cellStyle name="styleSeriesDataForecast 4 3 7 2" xfId="31684" xr:uid="{00000000-0005-0000-0000-0000471F0000}"/>
    <cellStyle name="styleSeriesDataForecast 4 3 7 3" xfId="45767" xr:uid="{00000000-0005-0000-0000-0000471F0000}"/>
    <cellStyle name="styleSeriesDataForecast 4 3 8" xfId="13972" xr:uid="{00000000-0005-0000-0000-000070040000}"/>
    <cellStyle name="styleSeriesDataForecast 4 3 8 2" xfId="32528" xr:uid="{00000000-0005-0000-0000-0000481F0000}"/>
    <cellStyle name="styleSeriesDataForecast 4 3 8 3" xfId="46538" xr:uid="{00000000-0005-0000-0000-0000481F0000}"/>
    <cellStyle name="styleSeriesDataForecast 4 3 9" xfId="16603" xr:uid="{00000000-0005-0000-0000-000001060000}"/>
    <cellStyle name="styleSeriesDataForecast 4 3 9 2" xfId="35159" xr:uid="{00000000-0005-0000-0000-0000491F0000}"/>
    <cellStyle name="styleSeriesDataForecast 4 3 9 3" xfId="48940" xr:uid="{00000000-0005-0000-0000-0000491F0000}"/>
    <cellStyle name="styleSeriesDataForecast 4 4" xfId="2499" xr:uid="{00000000-0005-0000-0000-000070040000}"/>
    <cellStyle name="styleSeriesDataForecast 4 4 10" xfId="21534" xr:uid="{00000000-0005-0000-0000-000070040000}"/>
    <cellStyle name="styleSeriesDataForecast 4 4 10 2" xfId="40074" xr:uid="{00000000-0005-0000-0000-00004B1F0000}"/>
    <cellStyle name="styleSeriesDataForecast 4 4 10 3" xfId="53422" xr:uid="{00000000-0005-0000-0000-00004B1F0000}"/>
    <cellStyle name="styleSeriesDataForecast 4 4 11" xfId="24010" xr:uid="{00000000-0005-0000-0000-00004A1F0000}"/>
    <cellStyle name="styleSeriesDataForecast 4 4 12" xfId="55327" xr:uid="{00000000-0005-0000-0000-000070040000}"/>
    <cellStyle name="styleSeriesDataForecast 4 4 2" xfId="5706" xr:uid="{00000000-0005-0000-0000-000002060000}"/>
    <cellStyle name="styleSeriesDataForecast 4 4 2 2" xfId="26121" xr:uid="{00000000-0005-0000-0000-00004C1F0000}"/>
    <cellStyle name="styleSeriesDataForecast 4 4 2 3" xfId="41509" xr:uid="{00000000-0005-0000-0000-00004C1F0000}"/>
    <cellStyle name="styleSeriesDataForecast 4 4 3" xfId="9389" xr:uid="{00000000-0005-0000-0000-000002060000}"/>
    <cellStyle name="styleSeriesDataForecast 4 4 3 2" xfId="28991" xr:uid="{00000000-0005-0000-0000-00004D1F0000}"/>
    <cellStyle name="styleSeriesDataForecast 4 4 3 3" xfId="43663" xr:uid="{00000000-0005-0000-0000-00004D1F0000}"/>
    <cellStyle name="styleSeriesDataForecast 4 4 4" xfId="3652" xr:uid="{00000000-0005-0000-0000-00007C260000}"/>
    <cellStyle name="styleSeriesDataForecast 4 4 5" xfId="12777" xr:uid="{00000000-0005-0000-0000-000002060000}"/>
    <cellStyle name="styleSeriesDataForecast 4 4 5 2" xfId="31333" xr:uid="{00000000-0005-0000-0000-00004F1F0000}"/>
    <cellStyle name="styleSeriesDataForecast 4 4 5 3" xfId="45421" xr:uid="{00000000-0005-0000-0000-00004F1F0000}"/>
    <cellStyle name="styleSeriesDataForecast 4 4 6" xfId="13331" xr:uid="{00000000-0005-0000-0000-000070040000}"/>
    <cellStyle name="styleSeriesDataForecast 4 4 6 2" xfId="31887" xr:uid="{00000000-0005-0000-0000-0000501F0000}"/>
    <cellStyle name="styleSeriesDataForecast 4 4 6 3" xfId="45967" xr:uid="{00000000-0005-0000-0000-0000501F0000}"/>
    <cellStyle name="styleSeriesDataForecast 4 4 7" xfId="16407" xr:uid="{00000000-0005-0000-0000-000002060000}"/>
    <cellStyle name="styleSeriesDataForecast 4 4 7 2" xfId="34963" xr:uid="{00000000-0005-0000-0000-0000511F0000}"/>
    <cellStyle name="styleSeriesDataForecast 4 4 7 3" xfId="48744" xr:uid="{00000000-0005-0000-0000-0000511F0000}"/>
    <cellStyle name="styleSeriesDataForecast 4 4 8" xfId="17539" xr:uid="{00000000-0005-0000-0000-000070040000}"/>
    <cellStyle name="styleSeriesDataForecast 4 4 8 2" xfId="36095" xr:uid="{00000000-0005-0000-0000-0000521F0000}"/>
    <cellStyle name="styleSeriesDataForecast 4 4 8 3" xfId="49726" xr:uid="{00000000-0005-0000-0000-0000521F0000}"/>
    <cellStyle name="styleSeriesDataForecast 4 4 9" xfId="18583" xr:uid="{00000000-0005-0000-0000-000002060000}"/>
    <cellStyle name="styleSeriesDataForecast 4 4 9 2" xfId="37139" xr:uid="{00000000-0005-0000-0000-0000531F0000}"/>
    <cellStyle name="styleSeriesDataForecast 4 4 9 3" xfId="50641" xr:uid="{00000000-0005-0000-0000-0000531F0000}"/>
    <cellStyle name="styleSeriesDataForecast 4 5" xfId="4366" xr:uid="{00000000-0005-0000-0000-0000FF050000}"/>
    <cellStyle name="styleSeriesDataForecast 4 5 2" xfId="24882" xr:uid="{00000000-0005-0000-0000-0000541F0000}"/>
    <cellStyle name="styleSeriesDataForecast 4 5 3" xfId="28616" xr:uid="{00000000-0005-0000-0000-0000541F0000}"/>
    <cellStyle name="styleSeriesDataForecast 4 6" xfId="3649" xr:uid="{00000000-0005-0000-0000-000079260000}"/>
    <cellStyle name="styleSeriesDataForecast 4 7" xfId="14706" xr:uid="{00000000-0005-0000-0000-000070040000}"/>
    <cellStyle name="styleSeriesDataForecast 4 7 2" xfId="33262" xr:uid="{00000000-0005-0000-0000-0000561F0000}"/>
    <cellStyle name="styleSeriesDataForecast 4 7 3" xfId="47230" xr:uid="{00000000-0005-0000-0000-0000561F0000}"/>
    <cellStyle name="styleSeriesDataForecast 4 8" xfId="14698" xr:uid="{00000000-0005-0000-0000-0000FF050000}"/>
    <cellStyle name="styleSeriesDataForecast 4 8 2" xfId="33254" xr:uid="{00000000-0005-0000-0000-0000571F0000}"/>
    <cellStyle name="styleSeriesDataForecast 4 8 3" xfId="47222" xr:uid="{00000000-0005-0000-0000-0000571F0000}"/>
    <cellStyle name="styleSeriesDataForecast 4 9" xfId="15579" xr:uid="{00000000-0005-0000-0000-0000FF050000}"/>
    <cellStyle name="styleSeriesDataForecast 4 9 2" xfId="34135" xr:uid="{00000000-0005-0000-0000-0000581F0000}"/>
    <cellStyle name="styleSeriesDataForecast 4 9 3" xfId="48030" xr:uid="{00000000-0005-0000-0000-0000581F0000}"/>
    <cellStyle name="styleSeriesDataForecast 5" xfId="2370" xr:uid="{00000000-0005-0000-0000-00006B040000}"/>
    <cellStyle name="styleSeriesDataForecast 5 10" xfId="13677" xr:uid="{00000000-0005-0000-0000-000003060000}"/>
    <cellStyle name="styleSeriesDataForecast 5 10 2" xfId="32233" xr:uid="{00000000-0005-0000-0000-00005A1F0000}"/>
    <cellStyle name="styleSeriesDataForecast 5 10 3" xfId="46274" xr:uid="{00000000-0005-0000-0000-00005A1F0000}"/>
    <cellStyle name="styleSeriesDataForecast 5 11" xfId="15954" xr:uid="{00000000-0005-0000-0000-00006B040000}"/>
    <cellStyle name="styleSeriesDataForecast 5 11 2" xfId="34510" xr:uid="{00000000-0005-0000-0000-00005B1F0000}"/>
    <cellStyle name="styleSeriesDataForecast 5 11 3" xfId="48350" xr:uid="{00000000-0005-0000-0000-00005B1F0000}"/>
    <cellStyle name="styleSeriesDataForecast 5 12" xfId="17679" xr:uid="{00000000-0005-0000-0000-000003060000}"/>
    <cellStyle name="styleSeriesDataForecast 5 12 2" xfId="36235" xr:uid="{00000000-0005-0000-0000-00005C1F0000}"/>
    <cellStyle name="styleSeriesDataForecast 5 12 3" xfId="49852" xr:uid="{00000000-0005-0000-0000-00005C1F0000}"/>
    <cellStyle name="styleSeriesDataForecast 5 13" xfId="23881" xr:uid="{00000000-0005-0000-0000-0000591F0000}"/>
    <cellStyle name="styleSeriesDataForecast 5 2" xfId="5577" xr:uid="{00000000-0005-0000-0000-000003060000}"/>
    <cellStyle name="styleSeriesDataForecast 5 2 2" xfId="20563" xr:uid="{00000000-0005-0000-0000-00002F070000}"/>
    <cellStyle name="styleSeriesDataForecast 5 2 2 2" xfId="39115" xr:uid="{00000000-0005-0000-0000-00005E1F0000}"/>
    <cellStyle name="styleSeriesDataForecast 5 2 2 3" xfId="52498" xr:uid="{00000000-0005-0000-0000-00005E1F0000}"/>
    <cellStyle name="styleSeriesDataForecast 5 2 3" xfId="25994" xr:uid="{00000000-0005-0000-0000-00005D1F0000}"/>
    <cellStyle name="styleSeriesDataForecast 5 2 4" xfId="41394" xr:uid="{00000000-0005-0000-0000-00005D1F0000}"/>
    <cellStyle name="styleSeriesDataForecast 5 3" xfId="7543" xr:uid="{00000000-0005-0000-0000-000003060000}"/>
    <cellStyle name="styleSeriesDataForecast 5 3 2" xfId="27673" xr:uid="{00000000-0005-0000-0000-00005F1F0000}"/>
    <cellStyle name="styleSeriesDataForecast 5 3 3" xfId="42681" xr:uid="{00000000-0005-0000-0000-00005F1F0000}"/>
    <cellStyle name="styleSeriesDataForecast 5 4" xfId="8404" xr:uid="{00000000-0005-0000-0000-000003060000}"/>
    <cellStyle name="styleSeriesDataForecast 5 4 2" xfId="28331" xr:uid="{00000000-0005-0000-0000-0000601F0000}"/>
    <cellStyle name="styleSeriesDataForecast 5 4 3" xfId="43158" xr:uid="{00000000-0005-0000-0000-0000601F0000}"/>
    <cellStyle name="styleSeriesDataForecast 5 5" xfId="9260" xr:uid="{00000000-0005-0000-0000-000003060000}"/>
    <cellStyle name="styleSeriesDataForecast 5 5 2" xfId="28862" xr:uid="{00000000-0005-0000-0000-0000611F0000}"/>
    <cellStyle name="styleSeriesDataForecast 5 5 3" xfId="43542" xr:uid="{00000000-0005-0000-0000-0000611F0000}"/>
    <cellStyle name="styleSeriesDataForecast 5 6" xfId="3653" xr:uid="{00000000-0005-0000-0000-00007D260000}"/>
    <cellStyle name="styleSeriesDataForecast 5 7" xfId="11740" xr:uid="{00000000-0005-0000-0000-000003060000}"/>
    <cellStyle name="styleSeriesDataForecast 5 7 2" xfId="30304" xr:uid="{00000000-0005-0000-0000-0000631F0000}"/>
    <cellStyle name="styleSeriesDataForecast 5 7 3" xfId="44452" xr:uid="{00000000-0005-0000-0000-0000631F0000}"/>
    <cellStyle name="styleSeriesDataForecast 5 8" xfId="15044" xr:uid="{00000000-0005-0000-0000-000003060000}"/>
    <cellStyle name="styleSeriesDataForecast 5 8 2" xfId="33600" xr:uid="{00000000-0005-0000-0000-0000641F0000}"/>
    <cellStyle name="styleSeriesDataForecast 5 8 3" xfId="47551" xr:uid="{00000000-0005-0000-0000-0000641F0000}"/>
    <cellStyle name="styleSeriesDataForecast 5 9" xfId="14292" xr:uid="{00000000-0005-0000-0000-00006B040000}"/>
    <cellStyle name="styleSeriesDataForecast 5 9 2" xfId="32848" xr:uid="{00000000-0005-0000-0000-0000651F0000}"/>
    <cellStyle name="styleSeriesDataForecast 5 9 3" xfId="46840" xr:uid="{00000000-0005-0000-0000-0000651F0000}"/>
    <cellStyle name="styleSeriesDataForecast 6" xfId="2691" xr:uid="{00000000-0005-0000-0000-00006B040000}"/>
    <cellStyle name="styleSeriesDataForecast 6 10" xfId="18426" xr:uid="{00000000-0005-0000-0000-00006B040000}"/>
    <cellStyle name="styleSeriesDataForecast 6 10 2" xfId="36982" xr:uid="{00000000-0005-0000-0000-0000671F0000}"/>
    <cellStyle name="styleSeriesDataForecast 6 10 3" xfId="50501" xr:uid="{00000000-0005-0000-0000-0000671F0000}"/>
    <cellStyle name="styleSeriesDataForecast 6 11" xfId="18718" xr:uid="{00000000-0005-0000-0000-000004060000}"/>
    <cellStyle name="styleSeriesDataForecast 6 11 2" xfId="37274" xr:uid="{00000000-0005-0000-0000-0000681F0000}"/>
    <cellStyle name="styleSeriesDataForecast 6 11 3" xfId="50771" xr:uid="{00000000-0005-0000-0000-0000681F0000}"/>
    <cellStyle name="styleSeriesDataForecast 6 12" xfId="55517" xr:uid="{00000000-0005-0000-0000-00006B040000}"/>
    <cellStyle name="styleSeriesDataForecast 6 2" xfId="5898" xr:uid="{00000000-0005-0000-0000-000004060000}"/>
    <cellStyle name="styleSeriesDataForecast 6 2 2" xfId="20788" xr:uid="{00000000-0005-0000-0000-000031070000}"/>
    <cellStyle name="styleSeriesDataForecast 6 2 2 2" xfId="39333" xr:uid="{00000000-0005-0000-0000-00006A1F0000}"/>
    <cellStyle name="styleSeriesDataForecast 6 2 2 3" xfId="52710" xr:uid="{00000000-0005-0000-0000-00006A1F0000}"/>
    <cellStyle name="styleSeriesDataForecast 6 2 3" xfId="26308" xr:uid="{00000000-0005-0000-0000-0000691F0000}"/>
    <cellStyle name="styleSeriesDataForecast 6 2 4" xfId="41693" xr:uid="{00000000-0005-0000-0000-0000691F0000}"/>
    <cellStyle name="styleSeriesDataForecast 6 3" xfId="7864" xr:uid="{00000000-0005-0000-0000-000004060000}"/>
    <cellStyle name="styleSeriesDataForecast 6 3 2" xfId="27908" xr:uid="{00000000-0005-0000-0000-00006B1F0000}"/>
    <cellStyle name="styleSeriesDataForecast 6 3 3" xfId="42887" xr:uid="{00000000-0005-0000-0000-00006B1F0000}"/>
    <cellStyle name="styleSeriesDataForecast 6 4" xfId="8725" xr:uid="{00000000-0005-0000-0000-000004060000}"/>
    <cellStyle name="styleSeriesDataForecast 6 4 2" xfId="28588" xr:uid="{00000000-0005-0000-0000-00006C1F0000}"/>
    <cellStyle name="styleSeriesDataForecast 6 4 3" xfId="43364" xr:uid="{00000000-0005-0000-0000-00006C1F0000}"/>
    <cellStyle name="styleSeriesDataForecast 6 5" xfId="9581" xr:uid="{00000000-0005-0000-0000-000004060000}"/>
    <cellStyle name="styleSeriesDataForecast 6 5 2" xfId="29183" xr:uid="{00000000-0005-0000-0000-00006D1F0000}"/>
    <cellStyle name="styleSeriesDataForecast 6 5 3" xfId="43850" xr:uid="{00000000-0005-0000-0000-00006D1F0000}"/>
    <cellStyle name="styleSeriesDataForecast 6 6" xfId="3654" xr:uid="{00000000-0005-0000-0000-00007E260000}"/>
    <cellStyle name="styleSeriesDataForecast 6 7" xfId="11689" xr:uid="{00000000-0005-0000-0000-000004060000}"/>
    <cellStyle name="styleSeriesDataForecast 6 7 2" xfId="30253" xr:uid="{00000000-0005-0000-0000-00006F1F0000}"/>
    <cellStyle name="styleSeriesDataForecast 6 7 3" xfId="44404" xr:uid="{00000000-0005-0000-0000-00006F1F0000}"/>
    <cellStyle name="styleSeriesDataForecast 6 8" xfId="14094" xr:uid="{00000000-0005-0000-0000-00006B040000}"/>
    <cellStyle name="styleSeriesDataForecast 6 8 2" xfId="32650" xr:uid="{00000000-0005-0000-0000-0000701F0000}"/>
    <cellStyle name="styleSeriesDataForecast 6 8 3" xfId="46652" xr:uid="{00000000-0005-0000-0000-0000701F0000}"/>
    <cellStyle name="styleSeriesDataForecast 6 9" xfId="16599" xr:uid="{00000000-0005-0000-0000-000004060000}"/>
    <cellStyle name="styleSeriesDataForecast 6 9 2" xfId="35155" xr:uid="{00000000-0005-0000-0000-0000711F0000}"/>
    <cellStyle name="styleSeriesDataForecast 6 9 3" xfId="48936" xr:uid="{00000000-0005-0000-0000-0000711F0000}"/>
    <cellStyle name="styleSeriesDataForecast 7" xfId="2504" xr:uid="{00000000-0005-0000-0000-00006B040000}"/>
    <cellStyle name="styleSeriesDataForecast 7 10" xfId="21539" xr:uid="{00000000-0005-0000-0000-00006B040000}"/>
    <cellStyle name="styleSeriesDataForecast 7 10 2" xfId="40079" xr:uid="{00000000-0005-0000-0000-0000731F0000}"/>
    <cellStyle name="styleSeriesDataForecast 7 10 3" xfId="53427" xr:uid="{00000000-0005-0000-0000-0000731F0000}"/>
    <cellStyle name="styleSeriesDataForecast 7 11" xfId="24015" xr:uid="{00000000-0005-0000-0000-0000721F0000}"/>
    <cellStyle name="styleSeriesDataForecast 7 12" xfId="55332" xr:uid="{00000000-0005-0000-0000-00006B040000}"/>
    <cellStyle name="styleSeriesDataForecast 7 2" xfId="5711" xr:uid="{00000000-0005-0000-0000-000005060000}"/>
    <cellStyle name="styleSeriesDataForecast 7 2 2" xfId="26126" xr:uid="{00000000-0005-0000-0000-0000741F0000}"/>
    <cellStyle name="styleSeriesDataForecast 7 2 3" xfId="41514" xr:uid="{00000000-0005-0000-0000-0000741F0000}"/>
    <cellStyle name="styleSeriesDataForecast 7 3" xfId="9394" xr:uid="{00000000-0005-0000-0000-000005060000}"/>
    <cellStyle name="styleSeriesDataForecast 7 3 2" xfId="28996" xr:uid="{00000000-0005-0000-0000-0000751F0000}"/>
    <cellStyle name="styleSeriesDataForecast 7 3 3" xfId="43668" xr:uid="{00000000-0005-0000-0000-0000751F0000}"/>
    <cellStyle name="styleSeriesDataForecast 7 4" xfId="3655" xr:uid="{00000000-0005-0000-0000-00007F260000}"/>
    <cellStyle name="styleSeriesDataForecast 7 5" xfId="12780" xr:uid="{00000000-0005-0000-0000-000005060000}"/>
    <cellStyle name="styleSeriesDataForecast 7 5 2" xfId="31336" xr:uid="{00000000-0005-0000-0000-0000771F0000}"/>
    <cellStyle name="styleSeriesDataForecast 7 5 3" xfId="45424" xr:uid="{00000000-0005-0000-0000-0000771F0000}"/>
    <cellStyle name="styleSeriesDataForecast 7 6" xfId="12115" xr:uid="{00000000-0005-0000-0000-00006B040000}"/>
    <cellStyle name="styleSeriesDataForecast 7 6 2" xfId="30678" xr:uid="{00000000-0005-0000-0000-0000781F0000}"/>
    <cellStyle name="styleSeriesDataForecast 7 6 3" xfId="44819" xr:uid="{00000000-0005-0000-0000-0000781F0000}"/>
    <cellStyle name="styleSeriesDataForecast 7 7" xfId="16412" xr:uid="{00000000-0005-0000-0000-000005060000}"/>
    <cellStyle name="styleSeriesDataForecast 7 7 2" xfId="34968" xr:uid="{00000000-0005-0000-0000-0000791F0000}"/>
    <cellStyle name="styleSeriesDataForecast 7 7 3" xfId="48749" xr:uid="{00000000-0005-0000-0000-0000791F0000}"/>
    <cellStyle name="styleSeriesDataForecast 7 8" xfId="18317" xr:uid="{00000000-0005-0000-0000-00006B040000}"/>
    <cellStyle name="styleSeriesDataForecast 7 8 2" xfId="36873" xr:uid="{00000000-0005-0000-0000-00007A1F0000}"/>
    <cellStyle name="styleSeriesDataForecast 7 8 3" xfId="50402" xr:uid="{00000000-0005-0000-0000-00007A1F0000}"/>
    <cellStyle name="styleSeriesDataForecast 7 9" xfId="14378" xr:uid="{00000000-0005-0000-0000-000005060000}"/>
    <cellStyle name="styleSeriesDataForecast 7 9 2" xfId="32934" xr:uid="{00000000-0005-0000-0000-00007B1F0000}"/>
    <cellStyle name="styleSeriesDataForecast 7 9 3" xfId="46918" xr:uid="{00000000-0005-0000-0000-00007B1F0000}"/>
    <cellStyle name="styleSeriesDataForecast 8" xfId="4361" xr:uid="{00000000-0005-0000-0000-0000EE050000}"/>
    <cellStyle name="styleSeriesDataForecast 8 2" xfId="24877" xr:uid="{00000000-0005-0000-0000-00007C1F0000}"/>
    <cellStyle name="styleSeriesDataForecast 8 3" xfId="22627" xr:uid="{00000000-0005-0000-0000-00007C1F0000}"/>
    <cellStyle name="styleSeriesDataForecast 9" xfId="3632" xr:uid="{00000000-0005-0000-0000-000068260000}"/>
    <cellStyle name="styleSeriesDataForecastNA" xfId="1150" xr:uid="{00000000-0005-0000-0000-000071040000}"/>
    <cellStyle name="styleSeriesDataForecastNA 10" xfId="14566" xr:uid="{00000000-0005-0000-0000-000071040000}"/>
    <cellStyle name="styleSeriesDataForecastNA 10 2" xfId="33122" xr:uid="{00000000-0005-0000-0000-00007F1F0000}"/>
    <cellStyle name="styleSeriesDataForecastNA 10 3" xfId="47100" xr:uid="{00000000-0005-0000-0000-00007F1F0000}"/>
    <cellStyle name="styleSeriesDataForecastNA 11" xfId="13810" xr:uid="{00000000-0005-0000-0000-000006060000}"/>
    <cellStyle name="styleSeriesDataForecastNA 11 2" xfId="32366" xr:uid="{00000000-0005-0000-0000-0000801F0000}"/>
    <cellStyle name="styleSeriesDataForecastNA 11 3" xfId="46392" xr:uid="{00000000-0005-0000-0000-0000801F0000}"/>
    <cellStyle name="styleSeriesDataForecastNA 12" xfId="13274" xr:uid="{00000000-0005-0000-0000-000006060000}"/>
    <cellStyle name="styleSeriesDataForecastNA 12 2" xfId="31830" xr:uid="{00000000-0005-0000-0000-0000811F0000}"/>
    <cellStyle name="styleSeriesDataForecastNA 12 3" xfId="45912" xr:uid="{00000000-0005-0000-0000-0000811F0000}"/>
    <cellStyle name="styleSeriesDataForecastNA 13" xfId="18015" xr:uid="{00000000-0005-0000-0000-000071040000}"/>
    <cellStyle name="styleSeriesDataForecastNA 13 2" xfId="36571" xr:uid="{00000000-0005-0000-0000-0000821F0000}"/>
    <cellStyle name="styleSeriesDataForecastNA 13 3" xfId="50139" xr:uid="{00000000-0005-0000-0000-0000821F0000}"/>
    <cellStyle name="styleSeriesDataForecastNA 14" xfId="18411" xr:uid="{00000000-0005-0000-0000-000006060000}"/>
    <cellStyle name="styleSeriesDataForecastNA 14 2" xfId="36967" xr:uid="{00000000-0005-0000-0000-0000831F0000}"/>
    <cellStyle name="styleSeriesDataForecastNA 14 3" xfId="50487" xr:uid="{00000000-0005-0000-0000-0000831F0000}"/>
    <cellStyle name="styleSeriesDataForecastNA 15" xfId="19168" xr:uid="{00000000-0005-0000-0000-000071040000}"/>
    <cellStyle name="styleSeriesDataForecastNA 15 2" xfId="37724" xr:uid="{00000000-0005-0000-0000-0000841F0000}"/>
    <cellStyle name="styleSeriesDataForecastNA 15 3" xfId="51216" xr:uid="{00000000-0005-0000-0000-0000841F0000}"/>
    <cellStyle name="styleSeriesDataForecastNA 16" xfId="21502" xr:uid="{00000000-0005-0000-0000-000071040000}"/>
    <cellStyle name="styleSeriesDataForecastNA 16 2" xfId="40042" xr:uid="{00000000-0005-0000-0000-0000851F0000}"/>
    <cellStyle name="styleSeriesDataForecastNA 16 3" xfId="53390" xr:uid="{00000000-0005-0000-0000-0000851F0000}"/>
    <cellStyle name="styleSeriesDataForecastNA 17" xfId="22131" xr:uid="{00000000-0005-0000-0000-000006060000}"/>
    <cellStyle name="styleSeriesDataForecastNA 17 2" xfId="40671" xr:uid="{00000000-0005-0000-0000-0000861F0000}"/>
    <cellStyle name="styleSeriesDataForecastNA 17 3" xfId="53960" xr:uid="{00000000-0005-0000-0000-0000861F0000}"/>
    <cellStyle name="styleSeriesDataForecastNA 18" xfId="22933" xr:uid="{00000000-0005-0000-0000-00007E1F0000}"/>
    <cellStyle name="styleSeriesDataForecastNA 19" xfId="29949" xr:uid="{00000000-0005-0000-0000-00007E1F0000}"/>
    <cellStyle name="styleSeriesDataForecastNA 2" xfId="1151" xr:uid="{00000000-0005-0000-0000-000072040000}"/>
    <cellStyle name="styleSeriesDataForecastNA 2 10" xfId="13849" xr:uid="{00000000-0005-0000-0000-000007060000}"/>
    <cellStyle name="styleSeriesDataForecastNA 2 10 2" xfId="32405" xr:uid="{00000000-0005-0000-0000-0000881F0000}"/>
    <cellStyle name="styleSeriesDataForecastNA 2 10 3" xfId="46426" xr:uid="{00000000-0005-0000-0000-0000881F0000}"/>
    <cellStyle name="styleSeriesDataForecastNA 2 11" xfId="14786" xr:uid="{00000000-0005-0000-0000-000007060000}"/>
    <cellStyle name="styleSeriesDataForecastNA 2 11 2" xfId="33342" xr:uid="{00000000-0005-0000-0000-0000891F0000}"/>
    <cellStyle name="styleSeriesDataForecastNA 2 11 3" xfId="47305" xr:uid="{00000000-0005-0000-0000-0000891F0000}"/>
    <cellStyle name="styleSeriesDataForecastNA 2 12" xfId="14482" xr:uid="{00000000-0005-0000-0000-000072040000}"/>
    <cellStyle name="styleSeriesDataForecastNA 2 12 2" xfId="33038" xr:uid="{00000000-0005-0000-0000-00008A1F0000}"/>
    <cellStyle name="styleSeriesDataForecastNA 2 12 3" xfId="47018" xr:uid="{00000000-0005-0000-0000-00008A1F0000}"/>
    <cellStyle name="styleSeriesDataForecastNA 2 13" xfId="19364" xr:uid="{00000000-0005-0000-0000-000007060000}"/>
    <cellStyle name="styleSeriesDataForecastNA 2 13 2" xfId="37920" xr:uid="{00000000-0005-0000-0000-00008B1F0000}"/>
    <cellStyle name="styleSeriesDataForecastNA 2 13 3" xfId="51412" xr:uid="{00000000-0005-0000-0000-00008B1F0000}"/>
    <cellStyle name="styleSeriesDataForecastNA 2 14" xfId="19769" xr:uid="{00000000-0005-0000-0000-000072040000}"/>
    <cellStyle name="styleSeriesDataForecastNA 2 14 2" xfId="38325" xr:uid="{00000000-0005-0000-0000-00008C1F0000}"/>
    <cellStyle name="styleSeriesDataForecastNA 2 14 3" xfId="51817" xr:uid="{00000000-0005-0000-0000-00008C1F0000}"/>
    <cellStyle name="styleSeriesDataForecastNA 2 15" xfId="21639" xr:uid="{00000000-0005-0000-0000-000072040000}"/>
    <cellStyle name="styleSeriesDataForecastNA 2 15 2" xfId="40179" xr:uid="{00000000-0005-0000-0000-00008D1F0000}"/>
    <cellStyle name="styleSeriesDataForecastNA 2 15 3" xfId="53527" xr:uid="{00000000-0005-0000-0000-00008D1F0000}"/>
    <cellStyle name="styleSeriesDataForecastNA 2 16" xfId="22132" xr:uid="{00000000-0005-0000-0000-000007060000}"/>
    <cellStyle name="styleSeriesDataForecastNA 2 16 2" xfId="40672" xr:uid="{00000000-0005-0000-0000-00008E1F0000}"/>
    <cellStyle name="styleSeriesDataForecastNA 2 16 3" xfId="53961" xr:uid="{00000000-0005-0000-0000-00008E1F0000}"/>
    <cellStyle name="styleSeriesDataForecastNA 2 17" xfId="22934" xr:uid="{00000000-0005-0000-0000-0000871F0000}"/>
    <cellStyle name="styleSeriesDataForecastNA 2 18" xfId="23177" xr:uid="{00000000-0005-0000-0000-0000871F0000}"/>
    <cellStyle name="styleSeriesDataForecastNA 2 19" xfId="54349" xr:uid="{00000000-0005-0000-0000-000072040000}"/>
    <cellStyle name="styleSeriesDataForecastNA 2 2" xfId="1152" xr:uid="{00000000-0005-0000-0000-000073040000}"/>
    <cellStyle name="styleSeriesDataForecastNA 2 2 10" xfId="18519" xr:uid="{00000000-0005-0000-0000-000073040000}"/>
    <cellStyle name="styleSeriesDataForecastNA 2 2 10 2" xfId="37075" xr:uid="{00000000-0005-0000-0000-0000901F0000}"/>
    <cellStyle name="styleSeriesDataForecastNA 2 2 10 3" xfId="50579" xr:uid="{00000000-0005-0000-0000-0000901F0000}"/>
    <cellStyle name="styleSeriesDataForecastNA 2 2 11" xfId="18842" xr:uid="{00000000-0005-0000-0000-000008060000}"/>
    <cellStyle name="styleSeriesDataForecastNA 2 2 11 2" xfId="37398" xr:uid="{00000000-0005-0000-0000-0000911F0000}"/>
    <cellStyle name="styleSeriesDataForecastNA 2 2 11 3" xfId="50890" xr:uid="{00000000-0005-0000-0000-0000911F0000}"/>
    <cellStyle name="styleSeriesDataForecastNA 2 2 12" xfId="18811" xr:uid="{00000000-0005-0000-0000-000073040000}"/>
    <cellStyle name="styleSeriesDataForecastNA 2 2 12 2" xfId="37367" xr:uid="{00000000-0005-0000-0000-0000921F0000}"/>
    <cellStyle name="styleSeriesDataForecastNA 2 2 12 3" xfId="50860" xr:uid="{00000000-0005-0000-0000-0000921F0000}"/>
    <cellStyle name="styleSeriesDataForecastNA 2 2 13" xfId="21505" xr:uid="{00000000-0005-0000-0000-000073040000}"/>
    <cellStyle name="styleSeriesDataForecastNA 2 2 13 2" xfId="40045" xr:uid="{00000000-0005-0000-0000-0000931F0000}"/>
    <cellStyle name="styleSeriesDataForecastNA 2 2 13 3" xfId="53393" xr:uid="{00000000-0005-0000-0000-0000931F0000}"/>
    <cellStyle name="styleSeriesDataForecastNA 2 2 14" xfId="22133" xr:uid="{00000000-0005-0000-0000-000008060000}"/>
    <cellStyle name="styleSeriesDataForecastNA 2 2 14 2" xfId="40673" xr:uid="{00000000-0005-0000-0000-0000941F0000}"/>
    <cellStyle name="styleSeriesDataForecastNA 2 2 14 3" xfId="53962" xr:uid="{00000000-0005-0000-0000-0000941F0000}"/>
    <cellStyle name="styleSeriesDataForecastNA 2 2 15" xfId="22935" xr:uid="{00000000-0005-0000-0000-00008F1F0000}"/>
    <cellStyle name="styleSeriesDataForecastNA 2 2 16" xfId="29948" xr:uid="{00000000-0005-0000-0000-00008F1F0000}"/>
    <cellStyle name="styleSeriesDataForecastNA 2 2 17" xfId="54350" xr:uid="{00000000-0005-0000-0000-000073040000}"/>
    <cellStyle name="styleSeriesDataForecastNA 2 2 2" xfId="2362" xr:uid="{00000000-0005-0000-0000-000073040000}"/>
    <cellStyle name="styleSeriesDataForecastNA 2 2 2 10" xfId="15537" xr:uid="{00000000-0005-0000-0000-000009060000}"/>
    <cellStyle name="styleSeriesDataForecastNA 2 2 2 10 2" xfId="34093" xr:uid="{00000000-0005-0000-0000-0000961F0000}"/>
    <cellStyle name="styleSeriesDataForecastNA 2 2 2 10 3" xfId="47991" xr:uid="{00000000-0005-0000-0000-0000961F0000}"/>
    <cellStyle name="styleSeriesDataForecastNA 2 2 2 11" xfId="13278" xr:uid="{00000000-0005-0000-0000-000073040000}"/>
    <cellStyle name="styleSeriesDataForecastNA 2 2 2 11 2" xfId="31834" xr:uid="{00000000-0005-0000-0000-0000971F0000}"/>
    <cellStyle name="styleSeriesDataForecastNA 2 2 2 11 3" xfId="45916" xr:uid="{00000000-0005-0000-0000-0000971F0000}"/>
    <cellStyle name="styleSeriesDataForecastNA 2 2 2 12" xfId="17265" xr:uid="{00000000-0005-0000-0000-000009060000}"/>
    <cellStyle name="styleSeriesDataForecastNA 2 2 2 12 2" xfId="35821" xr:uid="{00000000-0005-0000-0000-0000981F0000}"/>
    <cellStyle name="styleSeriesDataForecastNA 2 2 2 12 3" xfId="49490" xr:uid="{00000000-0005-0000-0000-0000981F0000}"/>
    <cellStyle name="styleSeriesDataForecastNA 2 2 2 13" xfId="23873" xr:uid="{00000000-0005-0000-0000-0000951F0000}"/>
    <cellStyle name="styleSeriesDataForecastNA 2 2 2 2" xfId="5569" xr:uid="{00000000-0005-0000-0000-000009060000}"/>
    <cellStyle name="styleSeriesDataForecastNA 2 2 2 2 2" xfId="20555" xr:uid="{00000000-0005-0000-0000-000037070000}"/>
    <cellStyle name="styleSeriesDataForecastNA 2 2 2 2 2 2" xfId="39107" xr:uid="{00000000-0005-0000-0000-00009A1F0000}"/>
    <cellStyle name="styleSeriesDataForecastNA 2 2 2 2 2 3" xfId="52490" xr:uid="{00000000-0005-0000-0000-00009A1F0000}"/>
    <cellStyle name="styleSeriesDataForecastNA 2 2 2 2 3" xfId="25986" xr:uid="{00000000-0005-0000-0000-0000991F0000}"/>
    <cellStyle name="styleSeriesDataForecastNA 2 2 2 2 4" xfId="41386" xr:uid="{00000000-0005-0000-0000-0000991F0000}"/>
    <cellStyle name="styleSeriesDataForecastNA 2 2 2 3" xfId="7535" xr:uid="{00000000-0005-0000-0000-000009060000}"/>
    <cellStyle name="styleSeriesDataForecastNA 2 2 2 3 2" xfId="27665" xr:uid="{00000000-0005-0000-0000-00009B1F0000}"/>
    <cellStyle name="styleSeriesDataForecastNA 2 2 2 3 3" xfId="42673" xr:uid="{00000000-0005-0000-0000-00009B1F0000}"/>
    <cellStyle name="styleSeriesDataForecastNA 2 2 2 4" xfId="8396" xr:uid="{00000000-0005-0000-0000-000009060000}"/>
    <cellStyle name="styleSeriesDataForecastNA 2 2 2 4 2" xfId="28323" xr:uid="{00000000-0005-0000-0000-00009C1F0000}"/>
    <cellStyle name="styleSeriesDataForecastNA 2 2 2 4 3" xfId="43150" xr:uid="{00000000-0005-0000-0000-00009C1F0000}"/>
    <cellStyle name="styleSeriesDataForecastNA 2 2 2 5" xfId="6933" xr:uid="{00000000-0005-0000-0000-000009060000}"/>
    <cellStyle name="styleSeriesDataForecastNA 2 2 2 5 2" xfId="27194" xr:uid="{00000000-0005-0000-0000-00009D1F0000}"/>
    <cellStyle name="styleSeriesDataForecastNA 2 2 2 5 3" xfId="42309" xr:uid="{00000000-0005-0000-0000-00009D1F0000}"/>
    <cellStyle name="styleSeriesDataForecastNA 2 2 2 6" xfId="3659" xr:uid="{00000000-0005-0000-0000-000083260000}"/>
    <cellStyle name="styleSeriesDataForecastNA 2 2 2 7" xfId="11746" xr:uid="{00000000-0005-0000-0000-000009060000}"/>
    <cellStyle name="styleSeriesDataForecastNA 2 2 2 7 2" xfId="30310" xr:uid="{00000000-0005-0000-0000-00009F1F0000}"/>
    <cellStyle name="styleSeriesDataForecastNA 2 2 2 7 3" xfId="44457" xr:uid="{00000000-0005-0000-0000-00009F1F0000}"/>
    <cellStyle name="styleSeriesDataForecastNA 2 2 2 8" xfId="15036" xr:uid="{00000000-0005-0000-0000-000009060000}"/>
    <cellStyle name="styleSeriesDataForecastNA 2 2 2 8 2" xfId="33592" xr:uid="{00000000-0005-0000-0000-0000A01F0000}"/>
    <cellStyle name="styleSeriesDataForecastNA 2 2 2 8 3" xfId="47543" xr:uid="{00000000-0005-0000-0000-0000A01F0000}"/>
    <cellStyle name="styleSeriesDataForecastNA 2 2 2 9" xfId="14184" xr:uid="{00000000-0005-0000-0000-000073040000}"/>
    <cellStyle name="styleSeriesDataForecastNA 2 2 2 9 2" xfId="32740" xr:uid="{00000000-0005-0000-0000-0000A11F0000}"/>
    <cellStyle name="styleSeriesDataForecastNA 2 2 2 9 3" xfId="46740" xr:uid="{00000000-0005-0000-0000-0000A11F0000}"/>
    <cellStyle name="styleSeriesDataForecastNA 2 2 3" xfId="2698" xr:uid="{00000000-0005-0000-0000-000073040000}"/>
    <cellStyle name="styleSeriesDataForecastNA 2 2 3 10" xfId="17865" xr:uid="{00000000-0005-0000-0000-000073040000}"/>
    <cellStyle name="styleSeriesDataForecastNA 2 2 3 10 2" xfId="36421" xr:uid="{00000000-0005-0000-0000-0000A31F0000}"/>
    <cellStyle name="styleSeriesDataForecastNA 2 2 3 10 3" xfId="50009" xr:uid="{00000000-0005-0000-0000-0000A31F0000}"/>
    <cellStyle name="styleSeriesDataForecastNA 2 2 3 11" xfId="17422" xr:uid="{00000000-0005-0000-0000-00000A060000}"/>
    <cellStyle name="styleSeriesDataForecastNA 2 2 3 11 2" xfId="35978" xr:uid="{00000000-0005-0000-0000-0000A41F0000}"/>
    <cellStyle name="styleSeriesDataForecastNA 2 2 3 11 3" xfId="49627" xr:uid="{00000000-0005-0000-0000-0000A41F0000}"/>
    <cellStyle name="styleSeriesDataForecastNA 2 2 3 12" xfId="55524" xr:uid="{00000000-0005-0000-0000-000073040000}"/>
    <cellStyle name="styleSeriesDataForecastNA 2 2 3 2" xfId="5905" xr:uid="{00000000-0005-0000-0000-00000A060000}"/>
    <cellStyle name="styleSeriesDataForecastNA 2 2 3 2 2" xfId="20795" xr:uid="{00000000-0005-0000-0000-000039070000}"/>
    <cellStyle name="styleSeriesDataForecastNA 2 2 3 2 2 2" xfId="39340" xr:uid="{00000000-0005-0000-0000-0000A61F0000}"/>
    <cellStyle name="styleSeriesDataForecastNA 2 2 3 2 2 3" xfId="52717" xr:uid="{00000000-0005-0000-0000-0000A61F0000}"/>
    <cellStyle name="styleSeriesDataForecastNA 2 2 3 2 3" xfId="26315" xr:uid="{00000000-0005-0000-0000-0000A51F0000}"/>
    <cellStyle name="styleSeriesDataForecastNA 2 2 3 2 4" xfId="41700" xr:uid="{00000000-0005-0000-0000-0000A51F0000}"/>
    <cellStyle name="styleSeriesDataForecastNA 2 2 3 3" xfId="7871" xr:uid="{00000000-0005-0000-0000-00000A060000}"/>
    <cellStyle name="styleSeriesDataForecastNA 2 2 3 3 2" xfId="27915" xr:uid="{00000000-0005-0000-0000-0000A71F0000}"/>
    <cellStyle name="styleSeriesDataForecastNA 2 2 3 3 3" xfId="42894" xr:uid="{00000000-0005-0000-0000-0000A71F0000}"/>
    <cellStyle name="styleSeriesDataForecastNA 2 2 3 4" xfId="8732" xr:uid="{00000000-0005-0000-0000-00000A060000}"/>
    <cellStyle name="styleSeriesDataForecastNA 2 2 3 4 2" xfId="28595" xr:uid="{00000000-0005-0000-0000-0000A81F0000}"/>
    <cellStyle name="styleSeriesDataForecastNA 2 2 3 4 3" xfId="43371" xr:uid="{00000000-0005-0000-0000-0000A81F0000}"/>
    <cellStyle name="styleSeriesDataForecastNA 2 2 3 5" xfId="9588" xr:uid="{00000000-0005-0000-0000-00000A060000}"/>
    <cellStyle name="styleSeriesDataForecastNA 2 2 3 5 2" xfId="29190" xr:uid="{00000000-0005-0000-0000-0000A91F0000}"/>
    <cellStyle name="styleSeriesDataForecastNA 2 2 3 5 3" xfId="43857" xr:uid="{00000000-0005-0000-0000-0000A91F0000}"/>
    <cellStyle name="styleSeriesDataForecastNA 2 2 3 6" xfId="3660" xr:uid="{00000000-0005-0000-0000-000084260000}"/>
    <cellStyle name="styleSeriesDataForecastNA 2 2 3 7" xfId="11690" xr:uid="{00000000-0005-0000-0000-00000A060000}"/>
    <cellStyle name="styleSeriesDataForecastNA 2 2 3 7 2" xfId="30254" xr:uid="{00000000-0005-0000-0000-0000AB1F0000}"/>
    <cellStyle name="styleSeriesDataForecastNA 2 2 3 7 3" xfId="44405" xr:uid="{00000000-0005-0000-0000-0000AB1F0000}"/>
    <cellStyle name="styleSeriesDataForecastNA 2 2 3 8" xfId="14095" xr:uid="{00000000-0005-0000-0000-000073040000}"/>
    <cellStyle name="styleSeriesDataForecastNA 2 2 3 8 2" xfId="32651" xr:uid="{00000000-0005-0000-0000-0000AC1F0000}"/>
    <cellStyle name="styleSeriesDataForecastNA 2 2 3 8 3" xfId="46653" xr:uid="{00000000-0005-0000-0000-0000AC1F0000}"/>
    <cellStyle name="styleSeriesDataForecastNA 2 2 3 9" xfId="16606" xr:uid="{00000000-0005-0000-0000-00000A060000}"/>
    <cellStyle name="styleSeriesDataForecastNA 2 2 3 9 2" xfId="35162" xr:uid="{00000000-0005-0000-0000-0000AD1F0000}"/>
    <cellStyle name="styleSeriesDataForecastNA 2 2 3 9 3" xfId="48943" xr:uid="{00000000-0005-0000-0000-0000AD1F0000}"/>
    <cellStyle name="styleSeriesDataForecastNA 2 2 4" xfId="2496" xr:uid="{00000000-0005-0000-0000-000073040000}"/>
    <cellStyle name="styleSeriesDataForecastNA 2 2 4 10" xfId="21531" xr:uid="{00000000-0005-0000-0000-000073040000}"/>
    <cellStyle name="styleSeriesDataForecastNA 2 2 4 10 2" xfId="40071" xr:uid="{00000000-0005-0000-0000-0000AF1F0000}"/>
    <cellStyle name="styleSeriesDataForecastNA 2 2 4 10 3" xfId="53419" xr:uid="{00000000-0005-0000-0000-0000AF1F0000}"/>
    <cellStyle name="styleSeriesDataForecastNA 2 2 4 11" xfId="24007" xr:uid="{00000000-0005-0000-0000-0000AE1F0000}"/>
    <cellStyle name="styleSeriesDataForecastNA 2 2 4 12" xfId="55324" xr:uid="{00000000-0005-0000-0000-000073040000}"/>
    <cellStyle name="styleSeriesDataForecastNA 2 2 4 2" xfId="5703" xr:uid="{00000000-0005-0000-0000-00000B060000}"/>
    <cellStyle name="styleSeriesDataForecastNA 2 2 4 2 2" xfId="26118" xr:uid="{00000000-0005-0000-0000-0000B01F0000}"/>
    <cellStyle name="styleSeriesDataForecastNA 2 2 4 2 3" xfId="41506" xr:uid="{00000000-0005-0000-0000-0000B01F0000}"/>
    <cellStyle name="styleSeriesDataForecastNA 2 2 4 3" xfId="9386" xr:uid="{00000000-0005-0000-0000-00000B060000}"/>
    <cellStyle name="styleSeriesDataForecastNA 2 2 4 3 2" xfId="28988" xr:uid="{00000000-0005-0000-0000-0000B11F0000}"/>
    <cellStyle name="styleSeriesDataForecastNA 2 2 4 3 3" xfId="43660" xr:uid="{00000000-0005-0000-0000-0000B11F0000}"/>
    <cellStyle name="styleSeriesDataForecastNA 2 2 4 4" xfId="3661" xr:uid="{00000000-0005-0000-0000-000085260000}"/>
    <cellStyle name="styleSeriesDataForecastNA 2 2 4 5" xfId="12403" xr:uid="{00000000-0005-0000-0000-00000B060000}"/>
    <cellStyle name="styleSeriesDataForecastNA 2 2 4 5 2" xfId="30962" xr:uid="{00000000-0005-0000-0000-0000B31F0000}"/>
    <cellStyle name="styleSeriesDataForecastNA 2 2 4 5 3" xfId="45062" xr:uid="{00000000-0005-0000-0000-0000B31F0000}"/>
    <cellStyle name="styleSeriesDataForecastNA 2 2 4 6" xfId="13332" xr:uid="{00000000-0005-0000-0000-000073040000}"/>
    <cellStyle name="styleSeriesDataForecastNA 2 2 4 6 2" xfId="31888" xr:uid="{00000000-0005-0000-0000-0000B41F0000}"/>
    <cellStyle name="styleSeriesDataForecastNA 2 2 4 6 3" xfId="45968" xr:uid="{00000000-0005-0000-0000-0000B41F0000}"/>
    <cellStyle name="styleSeriesDataForecastNA 2 2 4 7" xfId="16404" xr:uid="{00000000-0005-0000-0000-00000B060000}"/>
    <cellStyle name="styleSeriesDataForecastNA 2 2 4 7 2" xfId="34960" xr:uid="{00000000-0005-0000-0000-0000B51F0000}"/>
    <cellStyle name="styleSeriesDataForecastNA 2 2 4 7 3" xfId="48741" xr:uid="{00000000-0005-0000-0000-0000B51F0000}"/>
    <cellStyle name="styleSeriesDataForecastNA 2 2 4 8" xfId="18239" xr:uid="{00000000-0005-0000-0000-000073040000}"/>
    <cellStyle name="styleSeriesDataForecastNA 2 2 4 8 2" xfId="36795" xr:uid="{00000000-0005-0000-0000-0000B61F0000}"/>
    <cellStyle name="styleSeriesDataForecastNA 2 2 4 8 3" xfId="50338" xr:uid="{00000000-0005-0000-0000-0000B61F0000}"/>
    <cellStyle name="styleSeriesDataForecastNA 2 2 4 9" xfId="14303" xr:uid="{00000000-0005-0000-0000-00000B060000}"/>
    <cellStyle name="styleSeriesDataForecastNA 2 2 4 9 2" xfId="32859" xr:uid="{00000000-0005-0000-0000-0000B71F0000}"/>
    <cellStyle name="styleSeriesDataForecastNA 2 2 4 9 3" xfId="46850" xr:uid="{00000000-0005-0000-0000-0000B71F0000}"/>
    <cellStyle name="styleSeriesDataForecastNA 2 2 5" xfId="4369" xr:uid="{00000000-0005-0000-0000-000008060000}"/>
    <cellStyle name="styleSeriesDataForecastNA 2 2 5 2" xfId="24885" xr:uid="{00000000-0005-0000-0000-0000B81F0000}"/>
    <cellStyle name="styleSeriesDataForecastNA 2 2 5 3" xfId="22623" xr:uid="{00000000-0005-0000-0000-0000B81F0000}"/>
    <cellStyle name="styleSeriesDataForecastNA 2 2 6" xfId="3658" xr:uid="{00000000-0005-0000-0000-000082260000}"/>
    <cellStyle name="styleSeriesDataForecastNA 2 2 7" xfId="13556" xr:uid="{00000000-0005-0000-0000-000073040000}"/>
    <cellStyle name="styleSeriesDataForecastNA 2 2 7 2" xfId="32112" xr:uid="{00000000-0005-0000-0000-0000BA1F0000}"/>
    <cellStyle name="styleSeriesDataForecastNA 2 2 7 3" xfId="46166" xr:uid="{00000000-0005-0000-0000-0000BA1F0000}"/>
    <cellStyle name="styleSeriesDataForecastNA 2 2 8" xfId="14770" xr:uid="{00000000-0005-0000-0000-000008060000}"/>
    <cellStyle name="styleSeriesDataForecastNA 2 2 8 2" xfId="33326" xr:uid="{00000000-0005-0000-0000-0000BB1F0000}"/>
    <cellStyle name="styleSeriesDataForecastNA 2 2 8 3" xfId="47291" xr:uid="{00000000-0005-0000-0000-0000BB1F0000}"/>
    <cellStyle name="styleSeriesDataForecastNA 2 2 9" xfId="17460" xr:uid="{00000000-0005-0000-0000-000008060000}"/>
    <cellStyle name="styleSeriesDataForecastNA 2 2 9 2" xfId="36016" xr:uid="{00000000-0005-0000-0000-0000BC1F0000}"/>
    <cellStyle name="styleSeriesDataForecastNA 2 2 9 3" xfId="49659" xr:uid="{00000000-0005-0000-0000-0000BC1F0000}"/>
    <cellStyle name="styleSeriesDataForecastNA 2 3" xfId="1153" xr:uid="{00000000-0005-0000-0000-000074040000}"/>
    <cellStyle name="styleSeriesDataForecastNA 2 3 10" xfId="15905" xr:uid="{00000000-0005-0000-0000-000074040000}"/>
    <cellStyle name="styleSeriesDataForecastNA 2 3 10 2" xfId="34461" xr:uid="{00000000-0005-0000-0000-0000BE1F0000}"/>
    <cellStyle name="styleSeriesDataForecastNA 2 3 10 3" xfId="48308" xr:uid="{00000000-0005-0000-0000-0000BE1F0000}"/>
    <cellStyle name="styleSeriesDataForecastNA 2 3 11" xfId="15914" xr:uid="{00000000-0005-0000-0000-00000C060000}"/>
    <cellStyle name="styleSeriesDataForecastNA 2 3 11 2" xfId="34470" xr:uid="{00000000-0005-0000-0000-0000BF1F0000}"/>
    <cellStyle name="styleSeriesDataForecastNA 2 3 11 3" xfId="48316" xr:uid="{00000000-0005-0000-0000-0000BF1F0000}"/>
    <cellStyle name="styleSeriesDataForecastNA 2 3 12" xfId="19167" xr:uid="{00000000-0005-0000-0000-000074040000}"/>
    <cellStyle name="styleSeriesDataForecastNA 2 3 12 2" xfId="37723" xr:uid="{00000000-0005-0000-0000-0000C01F0000}"/>
    <cellStyle name="styleSeriesDataForecastNA 2 3 12 3" xfId="51215" xr:uid="{00000000-0005-0000-0000-0000C01F0000}"/>
    <cellStyle name="styleSeriesDataForecastNA 2 3 13" xfId="21641" xr:uid="{00000000-0005-0000-0000-000074040000}"/>
    <cellStyle name="styleSeriesDataForecastNA 2 3 13 2" xfId="40181" xr:uid="{00000000-0005-0000-0000-0000C11F0000}"/>
    <cellStyle name="styleSeriesDataForecastNA 2 3 13 3" xfId="53529" xr:uid="{00000000-0005-0000-0000-0000C11F0000}"/>
    <cellStyle name="styleSeriesDataForecastNA 2 3 14" xfId="22134" xr:uid="{00000000-0005-0000-0000-00000C060000}"/>
    <cellStyle name="styleSeriesDataForecastNA 2 3 14 2" xfId="40674" xr:uid="{00000000-0005-0000-0000-0000C21F0000}"/>
    <cellStyle name="styleSeriesDataForecastNA 2 3 14 3" xfId="53963" xr:uid="{00000000-0005-0000-0000-0000C21F0000}"/>
    <cellStyle name="styleSeriesDataForecastNA 2 3 15" xfId="22936" xr:uid="{00000000-0005-0000-0000-0000BD1F0000}"/>
    <cellStyle name="styleSeriesDataForecastNA 2 3 16" xfId="23176" xr:uid="{00000000-0005-0000-0000-0000BD1F0000}"/>
    <cellStyle name="styleSeriesDataForecastNA 2 3 17" xfId="54351" xr:uid="{00000000-0005-0000-0000-000074040000}"/>
    <cellStyle name="styleSeriesDataForecastNA 2 3 2" xfId="2361" xr:uid="{00000000-0005-0000-0000-000074040000}"/>
    <cellStyle name="styleSeriesDataForecastNA 2 3 2 10" xfId="15710" xr:uid="{00000000-0005-0000-0000-00000D060000}"/>
    <cellStyle name="styleSeriesDataForecastNA 2 3 2 10 2" xfId="34266" xr:uid="{00000000-0005-0000-0000-0000C41F0000}"/>
    <cellStyle name="styleSeriesDataForecastNA 2 3 2 10 3" xfId="48127" xr:uid="{00000000-0005-0000-0000-0000C41F0000}"/>
    <cellStyle name="styleSeriesDataForecastNA 2 3 2 11" xfId="18149" xr:uid="{00000000-0005-0000-0000-000074040000}"/>
    <cellStyle name="styleSeriesDataForecastNA 2 3 2 11 2" xfId="36705" xr:uid="{00000000-0005-0000-0000-0000C51F0000}"/>
    <cellStyle name="styleSeriesDataForecastNA 2 3 2 11 3" xfId="50258" xr:uid="{00000000-0005-0000-0000-0000C51F0000}"/>
    <cellStyle name="styleSeriesDataForecastNA 2 3 2 12" xfId="18642" xr:uid="{00000000-0005-0000-0000-00000D060000}"/>
    <cellStyle name="styleSeriesDataForecastNA 2 3 2 12 2" xfId="37198" xr:uid="{00000000-0005-0000-0000-0000C61F0000}"/>
    <cellStyle name="styleSeriesDataForecastNA 2 3 2 12 3" xfId="50699" xr:uid="{00000000-0005-0000-0000-0000C61F0000}"/>
    <cellStyle name="styleSeriesDataForecastNA 2 3 2 13" xfId="23872" xr:uid="{00000000-0005-0000-0000-0000C31F0000}"/>
    <cellStyle name="styleSeriesDataForecastNA 2 3 2 2" xfId="5568" xr:uid="{00000000-0005-0000-0000-00000D060000}"/>
    <cellStyle name="styleSeriesDataForecastNA 2 3 2 2 2" xfId="20554" xr:uid="{00000000-0005-0000-0000-00003D070000}"/>
    <cellStyle name="styleSeriesDataForecastNA 2 3 2 2 2 2" xfId="39106" xr:uid="{00000000-0005-0000-0000-0000C81F0000}"/>
    <cellStyle name="styleSeriesDataForecastNA 2 3 2 2 2 3" xfId="52489" xr:uid="{00000000-0005-0000-0000-0000C81F0000}"/>
    <cellStyle name="styleSeriesDataForecastNA 2 3 2 2 3" xfId="25985" xr:uid="{00000000-0005-0000-0000-0000C71F0000}"/>
    <cellStyle name="styleSeriesDataForecastNA 2 3 2 2 4" xfId="41385" xr:uid="{00000000-0005-0000-0000-0000C71F0000}"/>
    <cellStyle name="styleSeriesDataForecastNA 2 3 2 3" xfId="7534" xr:uid="{00000000-0005-0000-0000-00000D060000}"/>
    <cellStyle name="styleSeriesDataForecastNA 2 3 2 3 2" xfId="27664" xr:uid="{00000000-0005-0000-0000-0000C91F0000}"/>
    <cellStyle name="styleSeriesDataForecastNA 2 3 2 3 3" xfId="42672" xr:uid="{00000000-0005-0000-0000-0000C91F0000}"/>
    <cellStyle name="styleSeriesDataForecastNA 2 3 2 4" xfId="8395" xr:uid="{00000000-0005-0000-0000-00000D060000}"/>
    <cellStyle name="styleSeriesDataForecastNA 2 3 2 4 2" xfId="28322" xr:uid="{00000000-0005-0000-0000-0000CA1F0000}"/>
    <cellStyle name="styleSeriesDataForecastNA 2 3 2 4 3" xfId="43149" xr:uid="{00000000-0005-0000-0000-0000CA1F0000}"/>
    <cellStyle name="styleSeriesDataForecastNA 2 3 2 5" xfId="6932" xr:uid="{00000000-0005-0000-0000-00000D060000}"/>
    <cellStyle name="styleSeriesDataForecastNA 2 3 2 5 2" xfId="27193" xr:uid="{00000000-0005-0000-0000-0000CB1F0000}"/>
    <cellStyle name="styleSeriesDataForecastNA 2 3 2 5 3" xfId="42308" xr:uid="{00000000-0005-0000-0000-0000CB1F0000}"/>
    <cellStyle name="styleSeriesDataForecastNA 2 3 2 6" xfId="3663" xr:uid="{00000000-0005-0000-0000-000087260000}"/>
    <cellStyle name="styleSeriesDataForecastNA 2 3 2 7" xfId="11905" xr:uid="{00000000-0005-0000-0000-00000D060000}"/>
    <cellStyle name="styleSeriesDataForecastNA 2 3 2 7 2" xfId="30469" xr:uid="{00000000-0005-0000-0000-0000CD1F0000}"/>
    <cellStyle name="styleSeriesDataForecastNA 2 3 2 7 3" xfId="44614" xr:uid="{00000000-0005-0000-0000-0000CD1F0000}"/>
    <cellStyle name="styleSeriesDataForecastNA 2 3 2 8" xfId="15035" xr:uid="{00000000-0005-0000-0000-00000D060000}"/>
    <cellStyle name="styleSeriesDataForecastNA 2 3 2 8 2" xfId="33591" xr:uid="{00000000-0005-0000-0000-0000CE1F0000}"/>
    <cellStyle name="styleSeriesDataForecastNA 2 3 2 8 3" xfId="47542" xr:uid="{00000000-0005-0000-0000-0000CE1F0000}"/>
    <cellStyle name="styleSeriesDataForecastNA 2 3 2 9" xfId="13307" xr:uid="{00000000-0005-0000-0000-000074040000}"/>
    <cellStyle name="styleSeriesDataForecastNA 2 3 2 9 2" xfId="31863" xr:uid="{00000000-0005-0000-0000-0000CF1F0000}"/>
    <cellStyle name="styleSeriesDataForecastNA 2 3 2 9 3" xfId="45943" xr:uid="{00000000-0005-0000-0000-0000CF1F0000}"/>
    <cellStyle name="styleSeriesDataForecastNA 2 3 3" xfId="2699" xr:uid="{00000000-0005-0000-0000-000074040000}"/>
    <cellStyle name="styleSeriesDataForecastNA 2 3 3 10" xfId="18476" xr:uid="{00000000-0005-0000-0000-000074040000}"/>
    <cellStyle name="styleSeriesDataForecastNA 2 3 3 10 2" xfId="37032" xr:uid="{00000000-0005-0000-0000-0000D11F0000}"/>
    <cellStyle name="styleSeriesDataForecastNA 2 3 3 10 3" xfId="50544" xr:uid="{00000000-0005-0000-0000-0000D11F0000}"/>
    <cellStyle name="styleSeriesDataForecastNA 2 3 3 11" xfId="18832" xr:uid="{00000000-0005-0000-0000-00000E060000}"/>
    <cellStyle name="styleSeriesDataForecastNA 2 3 3 11 2" xfId="37388" xr:uid="{00000000-0005-0000-0000-0000D21F0000}"/>
    <cellStyle name="styleSeriesDataForecastNA 2 3 3 11 3" xfId="50880" xr:uid="{00000000-0005-0000-0000-0000D21F0000}"/>
    <cellStyle name="styleSeriesDataForecastNA 2 3 3 12" xfId="55525" xr:uid="{00000000-0005-0000-0000-000074040000}"/>
    <cellStyle name="styleSeriesDataForecastNA 2 3 3 2" xfId="5906" xr:uid="{00000000-0005-0000-0000-00000E060000}"/>
    <cellStyle name="styleSeriesDataForecastNA 2 3 3 2 2" xfId="20796" xr:uid="{00000000-0005-0000-0000-00003F070000}"/>
    <cellStyle name="styleSeriesDataForecastNA 2 3 3 2 2 2" xfId="39341" xr:uid="{00000000-0005-0000-0000-0000D41F0000}"/>
    <cellStyle name="styleSeriesDataForecastNA 2 3 3 2 2 3" xfId="52718" xr:uid="{00000000-0005-0000-0000-0000D41F0000}"/>
    <cellStyle name="styleSeriesDataForecastNA 2 3 3 2 3" xfId="26316" xr:uid="{00000000-0005-0000-0000-0000D31F0000}"/>
    <cellStyle name="styleSeriesDataForecastNA 2 3 3 2 4" xfId="41701" xr:uid="{00000000-0005-0000-0000-0000D31F0000}"/>
    <cellStyle name="styleSeriesDataForecastNA 2 3 3 3" xfId="7872" xr:uid="{00000000-0005-0000-0000-00000E060000}"/>
    <cellStyle name="styleSeriesDataForecastNA 2 3 3 3 2" xfId="27916" xr:uid="{00000000-0005-0000-0000-0000D51F0000}"/>
    <cellStyle name="styleSeriesDataForecastNA 2 3 3 3 3" xfId="42895" xr:uid="{00000000-0005-0000-0000-0000D51F0000}"/>
    <cellStyle name="styleSeriesDataForecastNA 2 3 3 4" xfId="8733" xr:uid="{00000000-0005-0000-0000-00000E060000}"/>
    <cellStyle name="styleSeriesDataForecastNA 2 3 3 4 2" xfId="28596" xr:uid="{00000000-0005-0000-0000-0000D61F0000}"/>
    <cellStyle name="styleSeriesDataForecastNA 2 3 3 4 3" xfId="43372" xr:uid="{00000000-0005-0000-0000-0000D61F0000}"/>
    <cellStyle name="styleSeriesDataForecastNA 2 3 3 5" xfId="9589" xr:uid="{00000000-0005-0000-0000-00000E060000}"/>
    <cellStyle name="styleSeriesDataForecastNA 2 3 3 5 2" xfId="29191" xr:uid="{00000000-0005-0000-0000-0000D71F0000}"/>
    <cellStyle name="styleSeriesDataForecastNA 2 3 3 5 3" xfId="43858" xr:uid="{00000000-0005-0000-0000-0000D71F0000}"/>
    <cellStyle name="styleSeriesDataForecastNA 2 3 3 6" xfId="3664" xr:uid="{00000000-0005-0000-0000-000088260000}"/>
    <cellStyle name="styleSeriesDataForecastNA 2 3 3 7" xfId="13127" xr:uid="{00000000-0005-0000-0000-00000E060000}"/>
    <cellStyle name="styleSeriesDataForecastNA 2 3 3 7 2" xfId="31683" xr:uid="{00000000-0005-0000-0000-0000D91F0000}"/>
    <cellStyle name="styleSeriesDataForecastNA 2 3 3 7 3" xfId="45766" xr:uid="{00000000-0005-0000-0000-0000D91F0000}"/>
    <cellStyle name="styleSeriesDataForecastNA 2 3 3 8" xfId="14204" xr:uid="{00000000-0005-0000-0000-000074040000}"/>
    <cellStyle name="styleSeriesDataForecastNA 2 3 3 8 2" xfId="32760" xr:uid="{00000000-0005-0000-0000-0000DA1F0000}"/>
    <cellStyle name="styleSeriesDataForecastNA 2 3 3 8 3" xfId="46759" xr:uid="{00000000-0005-0000-0000-0000DA1F0000}"/>
    <cellStyle name="styleSeriesDataForecastNA 2 3 3 9" xfId="16607" xr:uid="{00000000-0005-0000-0000-00000E060000}"/>
    <cellStyle name="styleSeriesDataForecastNA 2 3 3 9 2" xfId="35163" xr:uid="{00000000-0005-0000-0000-0000DB1F0000}"/>
    <cellStyle name="styleSeriesDataForecastNA 2 3 3 9 3" xfId="48944" xr:uid="{00000000-0005-0000-0000-0000DB1F0000}"/>
    <cellStyle name="styleSeriesDataForecastNA 2 3 4" xfId="2495" xr:uid="{00000000-0005-0000-0000-000074040000}"/>
    <cellStyle name="styleSeriesDataForecastNA 2 3 4 10" xfId="21530" xr:uid="{00000000-0005-0000-0000-000074040000}"/>
    <cellStyle name="styleSeriesDataForecastNA 2 3 4 10 2" xfId="40070" xr:uid="{00000000-0005-0000-0000-0000DD1F0000}"/>
    <cellStyle name="styleSeriesDataForecastNA 2 3 4 10 3" xfId="53418" xr:uid="{00000000-0005-0000-0000-0000DD1F0000}"/>
    <cellStyle name="styleSeriesDataForecastNA 2 3 4 11" xfId="24006" xr:uid="{00000000-0005-0000-0000-0000DC1F0000}"/>
    <cellStyle name="styleSeriesDataForecastNA 2 3 4 12" xfId="55323" xr:uid="{00000000-0005-0000-0000-000074040000}"/>
    <cellStyle name="styleSeriesDataForecastNA 2 3 4 2" xfId="5702" xr:uid="{00000000-0005-0000-0000-00000F060000}"/>
    <cellStyle name="styleSeriesDataForecastNA 2 3 4 2 2" xfId="26117" xr:uid="{00000000-0005-0000-0000-0000DE1F0000}"/>
    <cellStyle name="styleSeriesDataForecastNA 2 3 4 2 3" xfId="41505" xr:uid="{00000000-0005-0000-0000-0000DE1F0000}"/>
    <cellStyle name="styleSeriesDataForecastNA 2 3 4 3" xfId="9385" xr:uid="{00000000-0005-0000-0000-00000F060000}"/>
    <cellStyle name="styleSeriesDataForecastNA 2 3 4 3 2" xfId="28987" xr:uid="{00000000-0005-0000-0000-0000DF1F0000}"/>
    <cellStyle name="styleSeriesDataForecastNA 2 3 4 3 3" xfId="43659" xr:uid="{00000000-0005-0000-0000-0000DF1F0000}"/>
    <cellStyle name="styleSeriesDataForecastNA 2 3 4 4" xfId="3665" xr:uid="{00000000-0005-0000-0000-000089260000}"/>
    <cellStyle name="styleSeriesDataForecastNA 2 3 4 5" xfId="11721" xr:uid="{00000000-0005-0000-0000-00000F060000}"/>
    <cellStyle name="styleSeriesDataForecastNA 2 3 4 5 2" xfId="30285" xr:uid="{00000000-0005-0000-0000-0000E11F0000}"/>
    <cellStyle name="styleSeriesDataForecastNA 2 3 4 5 3" xfId="44433" xr:uid="{00000000-0005-0000-0000-0000E11F0000}"/>
    <cellStyle name="styleSeriesDataForecastNA 2 3 4 6" xfId="13333" xr:uid="{00000000-0005-0000-0000-000074040000}"/>
    <cellStyle name="styleSeriesDataForecastNA 2 3 4 6 2" xfId="31889" xr:uid="{00000000-0005-0000-0000-0000E21F0000}"/>
    <cellStyle name="styleSeriesDataForecastNA 2 3 4 6 3" xfId="45969" xr:uid="{00000000-0005-0000-0000-0000E21F0000}"/>
    <cellStyle name="styleSeriesDataForecastNA 2 3 4 7" xfId="16403" xr:uid="{00000000-0005-0000-0000-00000F060000}"/>
    <cellStyle name="styleSeriesDataForecastNA 2 3 4 7 2" xfId="34959" xr:uid="{00000000-0005-0000-0000-0000E31F0000}"/>
    <cellStyle name="styleSeriesDataForecastNA 2 3 4 7 3" xfId="48740" xr:uid="{00000000-0005-0000-0000-0000E31F0000}"/>
    <cellStyle name="styleSeriesDataForecastNA 2 3 4 8" xfId="17738" xr:uid="{00000000-0005-0000-0000-000074040000}"/>
    <cellStyle name="styleSeriesDataForecastNA 2 3 4 8 2" xfId="36294" xr:uid="{00000000-0005-0000-0000-0000E41F0000}"/>
    <cellStyle name="styleSeriesDataForecastNA 2 3 4 8 3" xfId="49904" xr:uid="{00000000-0005-0000-0000-0000E41F0000}"/>
    <cellStyle name="styleSeriesDataForecastNA 2 3 4 9" xfId="14122" xr:uid="{00000000-0005-0000-0000-00000F060000}"/>
    <cellStyle name="styleSeriesDataForecastNA 2 3 4 9 2" xfId="32678" xr:uid="{00000000-0005-0000-0000-0000E51F0000}"/>
    <cellStyle name="styleSeriesDataForecastNA 2 3 4 9 3" xfId="46680" xr:uid="{00000000-0005-0000-0000-0000E51F0000}"/>
    <cellStyle name="styleSeriesDataForecastNA 2 3 5" xfId="4370" xr:uid="{00000000-0005-0000-0000-00000C060000}"/>
    <cellStyle name="styleSeriesDataForecastNA 2 3 5 2" xfId="24886" xr:uid="{00000000-0005-0000-0000-0000E61F0000}"/>
    <cellStyle name="styleSeriesDataForecastNA 2 3 5 3" xfId="22622" xr:uid="{00000000-0005-0000-0000-0000E61F0000}"/>
    <cellStyle name="styleSeriesDataForecastNA 2 3 6" xfId="3662" xr:uid="{00000000-0005-0000-0000-000086260000}"/>
    <cellStyle name="styleSeriesDataForecastNA 2 3 7" xfId="14780" xr:uid="{00000000-0005-0000-0000-000074040000}"/>
    <cellStyle name="styleSeriesDataForecastNA 2 3 7 2" xfId="33336" xr:uid="{00000000-0005-0000-0000-0000E81F0000}"/>
    <cellStyle name="styleSeriesDataForecastNA 2 3 7 3" xfId="47301" xr:uid="{00000000-0005-0000-0000-0000E81F0000}"/>
    <cellStyle name="styleSeriesDataForecastNA 2 3 8" xfId="11518" xr:uid="{00000000-0005-0000-0000-00000C060000}"/>
    <cellStyle name="styleSeriesDataForecastNA 2 3 8 2" xfId="30082" xr:uid="{00000000-0005-0000-0000-0000E91F0000}"/>
    <cellStyle name="styleSeriesDataForecastNA 2 3 8 3" xfId="44297" xr:uid="{00000000-0005-0000-0000-0000E91F0000}"/>
    <cellStyle name="styleSeriesDataForecastNA 2 3 9" xfId="14845" xr:uid="{00000000-0005-0000-0000-00000C060000}"/>
    <cellStyle name="styleSeriesDataForecastNA 2 3 9 2" xfId="33401" xr:uid="{00000000-0005-0000-0000-0000EA1F0000}"/>
    <cellStyle name="styleSeriesDataForecastNA 2 3 9 3" xfId="47362" xr:uid="{00000000-0005-0000-0000-0000EA1F0000}"/>
    <cellStyle name="styleSeriesDataForecastNA 2 4" xfId="2363" xr:uid="{00000000-0005-0000-0000-000072040000}"/>
    <cellStyle name="styleSeriesDataForecastNA 2 4 10" xfId="15705" xr:uid="{00000000-0005-0000-0000-000010060000}"/>
    <cellStyle name="styleSeriesDataForecastNA 2 4 10 2" xfId="34261" xr:uid="{00000000-0005-0000-0000-0000EC1F0000}"/>
    <cellStyle name="styleSeriesDataForecastNA 2 4 10 3" xfId="48123" xr:uid="{00000000-0005-0000-0000-0000EC1F0000}"/>
    <cellStyle name="styleSeriesDataForecastNA 2 4 11" xfId="16251" xr:uid="{00000000-0005-0000-0000-000072040000}"/>
    <cellStyle name="styleSeriesDataForecastNA 2 4 11 2" xfId="34807" xr:uid="{00000000-0005-0000-0000-0000ED1F0000}"/>
    <cellStyle name="styleSeriesDataForecastNA 2 4 11 3" xfId="48597" xr:uid="{00000000-0005-0000-0000-0000ED1F0000}"/>
    <cellStyle name="styleSeriesDataForecastNA 2 4 12" xfId="19478" xr:uid="{00000000-0005-0000-0000-000010060000}"/>
    <cellStyle name="styleSeriesDataForecastNA 2 4 12 2" xfId="38034" xr:uid="{00000000-0005-0000-0000-0000EE1F0000}"/>
    <cellStyle name="styleSeriesDataForecastNA 2 4 12 3" xfId="51526" xr:uid="{00000000-0005-0000-0000-0000EE1F0000}"/>
    <cellStyle name="styleSeriesDataForecastNA 2 4 13" xfId="23874" xr:uid="{00000000-0005-0000-0000-0000EB1F0000}"/>
    <cellStyle name="styleSeriesDataForecastNA 2 4 2" xfId="5570" xr:uid="{00000000-0005-0000-0000-000010060000}"/>
    <cellStyle name="styleSeriesDataForecastNA 2 4 2 2" xfId="20556" xr:uid="{00000000-0005-0000-0000-000042070000}"/>
    <cellStyle name="styleSeriesDataForecastNA 2 4 2 2 2" xfId="39108" xr:uid="{00000000-0005-0000-0000-0000F01F0000}"/>
    <cellStyle name="styleSeriesDataForecastNA 2 4 2 2 3" xfId="52491" xr:uid="{00000000-0005-0000-0000-0000F01F0000}"/>
    <cellStyle name="styleSeriesDataForecastNA 2 4 2 3" xfId="25987" xr:uid="{00000000-0005-0000-0000-0000EF1F0000}"/>
    <cellStyle name="styleSeriesDataForecastNA 2 4 2 4" xfId="41387" xr:uid="{00000000-0005-0000-0000-0000EF1F0000}"/>
    <cellStyle name="styleSeriesDataForecastNA 2 4 3" xfId="7536" xr:uid="{00000000-0005-0000-0000-000010060000}"/>
    <cellStyle name="styleSeriesDataForecastNA 2 4 3 2" xfId="27666" xr:uid="{00000000-0005-0000-0000-0000F11F0000}"/>
    <cellStyle name="styleSeriesDataForecastNA 2 4 3 3" xfId="42674" xr:uid="{00000000-0005-0000-0000-0000F11F0000}"/>
    <cellStyle name="styleSeriesDataForecastNA 2 4 4" xfId="8397" xr:uid="{00000000-0005-0000-0000-000010060000}"/>
    <cellStyle name="styleSeriesDataForecastNA 2 4 4 2" xfId="28324" xr:uid="{00000000-0005-0000-0000-0000F21F0000}"/>
    <cellStyle name="styleSeriesDataForecastNA 2 4 4 3" xfId="43151" xr:uid="{00000000-0005-0000-0000-0000F21F0000}"/>
    <cellStyle name="styleSeriesDataForecastNA 2 4 5" xfId="6934" xr:uid="{00000000-0005-0000-0000-000010060000}"/>
    <cellStyle name="styleSeriesDataForecastNA 2 4 5 2" xfId="27195" xr:uid="{00000000-0005-0000-0000-0000F31F0000}"/>
    <cellStyle name="styleSeriesDataForecastNA 2 4 5 3" xfId="42310" xr:uid="{00000000-0005-0000-0000-0000F31F0000}"/>
    <cellStyle name="styleSeriesDataForecastNA 2 4 6" xfId="3666" xr:uid="{00000000-0005-0000-0000-00008A260000}"/>
    <cellStyle name="styleSeriesDataForecastNA 2 4 7" xfId="12380" xr:uid="{00000000-0005-0000-0000-000010060000}"/>
    <cellStyle name="styleSeriesDataForecastNA 2 4 7 2" xfId="30939" xr:uid="{00000000-0005-0000-0000-0000F51F0000}"/>
    <cellStyle name="styleSeriesDataForecastNA 2 4 7 3" xfId="45040" xr:uid="{00000000-0005-0000-0000-0000F51F0000}"/>
    <cellStyle name="styleSeriesDataForecastNA 2 4 8" xfId="15037" xr:uid="{00000000-0005-0000-0000-000010060000}"/>
    <cellStyle name="styleSeriesDataForecastNA 2 4 8 2" xfId="33593" xr:uid="{00000000-0005-0000-0000-0000F61F0000}"/>
    <cellStyle name="styleSeriesDataForecastNA 2 4 8 3" xfId="47544" xr:uid="{00000000-0005-0000-0000-0000F61F0000}"/>
    <cellStyle name="styleSeriesDataForecastNA 2 4 9" xfId="13916" xr:uid="{00000000-0005-0000-0000-000072040000}"/>
    <cellStyle name="styleSeriesDataForecastNA 2 4 9 2" xfId="32472" xr:uid="{00000000-0005-0000-0000-0000F71F0000}"/>
    <cellStyle name="styleSeriesDataForecastNA 2 4 9 3" xfId="46484" xr:uid="{00000000-0005-0000-0000-0000F71F0000}"/>
    <cellStyle name="styleSeriesDataForecastNA 2 5" xfId="2697" xr:uid="{00000000-0005-0000-0000-000072040000}"/>
    <cellStyle name="styleSeriesDataForecastNA 2 5 10" xfId="18164" xr:uid="{00000000-0005-0000-0000-000072040000}"/>
    <cellStyle name="styleSeriesDataForecastNA 2 5 10 2" xfId="36720" xr:uid="{00000000-0005-0000-0000-0000F91F0000}"/>
    <cellStyle name="styleSeriesDataForecastNA 2 5 10 3" xfId="50273" xr:uid="{00000000-0005-0000-0000-0000F91F0000}"/>
    <cellStyle name="styleSeriesDataForecastNA 2 5 11" xfId="14258" xr:uid="{00000000-0005-0000-0000-000011060000}"/>
    <cellStyle name="styleSeriesDataForecastNA 2 5 11 2" xfId="32814" xr:uid="{00000000-0005-0000-0000-0000FA1F0000}"/>
    <cellStyle name="styleSeriesDataForecastNA 2 5 11 3" xfId="46808" xr:uid="{00000000-0005-0000-0000-0000FA1F0000}"/>
    <cellStyle name="styleSeriesDataForecastNA 2 5 12" xfId="55523" xr:uid="{00000000-0005-0000-0000-000072040000}"/>
    <cellStyle name="styleSeriesDataForecastNA 2 5 2" xfId="5904" xr:uid="{00000000-0005-0000-0000-000011060000}"/>
    <cellStyle name="styleSeriesDataForecastNA 2 5 2 2" xfId="20794" xr:uid="{00000000-0005-0000-0000-000044070000}"/>
    <cellStyle name="styleSeriesDataForecastNA 2 5 2 2 2" xfId="39339" xr:uid="{00000000-0005-0000-0000-0000FC1F0000}"/>
    <cellStyle name="styleSeriesDataForecastNA 2 5 2 2 3" xfId="52716" xr:uid="{00000000-0005-0000-0000-0000FC1F0000}"/>
    <cellStyle name="styleSeriesDataForecastNA 2 5 2 3" xfId="26314" xr:uid="{00000000-0005-0000-0000-0000FB1F0000}"/>
    <cellStyle name="styleSeriesDataForecastNA 2 5 2 4" xfId="41699" xr:uid="{00000000-0005-0000-0000-0000FB1F0000}"/>
    <cellStyle name="styleSeriesDataForecastNA 2 5 3" xfId="7870" xr:uid="{00000000-0005-0000-0000-000011060000}"/>
    <cellStyle name="styleSeriesDataForecastNA 2 5 3 2" xfId="27914" xr:uid="{00000000-0005-0000-0000-0000FD1F0000}"/>
    <cellStyle name="styleSeriesDataForecastNA 2 5 3 3" xfId="42893" xr:uid="{00000000-0005-0000-0000-0000FD1F0000}"/>
    <cellStyle name="styleSeriesDataForecastNA 2 5 4" xfId="8731" xr:uid="{00000000-0005-0000-0000-000011060000}"/>
    <cellStyle name="styleSeriesDataForecastNA 2 5 4 2" xfId="28594" xr:uid="{00000000-0005-0000-0000-0000FE1F0000}"/>
    <cellStyle name="styleSeriesDataForecastNA 2 5 4 3" xfId="43370" xr:uid="{00000000-0005-0000-0000-0000FE1F0000}"/>
    <cellStyle name="styleSeriesDataForecastNA 2 5 5" xfId="9587" xr:uid="{00000000-0005-0000-0000-000011060000}"/>
    <cellStyle name="styleSeriesDataForecastNA 2 5 5 2" xfId="29189" xr:uid="{00000000-0005-0000-0000-0000FF1F0000}"/>
    <cellStyle name="styleSeriesDataForecastNA 2 5 5 3" xfId="43856" xr:uid="{00000000-0005-0000-0000-0000FF1F0000}"/>
    <cellStyle name="styleSeriesDataForecastNA 2 5 6" xfId="3667" xr:uid="{00000000-0005-0000-0000-00008B260000}"/>
    <cellStyle name="styleSeriesDataForecastNA 2 5 7" xfId="12686" xr:uid="{00000000-0005-0000-0000-000011060000}"/>
    <cellStyle name="styleSeriesDataForecastNA 2 5 7 2" xfId="31242" xr:uid="{00000000-0005-0000-0000-000001200000}"/>
    <cellStyle name="styleSeriesDataForecastNA 2 5 7 3" xfId="45336" xr:uid="{00000000-0005-0000-0000-000001200000}"/>
    <cellStyle name="styleSeriesDataForecastNA 2 5 8" xfId="14035" xr:uid="{00000000-0005-0000-0000-000072040000}"/>
    <cellStyle name="styleSeriesDataForecastNA 2 5 8 2" xfId="32591" xr:uid="{00000000-0005-0000-0000-000002200000}"/>
    <cellStyle name="styleSeriesDataForecastNA 2 5 8 3" xfId="46594" xr:uid="{00000000-0005-0000-0000-000002200000}"/>
    <cellStyle name="styleSeriesDataForecastNA 2 5 9" xfId="16605" xr:uid="{00000000-0005-0000-0000-000011060000}"/>
    <cellStyle name="styleSeriesDataForecastNA 2 5 9 2" xfId="35161" xr:uid="{00000000-0005-0000-0000-000003200000}"/>
    <cellStyle name="styleSeriesDataForecastNA 2 5 9 3" xfId="48942" xr:uid="{00000000-0005-0000-0000-000003200000}"/>
    <cellStyle name="styleSeriesDataForecastNA 2 6" xfId="2497" xr:uid="{00000000-0005-0000-0000-000072040000}"/>
    <cellStyle name="styleSeriesDataForecastNA 2 6 10" xfId="21532" xr:uid="{00000000-0005-0000-0000-000072040000}"/>
    <cellStyle name="styleSeriesDataForecastNA 2 6 10 2" xfId="40072" xr:uid="{00000000-0005-0000-0000-000005200000}"/>
    <cellStyle name="styleSeriesDataForecastNA 2 6 10 3" xfId="53420" xr:uid="{00000000-0005-0000-0000-000005200000}"/>
    <cellStyle name="styleSeriesDataForecastNA 2 6 11" xfId="24008" xr:uid="{00000000-0005-0000-0000-000004200000}"/>
    <cellStyle name="styleSeriesDataForecastNA 2 6 12" xfId="55325" xr:uid="{00000000-0005-0000-0000-000072040000}"/>
    <cellStyle name="styleSeriesDataForecastNA 2 6 2" xfId="5704" xr:uid="{00000000-0005-0000-0000-000012060000}"/>
    <cellStyle name="styleSeriesDataForecastNA 2 6 2 2" xfId="26119" xr:uid="{00000000-0005-0000-0000-000006200000}"/>
    <cellStyle name="styleSeriesDataForecastNA 2 6 2 3" xfId="41507" xr:uid="{00000000-0005-0000-0000-000006200000}"/>
    <cellStyle name="styleSeriesDataForecastNA 2 6 3" xfId="9387" xr:uid="{00000000-0005-0000-0000-000012060000}"/>
    <cellStyle name="styleSeriesDataForecastNA 2 6 3 2" xfId="28989" xr:uid="{00000000-0005-0000-0000-000007200000}"/>
    <cellStyle name="styleSeriesDataForecastNA 2 6 3 3" xfId="43661" xr:uid="{00000000-0005-0000-0000-000007200000}"/>
    <cellStyle name="styleSeriesDataForecastNA 2 6 4" xfId="3668" xr:uid="{00000000-0005-0000-0000-00008C260000}"/>
    <cellStyle name="styleSeriesDataForecastNA 2 6 5" xfId="14521" xr:uid="{00000000-0005-0000-0000-000012060000}"/>
    <cellStyle name="styleSeriesDataForecastNA 2 6 5 2" xfId="33077" xr:uid="{00000000-0005-0000-0000-000009200000}"/>
    <cellStyle name="styleSeriesDataForecastNA 2 6 5 3" xfId="47056" xr:uid="{00000000-0005-0000-0000-000009200000}"/>
    <cellStyle name="styleSeriesDataForecastNA 2 6 6" xfId="12114" xr:uid="{00000000-0005-0000-0000-000072040000}"/>
    <cellStyle name="styleSeriesDataForecastNA 2 6 6 2" xfId="30677" xr:uid="{00000000-0005-0000-0000-00000A200000}"/>
    <cellStyle name="styleSeriesDataForecastNA 2 6 6 3" xfId="44818" xr:uid="{00000000-0005-0000-0000-00000A200000}"/>
    <cellStyle name="styleSeriesDataForecastNA 2 6 7" xfId="16405" xr:uid="{00000000-0005-0000-0000-000012060000}"/>
    <cellStyle name="styleSeriesDataForecastNA 2 6 7 2" xfId="34961" xr:uid="{00000000-0005-0000-0000-00000B200000}"/>
    <cellStyle name="styleSeriesDataForecastNA 2 6 7 3" xfId="48742" xr:uid="{00000000-0005-0000-0000-00000B200000}"/>
    <cellStyle name="styleSeriesDataForecastNA 2 6 8" xfId="14555" xr:uid="{00000000-0005-0000-0000-000072040000}"/>
    <cellStyle name="styleSeriesDataForecastNA 2 6 8 2" xfId="33111" xr:uid="{00000000-0005-0000-0000-00000C200000}"/>
    <cellStyle name="styleSeriesDataForecastNA 2 6 8 3" xfId="47089" xr:uid="{00000000-0005-0000-0000-00000C200000}"/>
    <cellStyle name="styleSeriesDataForecastNA 2 6 9" xfId="18009" xr:uid="{00000000-0005-0000-0000-000012060000}"/>
    <cellStyle name="styleSeriesDataForecastNA 2 6 9 2" xfId="36565" xr:uid="{00000000-0005-0000-0000-00000D200000}"/>
    <cellStyle name="styleSeriesDataForecastNA 2 6 9 3" xfId="50133" xr:uid="{00000000-0005-0000-0000-00000D200000}"/>
    <cellStyle name="styleSeriesDataForecastNA 2 7" xfId="4368" xr:uid="{00000000-0005-0000-0000-000007060000}"/>
    <cellStyle name="styleSeriesDataForecastNA 2 7 2" xfId="24884" xr:uid="{00000000-0005-0000-0000-00000E200000}"/>
    <cellStyle name="styleSeriesDataForecastNA 2 7 3" xfId="24448" xr:uid="{00000000-0005-0000-0000-00000E200000}"/>
    <cellStyle name="styleSeriesDataForecastNA 2 8" xfId="3657" xr:uid="{00000000-0005-0000-0000-000081260000}"/>
    <cellStyle name="styleSeriesDataForecastNA 2 9" xfId="13567" xr:uid="{00000000-0005-0000-0000-000072040000}"/>
    <cellStyle name="styleSeriesDataForecastNA 2 9 2" xfId="32123" xr:uid="{00000000-0005-0000-0000-000010200000}"/>
    <cellStyle name="styleSeriesDataForecastNA 2 9 3" xfId="46176" xr:uid="{00000000-0005-0000-0000-000010200000}"/>
    <cellStyle name="styleSeriesDataForecastNA 20" xfId="54348" xr:uid="{00000000-0005-0000-0000-000071040000}"/>
    <cellStyle name="styleSeriesDataForecastNA 3" xfId="1154" xr:uid="{00000000-0005-0000-0000-000075040000}"/>
    <cellStyle name="styleSeriesDataForecastNA 3 10" xfId="15275" xr:uid="{00000000-0005-0000-0000-000075040000}"/>
    <cellStyle name="styleSeriesDataForecastNA 3 10 2" xfId="33831" xr:uid="{00000000-0005-0000-0000-000012200000}"/>
    <cellStyle name="styleSeriesDataForecastNA 3 10 3" xfId="47771" xr:uid="{00000000-0005-0000-0000-000012200000}"/>
    <cellStyle name="styleSeriesDataForecastNA 3 11" xfId="13880" xr:uid="{00000000-0005-0000-0000-000013060000}"/>
    <cellStyle name="styleSeriesDataForecastNA 3 11 2" xfId="32436" xr:uid="{00000000-0005-0000-0000-000013200000}"/>
    <cellStyle name="styleSeriesDataForecastNA 3 11 3" xfId="46450" xr:uid="{00000000-0005-0000-0000-000013200000}"/>
    <cellStyle name="styleSeriesDataForecastNA 3 12" xfId="19874" xr:uid="{00000000-0005-0000-0000-000075040000}"/>
    <cellStyle name="styleSeriesDataForecastNA 3 12 2" xfId="38430" xr:uid="{00000000-0005-0000-0000-000014200000}"/>
    <cellStyle name="styleSeriesDataForecastNA 3 12 3" xfId="51922" xr:uid="{00000000-0005-0000-0000-000014200000}"/>
    <cellStyle name="styleSeriesDataForecastNA 3 13" xfId="21503" xr:uid="{00000000-0005-0000-0000-000075040000}"/>
    <cellStyle name="styleSeriesDataForecastNA 3 13 2" xfId="40043" xr:uid="{00000000-0005-0000-0000-000015200000}"/>
    <cellStyle name="styleSeriesDataForecastNA 3 13 3" xfId="53391" xr:uid="{00000000-0005-0000-0000-000015200000}"/>
    <cellStyle name="styleSeriesDataForecastNA 3 14" xfId="22135" xr:uid="{00000000-0005-0000-0000-000013060000}"/>
    <cellStyle name="styleSeriesDataForecastNA 3 14 2" xfId="40675" xr:uid="{00000000-0005-0000-0000-000016200000}"/>
    <cellStyle name="styleSeriesDataForecastNA 3 14 3" xfId="53964" xr:uid="{00000000-0005-0000-0000-000016200000}"/>
    <cellStyle name="styleSeriesDataForecastNA 3 15" xfId="22937" xr:uid="{00000000-0005-0000-0000-000011200000}"/>
    <cellStyle name="styleSeriesDataForecastNA 3 16" xfId="29947" xr:uid="{00000000-0005-0000-0000-000011200000}"/>
    <cellStyle name="styleSeriesDataForecastNA 3 17" xfId="54352" xr:uid="{00000000-0005-0000-0000-000075040000}"/>
    <cellStyle name="styleSeriesDataForecastNA 3 2" xfId="2360" xr:uid="{00000000-0005-0000-0000-000075040000}"/>
    <cellStyle name="styleSeriesDataForecastNA 3 2 10" xfId="15542" xr:uid="{00000000-0005-0000-0000-000014060000}"/>
    <cellStyle name="styleSeriesDataForecastNA 3 2 10 2" xfId="34098" xr:uid="{00000000-0005-0000-0000-000018200000}"/>
    <cellStyle name="styleSeriesDataForecastNA 3 2 10 3" xfId="47994" xr:uid="{00000000-0005-0000-0000-000018200000}"/>
    <cellStyle name="styleSeriesDataForecastNA 3 2 11" xfId="17807" xr:uid="{00000000-0005-0000-0000-000075040000}"/>
    <cellStyle name="styleSeriesDataForecastNA 3 2 11 2" xfId="36363" xr:uid="{00000000-0005-0000-0000-000019200000}"/>
    <cellStyle name="styleSeriesDataForecastNA 3 2 11 3" xfId="49959" xr:uid="{00000000-0005-0000-0000-000019200000}"/>
    <cellStyle name="styleSeriesDataForecastNA 3 2 12" xfId="19424" xr:uid="{00000000-0005-0000-0000-000014060000}"/>
    <cellStyle name="styleSeriesDataForecastNA 3 2 12 2" xfId="37980" xr:uid="{00000000-0005-0000-0000-00001A200000}"/>
    <cellStyle name="styleSeriesDataForecastNA 3 2 12 3" xfId="51472" xr:uid="{00000000-0005-0000-0000-00001A200000}"/>
    <cellStyle name="styleSeriesDataForecastNA 3 2 13" xfId="23871" xr:uid="{00000000-0005-0000-0000-000017200000}"/>
    <cellStyle name="styleSeriesDataForecastNA 3 2 2" xfId="5567" xr:uid="{00000000-0005-0000-0000-000014060000}"/>
    <cellStyle name="styleSeriesDataForecastNA 3 2 2 2" xfId="20553" xr:uid="{00000000-0005-0000-0000-000048070000}"/>
    <cellStyle name="styleSeriesDataForecastNA 3 2 2 2 2" xfId="39105" xr:uid="{00000000-0005-0000-0000-00001C200000}"/>
    <cellStyle name="styleSeriesDataForecastNA 3 2 2 2 3" xfId="52488" xr:uid="{00000000-0005-0000-0000-00001C200000}"/>
    <cellStyle name="styleSeriesDataForecastNA 3 2 2 3" xfId="25984" xr:uid="{00000000-0005-0000-0000-00001B200000}"/>
    <cellStyle name="styleSeriesDataForecastNA 3 2 2 4" xfId="41384" xr:uid="{00000000-0005-0000-0000-00001B200000}"/>
    <cellStyle name="styleSeriesDataForecastNA 3 2 3" xfId="7533" xr:uid="{00000000-0005-0000-0000-000014060000}"/>
    <cellStyle name="styleSeriesDataForecastNA 3 2 3 2" xfId="27663" xr:uid="{00000000-0005-0000-0000-00001D200000}"/>
    <cellStyle name="styleSeriesDataForecastNA 3 2 3 3" xfId="42671" xr:uid="{00000000-0005-0000-0000-00001D200000}"/>
    <cellStyle name="styleSeriesDataForecastNA 3 2 4" xfId="8394" xr:uid="{00000000-0005-0000-0000-000014060000}"/>
    <cellStyle name="styleSeriesDataForecastNA 3 2 4 2" xfId="28321" xr:uid="{00000000-0005-0000-0000-00001E200000}"/>
    <cellStyle name="styleSeriesDataForecastNA 3 2 4 3" xfId="43148" xr:uid="{00000000-0005-0000-0000-00001E200000}"/>
    <cellStyle name="styleSeriesDataForecastNA 3 2 5" xfId="6931" xr:uid="{00000000-0005-0000-0000-000014060000}"/>
    <cellStyle name="styleSeriesDataForecastNA 3 2 5 2" xfId="27192" xr:uid="{00000000-0005-0000-0000-00001F200000}"/>
    <cellStyle name="styleSeriesDataForecastNA 3 2 5 3" xfId="42307" xr:uid="{00000000-0005-0000-0000-00001F200000}"/>
    <cellStyle name="styleSeriesDataForecastNA 3 2 6" xfId="3670" xr:uid="{00000000-0005-0000-0000-00008E260000}"/>
    <cellStyle name="styleSeriesDataForecastNA 3 2 7" xfId="12803" xr:uid="{00000000-0005-0000-0000-000014060000}"/>
    <cellStyle name="styleSeriesDataForecastNA 3 2 7 2" xfId="31359" xr:uid="{00000000-0005-0000-0000-000021200000}"/>
    <cellStyle name="styleSeriesDataForecastNA 3 2 7 3" xfId="45447" xr:uid="{00000000-0005-0000-0000-000021200000}"/>
    <cellStyle name="styleSeriesDataForecastNA 3 2 8" xfId="15034" xr:uid="{00000000-0005-0000-0000-000014060000}"/>
    <cellStyle name="styleSeriesDataForecastNA 3 2 8 2" xfId="33590" xr:uid="{00000000-0005-0000-0000-000022200000}"/>
    <cellStyle name="styleSeriesDataForecastNA 3 2 8 3" xfId="47541" xr:uid="{00000000-0005-0000-0000-000022200000}"/>
    <cellStyle name="styleSeriesDataForecastNA 3 2 9" xfId="14229" xr:uid="{00000000-0005-0000-0000-000075040000}"/>
    <cellStyle name="styleSeriesDataForecastNA 3 2 9 2" xfId="32785" xr:uid="{00000000-0005-0000-0000-000023200000}"/>
    <cellStyle name="styleSeriesDataForecastNA 3 2 9 3" xfId="46782" xr:uid="{00000000-0005-0000-0000-000023200000}"/>
    <cellStyle name="styleSeriesDataForecastNA 3 3" xfId="2700" xr:uid="{00000000-0005-0000-0000-000075040000}"/>
    <cellStyle name="styleSeriesDataForecastNA 3 3 10" xfId="17380" xr:uid="{00000000-0005-0000-0000-000075040000}"/>
    <cellStyle name="styleSeriesDataForecastNA 3 3 10 2" xfId="35936" xr:uid="{00000000-0005-0000-0000-000025200000}"/>
    <cellStyle name="styleSeriesDataForecastNA 3 3 10 3" xfId="49591" xr:uid="{00000000-0005-0000-0000-000025200000}"/>
    <cellStyle name="styleSeriesDataForecastNA 3 3 11" xfId="13883" xr:uid="{00000000-0005-0000-0000-000015060000}"/>
    <cellStyle name="styleSeriesDataForecastNA 3 3 11 2" xfId="32439" xr:uid="{00000000-0005-0000-0000-000026200000}"/>
    <cellStyle name="styleSeriesDataForecastNA 3 3 11 3" xfId="46452" xr:uid="{00000000-0005-0000-0000-000026200000}"/>
    <cellStyle name="styleSeriesDataForecastNA 3 3 12" xfId="55526" xr:uid="{00000000-0005-0000-0000-000075040000}"/>
    <cellStyle name="styleSeriesDataForecastNA 3 3 2" xfId="5907" xr:uid="{00000000-0005-0000-0000-000015060000}"/>
    <cellStyle name="styleSeriesDataForecastNA 3 3 2 2" xfId="20797" xr:uid="{00000000-0005-0000-0000-00004A070000}"/>
    <cellStyle name="styleSeriesDataForecastNA 3 3 2 2 2" xfId="39342" xr:uid="{00000000-0005-0000-0000-000028200000}"/>
    <cellStyle name="styleSeriesDataForecastNA 3 3 2 2 3" xfId="52719" xr:uid="{00000000-0005-0000-0000-000028200000}"/>
    <cellStyle name="styleSeriesDataForecastNA 3 3 2 3" xfId="26317" xr:uid="{00000000-0005-0000-0000-000027200000}"/>
    <cellStyle name="styleSeriesDataForecastNA 3 3 2 4" xfId="41702" xr:uid="{00000000-0005-0000-0000-000027200000}"/>
    <cellStyle name="styleSeriesDataForecastNA 3 3 3" xfId="7873" xr:uid="{00000000-0005-0000-0000-000015060000}"/>
    <cellStyle name="styleSeriesDataForecastNA 3 3 3 2" xfId="27917" xr:uid="{00000000-0005-0000-0000-000029200000}"/>
    <cellStyle name="styleSeriesDataForecastNA 3 3 3 3" xfId="42896" xr:uid="{00000000-0005-0000-0000-000029200000}"/>
    <cellStyle name="styleSeriesDataForecastNA 3 3 4" xfId="8734" xr:uid="{00000000-0005-0000-0000-000015060000}"/>
    <cellStyle name="styleSeriesDataForecastNA 3 3 4 2" xfId="28597" xr:uid="{00000000-0005-0000-0000-00002A200000}"/>
    <cellStyle name="styleSeriesDataForecastNA 3 3 4 3" xfId="43373" xr:uid="{00000000-0005-0000-0000-00002A200000}"/>
    <cellStyle name="styleSeriesDataForecastNA 3 3 5" xfId="9590" xr:uid="{00000000-0005-0000-0000-000015060000}"/>
    <cellStyle name="styleSeriesDataForecastNA 3 3 5 2" xfId="29192" xr:uid="{00000000-0005-0000-0000-00002B200000}"/>
    <cellStyle name="styleSeriesDataForecastNA 3 3 5 3" xfId="43859" xr:uid="{00000000-0005-0000-0000-00002B200000}"/>
    <cellStyle name="styleSeriesDataForecastNA 3 3 6" xfId="3671" xr:uid="{00000000-0005-0000-0000-00008F260000}"/>
    <cellStyle name="styleSeriesDataForecastNA 3 3 7" xfId="12492" xr:uid="{00000000-0005-0000-0000-000015060000}"/>
    <cellStyle name="styleSeriesDataForecastNA 3 3 7 2" xfId="31050" xr:uid="{00000000-0005-0000-0000-00002D200000}"/>
    <cellStyle name="styleSeriesDataForecastNA 3 3 7 3" xfId="45150" xr:uid="{00000000-0005-0000-0000-00002D200000}"/>
    <cellStyle name="styleSeriesDataForecastNA 3 3 8" xfId="14162" xr:uid="{00000000-0005-0000-0000-000075040000}"/>
    <cellStyle name="styleSeriesDataForecastNA 3 3 8 2" xfId="32718" xr:uid="{00000000-0005-0000-0000-00002E200000}"/>
    <cellStyle name="styleSeriesDataForecastNA 3 3 8 3" xfId="46718" xr:uid="{00000000-0005-0000-0000-00002E200000}"/>
    <cellStyle name="styleSeriesDataForecastNA 3 3 9" xfId="16608" xr:uid="{00000000-0005-0000-0000-000015060000}"/>
    <cellStyle name="styleSeriesDataForecastNA 3 3 9 2" xfId="35164" xr:uid="{00000000-0005-0000-0000-00002F200000}"/>
    <cellStyle name="styleSeriesDataForecastNA 3 3 9 3" xfId="48945" xr:uid="{00000000-0005-0000-0000-00002F200000}"/>
    <cellStyle name="styleSeriesDataForecastNA 3 4" xfId="2494" xr:uid="{00000000-0005-0000-0000-000075040000}"/>
    <cellStyle name="styleSeriesDataForecastNA 3 4 10" xfId="21529" xr:uid="{00000000-0005-0000-0000-000075040000}"/>
    <cellStyle name="styleSeriesDataForecastNA 3 4 10 2" xfId="40069" xr:uid="{00000000-0005-0000-0000-000031200000}"/>
    <cellStyle name="styleSeriesDataForecastNA 3 4 10 3" xfId="53417" xr:uid="{00000000-0005-0000-0000-000031200000}"/>
    <cellStyle name="styleSeriesDataForecastNA 3 4 11" xfId="24005" xr:uid="{00000000-0005-0000-0000-000030200000}"/>
    <cellStyle name="styleSeriesDataForecastNA 3 4 12" xfId="55322" xr:uid="{00000000-0005-0000-0000-000075040000}"/>
    <cellStyle name="styleSeriesDataForecastNA 3 4 2" xfId="5701" xr:uid="{00000000-0005-0000-0000-000016060000}"/>
    <cellStyle name="styleSeriesDataForecastNA 3 4 2 2" xfId="26116" xr:uid="{00000000-0005-0000-0000-000032200000}"/>
    <cellStyle name="styleSeriesDataForecastNA 3 4 2 3" xfId="41504" xr:uid="{00000000-0005-0000-0000-000032200000}"/>
    <cellStyle name="styleSeriesDataForecastNA 3 4 3" xfId="9384" xr:uid="{00000000-0005-0000-0000-000016060000}"/>
    <cellStyle name="styleSeriesDataForecastNA 3 4 3 2" xfId="28986" xr:uid="{00000000-0005-0000-0000-000033200000}"/>
    <cellStyle name="styleSeriesDataForecastNA 3 4 3 3" xfId="43658" xr:uid="{00000000-0005-0000-0000-000033200000}"/>
    <cellStyle name="styleSeriesDataForecastNA 3 4 4" xfId="3672" xr:uid="{00000000-0005-0000-0000-000090260000}"/>
    <cellStyle name="styleSeriesDataForecastNA 3 4 5" xfId="11880" xr:uid="{00000000-0005-0000-0000-000016060000}"/>
    <cellStyle name="styleSeriesDataForecastNA 3 4 5 2" xfId="30444" xr:uid="{00000000-0005-0000-0000-000035200000}"/>
    <cellStyle name="styleSeriesDataForecastNA 3 4 5 3" xfId="44589" xr:uid="{00000000-0005-0000-0000-000035200000}"/>
    <cellStyle name="styleSeriesDataForecastNA 3 4 6" xfId="12836" xr:uid="{00000000-0005-0000-0000-000075040000}"/>
    <cellStyle name="styleSeriesDataForecastNA 3 4 6 2" xfId="31392" xr:uid="{00000000-0005-0000-0000-000036200000}"/>
    <cellStyle name="styleSeriesDataForecastNA 3 4 6 3" xfId="45479" xr:uid="{00000000-0005-0000-0000-000036200000}"/>
    <cellStyle name="styleSeriesDataForecastNA 3 4 7" xfId="16402" xr:uid="{00000000-0005-0000-0000-000016060000}"/>
    <cellStyle name="styleSeriesDataForecastNA 3 4 7 2" xfId="34958" xr:uid="{00000000-0005-0000-0000-000037200000}"/>
    <cellStyle name="styleSeriesDataForecastNA 3 4 7 3" xfId="48739" xr:uid="{00000000-0005-0000-0000-000037200000}"/>
    <cellStyle name="styleSeriesDataForecastNA 3 4 8" xfId="17592" xr:uid="{00000000-0005-0000-0000-000075040000}"/>
    <cellStyle name="styleSeriesDataForecastNA 3 4 8 2" xfId="36148" xr:uid="{00000000-0005-0000-0000-000038200000}"/>
    <cellStyle name="styleSeriesDataForecastNA 3 4 8 3" xfId="49777" xr:uid="{00000000-0005-0000-0000-000038200000}"/>
    <cellStyle name="styleSeriesDataForecastNA 3 4 9" xfId="15415" xr:uid="{00000000-0005-0000-0000-000016060000}"/>
    <cellStyle name="styleSeriesDataForecastNA 3 4 9 2" xfId="33971" xr:uid="{00000000-0005-0000-0000-000039200000}"/>
    <cellStyle name="styleSeriesDataForecastNA 3 4 9 3" xfId="47896" xr:uid="{00000000-0005-0000-0000-000039200000}"/>
    <cellStyle name="styleSeriesDataForecastNA 3 5" xfId="4371" xr:uid="{00000000-0005-0000-0000-000013060000}"/>
    <cellStyle name="styleSeriesDataForecastNA 3 5 2" xfId="24887" xr:uid="{00000000-0005-0000-0000-00003A200000}"/>
    <cellStyle name="styleSeriesDataForecastNA 3 5 3" xfId="28842" xr:uid="{00000000-0005-0000-0000-00003A200000}"/>
    <cellStyle name="styleSeriesDataForecastNA 3 6" xfId="3669" xr:uid="{00000000-0005-0000-0000-00008D260000}"/>
    <cellStyle name="styleSeriesDataForecastNA 3 7" xfId="13839" xr:uid="{00000000-0005-0000-0000-000075040000}"/>
    <cellStyle name="styleSeriesDataForecastNA 3 7 2" xfId="32395" xr:uid="{00000000-0005-0000-0000-00003C200000}"/>
    <cellStyle name="styleSeriesDataForecastNA 3 7 3" xfId="46417" xr:uid="{00000000-0005-0000-0000-00003C200000}"/>
    <cellStyle name="styleSeriesDataForecastNA 3 8" xfId="12189" xr:uid="{00000000-0005-0000-0000-000013060000}"/>
    <cellStyle name="styleSeriesDataForecastNA 3 8 2" xfId="30752" xr:uid="{00000000-0005-0000-0000-00003D200000}"/>
    <cellStyle name="styleSeriesDataForecastNA 3 8 3" xfId="44880" xr:uid="{00000000-0005-0000-0000-00003D200000}"/>
    <cellStyle name="styleSeriesDataForecastNA 3 9" xfId="17585" xr:uid="{00000000-0005-0000-0000-000013060000}"/>
    <cellStyle name="styleSeriesDataForecastNA 3 9 2" xfId="36141" xr:uid="{00000000-0005-0000-0000-00003E200000}"/>
    <cellStyle name="styleSeriesDataForecastNA 3 9 3" xfId="49770" xr:uid="{00000000-0005-0000-0000-00003E200000}"/>
    <cellStyle name="styleSeriesDataForecastNA 4" xfId="1155" xr:uid="{00000000-0005-0000-0000-000076040000}"/>
    <cellStyle name="styleSeriesDataForecastNA 4 10" xfId="18153" xr:uid="{00000000-0005-0000-0000-000076040000}"/>
    <cellStyle name="styleSeriesDataForecastNA 4 10 2" xfId="36709" xr:uid="{00000000-0005-0000-0000-000040200000}"/>
    <cellStyle name="styleSeriesDataForecastNA 4 10 3" xfId="50262" xr:uid="{00000000-0005-0000-0000-000040200000}"/>
    <cellStyle name="styleSeriesDataForecastNA 4 11" xfId="16132" xr:uid="{00000000-0005-0000-0000-000017060000}"/>
    <cellStyle name="styleSeriesDataForecastNA 4 11 2" xfId="34688" xr:uid="{00000000-0005-0000-0000-000041200000}"/>
    <cellStyle name="styleSeriesDataForecastNA 4 11 3" xfId="48495" xr:uid="{00000000-0005-0000-0000-000041200000}"/>
    <cellStyle name="styleSeriesDataForecastNA 4 12" xfId="19220" xr:uid="{00000000-0005-0000-0000-000076040000}"/>
    <cellStyle name="styleSeriesDataForecastNA 4 12 2" xfId="37776" xr:uid="{00000000-0005-0000-0000-000042200000}"/>
    <cellStyle name="styleSeriesDataForecastNA 4 12 3" xfId="51268" xr:uid="{00000000-0005-0000-0000-000042200000}"/>
    <cellStyle name="styleSeriesDataForecastNA 4 13" xfId="21640" xr:uid="{00000000-0005-0000-0000-000076040000}"/>
    <cellStyle name="styleSeriesDataForecastNA 4 13 2" xfId="40180" xr:uid="{00000000-0005-0000-0000-000043200000}"/>
    <cellStyle name="styleSeriesDataForecastNA 4 13 3" xfId="53528" xr:uid="{00000000-0005-0000-0000-000043200000}"/>
    <cellStyle name="styleSeriesDataForecastNA 4 14" xfId="22136" xr:uid="{00000000-0005-0000-0000-000017060000}"/>
    <cellStyle name="styleSeriesDataForecastNA 4 14 2" xfId="40676" xr:uid="{00000000-0005-0000-0000-000044200000}"/>
    <cellStyle name="styleSeriesDataForecastNA 4 14 3" xfId="53965" xr:uid="{00000000-0005-0000-0000-000044200000}"/>
    <cellStyle name="styleSeriesDataForecastNA 4 15" xfId="22938" xr:uid="{00000000-0005-0000-0000-00003F200000}"/>
    <cellStyle name="styleSeriesDataForecastNA 4 16" xfId="23175" xr:uid="{00000000-0005-0000-0000-00003F200000}"/>
    <cellStyle name="styleSeriesDataForecastNA 4 17" xfId="54353" xr:uid="{00000000-0005-0000-0000-000076040000}"/>
    <cellStyle name="styleSeriesDataForecastNA 4 2" xfId="2359" xr:uid="{00000000-0005-0000-0000-000076040000}"/>
    <cellStyle name="styleSeriesDataForecastNA 4 2 10" xfId="13676" xr:uid="{00000000-0005-0000-0000-000018060000}"/>
    <cellStyle name="styleSeriesDataForecastNA 4 2 10 2" xfId="32232" xr:uid="{00000000-0005-0000-0000-000046200000}"/>
    <cellStyle name="styleSeriesDataForecastNA 4 2 10 3" xfId="46273" xr:uid="{00000000-0005-0000-0000-000046200000}"/>
    <cellStyle name="styleSeriesDataForecastNA 4 2 11" xfId="16069" xr:uid="{00000000-0005-0000-0000-000076040000}"/>
    <cellStyle name="styleSeriesDataForecastNA 4 2 11 2" xfId="34625" xr:uid="{00000000-0005-0000-0000-000047200000}"/>
    <cellStyle name="styleSeriesDataForecastNA 4 2 11 3" xfId="48440" xr:uid="{00000000-0005-0000-0000-000047200000}"/>
    <cellStyle name="styleSeriesDataForecastNA 4 2 12" xfId="14761" xr:uid="{00000000-0005-0000-0000-000018060000}"/>
    <cellStyle name="styleSeriesDataForecastNA 4 2 12 2" xfId="33317" xr:uid="{00000000-0005-0000-0000-000048200000}"/>
    <cellStyle name="styleSeriesDataForecastNA 4 2 12 3" xfId="47282" xr:uid="{00000000-0005-0000-0000-000048200000}"/>
    <cellStyle name="styleSeriesDataForecastNA 4 2 13" xfId="23870" xr:uid="{00000000-0005-0000-0000-000045200000}"/>
    <cellStyle name="styleSeriesDataForecastNA 4 2 2" xfId="5566" xr:uid="{00000000-0005-0000-0000-000018060000}"/>
    <cellStyle name="styleSeriesDataForecastNA 4 2 2 2" xfId="20552" xr:uid="{00000000-0005-0000-0000-00004E070000}"/>
    <cellStyle name="styleSeriesDataForecastNA 4 2 2 2 2" xfId="39104" xr:uid="{00000000-0005-0000-0000-00004A200000}"/>
    <cellStyle name="styleSeriesDataForecastNA 4 2 2 2 3" xfId="52487" xr:uid="{00000000-0005-0000-0000-00004A200000}"/>
    <cellStyle name="styleSeriesDataForecastNA 4 2 2 3" xfId="25983" xr:uid="{00000000-0005-0000-0000-000049200000}"/>
    <cellStyle name="styleSeriesDataForecastNA 4 2 2 4" xfId="41383" xr:uid="{00000000-0005-0000-0000-000049200000}"/>
    <cellStyle name="styleSeriesDataForecastNA 4 2 3" xfId="7532" xr:uid="{00000000-0005-0000-0000-000018060000}"/>
    <cellStyle name="styleSeriesDataForecastNA 4 2 3 2" xfId="27662" xr:uid="{00000000-0005-0000-0000-00004B200000}"/>
    <cellStyle name="styleSeriesDataForecastNA 4 2 3 3" xfId="42670" xr:uid="{00000000-0005-0000-0000-00004B200000}"/>
    <cellStyle name="styleSeriesDataForecastNA 4 2 4" xfId="4967" xr:uid="{00000000-0005-0000-0000-000018060000}"/>
    <cellStyle name="styleSeriesDataForecastNA 4 2 4 2" xfId="25400" xr:uid="{00000000-0005-0000-0000-00004C200000}"/>
    <cellStyle name="styleSeriesDataForecastNA 4 2 4 3" xfId="22478" xr:uid="{00000000-0005-0000-0000-00004C200000}"/>
    <cellStyle name="styleSeriesDataForecastNA 4 2 5" xfId="6930" xr:uid="{00000000-0005-0000-0000-000018060000}"/>
    <cellStyle name="styleSeriesDataForecastNA 4 2 5 2" xfId="27191" xr:uid="{00000000-0005-0000-0000-00004D200000}"/>
    <cellStyle name="styleSeriesDataForecastNA 4 2 5 3" xfId="42306" xr:uid="{00000000-0005-0000-0000-00004D200000}"/>
    <cellStyle name="styleSeriesDataForecastNA 4 2 6" xfId="3674" xr:uid="{00000000-0005-0000-0000-000092260000}"/>
    <cellStyle name="styleSeriesDataForecastNA 4 2 7" xfId="11675" xr:uid="{00000000-0005-0000-0000-000018060000}"/>
    <cellStyle name="styleSeriesDataForecastNA 4 2 7 2" xfId="30239" xr:uid="{00000000-0005-0000-0000-00004F200000}"/>
    <cellStyle name="styleSeriesDataForecastNA 4 2 7 3" xfId="44391" xr:uid="{00000000-0005-0000-0000-00004F200000}"/>
    <cellStyle name="styleSeriesDataForecastNA 4 2 8" xfId="15033" xr:uid="{00000000-0005-0000-0000-000018060000}"/>
    <cellStyle name="styleSeriesDataForecastNA 4 2 8 2" xfId="33589" xr:uid="{00000000-0005-0000-0000-000050200000}"/>
    <cellStyle name="styleSeriesDataForecastNA 4 2 8 3" xfId="47540" xr:uid="{00000000-0005-0000-0000-000050200000}"/>
    <cellStyle name="styleSeriesDataForecastNA 4 2 9" xfId="13582" xr:uid="{00000000-0005-0000-0000-000076040000}"/>
    <cellStyle name="styleSeriesDataForecastNA 4 2 9 2" xfId="32138" xr:uid="{00000000-0005-0000-0000-000051200000}"/>
    <cellStyle name="styleSeriesDataForecastNA 4 2 9 3" xfId="46189" xr:uid="{00000000-0005-0000-0000-000051200000}"/>
    <cellStyle name="styleSeriesDataForecastNA 4 3" xfId="2701" xr:uid="{00000000-0005-0000-0000-000076040000}"/>
    <cellStyle name="styleSeriesDataForecastNA 4 3 10" xfId="17797" xr:uid="{00000000-0005-0000-0000-000076040000}"/>
    <cellStyle name="styleSeriesDataForecastNA 4 3 10 2" xfId="36353" xr:uid="{00000000-0005-0000-0000-000053200000}"/>
    <cellStyle name="styleSeriesDataForecastNA 4 3 10 3" xfId="49953" xr:uid="{00000000-0005-0000-0000-000053200000}"/>
    <cellStyle name="styleSeriesDataForecastNA 4 3 11" xfId="17546" xr:uid="{00000000-0005-0000-0000-000019060000}"/>
    <cellStyle name="styleSeriesDataForecastNA 4 3 11 2" xfId="36102" xr:uid="{00000000-0005-0000-0000-000054200000}"/>
    <cellStyle name="styleSeriesDataForecastNA 4 3 11 3" xfId="49732" xr:uid="{00000000-0005-0000-0000-000054200000}"/>
    <cellStyle name="styleSeriesDataForecastNA 4 3 12" xfId="55527" xr:uid="{00000000-0005-0000-0000-000076040000}"/>
    <cellStyle name="styleSeriesDataForecastNA 4 3 2" xfId="5908" xr:uid="{00000000-0005-0000-0000-000019060000}"/>
    <cellStyle name="styleSeriesDataForecastNA 4 3 2 2" xfId="20798" xr:uid="{00000000-0005-0000-0000-000050070000}"/>
    <cellStyle name="styleSeriesDataForecastNA 4 3 2 2 2" xfId="39343" xr:uid="{00000000-0005-0000-0000-000056200000}"/>
    <cellStyle name="styleSeriesDataForecastNA 4 3 2 2 3" xfId="52720" xr:uid="{00000000-0005-0000-0000-000056200000}"/>
    <cellStyle name="styleSeriesDataForecastNA 4 3 2 3" xfId="26318" xr:uid="{00000000-0005-0000-0000-000055200000}"/>
    <cellStyle name="styleSeriesDataForecastNA 4 3 2 4" xfId="41703" xr:uid="{00000000-0005-0000-0000-000055200000}"/>
    <cellStyle name="styleSeriesDataForecastNA 4 3 3" xfId="7874" xr:uid="{00000000-0005-0000-0000-000019060000}"/>
    <cellStyle name="styleSeriesDataForecastNA 4 3 3 2" xfId="27918" xr:uid="{00000000-0005-0000-0000-000057200000}"/>
    <cellStyle name="styleSeriesDataForecastNA 4 3 3 3" xfId="42897" xr:uid="{00000000-0005-0000-0000-000057200000}"/>
    <cellStyle name="styleSeriesDataForecastNA 4 3 4" xfId="8735" xr:uid="{00000000-0005-0000-0000-000019060000}"/>
    <cellStyle name="styleSeriesDataForecastNA 4 3 4 2" xfId="28598" xr:uid="{00000000-0005-0000-0000-000058200000}"/>
    <cellStyle name="styleSeriesDataForecastNA 4 3 4 3" xfId="43374" xr:uid="{00000000-0005-0000-0000-000058200000}"/>
    <cellStyle name="styleSeriesDataForecastNA 4 3 5" xfId="9591" xr:uid="{00000000-0005-0000-0000-000019060000}"/>
    <cellStyle name="styleSeriesDataForecastNA 4 3 5 2" xfId="29193" xr:uid="{00000000-0005-0000-0000-000059200000}"/>
    <cellStyle name="styleSeriesDataForecastNA 4 3 5 3" xfId="43860" xr:uid="{00000000-0005-0000-0000-000059200000}"/>
    <cellStyle name="styleSeriesDataForecastNA 4 3 6" xfId="3675" xr:uid="{00000000-0005-0000-0000-000093260000}"/>
    <cellStyle name="styleSeriesDataForecastNA 4 3 7" xfId="12687" xr:uid="{00000000-0005-0000-0000-000019060000}"/>
    <cellStyle name="styleSeriesDataForecastNA 4 3 7 2" xfId="31243" xr:uid="{00000000-0005-0000-0000-00005B200000}"/>
    <cellStyle name="styleSeriesDataForecastNA 4 3 7 3" xfId="45337" xr:uid="{00000000-0005-0000-0000-00005B200000}"/>
    <cellStyle name="styleSeriesDataForecastNA 4 3 8" xfId="14361" xr:uid="{00000000-0005-0000-0000-000076040000}"/>
    <cellStyle name="styleSeriesDataForecastNA 4 3 8 2" xfId="32917" xr:uid="{00000000-0005-0000-0000-00005C200000}"/>
    <cellStyle name="styleSeriesDataForecastNA 4 3 8 3" xfId="46906" xr:uid="{00000000-0005-0000-0000-00005C200000}"/>
    <cellStyle name="styleSeriesDataForecastNA 4 3 9" xfId="16609" xr:uid="{00000000-0005-0000-0000-000019060000}"/>
    <cellStyle name="styleSeriesDataForecastNA 4 3 9 2" xfId="35165" xr:uid="{00000000-0005-0000-0000-00005D200000}"/>
    <cellStyle name="styleSeriesDataForecastNA 4 3 9 3" xfId="48946" xr:uid="{00000000-0005-0000-0000-00005D200000}"/>
    <cellStyle name="styleSeriesDataForecastNA 4 4" xfId="2493" xr:uid="{00000000-0005-0000-0000-000076040000}"/>
    <cellStyle name="styleSeriesDataForecastNA 4 4 10" xfId="21528" xr:uid="{00000000-0005-0000-0000-000076040000}"/>
    <cellStyle name="styleSeriesDataForecastNA 4 4 10 2" xfId="40068" xr:uid="{00000000-0005-0000-0000-00005F200000}"/>
    <cellStyle name="styleSeriesDataForecastNA 4 4 10 3" xfId="53416" xr:uid="{00000000-0005-0000-0000-00005F200000}"/>
    <cellStyle name="styleSeriesDataForecastNA 4 4 11" xfId="24004" xr:uid="{00000000-0005-0000-0000-00005E200000}"/>
    <cellStyle name="styleSeriesDataForecastNA 4 4 12" xfId="55321" xr:uid="{00000000-0005-0000-0000-000076040000}"/>
    <cellStyle name="styleSeriesDataForecastNA 4 4 2" xfId="5700" xr:uid="{00000000-0005-0000-0000-00001A060000}"/>
    <cellStyle name="styleSeriesDataForecastNA 4 4 2 2" xfId="26115" xr:uid="{00000000-0005-0000-0000-000060200000}"/>
    <cellStyle name="styleSeriesDataForecastNA 4 4 2 3" xfId="41503" xr:uid="{00000000-0005-0000-0000-000060200000}"/>
    <cellStyle name="styleSeriesDataForecastNA 4 4 3" xfId="9383" xr:uid="{00000000-0005-0000-0000-00001A060000}"/>
    <cellStyle name="styleSeriesDataForecastNA 4 4 3 2" xfId="28985" xr:uid="{00000000-0005-0000-0000-000061200000}"/>
    <cellStyle name="styleSeriesDataForecastNA 4 4 3 3" xfId="43657" xr:uid="{00000000-0005-0000-0000-000061200000}"/>
    <cellStyle name="styleSeriesDataForecastNA 4 4 4" xfId="3676" xr:uid="{00000000-0005-0000-0000-000094260000}"/>
    <cellStyle name="styleSeriesDataForecastNA 4 4 5" xfId="12779" xr:uid="{00000000-0005-0000-0000-00001A060000}"/>
    <cellStyle name="styleSeriesDataForecastNA 4 4 5 2" xfId="31335" xr:uid="{00000000-0005-0000-0000-000063200000}"/>
    <cellStyle name="styleSeriesDataForecastNA 4 4 5 3" xfId="45423" xr:uid="{00000000-0005-0000-0000-000063200000}"/>
    <cellStyle name="styleSeriesDataForecastNA 4 4 6" xfId="12844" xr:uid="{00000000-0005-0000-0000-000076040000}"/>
    <cellStyle name="styleSeriesDataForecastNA 4 4 6 2" xfId="31400" xr:uid="{00000000-0005-0000-0000-000064200000}"/>
    <cellStyle name="styleSeriesDataForecastNA 4 4 6 3" xfId="45486" xr:uid="{00000000-0005-0000-0000-000064200000}"/>
    <cellStyle name="styleSeriesDataForecastNA 4 4 7" xfId="16401" xr:uid="{00000000-0005-0000-0000-00001A060000}"/>
    <cellStyle name="styleSeriesDataForecastNA 4 4 7 2" xfId="34957" xr:uid="{00000000-0005-0000-0000-000065200000}"/>
    <cellStyle name="styleSeriesDataForecastNA 4 4 7 3" xfId="48738" xr:uid="{00000000-0005-0000-0000-000065200000}"/>
    <cellStyle name="styleSeriesDataForecastNA 4 4 8" xfId="18489" xr:uid="{00000000-0005-0000-0000-000076040000}"/>
    <cellStyle name="styleSeriesDataForecastNA 4 4 8 2" xfId="37045" xr:uid="{00000000-0005-0000-0000-000066200000}"/>
    <cellStyle name="styleSeriesDataForecastNA 4 4 8 3" xfId="50556" xr:uid="{00000000-0005-0000-0000-000066200000}"/>
    <cellStyle name="styleSeriesDataForecastNA 4 4 9" xfId="18589" xr:uid="{00000000-0005-0000-0000-00001A060000}"/>
    <cellStyle name="styleSeriesDataForecastNA 4 4 9 2" xfId="37145" xr:uid="{00000000-0005-0000-0000-000067200000}"/>
    <cellStyle name="styleSeriesDataForecastNA 4 4 9 3" xfId="50647" xr:uid="{00000000-0005-0000-0000-000067200000}"/>
    <cellStyle name="styleSeriesDataForecastNA 4 5" xfId="4372" xr:uid="{00000000-0005-0000-0000-000017060000}"/>
    <cellStyle name="styleSeriesDataForecastNA 4 5 2" xfId="24888" xr:uid="{00000000-0005-0000-0000-000068200000}"/>
    <cellStyle name="styleSeriesDataForecastNA 4 5 3" xfId="24446" xr:uid="{00000000-0005-0000-0000-000068200000}"/>
    <cellStyle name="styleSeriesDataForecastNA 4 6" xfId="3673" xr:uid="{00000000-0005-0000-0000-000091260000}"/>
    <cellStyle name="styleSeriesDataForecastNA 4 7" xfId="13801" xr:uid="{00000000-0005-0000-0000-000076040000}"/>
    <cellStyle name="styleSeriesDataForecastNA 4 7 2" xfId="32357" xr:uid="{00000000-0005-0000-0000-00006A200000}"/>
    <cellStyle name="styleSeriesDataForecastNA 4 7 3" xfId="46383" xr:uid="{00000000-0005-0000-0000-00006A200000}"/>
    <cellStyle name="styleSeriesDataForecastNA 4 8" xfId="13570" xr:uid="{00000000-0005-0000-0000-000017060000}"/>
    <cellStyle name="styleSeriesDataForecastNA 4 8 2" xfId="32126" xr:uid="{00000000-0005-0000-0000-00006B200000}"/>
    <cellStyle name="styleSeriesDataForecastNA 4 8 3" xfId="46179" xr:uid="{00000000-0005-0000-0000-00006B200000}"/>
    <cellStyle name="styleSeriesDataForecastNA 4 9" xfId="16060" xr:uid="{00000000-0005-0000-0000-000017060000}"/>
    <cellStyle name="styleSeriesDataForecastNA 4 9 2" xfId="34616" xr:uid="{00000000-0005-0000-0000-00006C200000}"/>
    <cellStyle name="styleSeriesDataForecastNA 4 9 3" xfId="48433" xr:uid="{00000000-0005-0000-0000-00006C200000}"/>
    <cellStyle name="styleSeriesDataForecastNA 5" xfId="2364" xr:uid="{00000000-0005-0000-0000-000071040000}"/>
    <cellStyle name="styleSeriesDataForecastNA 5 10" xfId="14367" xr:uid="{00000000-0005-0000-0000-00001B060000}"/>
    <cellStyle name="styleSeriesDataForecastNA 5 10 2" xfId="32923" xr:uid="{00000000-0005-0000-0000-00006E200000}"/>
    <cellStyle name="styleSeriesDataForecastNA 5 10 3" xfId="46908" xr:uid="{00000000-0005-0000-0000-00006E200000}"/>
    <cellStyle name="styleSeriesDataForecastNA 5 11" xfId="18056" xr:uid="{00000000-0005-0000-0000-000071040000}"/>
    <cellStyle name="styleSeriesDataForecastNA 5 11 2" xfId="36612" xr:uid="{00000000-0005-0000-0000-00006F200000}"/>
    <cellStyle name="styleSeriesDataForecastNA 5 11 3" xfId="50175" xr:uid="{00000000-0005-0000-0000-00006F200000}"/>
    <cellStyle name="styleSeriesDataForecastNA 5 12" xfId="12325" xr:uid="{00000000-0005-0000-0000-00001B060000}"/>
    <cellStyle name="styleSeriesDataForecastNA 5 12 2" xfId="30886" xr:uid="{00000000-0005-0000-0000-000070200000}"/>
    <cellStyle name="styleSeriesDataForecastNA 5 12 3" xfId="44997" xr:uid="{00000000-0005-0000-0000-000070200000}"/>
    <cellStyle name="styleSeriesDataForecastNA 5 13" xfId="23875" xr:uid="{00000000-0005-0000-0000-00006D200000}"/>
    <cellStyle name="styleSeriesDataForecastNA 5 2" xfId="5571" xr:uid="{00000000-0005-0000-0000-00001B060000}"/>
    <cellStyle name="styleSeriesDataForecastNA 5 2 2" xfId="20557" xr:uid="{00000000-0005-0000-0000-000053070000}"/>
    <cellStyle name="styleSeriesDataForecastNA 5 2 2 2" xfId="39109" xr:uid="{00000000-0005-0000-0000-000072200000}"/>
    <cellStyle name="styleSeriesDataForecastNA 5 2 2 3" xfId="52492" xr:uid="{00000000-0005-0000-0000-000072200000}"/>
    <cellStyle name="styleSeriesDataForecastNA 5 2 3" xfId="25988" xr:uid="{00000000-0005-0000-0000-000071200000}"/>
    <cellStyle name="styleSeriesDataForecastNA 5 2 4" xfId="41388" xr:uid="{00000000-0005-0000-0000-000071200000}"/>
    <cellStyle name="styleSeriesDataForecastNA 5 3" xfId="7537" xr:uid="{00000000-0005-0000-0000-00001B060000}"/>
    <cellStyle name="styleSeriesDataForecastNA 5 3 2" xfId="27667" xr:uid="{00000000-0005-0000-0000-000073200000}"/>
    <cellStyle name="styleSeriesDataForecastNA 5 3 3" xfId="42675" xr:uid="{00000000-0005-0000-0000-000073200000}"/>
    <cellStyle name="styleSeriesDataForecastNA 5 4" xfId="8398" xr:uid="{00000000-0005-0000-0000-00001B060000}"/>
    <cellStyle name="styleSeriesDataForecastNA 5 4 2" xfId="28325" xr:uid="{00000000-0005-0000-0000-000074200000}"/>
    <cellStyle name="styleSeriesDataForecastNA 5 4 3" xfId="43152" xr:uid="{00000000-0005-0000-0000-000074200000}"/>
    <cellStyle name="styleSeriesDataForecastNA 5 5" xfId="9254" xr:uid="{00000000-0005-0000-0000-00001B060000}"/>
    <cellStyle name="styleSeriesDataForecastNA 5 5 2" xfId="28856" xr:uid="{00000000-0005-0000-0000-000075200000}"/>
    <cellStyle name="styleSeriesDataForecastNA 5 5 3" xfId="43536" xr:uid="{00000000-0005-0000-0000-000075200000}"/>
    <cellStyle name="styleSeriesDataForecastNA 5 6" xfId="3677" xr:uid="{00000000-0005-0000-0000-000095260000}"/>
    <cellStyle name="styleSeriesDataForecastNA 5 7" xfId="11678" xr:uid="{00000000-0005-0000-0000-00001B060000}"/>
    <cellStyle name="styleSeriesDataForecastNA 5 7 2" xfId="30242" xr:uid="{00000000-0005-0000-0000-000077200000}"/>
    <cellStyle name="styleSeriesDataForecastNA 5 7 3" xfId="44394" xr:uid="{00000000-0005-0000-0000-000077200000}"/>
    <cellStyle name="styleSeriesDataForecastNA 5 8" xfId="15038" xr:uid="{00000000-0005-0000-0000-00001B060000}"/>
    <cellStyle name="styleSeriesDataForecastNA 5 8 2" xfId="33594" xr:uid="{00000000-0005-0000-0000-000078200000}"/>
    <cellStyle name="styleSeriesDataForecastNA 5 8 3" xfId="47545" xr:uid="{00000000-0005-0000-0000-000078200000}"/>
    <cellStyle name="styleSeriesDataForecastNA 5 9" xfId="13394" xr:uid="{00000000-0005-0000-0000-000071040000}"/>
    <cellStyle name="styleSeriesDataForecastNA 5 9 2" xfId="31950" xr:uid="{00000000-0005-0000-0000-000079200000}"/>
    <cellStyle name="styleSeriesDataForecastNA 5 9 3" xfId="46026" xr:uid="{00000000-0005-0000-0000-000079200000}"/>
    <cellStyle name="styleSeriesDataForecastNA 6" xfId="2696" xr:uid="{00000000-0005-0000-0000-000071040000}"/>
    <cellStyle name="styleSeriesDataForecastNA 6 10" xfId="17866" xr:uid="{00000000-0005-0000-0000-000071040000}"/>
    <cellStyle name="styleSeriesDataForecastNA 6 10 2" xfId="36422" xr:uid="{00000000-0005-0000-0000-00007B200000}"/>
    <cellStyle name="styleSeriesDataForecastNA 6 10 3" xfId="50010" xr:uid="{00000000-0005-0000-0000-00007B200000}"/>
    <cellStyle name="styleSeriesDataForecastNA 6 11" xfId="19614" xr:uid="{00000000-0005-0000-0000-00001C060000}"/>
    <cellStyle name="styleSeriesDataForecastNA 6 11 2" xfId="38170" xr:uid="{00000000-0005-0000-0000-00007C200000}"/>
    <cellStyle name="styleSeriesDataForecastNA 6 11 3" xfId="51662" xr:uid="{00000000-0005-0000-0000-00007C200000}"/>
    <cellStyle name="styleSeriesDataForecastNA 6 12" xfId="55522" xr:uid="{00000000-0005-0000-0000-000071040000}"/>
    <cellStyle name="styleSeriesDataForecastNA 6 2" xfId="5903" xr:uid="{00000000-0005-0000-0000-00001C060000}"/>
    <cellStyle name="styleSeriesDataForecastNA 6 2 2" xfId="20793" xr:uid="{00000000-0005-0000-0000-000055070000}"/>
    <cellStyle name="styleSeriesDataForecastNA 6 2 2 2" xfId="39338" xr:uid="{00000000-0005-0000-0000-00007E200000}"/>
    <cellStyle name="styleSeriesDataForecastNA 6 2 2 3" xfId="52715" xr:uid="{00000000-0005-0000-0000-00007E200000}"/>
    <cellStyle name="styleSeriesDataForecastNA 6 2 3" xfId="26313" xr:uid="{00000000-0005-0000-0000-00007D200000}"/>
    <cellStyle name="styleSeriesDataForecastNA 6 2 4" xfId="41698" xr:uid="{00000000-0005-0000-0000-00007D200000}"/>
    <cellStyle name="styleSeriesDataForecastNA 6 3" xfId="7869" xr:uid="{00000000-0005-0000-0000-00001C060000}"/>
    <cellStyle name="styleSeriesDataForecastNA 6 3 2" xfId="27913" xr:uid="{00000000-0005-0000-0000-00007F200000}"/>
    <cellStyle name="styleSeriesDataForecastNA 6 3 3" xfId="42892" xr:uid="{00000000-0005-0000-0000-00007F200000}"/>
    <cellStyle name="styleSeriesDataForecastNA 6 4" xfId="8730" xr:uid="{00000000-0005-0000-0000-00001C060000}"/>
    <cellStyle name="styleSeriesDataForecastNA 6 4 2" xfId="28593" xr:uid="{00000000-0005-0000-0000-000080200000}"/>
    <cellStyle name="styleSeriesDataForecastNA 6 4 3" xfId="43369" xr:uid="{00000000-0005-0000-0000-000080200000}"/>
    <cellStyle name="styleSeriesDataForecastNA 6 5" xfId="9586" xr:uid="{00000000-0005-0000-0000-00001C060000}"/>
    <cellStyle name="styleSeriesDataForecastNA 6 5 2" xfId="29188" xr:uid="{00000000-0005-0000-0000-000081200000}"/>
    <cellStyle name="styleSeriesDataForecastNA 6 5 3" xfId="43855" xr:uid="{00000000-0005-0000-0000-000081200000}"/>
    <cellStyle name="styleSeriesDataForecastNA 6 6" xfId="3678" xr:uid="{00000000-0005-0000-0000-000096260000}"/>
    <cellStyle name="styleSeriesDataForecastNA 6 7" xfId="12491" xr:uid="{00000000-0005-0000-0000-00001C060000}"/>
    <cellStyle name="styleSeriesDataForecastNA 6 7 2" xfId="31049" xr:uid="{00000000-0005-0000-0000-000083200000}"/>
    <cellStyle name="styleSeriesDataForecastNA 6 7 3" xfId="45149" xr:uid="{00000000-0005-0000-0000-000083200000}"/>
    <cellStyle name="styleSeriesDataForecastNA 6 8" xfId="11587" xr:uid="{00000000-0005-0000-0000-000071040000}"/>
    <cellStyle name="styleSeriesDataForecastNA 6 8 2" xfId="30151" xr:uid="{00000000-0005-0000-0000-000084200000}"/>
    <cellStyle name="styleSeriesDataForecastNA 6 8 3" xfId="44351" xr:uid="{00000000-0005-0000-0000-000084200000}"/>
    <cellStyle name="styleSeriesDataForecastNA 6 9" xfId="16604" xr:uid="{00000000-0005-0000-0000-00001C060000}"/>
    <cellStyle name="styleSeriesDataForecastNA 6 9 2" xfId="35160" xr:uid="{00000000-0005-0000-0000-000085200000}"/>
    <cellStyle name="styleSeriesDataForecastNA 6 9 3" xfId="48941" xr:uid="{00000000-0005-0000-0000-000085200000}"/>
    <cellStyle name="styleSeriesDataForecastNA 7" xfId="2498" xr:uid="{00000000-0005-0000-0000-000071040000}"/>
    <cellStyle name="styleSeriesDataForecastNA 7 10" xfId="21533" xr:uid="{00000000-0005-0000-0000-000071040000}"/>
    <cellStyle name="styleSeriesDataForecastNA 7 10 2" xfId="40073" xr:uid="{00000000-0005-0000-0000-000087200000}"/>
    <cellStyle name="styleSeriesDataForecastNA 7 10 3" xfId="53421" xr:uid="{00000000-0005-0000-0000-000087200000}"/>
    <cellStyle name="styleSeriesDataForecastNA 7 11" xfId="24009" xr:uid="{00000000-0005-0000-0000-000086200000}"/>
    <cellStyle name="styleSeriesDataForecastNA 7 12" xfId="55326" xr:uid="{00000000-0005-0000-0000-000071040000}"/>
    <cellStyle name="styleSeriesDataForecastNA 7 2" xfId="5705" xr:uid="{00000000-0005-0000-0000-00001D060000}"/>
    <cellStyle name="styleSeriesDataForecastNA 7 2 2" xfId="26120" xr:uid="{00000000-0005-0000-0000-000088200000}"/>
    <cellStyle name="styleSeriesDataForecastNA 7 2 3" xfId="41508" xr:uid="{00000000-0005-0000-0000-000088200000}"/>
    <cellStyle name="styleSeriesDataForecastNA 7 3" xfId="9388" xr:uid="{00000000-0005-0000-0000-00001D060000}"/>
    <cellStyle name="styleSeriesDataForecastNA 7 3 2" xfId="28990" xr:uid="{00000000-0005-0000-0000-000089200000}"/>
    <cellStyle name="styleSeriesDataForecastNA 7 3 3" xfId="43662" xr:uid="{00000000-0005-0000-0000-000089200000}"/>
    <cellStyle name="styleSeriesDataForecastNA 7 4" xfId="3679" xr:uid="{00000000-0005-0000-0000-000097260000}"/>
    <cellStyle name="styleSeriesDataForecastNA 7 5" xfId="13196" xr:uid="{00000000-0005-0000-0000-00001D060000}"/>
    <cellStyle name="styleSeriesDataForecastNA 7 5 2" xfId="31752" xr:uid="{00000000-0005-0000-0000-00008B200000}"/>
    <cellStyle name="styleSeriesDataForecastNA 7 5 3" xfId="45834" xr:uid="{00000000-0005-0000-0000-00008B200000}"/>
    <cellStyle name="styleSeriesDataForecastNA 7 6" xfId="11582" xr:uid="{00000000-0005-0000-0000-000071040000}"/>
    <cellStyle name="styleSeriesDataForecastNA 7 6 2" xfId="30146" xr:uid="{00000000-0005-0000-0000-00008C200000}"/>
    <cellStyle name="styleSeriesDataForecastNA 7 6 3" xfId="44346" xr:uid="{00000000-0005-0000-0000-00008C200000}"/>
    <cellStyle name="styleSeriesDataForecastNA 7 7" xfId="16406" xr:uid="{00000000-0005-0000-0000-00001D060000}"/>
    <cellStyle name="styleSeriesDataForecastNA 7 7 2" xfId="34962" xr:uid="{00000000-0005-0000-0000-00008D200000}"/>
    <cellStyle name="styleSeriesDataForecastNA 7 7 3" xfId="48743" xr:uid="{00000000-0005-0000-0000-00008D200000}"/>
    <cellStyle name="styleSeriesDataForecastNA 7 8" xfId="16231" xr:uid="{00000000-0005-0000-0000-000071040000}"/>
    <cellStyle name="styleSeriesDataForecastNA 7 8 2" xfId="34787" xr:uid="{00000000-0005-0000-0000-00008E200000}"/>
    <cellStyle name="styleSeriesDataForecastNA 7 8 3" xfId="48579" xr:uid="{00000000-0005-0000-0000-00008E200000}"/>
    <cellStyle name="styleSeriesDataForecastNA 7 9" xfId="18724" xr:uid="{00000000-0005-0000-0000-00001D060000}"/>
    <cellStyle name="styleSeriesDataForecastNA 7 9 2" xfId="37280" xr:uid="{00000000-0005-0000-0000-00008F200000}"/>
    <cellStyle name="styleSeriesDataForecastNA 7 9 3" xfId="50777" xr:uid="{00000000-0005-0000-0000-00008F200000}"/>
    <cellStyle name="styleSeriesDataForecastNA 8" xfId="4367" xr:uid="{00000000-0005-0000-0000-000006060000}"/>
    <cellStyle name="styleSeriesDataForecastNA 8 2" xfId="24883" xr:uid="{00000000-0005-0000-0000-000090200000}"/>
    <cellStyle name="styleSeriesDataForecastNA 8 3" xfId="24447" xr:uid="{00000000-0005-0000-0000-000090200000}"/>
    <cellStyle name="styleSeriesDataForecastNA 9" xfId="3656" xr:uid="{00000000-0005-0000-0000-000080260000}"/>
    <cellStyle name="styleSeriesDataNA" xfId="1156" xr:uid="{00000000-0005-0000-0000-000077040000}"/>
    <cellStyle name="styleSeriesDataNA 10" xfId="14707" xr:uid="{00000000-0005-0000-0000-000077040000}"/>
    <cellStyle name="styleSeriesDataNA 10 2" xfId="33263" xr:uid="{00000000-0005-0000-0000-000093200000}"/>
    <cellStyle name="styleSeriesDataNA 10 3" xfId="47231" xr:uid="{00000000-0005-0000-0000-000093200000}"/>
    <cellStyle name="styleSeriesDataNA 11" xfId="14253" xr:uid="{00000000-0005-0000-0000-00001E060000}"/>
    <cellStyle name="styleSeriesDataNA 11 2" xfId="32809" xr:uid="{00000000-0005-0000-0000-000094200000}"/>
    <cellStyle name="styleSeriesDataNA 11 3" xfId="46803" xr:uid="{00000000-0005-0000-0000-000094200000}"/>
    <cellStyle name="styleSeriesDataNA 12" xfId="18220" xr:uid="{00000000-0005-0000-0000-00001E060000}"/>
    <cellStyle name="styleSeriesDataNA 12 2" xfId="36776" xr:uid="{00000000-0005-0000-0000-000095200000}"/>
    <cellStyle name="styleSeriesDataNA 12 3" xfId="50323" xr:uid="{00000000-0005-0000-0000-000095200000}"/>
    <cellStyle name="styleSeriesDataNA 13" xfId="11569" xr:uid="{00000000-0005-0000-0000-000077040000}"/>
    <cellStyle name="styleSeriesDataNA 13 2" xfId="30133" xr:uid="{00000000-0005-0000-0000-000096200000}"/>
    <cellStyle name="styleSeriesDataNA 13 3" xfId="44341" xr:uid="{00000000-0005-0000-0000-000096200000}"/>
    <cellStyle name="styleSeriesDataNA 14" xfId="16062" xr:uid="{00000000-0005-0000-0000-00001E060000}"/>
    <cellStyle name="styleSeriesDataNA 14 2" xfId="34618" xr:uid="{00000000-0005-0000-0000-000097200000}"/>
    <cellStyle name="styleSeriesDataNA 14 3" xfId="48434" xr:uid="{00000000-0005-0000-0000-000097200000}"/>
    <cellStyle name="styleSeriesDataNA 15" xfId="17541" xr:uid="{00000000-0005-0000-0000-000077040000}"/>
    <cellStyle name="styleSeriesDataNA 15 2" xfId="36097" xr:uid="{00000000-0005-0000-0000-000098200000}"/>
    <cellStyle name="styleSeriesDataNA 15 3" xfId="49727" xr:uid="{00000000-0005-0000-0000-000098200000}"/>
    <cellStyle name="styleSeriesDataNA 16" xfId="21504" xr:uid="{00000000-0005-0000-0000-000077040000}"/>
    <cellStyle name="styleSeriesDataNA 16 2" xfId="40044" xr:uid="{00000000-0005-0000-0000-000099200000}"/>
    <cellStyle name="styleSeriesDataNA 16 3" xfId="53392" xr:uid="{00000000-0005-0000-0000-000099200000}"/>
    <cellStyle name="styleSeriesDataNA 17" xfId="22137" xr:uid="{00000000-0005-0000-0000-00001E060000}"/>
    <cellStyle name="styleSeriesDataNA 17 2" xfId="40677" xr:uid="{00000000-0005-0000-0000-00009A200000}"/>
    <cellStyle name="styleSeriesDataNA 17 3" xfId="53966" xr:uid="{00000000-0005-0000-0000-00009A200000}"/>
    <cellStyle name="styleSeriesDataNA 18" xfId="22939" xr:uid="{00000000-0005-0000-0000-000092200000}"/>
    <cellStyle name="styleSeriesDataNA 19" xfId="29946" xr:uid="{00000000-0005-0000-0000-000092200000}"/>
    <cellStyle name="styleSeriesDataNA 2" xfId="1157" xr:uid="{00000000-0005-0000-0000-000078040000}"/>
    <cellStyle name="styleSeriesDataNA 2 10" xfId="16276" xr:uid="{00000000-0005-0000-0000-00001F060000}"/>
    <cellStyle name="styleSeriesDataNA 2 10 2" xfId="34832" xr:uid="{00000000-0005-0000-0000-00009C200000}"/>
    <cellStyle name="styleSeriesDataNA 2 10 3" xfId="48620" xr:uid="{00000000-0005-0000-0000-00009C200000}"/>
    <cellStyle name="styleSeriesDataNA 2 11" xfId="17370" xr:uid="{00000000-0005-0000-0000-00001F060000}"/>
    <cellStyle name="styleSeriesDataNA 2 11 2" xfId="35926" xr:uid="{00000000-0005-0000-0000-00009D200000}"/>
    <cellStyle name="styleSeriesDataNA 2 11 3" xfId="49582" xr:uid="{00000000-0005-0000-0000-00009D200000}"/>
    <cellStyle name="styleSeriesDataNA 2 12" xfId="17171" xr:uid="{00000000-0005-0000-0000-000078040000}"/>
    <cellStyle name="styleSeriesDataNA 2 12 2" xfId="35727" xr:uid="{00000000-0005-0000-0000-00009E200000}"/>
    <cellStyle name="styleSeriesDataNA 2 12 3" xfId="49402" xr:uid="{00000000-0005-0000-0000-00009E200000}"/>
    <cellStyle name="styleSeriesDataNA 2 13" xfId="17183" xr:uid="{00000000-0005-0000-0000-00001F060000}"/>
    <cellStyle name="styleSeriesDataNA 2 13 2" xfId="35739" xr:uid="{00000000-0005-0000-0000-00009F200000}"/>
    <cellStyle name="styleSeriesDataNA 2 13 3" xfId="49414" xr:uid="{00000000-0005-0000-0000-00009F200000}"/>
    <cellStyle name="styleSeriesDataNA 2 14" xfId="18679" xr:uid="{00000000-0005-0000-0000-000078040000}"/>
    <cellStyle name="styleSeriesDataNA 2 14 2" xfId="37235" xr:uid="{00000000-0005-0000-0000-0000A0200000}"/>
    <cellStyle name="styleSeriesDataNA 2 14 3" xfId="50732" xr:uid="{00000000-0005-0000-0000-0000A0200000}"/>
    <cellStyle name="styleSeriesDataNA 2 15" xfId="21632" xr:uid="{00000000-0005-0000-0000-000078040000}"/>
    <cellStyle name="styleSeriesDataNA 2 15 2" xfId="40172" xr:uid="{00000000-0005-0000-0000-0000A1200000}"/>
    <cellStyle name="styleSeriesDataNA 2 15 3" xfId="53520" xr:uid="{00000000-0005-0000-0000-0000A1200000}"/>
    <cellStyle name="styleSeriesDataNA 2 16" xfId="22138" xr:uid="{00000000-0005-0000-0000-00001F060000}"/>
    <cellStyle name="styleSeriesDataNA 2 16 2" xfId="40678" xr:uid="{00000000-0005-0000-0000-0000A2200000}"/>
    <cellStyle name="styleSeriesDataNA 2 16 3" xfId="53967" xr:uid="{00000000-0005-0000-0000-0000A2200000}"/>
    <cellStyle name="styleSeriesDataNA 2 17" xfId="22940" xr:uid="{00000000-0005-0000-0000-00009B200000}"/>
    <cellStyle name="styleSeriesDataNA 2 18" xfId="23174" xr:uid="{00000000-0005-0000-0000-00009B200000}"/>
    <cellStyle name="styleSeriesDataNA 2 19" xfId="54355" xr:uid="{00000000-0005-0000-0000-000078040000}"/>
    <cellStyle name="styleSeriesDataNA 2 2" xfId="1158" xr:uid="{00000000-0005-0000-0000-000079040000}"/>
    <cellStyle name="styleSeriesDataNA 2 2 10" xfId="12810" xr:uid="{00000000-0005-0000-0000-000079040000}"/>
    <cellStyle name="styleSeriesDataNA 2 2 10 2" xfId="31366" xr:uid="{00000000-0005-0000-0000-0000A4200000}"/>
    <cellStyle name="styleSeriesDataNA 2 2 10 3" xfId="45453" xr:uid="{00000000-0005-0000-0000-0000A4200000}"/>
    <cellStyle name="styleSeriesDataNA 2 2 11" xfId="19700" xr:uid="{00000000-0005-0000-0000-000020060000}"/>
    <cellStyle name="styleSeriesDataNA 2 2 11 2" xfId="38256" xr:uid="{00000000-0005-0000-0000-0000A5200000}"/>
    <cellStyle name="styleSeriesDataNA 2 2 11 3" xfId="51748" xr:uid="{00000000-0005-0000-0000-0000A5200000}"/>
    <cellStyle name="styleSeriesDataNA 2 2 12" xfId="18691" xr:uid="{00000000-0005-0000-0000-000079040000}"/>
    <cellStyle name="styleSeriesDataNA 2 2 12 2" xfId="37247" xr:uid="{00000000-0005-0000-0000-0000A6200000}"/>
    <cellStyle name="styleSeriesDataNA 2 2 12 3" xfId="50744" xr:uid="{00000000-0005-0000-0000-0000A6200000}"/>
    <cellStyle name="styleSeriesDataNA 2 2 13" xfId="21511" xr:uid="{00000000-0005-0000-0000-000079040000}"/>
    <cellStyle name="styleSeriesDataNA 2 2 13 2" xfId="40051" xr:uid="{00000000-0005-0000-0000-0000A7200000}"/>
    <cellStyle name="styleSeriesDataNA 2 2 13 3" xfId="53399" xr:uid="{00000000-0005-0000-0000-0000A7200000}"/>
    <cellStyle name="styleSeriesDataNA 2 2 14" xfId="22139" xr:uid="{00000000-0005-0000-0000-000020060000}"/>
    <cellStyle name="styleSeriesDataNA 2 2 14 2" xfId="40679" xr:uid="{00000000-0005-0000-0000-0000A8200000}"/>
    <cellStyle name="styleSeriesDataNA 2 2 14 3" xfId="53968" xr:uid="{00000000-0005-0000-0000-0000A8200000}"/>
    <cellStyle name="styleSeriesDataNA 2 2 15" xfId="22941" xr:uid="{00000000-0005-0000-0000-0000A3200000}"/>
    <cellStyle name="styleSeriesDataNA 2 2 16" xfId="29945" xr:uid="{00000000-0005-0000-0000-0000A3200000}"/>
    <cellStyle name="styleSeriesDataNA 2 2 17" xfId="54356" xr:uid="{00000000-0005-0000-0000-000079040000}"/>
    <cellStyle name="styleSeriesDataNA 2 2 2" xfId="2356" xr:uid="{00000000-0005-0000-0000-000079040000}"/>
    <cellStyle name="styleSeriesDataNA 2 2 2 10" xfId="14582" xr:uid="{00000000-0005-0000-0000-000021060000}"/>
    <cellStyle name="styleSeriesDataNA 2 2 2 10 2" xfId="33138" xr:uid="{00000000-0005-0000-0000-0000AA200000}"/>
    <cellStyle name="styleSeriesDataNA 2 2 2 10 3" xfId="47112" xr:uid="{00000000-0005-0000-0000-0000AA200000}"/>
    <cellStyle name="styleSeriesDataNA 2 2 2 11" xfId="15951" xr:uid="{00000000-0005-0000-0000-000079040000}"/>
    <cellStyle name="styleSeriesDataNA 2 2 2 11 2" xfId="34507" xr:uid="{00000000-0005-0000-0000-0000AB200000}"/>
    <cellStyle name="styleSeriesDataNA 2 2 2 11 3" xfId="48347" xr:uid="{00000000-0005-0000-0000-0000AB200000}"/>
    <cellStyle name="styleSeriesDataNA 2 2 2 12" xfId="19595" xr:uid="{00000000-0005-0000-0000-000021060000}"/>
    <cellStyle name="styleSeriesDataNA 2 2 2 12 2" xfId="38151" xr:uid="{00000000-0005-0000-0000-0000AC200000}"/>
    <cellStyle name="styleSeriesDataNA 2 2 2 12 3" xfId="51643" xr:uid="{00000000-0005-0000-0000-0000AC200000}"/>
    <cellStyle name="styleSeriesDataNA 2 2 2 13" xfId="23867" xr:uid="{00000000-0005-0000-0000-0000A9200000}"/>
    <cellStyle name="styleSeriesDataNA 2 2 2 2" xfId="5563" xr:uid="{00000000-0005-0000-0000-000021060000}"/>
    <cellStyle name="styleSeriesDataNA 2 2 2 2 2" xfId="20549" xr:uid="{00000000-0005-0000-0000-00005B070000}"/>
    <cellStyle name="styleSeriesDataNA 2 2 2 2 2 2" xfId="39101" xr:uid="{00000000-0005-0000-0000-0000AE200000}"/>
    <cellStyle name="styleSeriesDataNA 2 2 2 2 2 3" xfId="52484" xr:uid="{00000000-0005-0000-0000-0000AE200000}"/>
    <cellStyle name="styleSeriesDataNA 2 2 2 2 3" xfId="25980" xr:uid="{00000000-0005-0000-0000-0000AD200000}"/>
    <cellStyle name="styleSeriesDataNA 2 2 2 2 4" xfId="41380" xr:uid="{00000000-0005-0000-0000-0000AD200000}"/>
    <cellStyle name="styleSeriesDataNA 2 2 2 3" xfId="7529" xr:uid="{00000000-0005-0000-0000-000021060000}"/>
    <cellStyle name="styleSeriesDataNA 2 2 2 3 2" xfId="27659" xr:uid="{00000000-0005-0000-0000-0000AF200000}"/>
    <cellStyle name="styleSeriesDataNA 2 2 2 3 3" xfId="42667" xr:uid="{00000000-0005-0000-0000-0000AF200000}"/>
    <cellStyle name="styleSeriesDataNA 2 2 2 4" xfId="4964" xr:uid="{00000000-0005-0000-0000-000021060000}"/>
    <cellStyle name="styleSeriesDataNA 2 2 2 4 2" xfId="25397" xr:uid="{00000000-0005-0000-0000-0000B0200000}"/>
    <cellStyle name="styleSeriesDataNA 2 2 2 4 3" xfId="26851" xr:uid="{00000000-0005-0000-0000-0000B0200000}"/>
    <cellStyle name="styleSeriesDataNA 2 2 2 5" xfId="6927" xr:uid="{00000000-0005-0000-0000-000021060000}"/>
    <cellStyle name="styleSeriesDataNA 2 2 2 5 2" xfId="27188" xr:uid="{00000000-0005-0000-0000-0000B1200000}"/>
    <cellStyle name="styleSeriesDataNA 2 2 2 5 3" xfId="42303" xr:uid="{00000000-0005-0000-0000-0000B1200000}"/>
    <cellStyle name="styleSeriesDataNA 2 2 2 6" xfId="3683" xr:uid="{00000000-0005-0000-0000-00009B260000}"/>
    <cellStyle name="styleSeriesDataNA 2 2 2 7" xfId="11902" xr:uid="{00000000-0005-0000-0000-000021060000}"/>
    <cellStyle name="styleSeriesDataNA 2 2 2 7 2" xfId="30466" xr:uid="{00000000-0005-0000-0000-0000B3200000}"/>
    <cellStyle name="styleSeriesDataNA 2 2 2 7 3" xfId="44611" xr:uid="{00000000-0005-0000-0000-0000B3200000}"/>
    <cellStyle name="styleSeriesDataNA 2 2 2 8" xfId="15030" xr:uid="{00000000-0005-0000-0000-000021060000}"/>
    <cellStyle name="styleSeriesDataNA 2 2 2 8 2" xfId="33586" xr:uid="{00000000-0005-0000-0000-0000B4200000}"/>
    <cellStyle name="styleSeriesDataNA 2 2 2 8 3" xfId="47537" xr:uid="{00000000-0005-0000-0000-0000B4200000}"/>
    <cellStyle name="styleSeriesDataNA 2 2 2 9" xfId="14294" xr:uid="{00000000-0005-0000-0000-000079040000}"/>
    <cellStyle name="styleSeriesDataNA 2 2 2 9 2" xfId="32850" xr:uid="{00000000-0005-0000-0000-0000B5200000}"/>
    <cellStyle name="styleSeriesDataNA 2 2 2 9 3" xfId="46842" xr:uid="{00000000-0005-0000-0000-0000B5200000}"/>
    <cellStyle name="styleSeriesDataNA 2 2 3" xfId="2704" xr:uid="{00000000-0005-0000-0000-000079040000}"/>
    <cellStyle name="styleSeriesDataNA 2 2 3 10" xfId="17347" xr:uid="{00000000-0005-0000-0000-000079040000}"/>
    <cellStyle name="styleSeriesDataNA 2 2 3 10 2" xfId="35903" xr:uid="{00000000-0005-0000-0000-0000B7200000}"/>
    <cellStyle name="styleSeriesDataNA 2 2 3 10 3" xfId="49561" xr:uid="{00000000-0005-0000-0000-0000B7200000}"/>
    <cellStyle name="styleSeriesDataNA 2 2 3 11" xfId="18577" xr:uid="{00000000-0005-0000-0000-000022060000}"/>
    <cellStyle name="styleSeriesDataNA 2 2 3 11 2" xfId="37133" xr:uid="{00000000-0005-0000-0000-0000B8200000}"/>
    <cellStyle name="styleSeriesDataNA 2 2 3 11 3" xfId="50635" xr:uid="{00000000-0005-0000-0000-0000B8200000}"/>
    <cellStyle name="styleSeriesDataNA 2 2 3 12" xfId="55530" xr:uid="{00000000-0005-0000-0000-000079040000}"/>
    <cellStyle name="styleSeriesDataNA 2 2 3 2" xfId="5911" xr:uid="{00000000-0005-0000-0000-000022060000}"/>
    <cellStyle name="styleSeriesDataNA 2 2 3 2 2" xfId="20801" xr:uid="{00000000-0005-0000-0000-00005D070000}"/>
    <cellStyle name="styleSeriesDataNA 2 2 3 2 2 2" xfId="39346" xr:uid="{00000000-0005-0000-0000-0000BA200000}"/>
    <cellStyle name="styleSeriesDataNA 2 2 3 2 2 3" xfId="52723" xr:uid="{00000000-0005-0000-0000-0000BA200000}"/>
    <cellStyle name="styleSeriesDataNA 2 2 3 2 3" xfId="26321" xr:uid="{00000000-0005-0000-0000-0000B9200000}"/>
    <cellStyle name="styleSeriesDataNA 2 2 3 2 4" xfId="41706" xr:uid="{00000000-0005-0000-0000-0000B9200000}"/>
    <cellStyle name="styleSeriesDataNA 2 2 3 3" xfId="7877" xr:uid="{00000000-0005-0000-0000-000022060000}"/>
    <cellStyle name="styleSeriesDataNA 2 2 3 3 2" xfId="27921" xr:uid="{00000000-0005-0000-0000-0000BB200000}"/>
    <cellStyle name="styleSeriesDataNA 2 2 3 3 3" xfId="42900" xr:uid="{00000000-0005-0000-0000-0000BB200000}"/>
    <cellStyle name="styleSeriesDataNA 2 2 3 4" xfId="8738" xr:uid="{00000000-0005-0000-0000-000022060000}"/>
    <cellStyle name="styleSeriesDataNA 2 2 3 4 2" xfId="28601" xr:uid="{00000000-0005-0000-0000-0000BC200000}"/>
    <cellStyle name="styleSeriesDataNA 2 2 3 4 3" xfId="43377" xr:uid="{00000000-0005-0000-0000-0000BC200000}"/>
    <cellStyle name="styleSeriesDataNA 2 2 3 5" xfId="9594" xr:uid="{00000000-0005-0000-0000-000022060000}"/>
    <cellStyle name="styleSeriesDataNA 2 2 3 5 2" xfId="29196" xr:uid="{00000000-0005-0000-0000-0000BD200000}"/>
    <cellStyle name="styleSeriesDataNA 2 2 3 5 3" xfId="43863" xr:uid="{00000000-0005-0000-0000-0000BD200000}"/>
    <cellStyle name="styleSeriesDataNA 2 2 3 6" xfId="3684" xr:uid="{00000000-0005-0000-0000-00009C260000}"/>
    <cellStyle name="styleSeriesDataNA 2 2 3 7" xfId="12682" xr:uid="{00000000-0005-0000-0000-000022060000}"/>
    <cellStyle name="styleSeriesDataNA 2 2 3 7 2" xfId="31238" xr:uid="{00000000-0005-0000-0000-0000BF200000}"/>
    <cellStyle name="styleSeriesDataNA 2 2 3 7 3" xfId="45332" xr:uid="{00000000-0005-0000-0000-0000BF200000}"/>
    <cellStyle name="styleSeriesDataNA 2 2 3 8" xfId="12082" xr:uid="{00000000-0005-0000-0000-000079040000}"/>
    <cellStyle name="styleSeriesDataNA 2 2 3 8 2" xfId="30645" xr:uid="{00000000-0005-0000-0000-0000C0200000}"/>
    <cellStyle name="styleSeriesDataNA 2 2 3 8 3" xfId="44788" xr:uid="{00000000-0005-0000-0000-0000C0200000}"/>
    <cellStyle name="styleSeriesDataNA 2 2 3 9" xfId="16612" xr:uid="{00000000-0005-0000-0000-000022060000}"/>
    <cellStyle name="styleSeriesDataNA 2 2 3 9 2" xfId="35168" xr:uid="{00000000-0005-0000-0000-0000C1200000}"/>
    <cellStyle name="styleSeriesDataNA 2 2 3 9 3" xfId="48949" xr:uid="{00000000-0005-0000-0000-0000C1200000}"/>
    <cellStyle name="styleSeriesDataNA 2 2 4" xfId="2490" xr:uid="{00000000-0005-0000-0000-000079040000}"/>
    <cellStyle name="styleSeriesDataNA 2 2 4 10" xfId="21525" xr:uid="{00000000-0005-0000-0000-000079040000}"/>
    <cellStyle name="styleSeriesDataNA 2 2 4 10 2" xfId="40065" xr:uid="{00000000-0005-0000-0000-0000C3200000}"/>
    <cellStyle name="styleSeriesDataNA 2 2 4 10 3" xfId="53413" xr:uid="{00000000-0005-0000-0000-0000C3200000}"/>
    <cellStyle name="styleSeriesDataNA 2 2 4 11" xfId="24001" xr:uid="{00000000-0005-0000-0000-0000C2200000}"/>
    <cellStyle name="styleSeriesDataNA 2 2 4 12" xfId="55318" xr:uid="{00000000-0005-0000-0000-000079040000}"/>
    <cellStyle name="styleSeriesDataNA 2 2 4 2" xfId="5697" xr:uid="{00000000-0005-0000-0000-000023060000}"/>
    <cellStyle name="styleSeriesDataNA 2 2 4 2 2" xfId="26112" xr:uid="{00000000-0005-0000-0000-0000C4200000}"/>
    <cellStyle name="styleSeriesDataNA 2 2 4 2 3" xfId="41500" xr:uid="{00000000-0005-0000-0000-0000C4200000}"/>
    <cellStyle name="styleSeriesDataNA 2 2 4 3" xfId="9380" xr:uid="{00000000-0005-0000-0000-000023060000}"/>
    <cellStyle name="styleSeriesDataNA 2 2 4 3 2" xfId="28982" xr:uid="{00000000-0005-0000-0000-0000C5200000}"/>
    <cellStyle name="styleSeriesDataNA 2 2 4 3 3" xfId="43654" xr:uid="{00000000-0005-0000-0000-0000C5200000}"/>
    <cellStyle name="styleSeriesDataNA 2 2 4 4" xfId="3685" xr:uid="{00000000-0005-0000-0000-00009D260000}"/>
    <cellStyle name="styleSeriesDataNA 2 2 4 5" xfId="11720" xr:uid="{00000000-0005-0000-0000-000023060000}"/>
    <cellStyle name="styleSeriesDataNA 2 2 4 5 2" xfId="30284" xr:uid="{00000000-0005-0000-0000-0000C7200000}"/>
    <cellStyle name="styleSeriesDataNA 2 2 4 5 3" xfId="44432" xr:uid="{00000000-0005-0000-0000-0000C7200000}"/>
    <cellStyle name="styleSeriesDataNA 2 2 4 6" xfId="14797" xr:uid="{00000000-0005-0000-0000-000079040000}"/>
    <cellStyle name="styleSeriesDataNA 2 2 4 6 2" xfId="33353" xr:uid="{00000000-0005-0000-0000-0000C8200000}"/>
    <cellStyle name="styleSeriesDataNA 2 2 4 6 3" xfId="47316" xr:uid="{00000000-0005-0000-0000-0000C8200000}"/>
    <cellStyle name="styleSeriesDataNA 2 2 4 7" xfId="16398" xr:uid="{00000000-0005-0000-0000-000023060000}"/>
    <cellStyle name="styleSeriesDataNA 2 2 4 7 2" xfId="34954" xr:uid="{00000000-0005-0000-0000-0000C9200000}"/>
    <cellStyle name="styleSeriesDataNA 2 2 4 7 3" xfId="48735" xr:uid="{00000000-0005-0000-0000-0000C9200000}"/>
    <cellStyle name="styleSeriesDataNA 2 2 4 8" xfId="17079" xr:uid="{00000000-0005-0000-0000-000079040000}"/>
    <cellStyle name="styleSeriesDataNA 2 2 4 8 2" xfId="35635" xr:uid="{00000000-0005-0000-0000-0000CA200000}"/>
    <cellStyle name="styleSeriesDataNA 2 2 4 8 3" xfId="49315" xr:uid="{00000000-0005-0000-0000-0000CA200000}"/>
    <cellStyle name="styleSeriesDataNA 2 2 4 9" xfId="18588" xr:uid="{00000000-0005-0000-0000-000023060000}"/>
    <cellStyle name="styleSeriesDataNA 2 2 4 9 2" xfId="37144" xr:uid="{00000000-0005-0000-0000-0000CB200000}"/>
    <cellStyle name="styleSeriesDataNA 2 2 4 9 3" xfId="50646" xr:uid="{00000000-0005-0000-0000-0000CB200000}"/>
    <cellStyle name="styleSeriesDataNA 2 2 5" xfId="4375" xr:uid="{00000000-0005-0000-0000-000020060000}"/>
    <cellStyle name="styleSeriesDataNA 2 2 5 2" xfId="24891" xr:uid="{00000000-0005-0000-0000-0000CC200000}"/>
    <cellStyle name="styleSeriesDataNA 2 2 5 3" xfId="24516" xr:uid="{00000000-0005-0000-0000-0000CC200000}"/>
    <cellStyle name="styleSeriesDataNA 2 2 6" xfId="3682" xr:uid="{00000000-0005-0000-0000-00009A260000}"/>
    <cellStyle name="styleSeriesDataNA 2 2 7" xfId="13566" xr:uid="{00000000-0005-0000-0000-000079040000}"/>
    <cellStyle name="styleSeriesDataNA 2 2 7 2" xfId="32122" xr:uid="{00000000-0005-0000-0000-0000CE200000}"/>
    <cellStyle name="styleSeriesDataNA 2 2 7 3" xfId="46175" xr:uid="{00000000-0005-0000-0000-0000CE200000}"/>
    <cellStyle name="styleSeriesDataNA 2 2 8" xfId="16267" xr:uid="{00000000-0005-0000-0000-000020060000}"/>
    <cellStyle name="styleSeriesDataNA 2 2 8 2" xfId="34823" xr:uid="{00000000-0005-0000-0000-0000CF200000}"/>
    <cellStyle name="styleSeriesDataNA 2 2 8 3" xfId="48612" xr:uid="{00000000-0005-0000-0000-0000CF200000}"/>
    <cellStyle name="styleSeriesDataNA 2 2 9" xfId="17266" xr:uid="{00000000-0005-0000-0000-000020060000}"/>
    <cellStyle name="styleSeriesDataNA 2 2 9 2" xfId="35822" xr:uid="{00000000-0005-0000-0000-0000D0200000}"/>
    <cellStyle name="styleSeriesDataNA 2 2 9 3" xfId="49491" xr:uid="{00000000-0005-0000-0000-0000D0200000}"/>
    <cellStyle name="styleSeriesDataNA 2 3" xfId="1159" xr:uid="{00000000-0005-0000-0000-00007A040000}"/>
    <cellStyle name="styleSeriesDataNA 2 3 10" xfId="16158" xr:uid="{00000000-0005-0000-0000-00007A040000}"/>
    <cellStyle name="styleSeriesDataNA 2 3 10 2" xfId="34714" xr:uid="{00000000-0005-0000-0000-0000D2200000}"/>
    <cellStyle name="styleSeriesDataNA 2 3 10 3" xfId="48513" xr:uid="{00000000-0005-0000-0000-0000D2200000}"/>
    <cellStyle name="styleSeriesDataNA 2 3 11" xfId="19334" xr:uid="{00000000-0005-0000-0000-000024060000}"/>
    <cellStyle name="styleSeriesDataNA 2 3 11 2" xfId="37890" xr:uid="{00000000-0005-0000-0000-0000D3200000}"/>
    <cellStyle name="styleSeriesDataNA 2 3 11 3" xfId="51382" xr:uid="{00000000-0005-0000-0000-0000D3200000}"/>
    <cellStyle name="styleSeriesDataNA 2 3 12" xfId="18943" xr:uid="{00000000-0005-0000-0000-00007A040000}"/>
    <cellStyle name="styleSeriesDataNA 2 3 12 2" xfId="37499" xr:uid="{00000000-0005-0000-0000-0000D4200000}"/>
    <cellStyle name="styleSeriesDataNA 2 3 12 3" xfId="50991" xr:uid="{00000000-0005-0000-0000-0000D4200000}"/>
    <cellStyle name="styleSeriesDataNA 2 3 13" xfId="21637" xr:uid="{00000000-0005-0000-0000-00007A040000}"/>
    <cellStyle name="styleSeriesDataNA 2 3 13 2" xfId="40177" xr:uid="{00000000-0005-0000-0000-0000D5200000}"/>
    <cellStyle name="styleSeriesDataNA 2 3 13 3" xfId="53525" xr:uid="{00000000-0005-0000-0000-0000D5200000}"/>
    <cellStyle name="styleSeriesDataNA 2 3 14" xfId="22140" xr:uid="{00000000-0005-0000-0000-000024060000}"/>
    <cellStyle name="styleSeriesDataNA 2 3 14 2" xfId="40680" xr:uid="{00000000-0005-0000-0000-0000D6200000}"/>
    <cellStyle name="styleSeriesDataNA 2 3 14 3" xfId="53969" xr:uid="{00000000-0005-0000-0000-0000D6200000}"/>
    <cellStyle name="styleSeriesDataNA 2 3 15" xfId="22942" xr:uid="{00000000-0005-0000-0000-0000D1200000}"/>
    <cellStyle name="styleSeriesDataNA 2 3 16" xfId="23173" xr:uid="{00000000-0005-0000-0000-0000D1200000}"/>
    <cellStyle name="styleSeriesDataNA 2 3 17" xfId="54357" xr:uid="{00000000-0005-0000-0000-00007A040000}"/>
    <cellStyle name="styleSeriesDataNA 2 3 2" xfId="2355" xr:uid="{00000000-0005-0000-0000-00007A040000}"/>
    <cellStyle name="styleSeriesDataNA 2 3 2 10" xfId="15706" xr:uid="{00000000-0005-0000-0000-000025060000}"/>
    <cellStyle name="styleSeriesDataNA 2 3 2 10 2" xfId="34262" xr:uid="{00000000-0005-0000-0000-0000D8200000}"/>
    <cellStyle name="styleSeriesDataNA 2 3 2 10 3" xfId="48124" xr:uid="{00000000-0005-0000-0000-0000D8200000}"/>
    <cellStyle name="styleSeriesDataNA 2 3 2 11" xfId="14382" xr:uid="{00000000-0005-0000-0000-00007A040000}"/>
    <cellStyle name="styleSeriesDataNA 2 3 2 11 2" xfId="32938" xr:uid="{00000000-0005-0000-0000-0000D9200000}"/>
    <cellStyle name="styleSeriesDataNA 2 3 2 11 3" xfId="46922" xr:uid="{00000000-0005-0000-0000-0000D9200000}"/>
    <cellStyle name="styleSeriesDataNA 2 3 2 12" xfId="13905" xr:uid="{00000000-0005-0000-0000-000025060000}"/>
    <cellStyle name="styleSeriesDataNA 2 3 2 12 2" xfId="32461" xr:uid="{00000000-0005-0000-0000-0000DA200000}"/>
    <cellStyle name="styleSeriesDataNA 2 3 2 12 3" xfId="46473" xr:uid="{00000000-0005-0000-0000-0000DA200000}"/>
    <cellStyle name="styleSeriesDataNA 2 3 2 13" xfId="23866" xr:uid="{00000000-0005-0000-0000-0000D7200000}"/>
    <cellStyle name="styleSeriesDataNA 2 3 2 2" xfId="5562" xr:uid="{00000000-0005-0000-0000-000025060000}"/>
    <cellStyle name="styleSeriesDataNA 2 3 2 2 2" xfId="20548" xr:uid="{00000000-0005-0000-0000-000061070000}"/>
    <cellStyle name="styleSeriesDataNA 2 3 2 2 2 2" xfId="39100" xr:uid="{00000000-0005-0000-0000-0000DC200000}"/>
    <cellStyle name="styleSeriesDataNA 2 3 2 2 2 3" xfId="52483" xr:uid="{00000000-0005-0000-0000-0000DC200000}"/>
    <cellStyle name="styleSeriesDataNA 2 3 2 2 3" xfId="25979" xr:uid="{00000000-0005-0000-0000-0000DB200000}"/>
    <cellStyle name="styleSeriesDataNA 2 3 2 2 4" xfId="41379" xr:uid="{00000000-0005-0000-0000-0000DB200000}"/>
    <cellStyle name="styleSeriesDataNA 2 3 2 3" xfId="7528" xr:uid="{00000000-0005-0000-0000-000025060000}"/>
    <cellStyle name="styleSeriesDataNA 2 3 2 3 2" xfId="27658" xr:uid="{00000000-0005-0000-0000-0000DD200000}"/>
    <cellStyle name="styleSeriesDataNA 2 3 2 3 3" xfId="42666" xr:uid="{00000000-0005-0000-0000-0000DD200000}"/>
    <cellStyle name="styleSeriesDataNA 2 3 2 4" xfId="4963" xr:uid="{00000000-0005-0000-0000-000025060000}"/>
    <cellStyle name="styleSeriesDataNA 2 3 2 4 2" xfId="25396" xr:uid="{00000000-0005-0000-0000-0000DE200000}"/>
    <cellStyle name="styleSeriesDataNA 2 3 2 4 3" xfId="22480" xr:uid="{00000000-0005-0000-0000-0000DE200000}"/>
    <cellStyle name="styleSeriesDataNA 2 3 2 5" xfId="6926" xr:uid="{00000000-0005-0000-0000-000025060000}"/>
    <cellStyle name="styleSeriesDataNA 2 3 2 5 2" xfId="27187" xr:uid="{00000000-0005-0000-0000-0000DF200000}"/>
    <cellStyle name="styleSeriesDataNA 2 3 2 5 3" xfId="42302" xr:uid="{00000000-0005-0000-0000-0000DF200000}"/>
    <cellStyle name="styleSeriesDataNA 2 3 2 6" xfId="3687" xr:uid="{00000000-0005-0000-0000-00009F260000}"/>
    <cellStyle name="styleSeriesDataNA 2 3 2 7" xfId="12800" xr:uid="{00000000-0005-0000-0000-000025060000}"/>
    <cellStyle name="styleSeriesDataNA 2 3 2 7 2" xfId="31356" xr:uid="{00000000-0005-0000-0000-0000E1200000}"/>
    <cellStyle name="styleSeriesDataNA 2 3 2 7 3" xfId="45444" xr:uid="{00000000-0005-0000-0000-0000E1200000}"/>
    <cellStyle name="styleSeriesDataNA 2 3 2 8" xfId="15029" xr:uid="{00000000-0005-0000-0000-000025060000}"/>
    <cellStyle name="styleSeriesDataNA 2 3 2 8 2" xfId="33585" xr:uid="{00000000-0005-0000-0000-0000E2200000}"/>
    <cellStyle name="styleSeriesDataNA 2 3 2 8 3" xfId="47536" xr:uid="{00000000-0005-0000-0000-0000E2200000}"/>
    <cellStyle name="styleSeriesDataNA 2 3 2 9" xfId="14288" xr:uid="{00000000-0005-0000-0000-00007A040000}"/>
    <cellStyle name="styleSeriesDataNA 2 3 2 9 2" xfId="32844" xr:uid="{00000000-0005-0000-0000-0000E3200000}"/>
    <cellStyle name="styleSeriesDataNA 2 3 2 9 3" xfId="46836" xr:uid="{00000000-0005-0000-0000-0000E3200000}"/>
    <cellStyle name="styleSeriesDataNA 2 3 3" xfId="2705" xr:uid="{00000000-0005-0000-0000-00007A040000}"/>
    <cellStyle name="styleSeriesDataNA 2 3 3 10" xfId="17895" xr:uid="{00000000-0005-0000-0000-00007A040000}"/>
    <cellStyle name="styleSeriesDataNA 2 3 3 10 2" xfId="36451" xr:uid="{00000000-0005-0000-0000-0000E5200000}"/>
    <cellStyle name="styleSeriesDataNA 2 3 3 10 3" xfId="50036" xr:uid="{00000000-0005-0000-0000-0000E5200000}"/>
    <cellStyle name="styleSeriesDataNA 2 3 3 11" xfId="16157" xr:uid="{00000000-0005-0000-0000-000026060000}"/>
    <cellStyle name="styleSeriesDataNA 2 3 3 11 2" xfId="34713" xr:uid="{00000000-0005-0000-0000-0000E6200000}"/>
    <cellStyle name="styleSeriesDataNA 2 3 3 11 3" xfId="48512" xr:uid="{00000000-0005-0000-0000-0000E6200000}"/>
    <cellStyle name="styleSeriesDataNA 2 3 3 12" xfId="55531" xr:uid="{00000000-0005-0000-0000-00007A040000}"/>
    <cellStyle name="styleSeriesDataNA 2 3 3 2" xfId="5912" xr:uid="{00000000-0005-0000-0000-000026060000}"/>
    <cellStyle name="styleSeriesDataNA 2 3 3 2 2" xfId="20802" xr:uid="{00000000-0005-0000-0000-000063070000}"/>
    <cellStyle name="styleSeriesDataNA 2 3 3 2 2 2" xfId="39347" xr:uid="{00000000-0005-0000-0000-0000E8200000}"/>
    <cellStyle name="styleSeriesDataNA 2 3 3 2 2 3" xfId="52724" xr:uid="{00000000-0005-0000-0000-0000E8200000}"/>
    <cellStyle name="styleSeriesDataNA 2 3 3 2 3" xfId="26322" xr:uid="{00000000-0005-0000-0000-0000E7200000}"/>
    <cellStyle name="styleSeriesDataNA 2 3 3 2 4" xfId="41707" xr:uid="{00000000-0005-0000-0000-0000E7200000}"/>
    <cellStyle name="styleSeriesDataNA 2 3 3 3" xfId="7878" xr:uid="{00000000-0005-0000-0000-000026060000}"/>
    <cellStyle name="styleSeriesDataNA 2 3 3 3 2" xfId="27922" xr:uid="{00000000-0005-0000-0000-0000E9200000}"/>
    <cellStyle name="styleSeriesDataNA 2 3 3 3 3" xfId="42901" xr:uid="{00000000-0005-0000-0000-0000E9200000}"/>
    <cellStyle name="styleSeriesDataNA 2 3 3 4" xfId="8739" xr:uid="{00000000-0005-0000-0000-000026060000}"/>
    <cellStyle name="styleSeriesDataNA 2 3 3 4 2" xfId="28602" xr:uid="{00000000-0005-0000-0000-0000EA200000}"/>
    <cellStyle name="styleSeriesDataNA 2 3 3 4 3" xfId="43378" xr:uid="{00000000-0005-0000-0000-0000EA200000}"/>
    <cellStyle name="styleSeriesDataNA 2 3 3 5" xfId="9595" xr:uid="{00000000-0005-0000-0000-000026060000}"/>
    <cellStyle name="styleSeriesDataNA 2 3 3 5 2" xfId="29197" xr:uid="{00000000-0005-0000-0000-0000EB200000}"/>
    <cellStyle name="styleSeriesDataNA 2 3 3 5 3" xfId="43864" xr:uid="{00000000-0005-0000-0000-0000EB200000}"/>
    <cellStyle name="styleSeriesDataNA 2 3 3 6" xfId="3688" xr:uid="{00000000-0005-0000-0000-0000A0260000}"/>
    <cellStyle name="styleSeriesDataNA 2 3 3 7" xfId="11692" xr:uid="{00000000-0005-0000-0000-000026060000}"/>
    <cellStyle name="styleSeriesDataNA 2 3 3 7 2" xfId="30256" xr:uid="{00000000-0005-0000-0000-0000ED200000}"/>
    <cellStyle name="styleSeriesDataNA 2 3 3 7 3" xfId="44407" xr:uid="{00000000-0005-0000-0000-0000ED200000}"/>
    <cellStyle name="styleSeriesDataNA 2 3 3 8" xfId="14206" xr:uid="{00000000-0005-0000-0000-00007A040000}"/>
    <cellStyle name="styleSeriesDataNA 2 3 3 8 2" xfId="32762" xr:uid="{00000000-0005-0000-0000-0000EE200000}"/>
    <cellStyle name="styleSeriesDataNA 2 3 3 8 3" xfId="46761" xr:uid="{00000000-0005-0000-0000-0000EE200000}"/>
    <cellStyle name="styleSeriesDataNA 2 3 3 9" xfId="16613" xr:uid="{00000000-0005-0000-0000-000026060000}"/>
    <cellStyle name="styleSeriesDataNA 2 3 3 9 2" xfId="35169" xr:uid="{00000000-0005-0000-0000-0000EF200000}"/>
    <cellStyle name="styleSeriesDataNA 2 3 3 9 3" xfId="48950" xr:uid="{00000000-0005-0000-0000-0000EF200000}"/>
    <cellStyle name="styleSeriesDataNA 2 3 4" xfId="2489" xr:uid="{00000000-0005-0000-0000-00007A040000}"/>
    <cellStyle name="styleSeriesDataNA 2 3 4 10" xfId="21524" xr:uid="{00000000-0005-0000-0000-00007A040000}"/>
    <cellStyle name="styleSeriesDataNA 2 3 4 10 2" xfId="40064" xr:uid="{00000000-0005-0000-0000-0000F1200000}"/>
    <cellStyle name="styleSeriesDataNA 2 3 4 10 3" xfId="53412" xr:uid="{00000000-0005-0000-0000-0000F1200000}"/>
    <cellStyle name="styleSeriesDataNA 2 3 4 11" xfId="24000" xr:uid="{00000000-0005-0000-0000-0000F0200000}"/>
    <cellStyle name="styleSeriesDataNA 2 3 4 12" xfId="55317" xr:uid="{00000000-0005-0000-0000-00007A040000}"/>
    <cellStyle name="styleSeriesDataNA 2 3 4 2" xfId="5696" xr:uid="{00000000-0005-0000-0000-000027060000}"/>
    <cellStyle name="styleSeriesDataNA 2 3 4 2 2" xfId="26111" xr:uid="{00000000-0005-0000-0000-0000F2200000}"/>
    <cellStyle name="styleSeriesDataNA 2 3 4 2 3" xfId="41499" xr:uid="{00000000-0005-0000-0000-0000F2200000}"/>
    <cellStyle name="styleSeriesDataNA 2 3 4 3" xfId="9379" xr:uid="{00000000-0005-0000-0000-000027060000}"/>
    <cellStyle name="styleSeriesDataNA 2 3 4 3 2" xfId="28981" xr:uid="{00000000-0005-0000-0000-0000F3200000}"/>
    <cellStyle name="styleSeriesDataNA 2 3 4 3 3" xfId="43653" xr:uid="{00000000-0005-0000-0000-0000F3200000}"/>
    <cellStyle name="styleSeriesDataNA 2 3 4 4" xfId="3689" xr:uid="{00000000-0005-0000-0000-0000A1260000}"/>
    <cellStyle name="styleSeriesDataNA 2 3 4 5" xfId="11879" xr:uid="{00000000-0005-0000-0000-000027060000}"/>
    <cellStyle name="styleSeriesDataNA 2 3 4 5 2" xfId="30443" xr:uid="{00000000-0005-0000-0000-0000F5200000}"/>
    <cellStyle name="styleSeriesDataNA 2 3 4 5 3" xfId="44588" xr:uid="{00000000-0005-0000-0000-0000F5200000}"/>
    <cellStyle name="styleSeriesDataNA 2 3 4 6" xfId="14801" xr:uid="{00000000-0005-0000-0000-00007A040000}"/>
    <cellStyle name="styleSeriesDataNA 2 3 4 6 2" xfId="33357" xr:uid="{00000000-0005-0000-0000-0000F6200000}"/>
    <cellStyle name="styleSeriesDataNA 2 3 4 6 3" xfId="47320" xr:uid="{00000000-0005-0000-0000-0000F6200000}"/>
    <cellStyle name="styleSeriesDataNA 2 3 4 7" xfId="16397" xr:uid="{00000000-0005-0000-0000-000027060000}"/>
    <cellStyle name="styleSeriesDataNA 2 3 4 7 2" xfId="34953" xr:uid="{00000000-0005-0000-0000-0000F7200000}"/>
    <cellStyle name="styleSeriesDataNA 2 3 4 7 3" xfId="48734" xr:uid="{00000000-0005-0000-0000-0000F7200000}"/>
    <cellStyle name="styleSeriesDataNA 2 3 4 8" xfId="16241" xr:uid="{00000000-0005-0000-0000-00007A040000}"/>
    <cellStyle name="styleSeriesDataNA 2 3 4 8 2" xfId="34797" xr:uid="{00000000-0005-0000-0000-0000F8200000}"/>
    <cellStyle name="styleSeriesDataNA 2 3 4 8 3" xfId="48587" xr:uid="{00000000-0005-0000-0000-0000F8200000}"/>
    <cellStyle name="styleSeriesDataNA 2 3 4 9" xfId="18729" xr:uid="{00000000-0005-0000-0000-000027060000}"/>
    <cellStyle name="styleSeriesDataNA 2 3 4 9 2" xfId="37285" xr:uid="{00000000-0005-0000-0000-0000F9200000}"/>
    <cellStyle name="styleSeriesDataNA 2 3 4 9 3" xfId="50782" xr:uid="{00000000-0005-0000-0000-0000F9200000}"/>
    <cellStyle name="styleSeriesDataNA 2 3 5" xfId="4376" xr:uid="{00000000-0005-0000-0000-000024060000}"/>
    <cellStyle name="styleSeriesDataNA 2 3 5 2" xfId="24892" xr:uid="{00000000-0005-0000-0000-0000FA200000}"/>
    <cellStyle name="styleSeriesDataNA 2 3 5 3" xfId="22619" xr:uid="{00000000-0005-0000-0000-0000FA200000}"/>
    <cellStyle name="styleSeriesDataNA 2 3 6" xfId="3686" xr:uid="{00000000-0005-0000-0000-00009E260000}"/>
    <cellStyle name="styleSeriesDataNA 2 3 7" xfId="12237" xr:uid="{00000000-0005-0000-0000-00007A040000}"/>
    <cellStyle name="styleSeriesDataNA 2 3 7 2" xfId="30798" xr:uid="{00000000-0005-0000-0000-0000FC200000}"/>
    <cellStyle name="styleSeriesDataNA 2 3 7 3" xfId="44920" xr:uid="{00000000-0005-0000-0000-0000FC200000}"/>
    <cellStyle name="styleSeriesDataNA 2 3 8" xfId="13670" xr:uid="{00000000-0005-0000-0000-000024060000}"/>
    <cellStyle name="styleSeriesDataNA 2 3 8 2" xfId="32226" xr:uid="{00000000-0005-0000-0000-0000FD200000}"/>
    <cellStyle name="styleSeriesDataNA 2 3 8 3" xfId="46270" xr:uid="{00000000-0005-0000-0000-0000FD200000}"/>
    <cellStyle name="styleSeriesDataNA 2 3 9" xfId="17436" xr:uid="{00000000-0005-0000-0000-000024060000}"/>
    <cellStyle name="styleSeriesDataNA 2 3 9 2" xfId="35992" xr:uid="{00000000-0005-0000-0000-0000FE200000}"/>
    <cellStyle name="styleSeriesDataNA 2 3 9 3" xfId="49639" xr:uid="{00000000-0005-0000-0000-0000FE200000}"/>
    <cellStyle name="styleSeriesDataNA 2 4" xfId="2357" xr:uid="{00000000-0005-0000-0000-000078040000}"/>
    <cellStyle name="styleSeriesDataNA 2 4 10" xfId="15541" xr:uid="{00000000-0005-0000-0000-000028060000}"/>
    <cellStyle name="styleSeriesDataNA 2 4 10 2" xfId="34097" xr:uid="{00000000-0005-0000-0000-000000210000}"/>
    <cellStyle name="styleSeriesDataNA 2 4 10 3" xfId="47993" xr:uid="{00000000-0005-0000-0000-000000210000}"/>
    <cellStyle name="styleSeriesDataNA 2 4 11" xfId="18157" xr:uid="{00000000-0005-0000-0000-000078040000}"/>
    <cellStyle name="styleSeriesDataNA 2 4 11 2" xfId="36713" xr:uid="{00000000-0005-0000-0000-000001210000}"/>
    <cellStyle name="styleSeriesDataNA 2 4 11 3" xfId="50266" xr:uid="{00000000-0005-0000-0000-000001210000}"/>
    <cellStyle name="styleSeriesDataNA 2 4 12" xfId="13818" xr:uid="{00000000-0005-0000-0000-000028060000}"/>
    <cellStyle name="styleSeriesDataNA 2 4 12 2" xfId="32374" xr:uid="{00000000-0005-0000-0000-000002210000}"/>
    <cellStyle name="styleSeriesDataNA 2 4 12 3" xfId="46399" xr:uid="{00000000-0005-0000-0000-000002210000}"/>
    <cellStyle name="styleSeriesDataNA 2 4 13" xfId="23868" xr:uid="{00000000-0005-0000-0000-0000FF200000}"/>
    <cellStyle name="styleSeriesDataNA 2 4 2" xfId="5564" xr:uid="{00000000-0005-0000-0000-000028060000}"/>
    <cellStyle name="styleSeriesDataNA 2 4 2 2" xfId="20550" xr:uid="{00000000-0005-0000-0000-000066070000}"/>
    <cellStyle name="styleSeriesDataNA 2 4 2 2 2" xfId="39102" xr:uid="{00000000-0005-0000-0000-000004210000}"/>
    <cellStyle name="styleSeriesDataNA 2 4 2 2 3" xfId="52485" xr:uid="{00000000-0005-0000-0000-000004210000}"/>
    <cellStyle name="styleSeriesDataNA 2 4 2 3" xfId="25981" xr:uid="{00000000-0005-0000-0000-000003210000}"/>
    <cellStyle name="styleSeriesDataNA 2 4 2 4" xfId="41381" xr:uid="{00000000-0005-0000-0000-000003210000}"/>
    <cellStyle name="styleSeriesDataNA 2 4 3" xfId="7530" xr:uid="{00000000-0005-0000-0000-000028060000}"/>
    <cellStyle name="styleSeriesDataNA 2 4 3 2" xfId="27660" xr:uid="{00000000-0005-0000-0000-000005210000}"/>
    <cellStyle name="styleSeriesDataNA 2 4 3 3" xfId="42668" xr:uid="{00000000-0005-0000-0000-000005210000}"/>
    <cellStyle name="styleSeriesDataNA 2 4 4" xfId="4965" xr:uid="{00000000-0005-0000-0000-000028060000}"/>
    <cellStyle name="styleSeriesDataNA 2 4 4 2" xfId="25398" xr:uid="{00000000-0005-0000-0000-000006210000}"/>
    <cellStyle name="styleSeriesDataNA 2 4 4 3" xfId="22479" xr:uid="{00000000-0005-0000-0000-000006210000}"/>
    <cellStyle name="styleSeriesDataNA 2 4 5" xfId="6928" xr:uid="{00000000-0005-0000-0000-000028060000}"/>
    <cellStyle name="styleSeriesDataNA 2 4 5 2" xfId="27189" xr:uid="{00000000-0005-0000-0000-000007210000}"/>
    <cellStyle name="styleSeriesDataNA 2 4 5 3" xfId="42304" xr:uid="{00000000-0005-0000-0000-000007210000}"/>
    <cellStyle name="styleSeriesDataNA 2 4 6" xfId="3690" xr:uid="{00000000-0005-0000-0000-0000A2260000}"/>
    <cellStyle name="styleSeriesDataNA 2 4 7" xfId="11743" xr:uid="{00000000-0005-0000-0000-000028060000}"/>
    <cellStyle name="styleSeriesDataNA 2 4 7 2" xfId="30307" xr:uid="{00000000-0005-0000-0000-000009210000}"/>
    <cellStyle name="styleSeriesDataNA 2 4 7 3" xfId="44455" xr:uid="{00000000-0005-0000-0000-000009210000}"/>
    <cellStyle name="styleSeriesDataNA 2 4 8" xfId="15031" xr:uid="{00000000-0005-0000-0000-000028060000}"/>
    <cellStyle name="styleSeriesDataNA 2 4 8 2" xfId="33587" xr:uid="{00000000-0005-0000-0000-00000A210000}"/>
    <cellStyle name="styleSeriesDataNA 2 4 8 3" xfId="47538" xr:uid="{00000000-0005-0000-0000-00000A210000}"/>
    <cellStyle name="styleSeriesDataNA 2 4 9" xfId="14233" xr:uid="{00000000-0005-0000-0000-000078040000}"/>
    <cellStyle name="styleSeriesDataNA 2 4 9 2" xfId="32789" xr:uid="{00000000-0005-0000-0000-00000B210000}"/>
    <cellStyle name="styleSeriesDataNA 2 4 9 3" xfId="46785" xr:uid="{00000000-0005-0000-0000-00000B210000}"/>
    <cellStyle name="styleSeriesDataNA 2 5" xfId="2703" xr:uid="{00000000-0005-0000-0000-000078040000}"/>
    <cellStyle name="styleSeriesDataNA 2 5 10" xfId="17150" xr:uid="{00000000-0005-0000-0000-000078040000}"/>
    <cellStyle name="styleSeriesDataNA 2 5 10 2" xfId="35706" xr:uid="{00000000-0005-0000-0000-00000D210000}"/>
    <cellStyle name="styleSeriesDataNA 2 5 10 3" xfId="49382" xr:uid="{00000000-0005-0000-0000-00000D210000}"/>
    <cellStyle name="styleSeriesDataNA 2 5 11" xfId="15751" xr:uid="{00000000-0005-0000-0000-000029060000}"/>
    <cellStyle name="styleSeriesDataNA 2 5 11 2" xfId="34307" xr:uid="{00000000-0005-0000-0000-00000E210000}"/>
    <cellStyle name="styleSeriesDataNA 2 5 11 3" xfId="48164" xr:uid="{00000000-0005-0000-0000-00000E210000}"/>
    <cellStyle name="styleSeriesDataNA 2 5 12" xfId="55529" xr:uid="{00000000-0005-0000-0000-000078040000}"/>
    <cellStyle name="styleSeriesDataNA 2 5 2" xfId="5910" xr:uid="{00000000-0005-0000-0000-000029060000}"/>
    <cellStyle name="styleSeriesDataNA 2 5 2 2" xfId="20800" xr:uid="{00000000-0005-0000-0000-000068070000}"/>
    <cellStyle name="styleSeriesDataNA 2 5 2 2 2" xfId="39345" xr:uid="{00000000-0005-0000-0000-000010210000}"/>
    <cellStyle name="styleSeriesDataNA 2 5 2 2 3" xfId="52722" xr:uid="{00000000-0005-0000-0000-000010210000}"/>
    <cellStyle name="styleSeriesDataNA 2 5 2 3" xfId="26320" xr:uid="{00000000-0005-0000-0000-00000F210000}"/>
    <cellStyle name="styleSeriesDataNA 2 5 2 4" xfId="41705" xr:uid="{00000000-0005-0000-0000-00000F210000}"/>
    <cellStyle name="styleSeriesDataNA 2 5 3" xfId="7876" xr:uid="{00000000-0005-0000-0000-000029060000}"/>
    <cellStyle name="styleSeriesDataNA 2 5 3 2" xfId="27920" xr:uid="{00000000-0005-0000-0000-000011210000}"/>
    <cellStyle name="styleSeriesDataNA 2 5 3 3" xfId="42899" xr:uid="{00000000-0005-0000-0000-000011210000}"/>
    <cellStyle name="styleSeriesDataNA 2 5 4" xfId="8737" xr:uid="{00000000-0005-0000-0000-000029060000}"/>
    <cellStyle name="styleSeriesDataNA 2 5 4 2" xfId="28600" xr:uid="{00000000-0005-0000-0000-000012210000}"/>
    <cellStyle name="styleSeriesDataNA 2 5 4 3" xfId="43376" xr:uid="{00000000-0005-0000-0000-000012210000}"/>
    <cellStyle name="styleSeriesDataNA 2 5 5" xfId="9593" xr:uid="{00000000-0005-0000-0000-000029060000}"/>
    <cellStyle name="styleSeriesDataNA 2 5 5 2" xfId="29195" xr:uid="{00000000-0005-0000-0000-000013210000}"/>
    <cellStyle name="styleSeriesDataNA 2 5 5 3" xfId="43862" xr:uid="{00000000-0005-0000-0000-000013210000}"/>
    <cellStyle name="styleSeriesDataNA 2 5 6" xfId="3691" xr:uid="{00000000-0005-0000-0000-0000A3260000}"/>
    <cellStyle name="styleSeriesDataNA 2 5 7" xfId="12487" xr:uid="{00000000-0005-0000-0000-000029060000}"/>
    <cellStyle name="styleSeriesDataNA 2 5 7 2" xfId="31045" xr:uid="{00000000-0005-0000-0000-000015210000}"/>
    <cellStyle name="styleSeriesDataNA 2 5 7 3" xfId="45145" xr:uid="{00000000-0005-0000-0000-000015210000}"/>
    <cellStyle name="styleSeriesDataNA 2 5 8" xfId="13973" xr:uid="{00000000-0005-0000-0000-000078040000}"/>
    <cellStyle name="styleSeriesDataNA 2 5 8 2" xfId="32529" xr:uid="{00000000-0005-0000-0000-000016210000}"/>
    <cellStyle name="styleSeriesDataNA 2 5 8 3" xfId="46539" xr:uid="{00000000-0005-0000-0000-000016210000}"/>
    <cellStyle name="styleSeriesDataNA 2 5 9" xfId="16611" xr:uid="{00000000-0005-0000-0000-000029060000}"/>
    <cellStyle name="styleSeriesDataNA 2 5 9 2" xfId="35167" xr:uid="{00000000-0005-0000-0000-000017210000}"/>
    <cellStyle name="styleSeriesDataNA 2 5 9 3" xfId="48948" xr:uid="{00000000-0005-0000-0000-000017210000}"/>
    <cellStyle name="styleSeriesDataNA 2 6" xfId="2491" xr:uid="{00000000-0005-0000-0000-000078040000}"/>
    <cellStyle name="styleSeriesDataNA 2 6 10" xfId="21526" xr:uid="{00000000-0005-0000-0000-000078040000}"/>
    <cellStyle name="styleSeriesDataNA 2 6 10 2" xfId="40066" xr:uid="{00000000-0005-0000-0000-000019210000}"/>
    <cellStyle name="styleSeriesDataNA 2 6 10 3" xfId="53414" xr:uid="{00000000-0005-0000-0000-000019210000}"/>
    <cellStyle name="styleSeriesDataNA 2 6 11" xfId="24002" xr:uid="{00000000-0005-0000-0000-000018210000}"/>
    <cellStyle name="styleSeriesDataNA 2 6 12" xfId="55319" xr:uid="{00000000-0005-0000-0000-000078040000}"/>
    <cellStyle name="styleSeriesDataNA 2 6 2" xfId="5698" xr:uid="{00000000-0005-0000-0000-00002A060000}"/>
    <cellStyle name="styleSeriesDataNA 2 6 2 2" xfId="26113" xr:uid="{00000000-0005-0000-0000-00001A210000}"/>
    <cellStyle name="styleSeriesDataNA 2 6 2 3" xfId="41501" xr:uid="{00000000-0005-0000-0000-00001A210000}"/>
    <cellStyle name="styleSeriesDataNA 2 6 3" xfId="9381" xr:uid="{00000000-0005-0000-0000-00002A060000}"/>
    <cellStyle name="styleSeriesDataNA 2 6 3 2" xfId="28983" xr:uid="{00000000-0005-0000-0000-00001B210000}"/>
    <cellStyle name="styleSeriesDataNA 2 6 3 3" xfId="43655" xr:uid="{00000000-0005-0000-0000-00001B210000}"/>
    <cellStyle name="styleSeriesDataNA 2 6 4" xfId="3692" xr:uid="{00000000-0005-0000-0000-0000A4260000}"/>
    <cellStyle name="styleSeriesDataNA 2 6 5" xfId="12404" xr:uid="{00000000-0005-0000-0000-00002A060000}"/>
    <cellStyle name="styleSeriesDataNA 2 6 5 2" xfId="30963" xr:uid="{00000000-0005-0000-0000-00001D210000}"/>
    <cellStyle name="styleSeriesDataNA 2 6 5 3" xfId="45063" xr:uid="{00000000-0005-0000-0000-00001D210000}"/>
    <cellStyle name="styleSeriesDataNA 2 6 6" xfId="12862" xr:uid="{00000000-0005-0000-0000-000078040000}"/>
    <cellStyle name="styleSeriesDataNA 2 6 6 2" xfId="31418" xr:uid="{00000000-0005-0000-0000-00001E210000}"/>
    <cellStyle name="styleSeriesDataNA 2 6 6 3" xfId="45503" xr:uid="{00000000-0005-0000-0000-00001E210000}"/>
    <cellStyle name="styleSeriesDataNA 2 6 7" xfId="16399" xr:uid="{00000000-0005-0000-0000-00002A060000}"/>
    <cellStyle name="styleSeriesDataNA 2 6 7 2" xfId="34955" xr:uid="{00000000-0005-0000-0000-00001F210000}"/>
    <cellStyle name="styleSeriesDataNA 2 6 7 3" xfId="48736" xr:uid="{00000000-0005-0000-0000-00001F210000}"/>
    <cellStyle name="styleSeriesDataNA 2 6 8" xfId="14265" xr:uid="{00000000-0005-0000-0000-000078040000}"/>
    <cellStyle name="styleSeriesDataNA 2 6 8 2" xfId="32821" xr:uid="{00000000-0005-0000-0000-000020210000}"/>
    <cellStyle name="styleSeriesDataNA 2 6 8 3" xfId="46815" xr:uid="{00000000-0005-0000-0000-000020210000}"/>
    <cellStyle name="styleSeriesDataNA 2 6 9" xfId="14008" xr:uid="{00000000-0005-0000-0000-00002A060000}"/>
    <cellStyle name="styleSeriesDataNA 2 6 9 2" xfId="32564" xr:uid="{00000000-0005-0000-0000-000021210000}"/>
    <cellStyle name="styleSeriesDataNA 2 6 9 3" xfId="46571" xr:uid="{00000000-0005-0000-0000-000021210000}"/>
    <cellStyle name="styleSeriesDataNA 2 7" xfId="4374" xr:uid="{00000000-0005-0000-0000-00001F060000}"/>
    <cellStyle name="styleSeriesDataNA 2 7 2" xfId="24890" xr:uid="{00000000-0005-0000-0000-000022210000}"/>
    <cellStyle name="styleSeriesDataNA 2 7 3" xfId="22620" xr:uid="{00000000-0005-0000-0000-000022210000}"/>
    <cellStyle name="styleSeriesDataNA 2 8" xfId="3681" xr:uid="{00000000-0005-0000-0000-000099260000}"/>
    <cellStyle name="styleSeriesDataNA 2 9" xfId="14567" xr:uid="{00000000-0005-0000-0000-000078040000}"/>
    <cellStyle name="styleSeriesDataNA 2 9 2" xfId="33123" xr:uid="{00000000-0005-0000-0000-000024210000}"/>
    <cellStyle name="styleSeriesDataNA 2 9 3" xfId="47101" xr:uid="{00000000-0005-0000-0000-000024210000}"/>
    <cellStyle name="styleSeriesDataNA 20" xfId="54354" xr:uid="{00000000-0005-0000-0000-000077040000}"/>
    <cellStyle name="styleSeriesDataNA 3" xfId="1160" xr:uid="{00000000-0005-0000-0000-00007B040000}"/>
    <cellStyle name="styleSeriesDataNA 3 10" xfId="18050" xr:uid="{00000000-0005-0000-0000-00007B040000}"/>
    <cellStyle name="styleSeriesDataNA 3 10 2" xfId="36606" xr:uid="{00000000-0005-0000-0000-000026210000}"/>
    <cellStyle name="styleSeriesDataNA 3 10 3" xfId="50170" xr:uid="{00000000-0005-0000-0000-000026210000}"/>
    <cellStyle name="styleSeriesDataNA 3 11" xfId="18597" xr:uid="{00000000-0005-0000-0000-00002B060000}"/>
    <cellStyle name="styleSeriesDataNA 3 11 2" xfId="37153" xr:uid="{00000000-0005-0000-0000-000027210000}"/>
    <cellStyle name="styleSeriesDataNA 3 11 3" xfId="50655" xr:uid="{00000000-0005-0000-0000-000027210000}"/>
    <cellStyle name="styleSeriesDataNA 3 12" xfId="19764" xr:uid="{00000000-0005-0000-0000-00007B040000}"/>
    <cellStyle name="styleSeriesDataNA 3 12 2" xfId="38320" xr:uid="{00000000-0005-0000-0000-000028210000}"/>
    <cellStyle name="styleSeriesDataNA 3 12 3" xfId="51812" xr:uid="{00000000-0005-0000-0000-000028210000}"/>
    <cellStyle name="styleSeriesDataNA 3 13" xfId="21507" xr:uid="{00000000-0005-0000-0000-00007B040000}"/>
    <cellStyle name="styleSeriesDataNA 3 13 2" xfId="40047" xr:uid="{00000000-0005-0000-0000-000029210000}"/>
    <cellStyle name="styleSeriesDataNA 3 13 3" xfId="53395" xr:uid="{00000000-0005-0000-0000-000029210000}"/>
    <cellStyle name="styleSeriesDataNA 3 14" xfId="22141" xr:uid="{00000000-0005-0000-0000-00002B060000}"/>
    <cellStyle name="styleSeriesDataNA 3 14 2" xfId="40681" xr:uid="{00000000-0005-0000-0000-00002A210000}"/>
    <cellStyle name="styleSeriesDataNA 3 14 3" xfId="53970" xr:uid="{00000000-0005-0000-0000-00002A210000}"/>
    <cellStyle name="styleSeriesDataNA 3 15" xfId="22943" xr:uid="{00000000-0005-0000-0000-000025210000}"/>
    <cellStyle name="styleSeriesDataNA 3 16" xfId="29944" xr:uid="{00000000-0005-0000-0000-000025210000}"/>
    <cellStyle name="styleSeriesDataNA 3 17" xfId="54358" xr:uid="{00000000-0005-0000-0000-00007B040000}"/>
    <cellStyle name="styleSeriesDataNA 3 2" xfId="2354" xr:uid="{00000000-0005-0000-0000-00007B040000}"/>
    <cellStyle name="styleSeriesDataNA 3 2 10" xfId="15538" xr:uid="{00000000-0005-0000-0000-00002C060000}"/>
    <cellStyle name="styleSeriesDataNA 3 2 10 2" xfId="34094" xr:uid="{00000000-0005-0000-0000-00002C210000}"/>
    <cellStyle name="styleSeriesDataNA 3 2 10 3" xfId="47992" xr:uid="{00000000-0005-0000-0000-00002C210000}"/>
    <cellStyle name="styleSeriesDataNA 3 2 11" xfId="18300" xr:uid="{00000000-0005-0000-0000-00007B040000}"/>
    <cellStyle name="styleSeriesDataNA 3 2 11 2" xfId="36856" xr:uid="{00000000-0005-0000-0000-00002D210000}"/>
    <cellStyle name="styleSeriesDataNA 3 2 11 3" xfId="50387" xr:uid="{00000000-0005-0000-0000-00002D210000}"/>
    <cellStyle name="styleSeriesDataNA 3 2 12" xfId="17416" xr:uid="{00000000-0005-0000-0000-00002C060000}"/>
    <cellStyle name="styleSeriesDataNA 3 2 12 2" xfId="35972" xr:uid="{00000000-0005-0000-0000-00002E210000}"/>
    <cellStyle name="styleSeriesDataNA 3 2 12 3" xfId="49622" xr:uid="{00000000-0005-0000-0000-00002E210000}"/>
    <cellStyle name="styleSeriesDataNA 3 2 13" xfId="23865" xr:uid="{00000000-0005-0000-0000-00002B210000}"/>
    <cellStyle name="styleSeriesDataNA 3 2 2" xfId="5561" xr:uid="{00000000-0005-0000-0000-00002C060000}"/>
    <cellStyle name="styleSeriesDataNA 3 2 2 2" xfId="20547" xr:uid="{00000000-0005-0000-0000-00006C070000}"/>
    <cellStyle name="styleSeriesDataNA 3 2 2 2 2" xfId="39099" xr:uid="{00000000-0005-0000-0000-000030210000}"/>
    <cellStyle name="styleSeriesDataNA 3 2 2 2 3" xfId="52482" xr:uid="{00000000-0005-0000-0000-000030210000}"/>
    <cellStyle name="styleSeriesDataNA 3 2 2 3" xfId="25978" xr:uid="{00000000-0005-0000-0000-00002F210000}"/>
    <cellStyle name="styleSeriesDataNA 3 2 2 4" xfId="41378" xr:uid="{00000000-0005-0000-0000-00002F210000}"/>
    <cellStyle name="styleSeriesDataNA 3 2 3" xfId="7527" xr:uid="{00000000-0005-0000-0000-00002C060000}"/>
    <cellStyle name="styleSeriesDataNA 3 2 3 2" xfId="27657" xr:uid="{00000000-0005-0000-0000-000031210000}"/>
    <cellStyle name="styleSeriesDataNA 3 2 3 3" xfId="42665" xr:uid="{00000000-0005-0000-0000-000031210000}"/>
    <cellStyle name="styleSeriesDataNA 3 2 4" xfId="4962" xr:uid="{00000000-0005-0000-0000-00002C060000}"/>
    <cellStyle name="styleSeriesDataNA 3 2 4 2" xfId="25395" xr:uid="{00000000-0005-0000-0000-000032210000}"/>
    <cellStyle name="styleSeriesDataNA 3 2 4 3" xfId="27640" xr:uid="{00000000-0005-0000-0000-000032210000}"/>
    <cellStyle name="styleSeriesDataNA 3 2 5" xfId="6925" xr:uid="{00000000-0005-0000-0000-00002C060000}"/>
    <cellStyle name="styleSeriesDataNA 3 2 5 2" xfId="27186" xr:uid="{00000000-0005-0000-0000-000033210000}"/>
    <cellStyle name="styleSeriesDataNA 3 2 5 3" xfId="42301" xr:uid="{00000000-0005-0000-0000-000033210000}"/>
    <cellStyle name="styleSeriesDataNA 3 2 6" xfId="3694" xr:uid="{00000000-0005-0000-0000-0000A6260000}"/>
    <cellStyle name="styleSeriesDataNA 3 2 7" xfId="13220" xr:uid="{00000000-0005-0000-0000-00002C060000}"/>
    <cellStyle name="styleSeriesDataNA 3 2 7 2" xfId="31776" xr:uid="{00000000-0005-0000-0000-000035210000}"/>
    <cellStyle name="styleSeriesDataNA 3 2 7 3" xfId="45858" xr:uid="{00000000-0005-0000-0000-000035210000}"/>
    <cellStyle name="styleSeriesDataNA 3 2 8" xfId="15028" xr:uid="{00000000-0005-0000-0000-00002C060000}"/>
    <cellStyle name="styleSeriesDataNA 3 2 8 2" xfId="33584" xr:uid="{00000000-0005-0000-0000-000036210000}"/>
    <cellStyle name="styleSeriesDataNA 3 2 8 3" xfId="47535" xr:uid="{00000000-0005-0000-0000-000036210000}"/>
    <cellStyle name="styleSeriesDataNA 3 2 9" xfId="14002" xr:uid="{00000000-0005-0000-0000-00007B040000}"/>
    <cellStyle name="styleSeriesDataNA 3 2 9 2" xfId="32558" xr:uid="{00000000-0005-0000-0000-000037210000}"/>
    <cellStyle name="styleSeriesDataNA 3 2 9 3" xfId="46565" xr:uid="{00000000-0005-0000-0000-000037210000}"/>
    <cellStyle name="styleSeriesDataNA 3 3" xfId="2706" xr:uid="{00000000-0005-0000-0000-00007B040000}"/>
    <cellStyle name="styleSeriesDataNA 3 3 10" xfId="13726" xr:uid="{00000000-0005-0000-0000-00007B040000}"/>
    <cellStyle name="styleSeriesDataNA 3 3 10 2" xfId="32282" xr:uid="{00000000-0005-0000-0000-000039210000}"/>
    <cellStyle name="styleSeriesDataNA 3 3 10 3" xfId="46314" xr:uid="{00000000-0005-0000-0000-000039210000}"/>
    <cellStyle name="styleSeriesDataNA 3 3 11" xfId="16066" xr:uid="{00000000-0005-0000-0000-00002D060000}"/>
    <cellStyle name="styleSeriesDataNA 3 3 11 2" xfId="34622" xr:uid="{00000000-0005-0000-0000-00003A210000}"/>
    <cellStyle name="styleSeriesDataNA 3 3 11 3" xfId="48438" xr:uid="{00000000-0005-0000-0000-00003A210000}"/>
    <cellStyle name="styleSeriesDataNA 3 3 12" xfId="55532" xr:uid="{00000000-0005-0000-0000-00007B040000}"/>
    <cellStyle name="styleSeriesDataNA 3 3 2" xfId="5913" xr:uid="{00000000-0005-0000-0000-00002D060000}"/>
    <cellStyle name="styleSeriesDataNA 3 3 2 2" xfId="20803" xr:uid="{00000000-0005-0000-0000-00006E070000}"/>
    <cellStyle name="styleSeriesDataNA 3 3 2 2 2" xfId="39348" xr:uid="{00000000-0005-0000-0000-00003C210000}"/>
    <cellStyle name="styleSeriesDataNA 3 3 2 2 3" xfId="52725" xr:uid="{00000000-0005-0000-0000-00003C210000}"/>
    <cellStyle name="styleSeriesDataNA 3 3 2 3" xfId="26323" xr:uid="{00000000-0005-0000-0000-00003B210000}"/>
    <cellStyle name="styleSeriesDataNA 3 3 2 4" xfId="41708" xr:uid="{00000000-0005-0000-0000-00003B210000}"/>
    <cellStyle name="styleSeriesDataNA 3 3 3" xfId="7879" xr:uid="{00000000-0005-0000-0000-00002D060000}"/>
    <cellStyle name="styleSeriesDataNA 3 3 3 2" xfId="27923" xr:uid="{00000000-0005-0000-0000-00003D210000}"/>
    <cellStyle name="styleSeriesDataNA 3 3 3 3" xfId="42902" xr:uid="{00000000-0005-0000-0000-00003D210000}"/>
    <cellStyle name="styleSeriesDataNA 3 3 4" xfId="8740" xr:uid="{00000000-0005-0000-0000-00002D060000}"/>
    <cellStyle name="styleSeriesDataNA 3 3 4 2" xfId="28603" xr:uid="{00000000-0005-0000-0000-00003E210000}"/>
    <cellStyle name="styleSeriesDataNA 3 3 4 3" xfId="43379" xr:uid="{00000000-0005-0000-0000-00003E210000}"/>
    <cellStyle name="styleSeriesDataNA 3 3 5" xfId="9596" xr:uid="{00000000-0005-0000-0000-00002D060000}"/>
    <cellStyle name="styleSeriesDataNA 3 3 5 2" xfId="29198" xr:uid="{00000000-0005-0000-0000-00003F210000}"/>
    <cellStyle name="styleSeriesDataNA 3 3 5 3" xfId="43865" xr:uid="{00000000-0005-0000-0000-00003F210000}"/>
    <cellStyle name="styleSeriesDataNA 3 3 6" xfId="3695" xr:uid="{00000000-0005-0000-0000-0000A7260000}"/>
    <cellStyle name="styleSeriesDataNA 3 3 7" xfId="13126" xr:uid="{00000000-0005-0000-0000-00002D060000}"/>
    <cellStyle name="styleSeriesDataNA 3 3 7 2" xfId="31682" xr:uid="{00000000-0005-0000-0000-000041210000}"/>
    <cellStyle name="styleSeriesDataNA 3 3 7 3" xfId="45765" xr:uid="{00000000-0005-0000-0000-000041210000}"/>
    <cellStyle name="styleSeriesDataNA 3 3 8" xfId="12102" xr:uid="{00000000-0005-0000-0000-00007B040000}"/>
    <cellStyle name="styleSeriesDataNA 3 3 8 2" xfId="30665" xr:uid="{00000000-0005-0000-0000-000042210000}"/>
    <cellStyle name="styleSeriesDataNA 3 3 8 3" xfId="44806" xr:uid="{00000000-0005-0000-0000-000042210000}"/>
    <cellStyle name="styleSeriesDataNA 3 3 9" xfId="16614" xr:uid="{00000000-0005-0000-0000-00002D060000}"/>
    <cellStyle name="styleSeriesDataNA 3 3 9 2" xfId="35170" xr:uid="{00000000-0005-0000-0000-000043210000}"/>
    <cellStyle name="styleSeriesDataNA 3 3 9 3" xfId="48951" xr:uid="{00000000-0005-0000-0000-000043210000}"/>
    <cellStyle name="styleSeriesDataNA 3 4" xfId="2484" xr:uid="{00000000-0005-0000-0000-00007B040000}"/>
    <cellStyle name="styleSeriesDataNA 3 4 10" xfId="21523" xr:uid="{00000000-0005-0000-0000-00007B040000}"/>
    <cellStyle name="styleSeriesDataNA 3 4 10 2" xfId="40063" xr:uid="{00000000-0005-0000-0000-000045210000}"/>
    <cellStyle name="styleSeriesDataNA 3 4 10 3" xfId="53411" xr:uid="{00000000-0005-0000-0000-000045210000}"/>
    <cellStyle name="styleSeriesDataNA 3 4 11" xfId="23995" xr:uid="{00000000-0005-0000-0000-000044210000}"/>
    <cellStyle name="styleSeriesDataNA 3 4 12" xfId="55312" xr:uid="{00000000-0005-0000-0000-00007B040000}"/>
    <cellStyle name="styleSeriesDataNA 3 4 2" xfId="5691" xr:uid="{00000000-0005-0000-0000-00002E060000}"/>
    <cellStyle name="styleSeriesDataNA 3 4 2 2" xfId="26106" xr:uid="{00000000-0005-0000-0000-000046210000}"/>
    <cellStyle name="styleSeriesDataNA 3 4 2 3" xfId="41494" xr:uid="{00000000-0005-0000-0000-000046210000}"/>
    <cellStyle name="styleSeriesDataNA 3 4 3" xfId="9374" xr:uid="{00000000-0005-0000-0000-00002E060000}"/>
    <cellStyle name="styleSeriesDataNA 3 4 3 2" xfId="28976" xr:uid="{00000000-0005-0000-0000-000047210000}"/>
    <cellStyle name="styleSeriesDataNA 3 4 3 3" xfId="43648" xr:uid="{00000000-0005-0000-0000-000047210000}"/>
    <cellStyle name="styleSeriesDataNA 3 4 4" xfId="3696" xr:uid="{00000000-0005-0000-0000-0000A8260000}"/>
    <cellStyle name="styleSeriesDataNA 3 4 5" xfId="14516" xr:uid="{00000000-0005-0000-0000-00002E060000}"/>
    <cellStyle name="styleSeriesDataNA 3 4 5 2" xfId="33072" xr:uid="{00000000-0005-0000-0000-000049210000}"/>
    <cellStyle name="styleSeriesDataNA 3 4 5 3" xfId="47051" xr:uid="{00000000-0005-0000-0000-000049210000}"/>
    <cellStyle name="styleSeriesDataNA 3 4 6" xfId="14802" xr:uid="{00000000-0005-0000-0000-00007B040000}"/>
    <cellStyle name="styleSeriesDataNA 3 4 6 2" xfId="33358" xr:uid="{00000000-0005-0000-0000-00004A210000}"/>
    <cellStyle name="styleSeriesDataNA 3 4 6 3" xfId="47321" xr:uid="{00000000-0005-0000-0000-00004A210000}"/>
    <cellStyle name="styleSeriesDataNA 3 4 7" xfId="16392" xr:uid="{00000000-0005-0000-0000-00002E060000}"/>
    <cellStyle name="styleSeriesDataNA 3 4 7 2" xfId="34948" xr:uid="{00000000-0005-0000-0000-00004B210000}"/>
    <cellStyle name="styleSeriesDataNA 3 4 7 3" xfId="48729" xr:uid="{00000000-0005-0000-0000-00004B210000}"/>
    <cellStyle name="styleSeriesDataNA 3 4 8" xfId="13302" xr:uid="{00000000-0005-0000-0000-00007B040000}"/>
    <cellStyle name="styleSeriesDataNA 3 4 8 2" xfId="31858" xr:uid="{00000000-0005-0000-0000-00004C210000}"/>
    <cellStyle name="styleSeriesDataNA 3 4 8 3" xfId="45939" xr:uid="{00000000-0005-0000-0000-00004C210000}"/>
    <cellStyle name="styleSeriesDataNA 3 4 9" xfId="15353" xr:uid="{00000000-0005-0000-0000-00002E060000}"/>
    <cellStyle name="styleSeriesDataNA 3 4 9 2" xfId="33909" xr:uid="{00000000-0005-0000-0000-00004D210000}"/>
    <cellStyle name="styleSeriesDataNA 3 4 9 3" xfId="47840" xr:uid="{00000000-0005-0000-0000-00004D210000}"/>
    <cellStyle name="styleSeriesDataNA 3 5" xfId="4377" xr:uid="{00000000-0005-0000-0000-00002B060000}"/>
    <cellStyle name="styleSeriesDataNA 3 5 2" xfId="24893" xr:uid="{00000000-0005-0000-0000-00004E210000}"/>
    <cellStyle name="styleSeriesDataNA 3 5 3" xfId="22618" xr:uid="{00000000-0005-0000-0000-00004E210000}"/>
    <cellStyle name="styleSeriesDataNA 3 6" xfId="3693" xr:uid="{00000000-0005-0000-0000-0000A5260000}"/>
    <cellStyle name="styleSeriesDataNA 3 7" xfId="12136" xr:uid="{00000000-0005-0000-0000-00007B040000}"/>
    <cellStyle name="styleSeriesDataNA 3 7 2" xfId="30699" xr:uid="{00000000-0005-0000-0000-000050210000}"/>
    <cellStyle name="styleSeriesDataNA 3 7 3" xfId="44837" xr:uid="{00000000-0005-0000-0000-000050210000}"/>
    <cellStyle name="styleSeriesDataNA 3 8" xfId="14376" xr:uid="{00000000-0005-0000-0000-00002B060000}"/>
    <cellStyle name="styleSeriesDataNA 3 8 2" xfId="32932" xr:uid="{00000000-0005-0000-0000-000051210000}"/>
    <cellStyle name="styleSeriesDataNA 3 8 3" xfId="46916" xr:uid="{00000000-0005-0000-0000-000051210000}"/>
    <cellStyle name="styleSeriesDataNA 3 9" xfId="14381" xr:uid="{00000000-0005-0000-0000-00002B060000}"/>
    <cellStyle name="styleSeriesDataNA 3 9 2" xfId="32937" xr:uid="{00000000-0005-0000-0000-000052210000}"/>
    <cellStyle name="styleSeriesDataNA 3 9 3" xfId="46921" xr:uid="{00000000-0005-0000-0000-000052210000}"/>
    <cellStyle name="styleSeriesDataNA 4" xfId="1161" xr:uid="{00000000-0005-0000-0000-00007C040000}"/>
    <cellStyle name="styleSeriesDataNA 4 10" xfId="17336" xr:uid="{00000000-0005-0000-0000-00007C040000}"/>
    <cellStyle name="styleSeriesDataNA 4 10 2" xfId="35892" xr:uid="{00000000-0005-0000-0000-000054210000}"/>
    <cellStyle name="styleSeriesDataNA 4 10 3" xfId="49552" xr:uid="{00000000-0005-0000-0000-000054210000}"/>
    <cellStyle name="styleSeriesDataNA 4 11" xfId="17655" xr:uid="{00000000-0005-0000-0000-00002F060000}"/>
    <cellStyle name="styleSeriesDataNA 4 11 2" xfId="36211" xr:uid="{00000000-0005-0000-0000-000055210000}"/>
    <cellStyle name="styleSeriesDataNA 4 11 3" xfId="49835" xr:uid="{00000000-0005-0000-0000-000055210000}"/>
    <cellStyle name="styleSeriesDataNA 4 12" xfId="13805" xr:uid="{00000000-0005-0000-0000-00007C040000}"/>
    <cellStyle name="styleSeriesDataNA 4 12 2" xfId="32361" xr:uid="{00000000-0005-0000-0000-000056210000}"/>
    <cellStyle name="styleSeriesDataNA 4 12 3" xfId="46387" xr:uid="{00000000-0005-0000-0000-000056210000}"/>
    <cellStyle name="styleSeriesDataNA 4 13" xfId="21636" xr:uid="{00000000-0005-0000-0000-00007C040000}"/>
    <cellStyle name="styleSeriesDataNA 4 13 2" xfId="40176" xr:uid="{00000000-0005-0000-0000-000057210000}"/>
    <cellStyle name="styleSeriesDataNA 4 13 3" xfId="53524" xr:uid="{00000000-0005-0000-0000-000057210000}"/>
    <cellStyle name="styleSeriesDataNA 4 14" xfId="22142" xr:uid="{00000000-0005-0000-0000-00002F060000}"/>
    <cellStyle name="styleSeriesDataNA 4 14 2" xfId="40682" xr:uid="{00000000-0005-0000-0000-000058210000}"/>
    <cellStyle name="styleSeriesDataNA 4 14 3" xfId="53971" xr:uid="{00000000-0005-0000-0000-000058210000}"/>
    <cellStyle name="styleSeriesDataNA 4 15" xfId="22944" xr:uid="{00000000-0005-0000-0000-000053210000}"/>
    <cellStyle name="styleSeriesDataNA 4 16" xfId="23172" xr:uid="{00000000-0005-0000-0000-000053210000}"/>
    <cellStyle name="styleSeriesDataNA 4 17" xfId="54359" xr:uid="{00000000-0005-0000-0000-00007C040000}"/>
    <cellStyle name="styleSeriesDataNA 4 2" xfId="2353" xr:uid="{00000000-0005-0000-0000-00007C040000}"/>
    <cellStyle name="styleSeriesDataNA 4 2 10" xfId="15708" xr:uid="{00000000-0005-0000-0000-000030060000}"/>
    <cellStyle name="styleSeriesDataNA 4 2 10 2" xfId="34264" xr:uid="{00000000-0005-0000-0000-00005A210000}"/>
    <cellStyle name="styleSeriesDataNA 4 2 10 3" xfId="48125" xr:uid="{00000000-0005-0000-0000-00005A210000}"/>
    <cellStyle name="styleSeriesDataNA 4 2 11" xfId="13935" xr:uid="{00000000-0005-0000-0000-00007C040000}"/>
    <cellStyle name="styleSeriesDataNA 4 2 11 2" xfId="32491" xr:uid="{00000000-0005-0000-0000-00005B210000}"/>
    <cellStyle name="styleSeriesDataNA 4 2 11 3" xfId="46503" xr:uid="{00000000-0005-0000-0000-00005B210000}"/>
    <cellStyle name="styleSeriesDataNA 4 2 12" xfId="19625" xr:uid="{00000000-0005-0000-0000-000030060000}"/>
    <cellStyle name="styleSeriesDataNA 4 2 12 2" xfId="38181" xr:uid="{00000000-0005-0000-0000-00005C210000}"/>
    <cellStyle name="styleSeriesDataNA 4 2 12 3" xfId="51673" xr:uid="{00000000-0005-0000-0000-00005C210000}"/>
    <cellStyle name="styleSeriesDataNA 4 2 13" xfId="23864" xr:uid="{00000000-0005-0000-0000-000059210000}"/>
    <cellStyle name="styleSeriesDataNA 4 2 2" xfId="5560" xr:uid="{00000000-0005-0000-0000-000030060000}"/>
    <cellStyle name="styleSeriesDataNA 4 2 2 2" xfId="20546" xr:uid="{00000000-0005-0000-0000-000072070000}"/>
    <cellStyle name="styleSeriesDataNA 4 2 2 2 2" xfId="39098" xr:uid="{00000000-0005-0000-0000-00005E210000}"/>
    <cellStyle name="styleSeriesDataNA 4 2 2 2 3" xfId="52481" xr:uid="{00000000-0005-0000-0000-00005E210000}"/>
    <cellStyle name="styleSeriesDataNA 4 2 2 3" xfId="25977" xr:uid="{00000000-0005-0000-0000-00005D210000}"/>
    <cellStyle name="styleSeriesDataNA 4 2 2 4" xfId="41377" xr:uid="{00000000-0005-0000-0000-00005D210000}"/>
    <cellStyle name="styleSeriesDataNA 4 2 3" xfId="7526" xr:uid="{00000000-0005-0000-0000-000030060000}"/>
    <cellStyle name="styleSeriesDataNA 4 2 3 2" xfId="27656" xr:uid="{00000000-0005-0000-0000-00005F210000}"/>
    <cellStyle name="styleSeriesDataNA 4 2 3 3" xfId="42664" xr:uid="{00000000-0005-0000-0000-00005F210000}"/>
    <cellStyle name="styleSeriesDataNA 4 2 4" xfId="4961" xr:uid="{00000000-0005-0000-0000-000030060000}"/>
    <cellStyle name="styleSeriesDataNA 4 2 4 2" xfId="25394" xr:uid="{00000000-0005-0000-0000-000060210000}"/>
    <cellStyle name="styleSeriesDataNA 4 2 4 3" xfId="22481" xr:uid="{00000000-0005-0000-0000-000060210000}"/>
    <cellStyle name="styleSeriesDataNA 4 2 5" xfId="6924" xr:uid="{00000000-0005-0000-0000-000030060000}"/>
    <cellStyle name="styleSeriesDataNA 4 2 5 2" xfId="27185" xr:uid="{00000000-0005-0000-0000-000061210000}"/>
    <cellStyle name="styleSeriesDataNA 4 2 5 3" xfId="42300" xr:uid="{00000000-0005-0000-0000-000061210000}"/>
    <cellStyle name="styleSeriesDataNA 4 2 6" xfId="3698" xr:uid="{00000000-0005-0000-0000-0000AA260000}"/>
    <cellStyle name="styleSeriesDataNA 4 2 7" xfId="11677" xr:uid="{00000000-0005-0000-0000-000030060000}"/>
    <cellStyle name="styleSeriesDataNA 4 2 7 2" xfId="30241" xr:uid="{00000000-0005-0000-0000-000063210000}"/>
    <cellStyle name="styleSeriesDataNA 4 2 7 3" xfId="44393" xr:uid="{00000000-0005-0000-0000-000063210000}"/>
    <cellStyle name="styleSeriesDataNA 4 2 8" xfId="15027" xr:uid="{00000000-0005-0000-0000-000030060000}"/>
    <cellStyle name="styleSeriesDataNA 4 2 8 2" xfId="33583" xr:uid="{00000000-0005-0000-0000-000064210000}"/>
    <cellStyle name="styleSeriesDataNA 4 2 8 3" xfId="47534" xr:uid="{00000000-0005-0000-0000-000064210000}"/>
    <cellStyle name="styleSeriesDataNA 4 2 9" xfId="14005" xr:uid="{00000000-0005-0000-0000-00007C040000}"/>
    <cellStyle name="styleSeriesDataNA 4 2 9 2" xfId="32561" xr:uid="{00000000-0005-0000-0000-000065210000}"/>
    <cellStyle name="styleSeriesDataNA 4 2 9 3" xfId="46568" xr:uid="{00000000-0005-0000-0000-000065210000}"/>
    <cellStyle name="styleSeriesDataNA 4 3" xfId="2707" xr:uid="{00000000-0005-0000-0000-00007C040000}"/>
    <cellStyle name="styleSeriesDataNA 4 3 10" xfId="17271" xr:uid="{00000000-0005-0000-0000-00007C040000}"/>
    <cellStyle name="styleSeriesDataNA 4 3 10 2" xfId="35827" xr:uid="{00000000-0005-0000-0000-000067210000}"/>
    <cellStyle name="styleSeriesDataNA 4 3 10 3" xfId="49495" xr:uid="{00000000-0005-0000-0000-000067210000}"/>
    <cellStyle name="styleSeriesDataNA 4 3 11" xfId="19575" xr:uid="{00000000-0005-0000-0000-000031060000}"/>
    <cellStyle name="styleSeriesDataNA 4 3 11 2" xfId="38131" xr:uid="{00000000-0005-0000-0000-000068210000}"/>
    <cellStyle name="styleSeriesDataNA 4 3 11 3" xfId="51623" xr:uid="{00000000-0005-0000-0000-000068210000}"/>
    <cellStyle name="styleSeriesDataNA 4 3 12" xfId="55533" xr:uid="{00000000-0005-0000-0000-00007C040000}"/>
    <cellStyle name="styleSeriesDataNA 4 3 2" xfId="5914" xr:uid="{00000000-0005-0000-0000-000031060000}"/>
    <cellStyle name="styleSeriesDataNA 4 3 2 2" xfId="20804" xr:uid="{00000000-0005-0000-0000-000074070000}"/>
    <cellStyle name="styleSeriesDataNA 4 3 2 2 2" xfId="39349" xr:uid="{00000000-0005-0000-0000-00006A210000}"/>
    <cellStyle name="styleSeriesDataNA 4 3 2 2 3" xfId="52726" xr:uid="{00000000-0005-0000-0000-00006A210000}"/>
    <cellStyle name="styleSeriesDataNA 4 3 2 3" xfId="26324" xr:uid="{00000000-0005-0000-0000-000069210000}"/>
    <cellStyle name="styleSeriesDataNA 4 3 2 4" xfId="41709" xr:uid="{00000000-0005-0000-0000-000069210000}"/>
    <cellStyle name="styleSeriesDataNA 4 3 3" xfId="7880" xr:uid="{00000000-0005-0000-0000-000031060000}"/>
    <cellStyle name="styleSeriesDataNA 4 3 3 2" xfId="27924" xr:uid="{00000000-0005-0000-0000-00006B210000}"/>
    <cellStyle name="styleSeriesDataNA 4 3 3 3" xfId="42903" xr:uid="{00000000-0005-0000-0000-00006B210000}"/>
    <cellStyle name="styleSeriesDataNA 4 3 4" xfId="8741" xr:uid="{00000000-0005-0000-0000-000031060000}"/>
    <cellStyle name="styleSeriesDataNA 4 3 4 2" xfId="28604" xr:uid="{00000000-0005-0000-0000-00006C210000}"/>
    <cellStyle name="styleSeriesDataNA 4 3 4 3" xfId="43380" xr:uid="{00000000-0005-0000-0000-00006C210000}"/>
    <cellStyle name="styleSeriesDataNA 4 3 5" xfId="9597" xr:uid="{00000000-0005-0000-0000-000031060000}"/>
    <cellStyle name="styleSeriesDataNA 4 3 5 2" xfId="29199" xr:uid="{00000000-0005-0000-0000-00006D210000}"/>
    <cellStyle name="styleSeriesDataNA 4 3 5 3" xfId="43866" xr:uid="{00000000-0005-0000-0000-00006D210000}"/>
    <cellStyle name="styleSeriesDataNA 4 3 6" xfId="3699" xr:uid="{00000000-0005-0000-0000-0000AB260000}"/>
    <cellStyle name="styleSeriesDataNA 4 3 7" xfId="13125" xr:uid="{00000000-0005-0000-0000-000031060000}"/>
    <cellStyle name="styleSeriesDataNA 4 3 7 2" xfId="31681" xr:uid="{00000000-0005-0000-0000-00006F210000}"/>
    <cellStyle name="styleSeriesDataNA 4 3 7 3" xfId="45764" xr:uid="{00000000-0005-0000-0000-00006F210000}"/>
    <cellStyle name="styleSeriesDataNA 4 3 8" xfId="11585" xr:uid="{00000000-0005-0000-0000-00007C040000}"/>
    <cellStyle name="styleSeriesDataNA 4 3 8 2" xfId="30149" xr:uid="{00000000-0005-0000-0000-000070210000}"/>
    <cellStyle name="styleSeriesDataNA 4 3 8 3" xfId="44349" xr:uid="{00000000-0005-0000-0000-000070210000}"/>
    <cellStyle name="styleSeriesDataNA 4 3 9" xfId="16615" xr:uid="{00000000-0005-0000-0000-000031060000}"/>
    <cellStyle name="styleSeriesDataNA 4 3 9 2" xfId="35171" xr:uid="{00000000-0005-0000-0000-000071210000}"/>
    <cellStyle name="styleSeriesDataNA 4 3 9 3" xfId="48952" xr:uid="{00000000-0005-0000-0000-000071210000}"/>
    <cellStyle name="styleSeriesDataNA 4 4" xfId="2483" xr:uid="{00000000-0005-0000-0000-00007C040000}"/>
    <cellStyle name="styleSeriesDataNA 4 4 10" xfId="21522" xr:uid="{00000000-0005-0000-0000-00007C040000}"/>
    <cellStyle name="styleSeriesDataNA 4 4 10 2" xfId="40062" xr:uid="{00000000-0005-0000-0000-000073210000}"/>
    <cellStyle name="styleSeriesDataNA 4 4 10 3" xfId="53410" xr:uid="{00000000-0005-0000-0000-000073210000}"/>
    <cellStyle name="styleSeriesDataNA 4 4 11" xfId="23994" xr:uid="{00000000-0005-0000-0000-000072210000}"/>
    <cellStyle name="styleSeriesDataNA 4 4 12" xfId="55311" xr:uid="{00000000-0005-0000-0000-00007C040000}"/>
    <cellStyle name="styleSeriesDataNA 4 4 2" xfId="5690" xr:uid="{00000000-0005-0000-0000-000032060000}"/>
    <cellStyle name="styleSeriesDataNA 4 4 2 2" xfId="26105" xr:uid="{00000000-0005-0000-0000-000074210000}"/>
    <cellStyle name="styleSeriesDataNA 4 4 2 3" xfId="41493" xr:uid="{00000000-0005-0000-0000-000074210000}"/>
    <cellStyle name="styleSeriesDataNA 4 4 3" xfId="9373" xr:uid="{00000000-0005-0000-0000-000032060000}"/>
    <cellStyle name="styleSeriesDataNA 4 4 3 2" xfId="28975" xr:uid="{00000000-0005-0000-0000-000075210000}"/>
    <cellStyle name="styleSeriesDataNA 4 4 3 3" xfId="43647" xr:uid="{00000000-0005-0000-0000-000075210000}"/>
    <cellStyle name="styleSeriesDataNA 4 4 4" xfId="3700" xr:uid="{00000000-0005-0000-0000-0000AC260000}"/>
    <cellStyle name="styleSeriesDataNA 4 4 5" xfId="12398" xr:uid="{00000000-0005-0000-0000-000032060000}"/>
    <cellStyle name="styleSeriesDataNA 4 4 5 2" xfId="30957" xr:uid="{00000000-0005-0000-0000-000077210000}"/>
    <cellStyle name="styleSeriesDataNA 4 4 5 3" xfId="45058" xr:uid="{00000000-0005-0000-0000-000077210000}"/>
    <cellStyle name="styleSeriesDataNA 4 4 6" xfId="12845" xr:uid="{00000000-0005-0000-0000-00007C040000}"/>
    <cellStyle name="styleSeriesDataNA 4 4 6 2" xfId="31401" xr:uid="{00000000-0005-0000-0000-000078210000}"/>
    <cellStyle name="styleSeriesDataNA 4 4 6 3" xfId="45487" xr:uid="{00000000-0005-0000-0000-000078210000}"/>
    <cellStyle name="styleSeriesDataNA 4 4 7" xfId="16391" xr:uid="{00000000-0005-0000-0000-000032060000}"/>
    <cellStyle name="styleSeriesDataNA 4 4 7 2" xfId="34947" xr:uid="{00000000-0005-0000-0000-000079210000}"/>
    <cellStyle name="styleSeriesDataNA 4 4 7 3" xfId="48728" xr:uid="{00000000-0005-0000-0000-000079210000}"/>
    <cellStyle name="styleSeriesDataNA 4 4 8" xfId="15230" xr:uid="{00000000-0005-0000-0000-00007C040000}"/>
    <cellStyle name="styleSeriesDataNA 4 4 8 2" xfId="33786" xr:uid="{00000000-0005-0000-0000-00007A210000}"/>
    <cellStyle name="styleSeriesDataNA 4 4 8 3" xfId="47730" xr:uid="{00000000-0005-0000-0000-00007A210000}"/>
    <cellStyle name="styleSeriesDataNA 4 4 9" xfId="18587" xr:uid="{00000000-0005-0000-0000-000032060000}"/>
    <cellStyle name="styleSeriesDataNA 4 4 9 2" xfId="37143" xr:uid="{00000000-0005-0000-0000-00007B210000}"/>
    <cellStyle name="styleSeriesDataNA 4 4 9 3" xfId="50645" xr:uid="{00000000-0005-0000-0000-00007B210000}"/>
    <cellStyle name="styleSeriesDataNA 4 5" xfId="4378" xr:uid="{00000000-0005-0000-0000-00002F060000}"/>
    <cellStyle name="styleSeriesDataNA 4 5 2" xfId="24894" xr:uid="{00000000-0005-0000-0000-00007C210000}"/>
    <cellStyle name="styleSeriesDataNA 4 5 3" xfId="28498" xr:uid="{00000000-0005-0000-0000-00007C210000}"/>
    <cellStyle name="styleSeriesDataNA 4 6" xfId="3697" xr:uid="{00000000-0005-0000-0000-0000A9260000}"/>
    <cellStyle name="styleSeriesDataNA 4 7" xfId="12331" xr:uid="{00000000-0005-0000-0000-00007C040000}"/>
    <cellStyle name="styleSeriesDataNA 4 7 2" xfId="30892" xr:uid="{00000000-0005-0000-0000-00007E210000}"/>
    <cellStyle name="styleSeriesDataNA 4 7 3" xfId="45003" xr:uid="{00000000-0005-0000-0000-00007E210000}"/>
    <cellStyle name="styleSeriesDataNA 4 8" xfId="16278" xr:uid="{00000000-0005-0000-0000-00002F060000}"/>
    <cellStyle name="styleSeriesDataNA 4 8 2" xfId="34834" xr:uid="{00000000-0005-0000-0000-00007F210000}"/>
    <cellStyle name="styleSeriesDataNA 4 8 3" xfId="48621" xr:uid="{00000000-0005-0000-0000-00007F210000}"/>
    <cellStyle name="styleSeriesDataNA 4 9" xfId="13917" xr:uid="{00000000-0005-0000-0000-00002F060000}"/>
    <cellStyle name="styleSeriesDataNA 4 9 2" xfId="32473" xr:uid="{00000000-0005-0000-0000-000080210000}"/>
    <cellStyle name="styleSeriesDataNA 4 9 3" xfId="46485" xr:uid="{00000000-0005-0000-0000-000080210000}"/>
    <cellStyle name="styleSeriesDataNA 5" xfId="2358" xr:uid="{00000000-0005-0000-0000-000077040000}"/>
    <cellStyle name="styleSeriesDataNA 5 10" xfId="15709" xr:uid="{00000000-0005-0000-0000-000033060000}"/>
    <cellStyle name="styleSeriesDataNA 5 10 2" xfId="34265" xr:uid="{00000000-0005-0000-0000-000082210000}"/>
    <cellStyle name="styleSeriesDataNA 5 10 3" xfId="48126" xr:uid="{00000000-0005-0000-0000-000082210000}"/>
    <cellStyle name="styleSeriesDataNA 5 11" xfId="17390" xr:uid="{00000000-0005-0000-0000-000077040000}"/>
    <cellStyle name="styleSeriesDataNA 5 11 2" xfId="35946" xr:uid="{00000000-0005-0000-0000-000083210000}"/>
    <cellStyle name="styleSeriesDataNA 5 11 3" xfId="49600" xr:uid="{00000000-0005-0000-0000-000083210000}"/>
    <cellStyle name="styleSeriesDataNA 5 12" xfId="14506" xr:uid="{00000000-0005-0000-0000-000033060000}"/>
    <cellStyle name="styleSeriesDataNA 5 12 2" xfId="33062" xr:uid="{00000000-0005-0000-0000-000084210000}"/>
    <cellStyle name="styleSeriesDataNA 5 12 3" xfId="47041" xr:uid="{00000000-0005-0000-0000-000084210000}"/>
    <cellStyle name="styleSeriesDataNA 5 13" xfId="23869" xr:uid="{00000000-0005-0000-0000-000081210000}"/>
    <cellStyle name="styleSeriesDataNA 5 2" xfId="5565" xr:uid="{00000000-0005-0000-0000-000033060000}"/>
    <cellStyle name="styleSeriesDataNA 5 2 2" xfId="20551" xr:uid="{00000000-0005-0000-0000-000077070000}"/>
    <cellStyle name="styleSeriesDataNA 5 2 2 2" xfId="39103" xr:uid="{00000000-0005-0000-0000-000086210000}"/>
    <cellStyle name="styleSeriesDataNA 5 2 2 3" xfId="52486" xr:uid="{00000000-0005-0000-0000-000086210000}"/>
    <cellStyle name="styleSeriesDataNA 5 2 3" xfId="25982" xr:uid="{00000000-0005-0000-0000-000085210000}"/>
    <cellStyle name="styleSeriesDataNA 5 2 4" xfId="41382" xr:uid="{00000000-0005-0000-0000-000085210000}"/>
    <cellStyle name="styleSeriesDataNA 5 3" xfId="7531" xr:uid="{00000000-0005-0000-0000-000033060000}"/>
    <cellStyle name="styleSeriesDataNA 5 3 2" xfId="27661" xr:uid="{00000000-0005-0000-0000-000087210000}"/>
    <cellStyle name="styleSeriesDataNA 5 3 3" xfId="42669" xr:uid="{00000000-0005-0000-0000-000087210000}"/>
    <cellStyle name="styleSeriesDataNA 5 4" xfId="4966" xr:uid="{00000000-0005-0000-0000-000033060000}"/>
    <cellStyle name="styleSeriesDataNA 5 4 2" xfId="25399" xr:uid="{00000000-0005-0000-0000-000088210000}"/>
    <cellStyle name="styleSeriesDataNA 5 4 3" xfId="27638" xr:uid="{00000000-0005-0000-0000-000088210000}"/>
    <cellStyle name="styleSeriesDataNA 5 5" xfId="6929" xr:uid="{00000000-0005-0000-0000-000033060000}"/>
    <cellStyle name="styleSeriesDataNA 5 5 2" xfId="27190" xr:uid="{00000000-0005-0000-0000-000089210000}"/>
    <cellStyle name="styleSeriesDataNA 5 5 3" xfId="42305" xr:uid="{00000000-0005-0000-0000-000089210000}"/>
    <cellStyle name="styleSeriesDataNA 5 6" xfId="3701" xr:uid="{00000000-0005-0000-0000-0000AD260000}"/>
    <cellStyle name="styleSeriesDataNA 5 7" xfId="12382" xr:uid="{00000000-0005-0000-0000-000033060000}"/>
    <cellStyle name="styleSeriesDataNA 5 7 2" xfId="30941" xr:uid="{00000000-0005-0000-0000-00008B210000}"/>
    <cellStyle name="styleSeriesDataNA 5 7 3" xfId="45042" xr:uid="{00000000-0005-0000-0000-00008B210000}"/>
    <cellStyle name="styleSeriesDataNA 5 8" xfId="15032" xr:uid="{00000000-0005-0000-0000-000033060000}"/>
    <cellStyle name="styleSeriesDataNA 5 8 2" xfId="33588" xr:uid="{00000000-0005-0000-0000-00008C210000}"/>
    <cellStyle name="styleSeriesDataNA 5 8 3" xfId="47539" xr:uid="{00000000-0005-0000-0000-00008C210000}"/>
    <cellStyle name="styleSeriesDataNA 5 9" xfId="14723" xr:uid="{00000000-0005-0000-0000-000077040000}"/>
    <cellStyle name="styleSeriesDataNA 5 9 2" xfId="33279" xr:uid="{00000000-0005-0000-0000-00008D210000}"/>
    <cellStyle name="styleSeriesDataNA 5 9 3" xfId="47246" xr:uid="{00000000-0005-0000-0000-00008D210000}"/>
    <cellStyle name="styleSeriesDataNA 6" xfId="2702" xr:uid="{00000000-0005-0000-0000-000077040000}"/>
    <cellStyle name="styleSeriesDataNA 6 10" xfId="15736" xr:uid="{00000000-0005-0000-0000-000077040000}"/>
    <cellStyle name="styleSeriesDataNA 6 10 2" xfId="34292" xr:uid="{00000000-0005-0000-0000-00008F210000}"/>
    <cellStyle name="styleSeriesDataNA 6 10 3" xfId="48151" xr:uid="{00000000-0005-0000-0000-00008F210000}"/>
    <cellStyle name="styleSeriesDataNA 6 11" xfId="19555" xr:uid="{00000000-0005-0000-0000-000034060000}"/>
    <cellStyle name="styleSeriesDataNA 6 11 2" xfId="38111" xr:uid="{00000000-0005-0000-0000-000090210000}"/>
    <cellStyle name="styleSeriesDataNA 6 11 3" xfId="51603" xr:uid="{00000000-0005-0000-0000-000090210000}"/>
    <cellStyle name="styleSeriesDataNA 6 12" xfId="55528" xr:uid="{00000000-0005-0000-0000-000077040000}"/>
    <cellStyle name="styleSeriesDataNA 6 2" xfId="5909" xr:uid="{00000000-0005-0000-0000-000034060000}"/>
    <cellStyle name="styleSeriesDataNA 6 2 2" xfId="20799" xr:uid="{00000000-0005-0000-0000-000079070000}"/>
    <cellStyle name="styleSeriesDataNA 6 2 2 2" xfId="39344" xr:uid="{00000000-0005-0000-0000-000092210000}"/>
    <cellStyle name="styleSeriesDataNA 6 2 2 3" xfId="52721" xr:uid="{00000000-0005-0000-0000-000092210000}"/>
    <cellStyle name="styleSeriesDataNA 6 2 3" xfId="26319" xr:uid="{00000000-0005-0000-0000-000091210000}"/>
    <cellStyle name="styleSeriesDataNA 6 2 4" xfId="41704" xr:uid="{00000000-0005-0000-0000-000091210000}"/>
    <cellStyle name="styleSeriesDataNA 6 3" xfId="7875" xr:uid="{00000000-0005-0000-0000-000034060000}"/>
    <cellStyle name="styleSeriesDataNA 6 3 2" xfId="27919" xr:uid="{00000000-0005-0000-0000-000093210000}"/>
    <cellStyle name="styleSeriesDataNA 6 3 3" xfId="42898" xr:uid="{00000000-0005-0000-0000-000093210000}"/>
    <cellStyle name="styleSeriesDataNA 6 4" xfId="8736" xr:uid="{00000000-0005-0000-0000-000034060000}"/>
    <cellStyle name="styleSeriesDataNA 6 4 2" xfId="28599" xr:uid="{00000000-0005-0000-0000-000094210000}"/>
    <cellStyle name="styleSeriesDataNA 6 4 3" xfId="43375" xr:uid="{00000000-0005-0000-0000-000094210000}"/>
    <cellStyle name="styleSeriesDataNA 6 5" xfId="9592" xr:uid="{00000000-0005-0000-0000-000034060000}"/>
    <cellStyle name="styleSeriesDataNA 6 5 2" xfId="29194" xr:uid="{00000000-0005-0000-0000-000095210000}"/>
    <cellStyle name="styleSeriesDataNA 6 5 3" xfId="43861" xr:uid="{00000000-0005-0000-0000-000095210000}"/>
    <cellStyle name="styleSeriesDataNA 6 6" xfId="3702" xr:uid="{00000000-0005-0000-0000-0000AE260000}"/>
    <cellStyle name="styleSeriesDataNA 6 7" xfId="12543" xr:uid="{00000000-0005-0000-0000-000034060000}"/>
    <cellStyle name="styleSeriesDataNA 6 7 2" xfId="31101" xr:uid="{00000000-0005-0000-0000-000097210000}"/>
    <cellStyle name="styleSeriesDataNA 6 7 3" xfId="45201" xr:uid="{00000000-0005-0000-0000-000097210000}"/>
    <cellStyle name="styleSeriesDataNA 6 8" xfId="14164" xr:uid="{00000000-0005-0000-0000-000077040000}"/>
    <cellStyle name="styleSeriesDataNA 6 8 2" xfId="32720" xr:uid="{00000000-0005-0000-0000-000098210000}"/>
    <cellStyle name="styleSeriesDataNA 6 8 3" xfId="46720" xr:uid="{00000000-0005-0000-0000-000098210000}"/>
    <cellStyle name="styleSeriesDataNA 6 9" xfId="16610" xr:uid="{00000000-0005-0000-0000-000034060000}"/>
    <cellStyle name="styleSeriesDataNA 6 9 2" xfId="35166" xr:uid="{00000000-0005-0000-0000-000099210000}"/>
    <cellStyle name="styleSeriesDataNA 6 9 3" xfId="48947" xr:uid="{00000000-0005-0000-0000-000099210000}"/>
    <cellStyle name="styleSeriesDataNA 7" xfId="2492" xr:uid="{00000000-0005-0000-0000-000077040000}"/>
    <cellStyle name="styleSeriesDataNA 7 10" xfId="21527" xr:uid="{00000000-0005-0000-0000-000077040000}"/>
    <cellStyle name="styleSeriesDataNA 7 10 2" xfId="40067" xr:uid="{00000000-0005-0000-0000-00009B210000}"/>
    <cellStyle name="styleSeriesDataNA 7 10 3" xfId="53415" xr:uid="{00000000-0005-0000-0000-00009B210000}"/>
    <cellStyle name="styleSeriesDataNA 7 11" xfId="24003" xr:uid="{00000000-0005-0000-0000-00009A210000}"/>
    <cellStyle name="styleSeriesDataNA 7 12" xfId="55320" xr:uid="{00000000-0005-0000-0000-000077040000}"/>
    <cellStyle name="styleSeriesDataNA 7 2" xfId="5699" xr:uid="{00000000-0005-0000-0000-000035060000}"/>
    <cellStyle name="styleSeriesDataNA 7 2 2" xfId="26114" xr:uid="{00000000-0005-0000-0000-00009C210000}"/>
    <cellStyle name="styleSeriesDataNA 7 2 3" xfId="41502" xr:uid="{00000000-0005-0000-0000-00009C210000}"/>
    <cellStyle name="styleSeriesDataNA 7 3" xfId="9382" xr:uid="{00000000-0005-0000-0000-000035060000}"/>
    <cellStyle name="styleSeriesDataNA 7 3 2" xfId="28984" xr:uid="{00000000-0005-0000-0000-00009D210000}"/>
    <cellStyle name="styleSeriesDataNA 7 3 3" xfId="43656" xr:uid="{00000000-0005-0000-0000-00009D210000}"/>
    <cellStyle name="styleSeriesDataNA 7 4" xfId="3703" xr:uid="{00000000-0005-0000-0000-0000AF260000}"/>
    <cellStyle name="styleSeriesDataNA 7 5" xfId="14522" xr:uid="{00000000-0005-0000-0000-000035060000}"/>
    <cellStyle name="styleSeriesDataNA 7 5 2" xfId="33078" xr:uid="{00000000-0005-0000-0000-00009F210000}"/>
    <cellStyle name="styleSeriesDataNA 7 5 3" xfId="47057" xr:uid="{00000000-0005-0000-0000-00009F210000}"/>
    <cellStyle name="styleSeriesDataNA 7 6" xfId="12852" xr:uid="{00000000-0005-0000-0000-000077040000}"/>
    <cellStyle name="styleSeriesDataNA 7 6 2" xfId="31408" xr:uid="{00000000-0005-0000-0000-0000A0210000}"/>
    <cellStyle name="styleSeriesDataNA 7 6 3" xfId="45493" xr:uid="{00000000-0005-0000-0000-0000A0210000}"/>
    <cellStyle name="styleSeriesDataNA 7 7" xfId="16400" xr:uid="{00000000-0005-0000-0000-000035060000}"/>
    <cellStyle name="styleSeriesDataNA 7 7 2" xfId="34956" xr:uid="{00000000-0005-0000-0000-0000A1210000}"/>
    <cellStyle name="styleSeriesDataNA 7 7 3" xfId="48737" xr:uid="{00000000-0005-0000-0000-0000A1210000}"/>
    <cellStyle name="styleSeriesDataNA 7 8" xfId="13148" xr:uid="{00000000-0005-0000-0000-000077040000}"/>
    <cellStyle name="styleSeriesDataNA 7 8 2" xfId="31704" xr:uid="{00000000-0005-0000-0000-0000A2210000}"/>
    <cellStyle name="styleSeriesDataNA 7 8 3" xfId="45787" xr:uid="{00000000-0005-0000-0000-0000A2210000}"/>
    <cellStyle name="styleSeriesDataNA 7 9" xfId="18730" xr:uid="{00000000-0005-0000-0000-000035060000}"/>
    <cellStyle name="styleSeriesDataNA 7 9 2" xfId="37286" xr:uid="{00000000-0005-0000-0000-0000A3210000}"/>
    <cellStyle name="styleSeriesDataNA 7 9 3" xfId="50783" xr:uid="{00000000-0005-0000-0000-0000A3210000}"/>
    <cellStyle name="styleSeriesDataNA 8" xfId="4373" xr:uid="{00000000-0005-0000-0000-00001E060000}"/>
    <cellStyle name="styleSeriesDataNA 8 2" xfId="24889" xr:uid="{00000000-0005-0000-0000-0000A4210000}"/>
    <cellStyle name="styleSeriesDataNA 8 3" xfId="22621" xr:uid="{00000000-0005-0000-0000-0000A4210000}"/>
    <cellStyle name="styleSeriesDataNA 9" xfId="3680" xr:uid="{00000000-0005-0000-0000-000098260000}"/>
    <cellStyle name="Text" xfId="3704" xr:uid="{00000000-0005-0000-0000-0000B0260000}"/>
    <cellStyle name="Title" xfId="1162" xr:uid="{00000000-0005-0000-0000-00007D040000}"/>
    <cellStyle name="Title 2" xfId="3705" xr:uid="{00000000-0005-0000-0000-0000B1260000}"/>
    <cellStyle name="Total" xfId="1163" xr:uid="{00000000-0005-0000-0000-00007E040000}"/>
    <cellStyle name="Total 10" xfId="12187" xr:uid="{00000000-0005-0000-0000-000037060000}"/>
    <cellStyle name="Total 10 2" xfId="30750" xr:uid="{00000000-0005-0000-0000-0000AA210000}"/>
    <cellStyle name="Total 11" xfId="17407" xr:uid="{00000000-0005-0000-0000-000037060000}"/>
    <cellStyle name="Total 11 2" xfId="35963" xr:uid="{00000000-0005-0000-0000-0000AB210000}"/>
    <cellStyle name="Total 12" xfId="17206" xr:uid="{00000000-0005-0000-0000-00007E040000}"/>
    <cellStyle name="Total 12 2" xfId="35762" xr:uid="{00000000-0005-0000-0000-0000AC210000}"/>
    <cellStyle name="Total 13" xfId="18791" xr:uid="{00000000-0005-0000-0000-000037060000}"/>
    <cellStyle name="Total 13 2" xfId="37347" xr:uid="{00000000-0005-0000-0000-0000AD210000}"/>
    <cellStyle name="Total 13 3" xfId="50840" xr:uid="{00000000-0005-0000-0000-0000AD210000}"/>
    <cellStyle name="Total 14" xfId="19146" xr:uid="{00000000-0005-0000-0000-00007E040000}"/>
    <cellStyle name="Total 14 2" xfId="37702" xr:uid="{00000000-0005-0000-0000-0000AE210000}"/>
    <cellStyle name="Total 14 3" xfId="51194" xr:uid="{00000000-0005-0000-0000-0000AE210000}"/>
    <cellStyle name="Total 15" xfId="21633" xr:uid="{00000000-0005-0000-0000-00007E040000}"/>
    <cellStyle name="Total 15 2" xfId="40173" xr:uid="{00000000-0005-0000-0000-0000AF210000}"/>
    <cellStyle name="Total 15 3" xfId="53521" xr:uid="{00000000-0005-0000-0000-0000AF210000}"/>
    <cellStyle name="Total 16" xfId="22143" xr:uid="{00000000-0005-0000-0000-000037060000}"/>
    <cellStyle name="Total 16 2" xfId="40683" xr:uid="{00000000-0005-0000-0000-0000B0210000}"/>
    <cellStyle name="Total 16 3" xfId="53972" xr:uid="{00000000-0005-0000-0000-0000B0210000}"/>
    <cellStyle name="Total 17" xfId="22945" xr:uid="{00000000-0005-0000-0000-0000A9210000}"/>
    <cellStyle name="Total 18" xfId="23171" xr:uid="{00000000-0005-0000-0000-0000A9210000}"/>
    <cellStyle name="Total 19" xfId="54360" xr:uid="{00000000-0005-0000-0000-00007E040000}"/>
    <cellStyle name="Total 2" xfId="1164" xr:uid="{00000000-0005-0000-0000-00007F040000}"/>
    <cellStyle name="Total 2 10" xfId="18258" xr:uid="{00000000-0005-0000-0000-000038060000}"/>
    <cellStyle name="Total 2 10 2" xfId="36814" xr:uid="{00000000-0005-0000-0000-0000B2210000}"/>
    <cellStyle name="Total 2 11" xfId="18018" xr:uid="{00000000-0005-0000-0000-00007F040000}"/>
    <cellStyle name="Total 2 11 2" xfId="36574" xr:uid="{00000000-0005-0000-0000-0000B3210000}"/>
    <cellStyle name="Total 2 12" xfId="17149" xr:uid="{00000000-0005-0000-0000-000038060000}"/>
    <cellStyle name="Total 2 12 2" xfId="35705" xr:uid="{00000000-0005-0000-0000-0000B4210000}"/>
    <cellStyle name="Total 2 12 3" xfId="49381" xr:uid="{00000000-0005-0000-0000-0000B4210000}"/>
    <cellStyle name="Total 2 13" xfId="15931" xr:uid="{00000000-0005-0000-0000-00007F040000}"/>
    <cellStyle name="Total 2 13 2" xfId="34487" xr:uid="{00000000-0005-0000-0000-0000B5210000}"/>
    <cellStyle name="Total 2 13 3" xfId="48332" xr:uid="{00000000-0005-0000-0000-0000B5210000}"/>
    <cellStyle name="Total 2 14" xfId="21510" xr:uid="{00000000-0005-0000-0000-00007F040000}"/>
    <cellStyle name="Total 2 14 2" xfId="40050" xr:uid="{00000000-0005-0000-0000-0000B6210000}"/>
    <cellStyle name="Total 2 14 3" xfId="53398" xr:uid="{00000000-0005-0000-0000-0000B6210000}"/>
    <cellStyle name="Total 2 15" xfId="22144" xr:uid="{00000000-0005-0000-0000-000038060000}"/>
    <cellStyle name="Total 2 15 2" xfId="40684" xr:uid="{00000000-0005-0000-0000-0000B7210000}"/>
    <cellStyle name="Total 2 15 3" xfId="53973" xr:uid="{00000000-0005-0000-0000-0000B7210000}"/>
    <cellStyle name="Total 2 16" xfId="22946" xr:uid="{00000000-0005-0000-0000-0000B1210000}"/>
    <cellStyle name="Total 2 17" xfId="29940" xr:uid="{00000000-0005-0000-0000-0000B1210000}"/>
    <cellStyle name="Total 2 18" xfId="54361" xr:uid="{00000000-0005-0000-0000-00007F040000}"/>
    <cellStyle name="Total 2 2" xfId="1165" xr:uid="{00000000-0005-0000-0000-000080040000}"/>
    <cellStyle name="Total 2 2 10" xfId="13406" xr:uid="{00000000-0005-0000-0000-000039060000}"/>
    <cellStyle name="Total 2 2 10 2" xfId="31962" xr:uid="{00000000-0005-0000-0000-0000B9210000}"/>
    <cellStyle name="Total 2 2 10 3" xfId="46036" xr:uid="{00000000-0005-0000-0000-0000B9210000}"/>
    <cellStyle name="Total 2 2 11" xfId="17724" xr:uid="{00000000-0005-0000-0000-000080040000}"/>
    <cellStyle name="Total 2 2 11 2" xfId="36280" xr:uid="{00000000-0005-0000-0000-0000BA210000}"/>
    <cellStyle name="Total 2 2 11 3" xfId="49893" xr:uid="{00000000-0005-0000-0000-0000BA210000}"/>
    <cellStyle name="Total 2 2 12" xfId="21635" xr:uid="{00000000-0005-0000-0000-000080040000}"/>
    <cellStyle name="Total 2 2 12 2" xfId="40175" xr:uid="{00000000-0005-0000-0000-0000BB210000}"/>
    <cellStyle name="Total 2 2 12 3" xfId="53523" xr:uid="{00000000-0005-0000-0000-0000BB210000}"/>
    <cellStyle name="Total 2 2 13" xfId="22145" xr:uid="{00000000-0005-0000-0000-000039060000}"/>
    <cellStyle name="Total 2 2 13 2" xfId="40685" xr:uid="{00000000-0005-0000-0000-0000BC210000}"/>
    <cellStyle name="Total 2 2 13 3" xfId="53974" xr:uid="{00000000-0005-0000-0000-0000BC210000}"/>
    <cellStyle name="Total 2 2 14" xfId="22947" xr:uid="{00000000-0005-0000-0000-0000B8210000}"/>
    <cellStyle name="Total 2 2 15" xfId="29943" xr:uid="{00000000-0005-0000-0000-0000B8210000}"/>
    <cellStyle name="Total 2 2 16" xfId="54362" xr:uid="{00000000-0005-0000-0000-000080040000}"/>
    <cellStyle name="Total 2 2 2" xfId="2350" xr:uid="{00000000-0005-0000-0000-000080040000}"/>
    <cellStyle name="Total 2 2 2 10" xfId="18235" xr:uid="{00000000-0005-0000-0000-000080040000}"/>
    <cellStyle name="Total 2 2 2 10 2" xfId="36791" xr:uid="{00000000-0005-0000-0000-0000BE210000}"/>
    <cellStyle name="Total 2 2 2 11" xfId="19683" xr:uid="{00000000-0005-0000-0000-00003A060000}"/>
    <cellStyle name="Total 2 2 2 11 2" xfId="38239" xr:uid="{00000000-0005-0000-0000-0000BF210000}"/>
    <cellStyle name="Total 2 2 2 11 3" xfId="51731" xr:uid="{00000000-0005-0000-0000-0000BF210000}"/>
    <cellStyle name="Total 2 2 2 12" xfId="23861" xr:uid="{00000000-0005-0000-0000-0000BD210000}"/>
    <cellStyle name="Total 2 2 2 13" xfId="55270" xr:uid="{00000000-0005-0000-0000-000080040000}"/>
    <cellStyle name="Total 2 2 2 2" xfId="5557" xr:uid="{00000000-0005-0000-0000-00003A060000}"/>
    <cellStyle name="Total 2 2 2 2 2" xfId="20543" xr:uid="{00000000-0005-0000-0000-000080070000}"/>
    <cellStyle name="Total 2 2 2 2 2 2" xfId="39095" xr:uid="{00000000-0005-0000-0000-0000C1210000}"/>
    <cellStyle name="Total 2 2 2 2 3" xfId="25974" xr:uid="{00000000-0005-0000-0000-0000C0210000}"/>
    <cellStyle name="Total 2 2 2 3" xfId="7523" xr:uid="{00000000-0005-0000-0000-00003A060000}"/>
    <cellStyle name="Total 2 2 2 3 2" xfId="27653" xr:uid="{00000000-0005-0000-0000-0000C2210000}"/>
    <cellStyle name="Total 2 2 2 4" xfId="4958" xr:uid="{00000000-0005-0000-0000-00003A060000}"/>
    <cellStyle name="Total 2 2 2 4 2" xfId="25391" xr:uid="{00000000-0005-0000-0000-0000C3210000}"/>
    <cellStyle name="Total 2 2 2 5" xfId="6921" xr:uid="{00000000-0005-0000-0000-00003A060000}"/>
    <cellStyle name="Total 2 2 2 5 2" xfId="27182" xr:uid="{00000000-0005-0000-0000-0000C4210000}"/>
    <cellStyle name="Total 2 2 2 6" xfId="3709" xr:uid="{00000000-0005-0000-0000-0000B5260000}"/>
    <cellStyle name="Total 2 2 2 7" xfId="11577" xr:uid="{00000000-0005-0000-0000-000080040000}"/>
    <cellStyle name="Total 2 2 2 7 2" xfId="30141" xr:uid="{00000000-0005-0000-0000-0000C6210000}"/>
    <cellStyle name="Total 2 2 2 8" xfId="15024" xr:uid="{00000000-0005-0000-0000-00003A060000}"/>
    <cellStyle name="Total 2 2 2 8 2" xfId="33580" xr:uid="{00000000-0005-0000-0000-0000C7210000}"/>
    <cellStyle name="Total 2 2 2 8 3" xfId="47531" xr:uid="{00000000-0005-0000-0000-0000C7210000}"/>
    <cellStyle name="Total 2 2 2 9" xfId="15707" xr:uid="{00000000-0005-0000-0000-00003A060000}"/>
    <cellStyle name="Total 2 2 2 9 2" xfId="34263" xr:uid="{00000000-0005-0000-0000-0000C8210000}"/>
    <cellStyle name="Total 2 2 3" xfId="2710" xr:uid="{00000000-0005-0000-0000-000080040000}"/>
    <cellStyle name="Total 2 2 3 10" xfId="16059" xr:uid="{00000000-0005-0000-0000-00003B060000}"/>
    <cellStyle name="Total 2 2 3 10 2" xfId="34615" xr:uid="{00000000-0005-0000-0000-0000CA210000}"/>
    <cellStyle name="Total 2 2 3 10 3" xfId="48432" xr:uid="{00000000-0005-0000-0000-0000CA210000}"/>
    <cellStyle name="Total 2 2 3 11" xfId="55536" xr:uid="{00000000-0005-0000-0000-000080040000}"/>
    <cellStyle name="Total 2 2 3 2" xfId="5917" xr:uid="{00000000-0005-0000-0000-00003B060000}"/>
    <cellStyle name="Total 2 2 3 2 2" xfId="26327" xr:uid="{00000000-0005-0000-0000-0000CB210000}"/>
    <cellStyle name="Total 2 2 3 3" xfId="7883" xr:uid="{00000000-0005-0000-0000-00003B060000}"/>
    <cellStyle name="Total 2 2 3 3 2" xfId="27927" xr:uid="{00000000-0005-0000-0000-0000CC210000}"/>
    <cellStyle name="Total 2 2 3 4" xfId="8744" xr:uid="{00000000-0005-0000-0000-00003B060000}"/>
    <cellStyle name="Total 2 2 3 4 2" xfId="28607" xr:uid="{00000000-0005-0000-0000-0000CD210000}"/>
    <cellStyle name="Total 2 2 3 5" xfId="9600" xr:uid="{00000000-0005-0000-0000-00003B060000}"/>
    <cellStyle name="Total 2 2 3 5 2" xfId="29202" xr:uid="{00000000-0005-0000-0000-0000CE210000}"/>
    <cellStyle name="Total 2 2 3 6" xfId="3710" xr:uid="{00000000-0005-0000-0000-0000B6260000}"/>
    <cellStyle name="Total 2 2 3 7" xfId="12690" xr:uid="{00000000-0005-0000-0000-00003B060000}"/>
    <cellStyle name="Total 2 2 3 7 2" xfId="31246" xr:uid="{00000000-0005-0000-0000-0000D0210000}"/>
    <cellStyle name="Total 2 2 3 7 3" xfId="45340" xr:uid="{00000000-0005-0000-0000-0000D0210000}"/>
    <cellStyle name="Total 2 2 3 8" xfId="16618" xr:uid="{00000000-0005-0000-0000-00003B060000}"/>
    <cellStyle name="Total 2 2 3 8 2" xfId="35174" xr:uid="{00000000-0005-0000-0000-0000D1210000}"/>
    <cellStyle name="Total 2 2 3 9" xfId="16033" xr:uid="{00000000-0005-0000-0000-000080040000}"/>
    <cellStyle name="Total 2 2 3 9 2" xfId="34589" xr:uid="{00000000-0005-0000-0000-0000D2210000}"/>
    <cellStyle name="Total 2 2 4" xfId="2480" xr:uid="{00000000-0005-0000-0000-000080040000}"/>
    <cellStyle name="Total 2 2 4 10" xfId="23991" xr:uid="{00000000-0005-0000-0000-0000D3210000}"/>
    <cellStyle name="Total 2 2 4 11" xfId="55308" xr:uid="{00000000-0005-0000-0000-000080040000}"/>
    <cellStyle name="Total 2 2 4 2" xfId="5687" xr:uid="{00000000-0005-0000-0000-00003C060000}"/>
    <cellStyle name="Total 2 2 4 2 2" xfId="20673" xr:uid="{00000000-0005-0000-0000-000083070000}"/>
    <cellStyle name="Total 2 2 4 2 2 2" xfId="39223" xr:uid="{00000000-0005-0000-0000-0000D5210000}"/>
    <cellStyle name="Total 2 2 4 2 3" xfId="26102" xr:uid="{00000000-0005-0000-0000-0000D4210000}"/>
    <cellStyle name="Total 2 2 4 3" xfId="9370" xr:uid="{00000000-0005-0000-0000-00003C060000}"/>
    <cellStyle name="Total 2 2 4 3 2" xfId="28972" xr:uid="{00000000-0005-0000-0000-0000D6210000}"/>
    <cellStyle name="Total 2 2 4 4" xfId="3711" xr:uid="{00000000-0005-0000-0000-0000B7260000}"/>
    <cellStyle name="Total 2 2 4 5" xfId="12784" xr:uid="{00000000-0005-0000-0000-00003C060000}"/>
    <cellStyle name="Total 2 2 4 5 2" xfId="31340" xr:uid="{00000000-0005-0000-0000-0000D8210000}"/>
    <cellStyle name="Total 2 2 4 5 3" xfId="45428" xr:uid="{00000000-0005-0000-0000-0000D8210000}"/>
    <cellStyle name="Total 2 2 4 6" xfId="16388" xr:uid="{00000000-0005-0000-0000-00003C060000}"/>
    <cellStyle name="Total 2 2 4 6 2" xfId="34944" xr:uid="{00000000-0005-0000-0000-0000D9210000}"/>
    <cellStyle name="Total 2 2 4 7" xfId="15330" xr:uid="{00000000-0005-0000-0000-000080040000}"/>
    <cellStyle name="Total 2 2 4 7 2" xfId="33886" xr:uid="{00000000-0005-0000-0000-0000DA210000}"/>
    <cellStyle name="Total 2 2 4 8" xfId="17616" xr:uid="{00000000-0005-0000-0000-00003C060000}"/>
    <cellStyle name="Total 2 2 4 8 2" xfId="36172" xr:uid="{00000000-0005-0000-0000-0000DB210000}"/>
    <cellStyle name="Total 2 2 4 8 3" xfId="49800" xr:uid="{00000000-0005-0000-0000-0000DB210000}"/>
    <cellStyle name="Total 2 2 4 9" xfId="21519" xr:uid="{00000000-0005-0000-0000-000080040000}"/>
    <cellStyle name="Total 2 2 4 9 2" xfId="40059" xr:uid="{00000000-0005-0000-0000-0000DC210000}"/>
    <cellStyle name="Total 2 2 4 9 3" xfId="53407" xr:uid="{00000000-0005-0000-0000-0000DC210000}"/>
    <cellStyle name="Total 2 2 5" xfId="4382" xr:uid="{00000000-0005-0000-0000-000039060000}"/>
    <cellStyle name="Total 2 2 5 2" xfId="24897" xr:uid="{00000000-0005-0000-0000-0000DD210000}"/>
    <cellStyle name="Total 2 2 6" xfId="3708" xr:uid="{00000000-0005-0000-0000-0000B4260000}"/>
    <cellStyle name="Total 2 2 7" xfId="14590" xr:uid="{00000000-0005-0000-0000-000039060000}"/>
    <cellStyle name="Total 2 2 7 2" xfId="33146" xr:uid="{00000000-0005-0000-0000-0000DF210000}"/>
    <cellStyle name="Total 2 2 8" xfId="18386" xr:uid="{00000000-0005-0000-0000-000039060000}"/>
    <cellStyle name="Total 2 2 8 2" xfId="36942" xr:uid="{00000000-0005-0000-0000-0000E0210000}"/>
    <cellStyle name="Total 2 2 9" xfId="16155" xr:uid="{00000000-0005-0000-0000-000080040000}"/>
    <cellStyle name="Total 2 2 9 2" xfId="34711" xr:uid="{00000000-0005-0000-0000-0000E1210000}"/>
    <cellStyle name="Total 2 3" xfId="1166" xr:uid="{00000000-0005-0000-0000-000081040000}"/>
    <cellStyle name="Total 2 3 10" xfId="17650" xr:uid="{00000000-0005-0000-0000-00003D060000}"/>
    <cellStyle name="Total 2 3 10 2" xfId="36206" xr:uid="{00000000-0005-0000-0000-0000E3210000}"/>
    <cellStyle name="Total 2 3 10 3" xfId="49830" xr:uid="{00000000-0005-0000-0000-0000E3210000}"/>
    <cellStyle name="Total 2 3 11" xfId="19166" xr:uid="{00000000-0005-0000-0000-000081040000}"/>
    <cellStyle name="Total 2 3 11 2" xfId="37722" xr:uid="{00000000-0005-0000-0000-0000E4210000}"/>
    <cellStyle name="Total 2 3 11 3" xfId="51214" xr:uid="{00000000-0005-0000-0000-0000E4210000}"/>
    <cellStyle name="Total 2 3 12" xfId="21508" xr:uid="{00000000-0005-0000-0000-000081040000}"/>
    <cellStyle name="Total 2 3 12 2" xfId="40048" xr:uid="{00000000-0005-0000-0000-0000E5210000}"/>
    <cellStyle name="Total 2 3 12 3" xfId="53396" xr:uid="{00000000-0005-0000-0000-0000E5210000}"/>
    <cellStyle name="Total 2 3 13" xfId="22146" xr:uid="{00000000-0005-0000-0000-00003D060000}"/>
    <cellStyle name="Total 2 3 13 2" xfId="40686" xr:uid="{00000000-0005-0000-0000-0000E6210000}"/>
    <cellStyle name="Total 2 3 13 3" xfId="53975" xr:uid="{00000000-0005-0000-0000-0000E6210000}"/>
    <cellStyle name="Total 2 3 14" xfId="22948" xr:uid="{00000000-0005-0000-0000-0000E2210000}"/>
    <cellStyle name="Total 2 3 15" xfId="24381" xr:uid="{00000000-0005-0000-0000-0000E2210000}"/>
    <cellStyle name="Total 2 3 16" xfId="54363" xr:uid="{00000000-0005-0000-0000-000081040000}"/>
    <cellStyle name="Total 2 3 2" xfId="2349" xr:uid="{00000000-0005-0000-0000-000081040000}"/>
    <cellStyle name="Total 2 3 2 10" xfId="18280" xr:uid="{00000000-0005-0000-0000-000081040000}"/>
    <cellStyle name="Total 2 3 2 10 2" xfId="36836" xr:uid="{00000000-0005-0000-0000-0000E8210000}"/>
    <cellStyle name="Total 2 3 2 11" xfId="19375" xr:uid="{00000000-0005-0000-0000-00003E060000}"/>
    <cellStyle name="Total 2 3 2 11 2" xfId="37931" xr:uid="{00000000-0005-0000-0000-0000E9210000}"/>
    <cellStyle name="Total 2 3 2 11 3" xfId="51423" xr:uid="{00000000-0005-0000-0000-0000E9210000}"/>
    <cellStyle name="Total 2 3 2 12" xfId="23860" xr:uid="{00000000-0005-0000-0000-0000E7210000}"/>
    <cellStyle name="Total 2 3 2 13" xfId="55269" xr:uid="{00000000-0005-0000-0000-000081040000}"/>
    <cellStyle name="Total 2 3 2 2" xfId="5556" xr:uid="{00000000-0005-0000-0000-00003E060000}"/>
    <cellStyle name="Total 2 3 2 2 2" xfId="20542" xr:uid="{00000000-0005-0000-0000-000086070000}"/>
    <cellStyle name="Total 2 3 2 2 2 2" xfId="39094" xr:uid="{00000000-0005-0000-0000-0000EB210000}"/>
    <cellStyle name="Total 2 3 2 2 3" xfId="25973" xr:uid="{00000000-0005-0000-0000-0000EA210000}"/>
    <cellStyle name="Total 2 3 2 3" xfId="7522" xr:uid="{00000000-0005-0000-0000-00003E060000}"/>
    <cellStyle name="Total 2 3 2 3 2" xfId="27652" xr:uid="{00000000-0005-0000-0000-0000EC210000}"/>
    <cellStyle name="Total 2 3 2 4" xfId="4957" xr:uid="{00000000-0005-0000-0000-00003E060000}"/>
    <cellStyle name="Total 2 3 2 4 2" xfId="25390" xr:uid="{00000000-0005-0000-0000-0000ED210000}"/>
    <cellStyle name="Total 2 3 2 5" xfId="6920" xr:uid="{00000000-0005-0000-0000-00003E060000}"/>
    <cellStyle name="Total 2 3 2 5 2" xfId="27181" xr:uid="{00000000-0005-0000-0000-0000EE210000}"/>
    <cellStyle name="Total 2 3 2 6" xfId="3713" xr:uid="{00000000-0005-0000-0000-0000B9260000}"/>
    <cellStyle name="Total 2 3 2 7" xfId="11578" xr:uid="{00000000-0005-0000-0000-000081040000}"/>
    <cellStyle name="Total 2 3 2 7 2" xfId="30142" xr:uid="{00000000-0005-0000-0000-0000F0210000}"/>
    <cellStyle name="Total 2 3 2 8" xfId="15023" xr:uid="{00000000-0005-0000-0000-00003E060000}"/>
    <cellStyle name="Total 2 3 2 8 2" xfId="33579" xr:uid="{00000000-0005-0000-0000-0000F1210000}"/>
    <cellStyle name="Total 2 3 2 8 3" xfId="47530" xr:uid="{00000000-0005-0000-0000-0000F1210000}"/>
    <cellStyle name="Total 2 3 2 9" xfId="15539" xr:uid="{00000000-0005-0000-0000-00003E060000}"/>
    <cellStyle name="Total 2 3 2 9 2" xfId="34095" xr:uid="{00000000-0005-0000-0000-0000F2210000}"/>
    <cellStyle name="Total 2 3 3" xfId="2711" xr:uid="{00000000-0005-0000-0000-000081040000}"/>
    <cellStyle name="Total 2 3 3 10" xfId="14357" xr:uid="{00000000-0005-0000-0000-00003F060000}"/>
    <cellStyle name="Total 2 3 3 10 2" xfId="32913" xr:uid="{00000000-0005-0000-0000-0000F4210000}"/>
    <cellStyle name="Total 2 3 3 10 3" xfId="46902" xr:uid="{00000000-0005-0000-0000-0000F4210000}"/>
    <cellStyle name="Total 2 3 3 11" xfId="55537" xr:uid="{00000000-0005-0000-0000-000081040000}"/>
    <cellStyle name="Total 2 3 3 2" xfId="5918" xr:uid="{00000000-0005-0000-0000-00003F060000}"/>
    <cellStyle name="Total 2 3 3 2 2" xfId="26328" xr:uid="{00000000-0005-0000-0000-0000F5210000}"/>
    <cellStyle name="Total 2 3 3 3" xfId="7884" xr:uid="{00000000-0005-0000-0000-00003F060000}"/>
    <cellStyle name="Total 2 3 3 3 2" xfId="27928" xr:uid="{00000000-0005-0000-0000-0000F6210000}"/>
    <cellStyle name="Total 2 3 3 4" xfId="8745" xr:uid="{00000000-0005-0000-0000-00003F060000}"/>
    <cellStyle name="Total 2 3 3 4 2" xfId="28608" xr:uid="{00000000-0005-0000-0000-0000F7210000}"/>
    <cellStyle name="Total 2 3 3 5" xfId="9601" xr:uid="{00000000-0005-0000-0000-00003F060000}"/>
    <cellStyle name="Total 2 3 3 5 2" xfId="29203" xr:uid="{00000000-0005-0000-0000-0000F8210000}"/>
    <cellStyle name="Total 2 3 3 6" xfId="3714" xr:uid="{00000000-0005-0000-0000-0000BA260000}"/>
    <cellStyle name="Total 2 3 3 7" xfId="11686" xr:uid="{00000000-0005-0000-0000-00003F060000}"/>
    <cellStyle name="Total 2 3 3 7 2" xfId="30250" xr:uid="{00000000-0005-0000-0000-0000FA210000}"/>
    <cellStyle name="Total 2 3 3 7 3" xfId="44401" xr:uid="{00000000-0005-0000-0000-0000FA210000}"/>
    <cellStyle name="Total 2 3 3 8" xfId="16619" xr:uid="{00000000-0005-0000-0000-00003F060000}"/>
    <cellStyle name="Total 2 3 3 8 2" xfId="35175" xr:uid="{00000000-0005-0000-0000-0000FB210000}"/>
    <cellStyle name="Total 2 3 3 9" xfId="17299" xr:uid="{00000000-0005-0000-0000-000081040000}"/>
    <cellStyle name="Total 2 3 3 9 2" xfId="35855" xr:uid="{00000000-0005-0000-0000-0000FC210000}"/>
    <cellStyle name="Total 2 3 4" xfId="2479" xr:uid="{00000000-0005-0000-0000-000081040000}"/>
    <cellStyle name="Total 2 3 4 10" xfId="23990" xr:uid="{00000000-0005-0000-0000-0000FD210000}"/>
    <cellStyle name="Total 2 3 4 11" xfId="55307" xr:uid="{00000000-0005-0000-0000-000081040000}"/>
    <cellStyle name="Total 2 3 4 2" xfId="5686" xr:uid="{00000000-0005-0000-0000-000040060000}"/>
    <cellStyle name="Total 2 3 4 2 2" xfId="20672" xr:uid="{00000000-0005-0000-0000-000089070000}"/>
    <cellStyle name="Total 2 3 4 2 2 2" xfId="39222" xr:uid="{00000000-0005-0000-0000-0000FF210000}"/>
    <cellStyle name="Total 2 3 4 2 3" xfId="26101" xr:uid="{00000000-0005-0000-0000-0000FE210000}"/>
    <cellStyle name="Total 2 3 4 3" xfId="9369" xr:uid="{00000000-0005-0000-0000-000040060000}"/>
    <cellStyle name="Total 2 3 4 3 2" xfId="28971" xr:uid="{00000000-0005-0000-0000-000000220000}"/>
    <cellStyle name="Total 2 3 4 4" xfId="3715" xr:uid="{00000000-0005-0000-0000-0000BB260000}"/>
    <cellStyle name="Total 2 3 4 5" xfId="14519" xr:uid="{00000000-0005-0000-0000-000040060000}"/>
    <cellStyle name="Total 2 3 4 5 2" xfId="33075" xr:uid="{00000000-0005-0000-0000-000002220000}"/>
    <cellStyle name="Total 2 3 4 5 3" xfId="47054" xr:uid="{00000000-0005-0000-0000-000002220000}"/>
    <cellStyle name="Total 2 3 4 6" xfId="16387" xr:uid="{00000000-0005-0000-0000-000040060000}"/>
    <cellStyle name="Total 2 3 4 6 2" xfId="34943" xr:uid="{00000000-0005-0000-0000-000003220000}"/>
    <cellStyle name="Total 2 3 4 7" xfId="17139" xr:uid="{00000000-0005-0000-0000-000081040000}"/>
    <cellStyle name="Total 2 3 4 7 2" xfId="35695" xr:uid="{00000000-0005-0000-0000-000004220000}"/>
    <cellStyle name="Total 2 3 4 8" xfId="19355" xr:uid="{00000000-0005-0000-0000-000040060000}"/>
    <cellStyle name="Total 2 3 4 8 2" xfId="37911" xr:uid="{00000000-0005-0000-0000-000005220000}"/>
    <cellStyle name="Total 2 3 4 8 3" xfId="51403" xr:uid="{00000000-0005-0000-0000-000005220000}"/>
    <cellStyle name="Total 2 3 4 9" xfId="21518" xr:uid="{00000000-0005-0000-0000-000081040000}"/>
    <cellStyle name="Total 2 3 4 9 2" xfId="40058" xr:uid="{00000000-0005-0000-0000-000006220000}"/>
    <cellStyle name="Total 2 3 4 9 3" xfId="53406" xr:uid="{00000000-0005-0000-0000-000006220000}"/>
    <cellStyle name="Total 2 3 5" xfId="4383" xr:uid="{00000000-0005-0000-0000-00003D060000}"/>
    <cellStyle name="Total 2 3 5 2" xfId="24898" xr:uid="{00000000-0005-0000-0000-000007220000}"/>
    <cellStyle name="Total 2 3 6" xfId="3712" xr:uid="{00000000-0005-0000-0000-0000B8260000}"/>
    <cellStyle name="Total 2 3 7" xfId="16277" xr:uid="{00000000-0005-0000-0000-00003D060000}"/>
    <cellStyle name="Total 2 3 7 2" xfId="34833" xr:uid="{00000000-0005-0000-0000-000009220000}"/>
    <cellStyle name="Total 2 3 8" xfId="17316" xr:uid="{00000000-0005-0000-0000-00003D060000}"/>
    <cellStyle name="Total 2 3 8 2" xfId="35872" xr:uid="{00000000-0005-0000-0000-00000A220000}"/>
    <cellStyle name="Total 2 3 9" xfId="13788" xr:uid="{00000000-0005-0000-0000-000081040000}"/>
    <cellStyle name="Total 2 3 9 2" xfId="32344" xr:uid="{00000000-0005-0000-0000-00000B220000}"/>
    <cellStyle name="Total 2 4" xfId="2351" xr:uid="{00000000-0005-0000-0000-00007F040000}"/>
    <cellStyle name="Total 2 4 10" xfId="17906" xr:uid="{00000000-0005-0000-0000-00007F040000}"/>
    <cellStyle name="Total 2 4 10 2" xfId="36462" xr:uid="{00000000-0005-0000-0000-00000D220000}"/>
    <cellStyle name="Total 2 4 11" xfId="19351" xr:uid="{00000000-0005-0000-0000-000041060000}"/>
    <cellStyle name="Total 2 4 11 2" xfId="37907" xr:uid="{00000000-0005-0000-0000-00000E220000}"/>
    <cellStyle name="Total 2 4 11 3" xfId="51399" xr:uid="{00000000-0005-0000-0000-00000E220000}"/>
    <cellStyle name="Total 2 4 12" xfId="23862" xr:uid="{00000000-0005-0000-0000-00000C220000}"/>
    <cellStyle name="Total 2 4 13" xfId="55271" xr:uid="{00000000-0005-0000-0000-00007F040000}"/>
    <cellStyle name="Total 2 4 2" xfId="5558" xr:uid="{00000000-0005-0000-0000-000041060000}"/>
    <cellStyle name="Total 2 4 2 2" xfId="20544" xr:uid="{00000000-0005-0000-0000-00008B070000}"/>
    <cellStyle name="Total 2 4 2 2 2" xfId="39096" xr:uid="{00000000-0005-0000-0000-000010220000}"/>
    <cellStyle name="Total 2 4 2 3" xfId="25975" xr:uid="{00000000-0005-0000-0000-00000F220000}"/>
    <cellStyle name="Total 2 4 3" xfId="7524" xr:uid="{00000000-0005-0000-0000-000041060000}"/>
    <cellStyle name="Total 2 4 3 2" xfId="27654" xr:uid="{00000000-0005-0000-0000-000011220000}"/>
    <cellStyle name="Total 2 4 4" xfId="4959" xr:uid="{00000000-0005-0000-0000-000041060000}"/>
    <cellStyle name="Total 2 4 4 2" xfId="25392" xr:uid="{00000000-0005-0000-0000-000012220000}"/>
    <cellStyle name="Total 2 4 5" xfId="6922" xr:uid="{00000000-0005-0000-0000-000041060000}"/>
    <cellStyle name="Total 2 4 5 2" xfId="27183" xr:uid="{00000000-0005-0000-0000-000013220000}"/>
    <cellStyle name="Total 2 4 6" xfId="3716" xr:uid="{00000000-0005-0000-0000-0000BC260000}"/>
    <cellStyle name="Total 2 4 7" xfId="11576" xr:uid="{00000000-0005-0000-0000-00007F040000}"/>
    <cellStyle name="Total 2 4 7 2" xfId="30140" xr:uid="{00000000-0005-0000-0000-000015220000}"/>
    <cellStyle name="Total 2 4 8" xfId="15025" xr:uid="{00000000-0005-0000-0000-000041060000}"/>
    <cellStyle name="Total 2 4 8 2" xfId="33581" xr:uid="{00000000-0005-0000-0000-000016220000}"/>
    <cellStyle name="Total 2 4 8 3" xfId="47532" xr:uid="{00000000-0005-0000-0000-000016220000}"/>
    <cellStyle name="Total 2 4 9" xfId="14368" xr:uid="{00000000-0005-0000-0000-000041060000}"/>
    <cellStyle name="Total 2 4 9 2" xfId="32924" xr:uid="{00000000-0005-0000-0000-000017220000}"/>
    <cellStyle name="Total 2 5" xfId="2709" xr:uid="{00000000-0005-0000-0000-00007F040000}"/>
    <cellStyle name="Total 2 5 10" xfId="19613" xr:uid="{00000000-0005-0000-0000-000042060000}"/>
    <cellStyle name="Total 2 5 10 2" xfId="38169" xr:uid="{00000000-0005-0000-0000-000019220000}"/>
    <cellStyle name="Total 2 5 10 3" xfId="51661" xr:uid="{00000000-0005-0000-0000-000019220000}"/>
    <cellStyle name="Total 2 5 11" xfId="55535" xr:uid="{00000000-0005-0000-0000-00007F040000}"/>
    <cellStyle name="Total 2 5 2" xfId="5916" xr:uid="{00000000-0005-0000-0000-000042060000}"/>
    <cellStyle name="Total 2 5 2 2" xfId="26326" xr:uid="{00000000-0005-0000-0000-00001A220000}"/>
    <cellStyle name="Total 2 5 3" xfId="7882" xr:uid="{00000000-0005-0000-0000-000042060000}"/>
    <cellStyle name="Total 2 5 3 2" xfId="27926" xr:uid="{00000000-0005-0000-0000-00001B220000}"/>
    <cellStyle name="Total 2 5 4" xfId="8743" xr:uid="{00000000-0005-0000-0000-000042060000}"/>
    <cellStyle name="Total 2 5 4 2" xfId="28606" xr:uid="{00000000-0005-0000-0000-00001C220000}"/>
    <cellStyle name="Total 2 5 5" xfId="9599" xr:uid="{00000000-0005-0000-0000-000042060000}"/>
    <cellStyle name="Total 2 5 5 2" xfId="29201" xr:uid="{00000000-0005-0000-0000-00001D220000}"/>
    <cellStyle name="Total 2 5 6" xfId="3717" xr:uid="{00000000-0005-0000-0000-0000BD260000}"/>
    <cellStyle name="Total 2 5 7" xfId="12495" xr:uid="{00000000-0005-0000-0000-000042060000}"/>
    <cellStyle name="Total 2 5 7 2" xfId="31053" xr:uid="{00000000-0005-0000-0000-00001F220000}"/>
    <cellStyle name="Total 2 5 7 3" xfId="45153" xr:uid="{00000000-0005-0000-0000-00001F220000}"/>
    <cellStyle name="Total 2 5 8" xfId="16617" xr:uid="{00000000-0005-0000-0000-000042060000}"/>
    <cellStyle name="Total 2 5 8 2" xfId="35173" xr:uid="{00000000-0005-0000-0000-000020220000}"/>
    <cellStyle name="Total 2 5 9" xfId="15215" xr:uid="{00000000-0005-0000-0000-00007F040000}"/>
    <cellStyle name="Total 2 5 9 2" xfId="33771" xr:uid="{00000000-0005-0000-0000-000021220000}"/>
    <cellStyle name="Total 2 6" xfId="2481" xr:uid="{00000000-0005-0000-0000-00007F040000}"/>
    <cellStyle name="Total 2 6 10" xfId="23992" xr:uid="{00000000-0005-0000-0000-000022220000}"/>
    <cellStyle name="Total 2 6 11" xfId="55309" xr:uid="{00000000-0005-0000-0000-00007F040000}"/>
    <cellStyle name="Total 2 6 2" xfId="5688" xr:uid="{00000000-0005-0000-0000-000043060000}"/>
    <cellStyle name="Total 2 6 2 2" xfId="20674" xr:uid="{00000000-0005-0000-0000-00008E070000}"/>
    <cellStyle name="Total 2 6 2 2 2" xfId="39224" xr:uid="{00000000-0005-0000-0000-000024220000}"/>
    <cellStyle name="Total 2 6 2 3" xfId="26103" xr:uid="{00000000-0005-0000-0000-000023220000}"/>
    <cellStyle name="Total 2 6 3" xfId="9371" xr:uid="{00000000-0005-0000-0000-000043060000}"/>
    <cellStyle name="Total 2 6 3 2" xfId="28973" xr:uid="{00000000-0005-0000-0000-000025220000}"/>
    <cellStyle name="Total 2 6 4" xfId="3718" xr:uid="{00000000-0005-0000-0000-0000BE260000}"/>
    <cellStyle name="Total 2 6 5" xfId="11885" xr:uid="{00000000-0005-0000-0000-000043060000}"/>
    <cellStyle name="Total 2 6 5 2" xfId="30449" xr:uid="{00000000-0005-0000-0000-000027220000}"/>
    <cellStyle name="Total 2 6 5 3" xfId="44594" xr:uid="{00000000-0005-0000-0000-000027220000}"/>
    <cellStyle name="Total 2 6 6" xfId="16389" xr:uid="{00000000-0005-0000-0000-000043060000}"/>
    <cellStyle name="Total 2 6 6 2" xfId="34945" xr:uid="{00000000-0005-0000-0000-000028220000}"/>
    <cellStyle name="Total 2 6 7" xfId="11605" xr:uid="{00000000-0005-0000-0000-00007F040000}"/>
    <cellStyle name="Total 2 6 7 2" xfId="30169" xr:uid="{00000000-0005-0000-0000-000029220000}"/>
    <cellStyle name="Total 2 6 8" xfId="17651" xr:uid="{00000000-0005-0000-0000-000043060000}"/>
    <cellStyle name="Total 2 6 8 2" xfId="36207" xr:uid="{00000000-0005-0000-0000-00002A220000}"/>
    <cellStyle name="Total 2 6 8 3" xfId="49831" xr:uid="{00000000-0005-0000-0000-00002A220000}"/>
    <cellStyle name="Total 2 6 9" xfId="21520" xr:uid="{00000000-0005-0000-0000-00007F040000}"/>
    <cellStyle name="Total 2 6 9 2" xfId="40060" xr:uid="{00000000-0005-0000-0000-00002B220000}"/>
    <cellStyle name="Total 2 6 9 3" xfId="53408" xr:uid="{00000000-0005-0000-0000-00002B220000}"/>
    <cellStyle name="Total 2 7" xfId="4381" xr:uid="{00000000-0005-0000-0000-000038060000}"/>
    <cellStyle name="Total 2 7 2" xfId="24896" xr:uid="{00000000-0005-0000-0000-00002C220000}"/>
    <cellStyle name="Total 2 8" xfId="3707" xr:uid="{00000000-0005-0000-0000-0000B3260000}"/>
    <cellStyle name="Total 2 9" xfId="13667" xr:uid="{00000000-0005-0000-0000-000038060000}"/>
    <cellStyle name="Total 2 9 2" xfId="32223" xr:uid="{00000000-0005-0000-0000-00002E220000}"/>
    <cellStyle name="Total 3" xfId="1167" xr:uid="{00000000-0005-0000-0000-000082040000}"/>
    <cellStyle name="Total 3 10" xfId="15932" xr:uid="{00000000-0005-0000-0000-000044060000}"/>
    <cellStyle name="Total 3 10 2" xfId="34488" xr:uid="{00000000-0005-0000-0000-000030220000}"/>
    <cellStyle name="Total 3 10 3" xfId="48333" xr:uid="{00000000-0005-0000-0000-000030220000}"/>
    <cellStyle name="Total 3 11" xfId="19870" xr:uid="{00000000-0005-0000-0000-000082040000}"/>
    <cellStyle name="Total 3 11 2" xfId="38426" xr:uid="{00000000-0005-0000-0000-000031220000}"/>
    <cellStyle name="Total 3 11 3" xfId="51918" xr:uid="{00000000-0005-0000-0000-000031220000}"/>
    <cellStyle name="Total 3 12" xfId="21634" xr:uid="{00000000-0005-0000-0000-000082040000}"/>
    <cellStyle name="Total 3 12 2" xfId="40174" xr:uid="{00000000-0005-0000-0000-000032220000}"/>
    <cellStyle name="Total 3 12 3" xfId="53522" xr:uid="{00000000-0005-0000-0000-000032220000}"/>
    <cellStyle name="Total 3 13" xfId="22147" xr:uid="{00000000-0005-0000-0000-000044060000}"/>
    <cellStyle name="Total 3 13 2" xfId="40687" xr:uid="{00000000-0005-0000-0000-000033220000}"/>
    <cellStyle name="Total 3 13 3" xfId="53976" xr:uid="{00000000-0005-0000-0000-000033220000}"/>
    <cellStyle name="Total 3 14" xfId="22949" xr:uid="{00000000-0005-0000-0000-00002F220000}"/>
    <cellStyle name="Total 3 15" xfId="29942" xr:uid="{00000000-0005-0000-0000-00002F220000}"/>
    <cellStyle name="Total 3 16" xfId="54364" xr:uid="{00000000-0005-0000-0000-000082040000}"/>
    <cellStyle name="Total 3 2" xfId="2348" xr:uid="{00000000-0005-0000-0000-000082040000}"/>
    <cellStyle name="Total 3 2 10" xfId="13150" xr:uid="{00000000-0005-0000-0000-000082040000}"/>
    <cellStyle name="Total 3 2 10 2" xfId="31706" xr:uid="{00000000-0005-0000-0000-000035220000}"/>
    <cellStyle name="Total 3 2 11" xfId="14990" xr:uid="{00000000-0005-0000-0000-000045060000}"/>
    <cellStyle name="Total 3 2 11 2" xfId="33546" xr:uid="{00000000-0005-0000-0000-000036220000}"/>
    <cellStyle name="Total 3 2 11 3" xfId="47504" xr:uid="{00000000-0005-0000-0000-000036220000}"/>
    <cellStyle name="Total 3 2 12" xfId="23859" xr:uid="{00000000-0005-0000-0000-000034220000}"/>
    <cellStyle name="Total 3 2 13" xfId="55268" xr:uid="{00000000-0005-0000-0000-000082040000}"/>
    <cellStyle name="Total 3 2 2" xfId="5555" xr:uid="{00000000-0005-0000-0000-000045060000}"/>
    <cellStyle name="Total 3 2 2 2" xfId="20541" xr:uid="{00000000-0005-0000-0000-000091070000}"/>
    <cellStyle name="Total 3 2 2 2 2" xfId="39093" xr:uid="{00000000-0005-0000-0000-000038220000}"/>
    <cellStyle name="Total 3 2 2 3" xfId="25972" xr:uid="{00000000-0005-0000-0000-000037220000}"/>
    <cellStyle name="Total 3 2 3" xfId="7521" xr:uid="{00000000-0005-0000-0000-000045060000}"/>
    <cellStyle name="Total 3 2 3 2" xfId="27651" xr:uid="{00000000-0005-0000-0000-000039220000}"/>
    <cellStyle name="Total 3 2 4" xfId="4956" xr:uid="{00000000-0005-0000-0000-000045060000}"/>
    <cellStyle name="Total 3 2 4 2" xfId="25389" xr:uid="{00000000-0005-0000-0000-00003A220000}"/>
    <cellStyle name="Total 3 2 5" xfId="6919" xr:uid="{00000000-0005-0000-0000-000045060000}"/>
    <cellStyle name="Total 3 2 5 2" xfId="27180" xr:uid="{00000000-0005-0000-0000-00003B220000}"/>
    <cellStyle name="Total 3 2 6" xfId="3720" xr:uid="{00000000-0005-0000-0000-0000C0260000}"/>
    <cellStyle name="Total 3 2 7" xfId="11579" xr:uid="{00000000-0005-0000-0000-000082040000}"/>
    <cellStyle name="Total 3 2 7 2" xfId="30143" xr:uid="{00000000-0005-0000-0000-00003D220000}"/>
    <cellStyle name="Total 3 2 8" xfId="15022" xr:uid="{00000000-0005-0000-0000-000045060000}"/>
    <cellStyle name="Total 3 2 8 2" xfId="33578" xr:uid="{00000000-0005-0000-0000-00003E220000}"/>
    <cellStyle name="Total 3 2 8 3" xfId="47529" xr:uid="{00000000-0005-0000-0000-00003E220000}"/>
    <cellStyle name="Total 3 2 9" xfId="13675" xr:uid="{00000000-0005-0000-0000-000045060000}"/>
    <cellStyle name="Total 3 2 9 2" xfId="32231" xr:uid="{00000000-0005-0000-0000-00003F220000}"/>
    <cellStyle name="Total 3 3" xfId="2712" xr:uid="{00000000-0005-0000-0000-000082040000}"/>
    <cellStyle name="Total 3 3 10" xfId="14776" xr:uid="{00000000-0005-0000-0000-000046060000}"/>
    <cellStyle name="Total 3 3 10 2" xfId="33332" xr:uid="{00000000-0005-0000-0000-000041220000}"/>
    <cellStyle name="Total 3 3 10 3" xfId="47297" xr:uid="{00000000-0005-0000-0000-000041220000}"/>
    <cellStyle name="Total 3 3 11" xfId="55538" xr:uid="{00000000-0005-0000-0000-000082040000}"/>
    <cellStyle name="Total 3 3 2" xfId="5919" xr:uid="{00000000-0005-0000-0000-000046060000}"/>
    <cellStyle name="Total 3 3 2 2" xfId="26329" xr:uid="{00000000-0005-0000-0000-000042220000}"/>
    <cellStyle name="Total 3 3 3" xfId="7885" xr:uid="{00000000-0005-0000-0000-000046060000}"/>
    <cellStyle name="Total 3 3 3 2" xfId="27929" xr:uid="{00000000-0005-0000-0000-000043220000}"/>
    <cellStyle name="Total 3 3 4" xfId="8746" xr:uid="{00000000-0005-0000-0000-000046060000}"/>
    <cellStyle name="Total 3 3 4 2" xfId="28609" xr:uid="{00000000-0005-0000-0000-000044220000}"/>
    <cellStyle name="Total 3 3 5" xfId="9602" xr:uid="{00000000-0005-0000-0000-000046060000}"/>
    <cellStyle name="Total 3 3 5 2" xfId="29204" xr:uid="{00000000-0005-0000-0000-000045220000}"/>
    <cellStyle name="Total 3 3 6" xfId="3721" xr:uid="{00000000-0005-0000-0000-0000C1260000}"/>
    <cellStyle name="Total 3 3 7" xfId="13123" xr:uid="{00000000-0005-0000-0000-000046060000}"/>
    <cellStyle name="Total 3 3 7 2" xfId="31679" xr:uid="{00000000-0005-0000-0000-000047220000}"/>
    <cellStyle name="Total 3 3 7 3" xfId="45762" xr:uid="{00000000-0005-0000-0000-000047220000}"/>
    <cellStyle name="Total 3 3 8" xfId="16620" xr:uid="{00000000-0005-0000-0000-000046060000}"/>
    <cellStyle name="Total 3 3 8 2" xfId="35176" xr:uid="{00000000-0005-0000-0000-000048220000}"/>
    <cellStyle name="Total 3 3 9" xfId="17768" xr:uid="{00000000-0005-0000-0000-000082040000}"/>
    <cellStyle name="Total 3 3 9 2" xfId="36324" xr:uid="{00000000-0005-0000-0000-000049220000}"/>
    <cellStyle name="Total 3 4" xfId="2478" xr:uid="{00000000-0005-0000-0000-000082040000}"/>
    <cellStyle name="Total 3 4 10" xfId="23989" xr:uid="{00000000-0005-0000-0000-00004A220000}"/>
    <cellStyle name="Total 3 4 11" xfId="55306" xr:uid="{00000000-0005-0000-0000-000082040000}"/>
    <cellStyle name="Total 3 4 2" xfId="5685" xr:uid="{00000000-0005-0000-0000-000047060000}"/>
    <cellStyle name="Total 3 4 2 2" xfId="20671" xr:uid="{00000000-0005-0000-0000-000094070000}"/>
    <cellStyle name="Total 3 4 2 2 2" xfId="39221" xr:uid="{00000000-0005-0000-0000-00004C220000}"/>
    <cellStyle name="Total 3 4 2 3" xfId="26100" xr:uid="{00000000-0005-0000-0000-00004B220000}"/>
    <cellStyle name="Total 3 4 3" xfId="9368" xr:uid="{00000000-0005-0000-0000-000047060000}"/>
    <cellStyle name="Total 3 4 3 2" xfId="28970" xr:uid="{00000000-0005-0000-0000-00004D220000}"/>
    <cellStyle name="Total 3 4 4" xfId="3722" xr:uid="{00000000-0005-0000-0000-0000C2260000}"/>
    <cellStyle name="Total 3 4 5" xfId="12401" xr:uid="{00000000-0005-0000-0000-000047060000}"/>
    <cellStyle name="Total 3 4 5 2" xfId="30960" xr:uid="{00000000-0005-0000-0000-00004F220000}"/>
    <cellStyle name="Total 3 4 5 3" xfId="45060" xr:uid="{00000000-0005-0000-0000-00004F220000}"/>
    <cellStyle name="Total 3 4 6" xfId="16386" xr:uid="{00000000-0005-0000-0000-000047060000}"/>
    <cellStyle name="Total 3 4 6 2" xfId="34942" xr:uid="{00000000-0005-0000-0000-000050220000}"/>
    <cellStyle name="Total 3 4 7" xfId="13980" xr:uid="{00000000-0005-0000-0000-000082040000}"/>
    <cellStyle name="Total 3 4 7 2" xfId="32536" xr:uid="{00000000-0005-0000-0000-000051220000}"/>
    <cellStyle name="Total 3 4 8" xfId="19679" xr:uid="{00000000-0005-0000-0000-000047060000}"/>
    <cellStyle name="Total 3 4 8 2" xfId="38235" xr:uid="{00000000-0005-0000-0000-000052220000}"/>
    <cellStyle name="Total 3 4 8 3" xfId="51727" xr:uid="{00000000-0005-0000-0000-000052220000}"/>
    <cellStyle name="Total 3 4 9" xfId="21517" xr:uid="{00000000-0005-0000-0000-000082040000}"/>
    <cellStyle name="Total 3 4 9 2" xfId="40057" xr:uid="{00000000-0005-0000-0000-000053220000}"/>
    <cellStyle name="Total 3 4 9 3" xfId="53405" xr:uid="{00000000-0005-0000-0000-000053220000}"/>
    <cellStyle name="Total 3 5" xfId="4384" xr:uid="{00000000-0005-0000-0000-000044060000}"/>
    <cellStyle name="Total 3 5 2" xfId="24899" xr:uid="{00000000-0005-0000-0000-000054220000}"/>
    <cellStyle name="Total 3 6" xfId="3719" xr:uid="{00000000-0005-0000-0000-0000BF260000}"/>
    <cellStyle name="Total 3 7" xfId="16274" xr:uid="{00000000-0005-0000-0000-000044060000}"/>
    <cellStyle name="Total 3 7 2" xfId="34830" xr:uid="{00000000-0005-0000-0000-000056220000}"/>
    <cellStyle name="Total 3 8" xfId="17465" xr:uid="{00000000-0005-0000-0000-000044060000}"/>
    <cellStyle name="Total 3 8 2" xfId="36021" xr:uid="{00000000-0005-0000-0000-000057220000}"/>
    <cellStyle name="Total 3 9" xfId="18052" xr:uid="{00000000-0005-0000-0000-000082040000}"/>
    <cellStyle name="Total 3 9 2" xfId="36608" xr:uid="{00000000-0005-0000-0000-000058220000}"/>
    <cellStyle name="Total 4" xfId="1168" xr:uid="{00000000-0005-0000-0000-000083040000}"/>
    <cellStyle name="Total 4 10" xfId="15163" xr:uid="{00000000-0005-0000-0000-000048060000}"/>
    <cellStyle name="Total 4 10 2" xfId="33719" xr:uid="{00000000-0005-0000-0000-00005A220000}"/>
    <cellStyle name="Total 4 10 3" xfId="47668" xr:uid="{00000000-0005-0000-0000-00005A220000}"/>
    <cellStyle name="Total 4 11" xfId="19320" xr:uid="{00000000-0005-0000-0000-000083040000}"/>
    <cellStyle name="Total 4 11 2" xfId="37876" xr:uid="{00000000-0005-0000-0000-00005B220000}"/>
    <cellStyle name="Total 4 11 3" xfId="51368" xr:uid="{00000000-0005-0000-0000-00005B220000}"/>
    <cellStyle name="Total 4 12" xfId="21509" xr:uid="{00000000-0005-0000-0000-000083040000}"/>
    <cellStyle name="Total 4 12 2" xfId="40049" xr:uid="{00000000-0005-0000-0000-00005C220000}"/>
    <cellStyle name="Total 4 12 3" xfId="53397" xr:uid="{00000000-0005-0000-0000-00005C220000}"/>
    <cellStyle name="Total 4 13" xfId="22148" xr:uid="{00000000-0005-0000-0000-000048060000}"/>
    <cellStyle name="Total 4 13 2" xfId="40688" xr:uid="{00000000-0005-0000-0000-00005D220000}"/>
    <cellStyle name="Total 4 13 3" xfId="53977" xr:uid="{00000000-0005-0000-0000-00005D220000}"/>
    <cellStyle name="Total 4 14" xfId="22950" xr:uid="{00000000-0005-0000-0000-000059220000}"/>
    <cellStyle name="Total 4 15" xfId="29941" xr:uid="{00000000-0005-0000-0000-000059220000}"/>
    <cellStyle name="Total 4 16" xfId="54365" xr:uid="{00000000-0005-0000-0000-000083040000}"/>
    <cellStyle name="Total 4 2" xfId="2347" xr:uid="{00000000-0005-0000-0000-000083040000}"/>
    <cellStyle name="Total 4 2 10" xfId="15898" xr:uid="{00000000-0005-0000-0000-000083040000}"/>
    <cellStyle name="Total 4 2 10 2" xfId="34454" xr:uid="{00000000-0005-0000-0000-00005F220000}"/>
    <cellStyle name="Total 4 2 11" xfId="18245" xr:uid="{00000000-0005-0000-0000-000049060000}"/>
    <cellStyle name="Total 4 2 11 2" xfId="36801" xr:uid="{00000000-0005-0000-0000-000060220000}"/>
    <cellStyle name="Total 4 2 11 3" xfId="50343" xr:uid="{00000000-0005-0000-0000-000060220000}"/>
    <cellStyle name="Total 4 2 12" xfId="23858" xr:uid="{00000000-0005-0000-0000-00005E220000}"/>
    <cellStyle name="Total 4 2 13" xfId="55267" xr:uid="{00000000-0005-0000-0000-000083040000}"/>
    <cellStyle name="Total 4 2 2" xfId="5554" xr:uid="{00000000-0005-0000-0000-000049060000}"/>
    <cellStyle name="Total 4 2 2 2" xfId="20540" xr:uid="{00000000-0005-0000-0000-000097070000}"/>
    <cellStyle name="Total 4 2 2 2 2" xfId="39092" xr:uid="{00000000-0005-0000-0000-000062220000}"/>
    <cellStyle name="Total 4 2 2 3" xfId="25971" xr:uid="{00000000-0005-0000-0000-000061220000}"/>
    <cellStyle name="Total 4 2 3" xfId="7520" xr:uid="{00000000-0005-0000-0000-000049060000}"/>
    <cellStyle name="Total 4 2 3 2" xfId="27650" xr:uid="{00000000-0005-0000-0000-000063220000}"/>
    <cellStyle name="Total 4 2 4" xfId="4955" xr:uid="{00000000-0005-0000-0000-000049060000}"/>
    <cellStyle name="Total 4 2 4 2" xfId="25388" xr:uid="{00000000-0005-0000-0000-000064220000}"/>
    <cellStyle name="Total 4 2 5" xfId="6918" xr:uid="{00000000-0005-0000-0000-000049060000}"/>
    <cellStyle name="Total 4 2 5 2" xfId="27179" xr:uid="{00000000-0005-0000-0000-000065220000}"/>
    <cellStyle name="Total 4 2 6" xfId="3724" xr:uid="{00000000-0005-0000-0000-0000C4260000}"/>
    <cellStyle name="Total 4 2 7" xfId="11580" xr:uid="{00000000-0005-0000-0000-000083040000}"/>
    <cellStyle name="Total 4 2 7 2" xfId="30144" xr:uid="{00000000-0005-0000-0000-000067220000}"/>
    <cellStyle name="Total 4 2 8" xfId="15021" xr:uid="{00000000-0005-0000-0000-000049060000}"/>
    <cellStyle name="Total 4 2 8 2" xfId="33577" xr:uid="{00000000-0005-0000-0000-000068220000}"/>
    <cellStyle name="Total 4 2 8 3" xfId="47528" xr:uid="{00000000-0005-0000-0000-000068220000}"/>
    <cellStyle name="Total 4 2 9" xfId="12276" xr:uid="{00000000-0005-0000-0000-000049060000}"/>
    <cellStyle name="Total 4 2 9 2" xfId="30837" xr:uid="{00000000-0005-0000-0000-000069220000}"/>
    <cellStyle name="Total 4 3" xfId="2713" xr:uid="{00000000-0005-0000-0000-000083040000}"/>
    <cellStyle name="Total 4 3 10" xfId="19436" xr:uid="{00000000-0005-0000-0000-00004A060000}"/>
    <cellStyle name="Total 4 3 10 2" xfId="37992" xr:uid="{00000000-0005-0000-0000-00006B220000}"/>
    <cellStyle name="Total 4 3 10 3" xfId="51484" xr:uid="{00000000-0005-0000-0000-00006B220000}"/>
    <cellStyle name="Total 4 3 11" xfId="55539" xr:uid="{00000000-0005-0000-0000-000083040000}"/>
    <cellStyle name="Total 4 3 2" xfId="5920" xr:uid="{00000000-0005-0000-0000-00004A060000}"/>
    <cellStyle name="Total 4 3 2 2" xfId="26330" xr:uid="{00000000-0005-0000-0000-00006C220000}"/>
    <cellStyle name="Total 4 3 3" xfId="7886" xr:uid="{00000000-0005-0000-0000-00004A060000}"/>
    <cellStyle name="Total 4 3 3 2" xfId="27930" xr:uid="{00000000-0005-0000-0000-00006D220000}"/>
    <cellStyle name="Total 4 3 4" xfId="8747" xr:uid="{00000000-0005-0000-0000-00004A060000}"/>
    <cellStyle name="Total 4 3 4 2" xfId="28610" xr:uid="{00000000-0005-0000-0000-00006E220000}"/>
    <cellStyle name="Total 4 3 5" xfId="9603" xr:uid="{00000000-0005-0000-0000-00004A060000}"/>
    <cellStyle name="Total 4 3 5 2" xfId="29205" xr:uid="{00000000-0005-0000-0000-00006F220000}"/>
    <cellStyle name="Total 4 3 6" xfId="3725" xr:uid="{00000000-0005-0000-0000-0000C5260000}"/>
    <cellStyle name="Total 4 3 7" xfId="12496" xr:uid="{00000000-0005-0000-0000-00004A060000}"/>
    <cellStyle name="Total 4 3 7 2" xfId="31054" xr:uid="{00000000-0005-0000-0000-000071220000}"/>
    <cellStyle name="Total 4 3 7 3" xfId="45154" xr:uid="{00000000-0005-0000-0000-000071220000}"/>
    <cellStyle name="Total 4 3 8" xfId="16621" xr:uid="{00000000-0005-0000-0000-00004A060000}"/>
    <cellStyle name="Total 4 3 8 2" xfId="35177" xr:uid="{00000000-0005-0000-0000-000072220000}"/>
    <cellStyle name="Total 4 3 9" xfId="16006" xr:uid="{00000000-0005-0000-0000-000083040000}"/>
    <cellStyle name="Total 4 3 9 2" xfId="34562" xr:uid="{00000000-0005-0000-0000-000073220000}"/>
    <cellStyle name="Total 4 4" xfId="2477" xr:uid="{00000000-0005-0000-0000-000083040000}"/>
    <cellStyle name="Total 4 4 10" xfId="23988" xr:uid="{00000000-0005-0000-0000-000074220000}"/>
    <cellStyle name="Total 4 4 11" xfId="55305" xr:uid="{00000000-0005-0000-0000-000083040000}"/>
    <cellStyle name="Total 4 4 2" xfId="5684" xr:uid="{00000000-0005-0000-0000-00004B060000}"/>
    <cellStyle name="Total 4 4 2 2" xfId="20670" xr:uid="{00000000-0005-0000-0000-00009A070000}"/>
    <cellStyle name="Total 4 4 2 2 2" xfId="39220" xr:uid="{00000000-0005-0000-0000-000076220000}"/>
    <cellStyle name="Total 4 4 2 3" xfId="26099" xr:uid="{00000000-0005-0000-0000-000075220000}"/>
    <cellStyle name="Total 4 4 3" xfId="9367" xr:uid="{00000000-0005-0000-0000-00004B060000}"/>
    <cellStyle name="Total 4 4 3 2" xfId="28969" xr:uid="{00000000-0005-0000-0000-000077220000}"/>
    <cellStyle name="Total 4 4 4" xfId="3726" xr:uid="{00000000-0005-0000-0000-0000C6260000}"/>
    <cellStyle name="Total 4 4 5" xfId="11723" xr:uid="{00000000-0005-0000-0000-00004B060000}"/>
    <cellStyle name="Total 4 4 5 2" xfId="30287" xr:uid="{00000000-0005-0000-0000-000079220000}"/>
    <cellStyle name="Total 4 4 5 3" xfId="44435" xr:uid="{00000000-0005-0000-0000-000079220000}"/>
    <cellStyle name="Total 4 4 6" xfId="16385" xr:uid="{00000000-0005-0000-0000-00004B060000}"/>
    <cellStyle name="Total 4 4 6 2" xfId="34941" xr:uid="{00000000-0005-0000-0000-00007A220000}"/>
    <cellStyle name="Total 4 4 7" xfId="18114" xr:uid="{00000000-0005-0000-0000-000083040000}"/>
    <cellStyle name="Total 4 4 7 2" xfId="36670" xr:uid="{00000000-0005-0000-0000-00007B220000}"/>
    <cellStyle name="Total 4 4 8" xfId="19376" xr:uid="{00000000-0005-0000-0000-00004B060000}"/>
    <cellStyle name="Total 4 4 8 2" xfId="37932" xr:uid="{00000000-0005-0000-0000-00007C220000}"/>
    <cellStyle name="Total 4 4 8 3" xfId="51424" xr:uid="{00000000-0005-0000-0000-00007C220000}"/>
    <cellStyle name="Total 4 4 9" xfId="21516" xr:uid="{00000000-0005-0000-0000-000083040000}"/>
    <cellStyle name="Total 4 4 9 2" xfId="40056" xr:uid="{00000000-0005-0000-0000-00007D220000}"/>
    <cellStyle name="Total 4 4 9 3" xfId="53404" xr:uid="{00000000-0005-0000-0000-00007D220000}"/>
    <cellStyle name="Total 4 5" xfId="4385" xr:uid="{00000000-0005-0000-0000-000048060000}"/>
    <cellStyle name="Total 4 5 2" xfId="24900" xr:uid="{00000000-0005-0000-0000-00007E220000}"/>
    <cellStyle name="Total 4 6" xfId="3723" xr:uid="{00000000-0005-0000-0000-0000C3260000}"/>
    <cellStyle name="Total 4 7" xfId="13671" xr:uid="{00000000-0005-0000-0000-000048060000}"/>
    <cellStyle name="Total 4 7 2" xfId="32227" xr:uid="{00000000-0005-0000-0000-000080220000}"/>
    <cellStyle name="Total 4 8" xfId="14782" xr:uid="{00000000-0005-0000-0000-000048060000}"/>
    <cellStyle name="Total 4 8 2" xfId="33338" xr:uid="{00000000-0005-0000-0000-000081220000}"/>
    <cellStyle name="Total 4 9" xfId="13882" xr:uid="{00000000-0005-0000-0000-000083040000}"/>
    <cellStyle name="Total 4 9 2" xfId="32438" xr:uid="{00000000-0005-0000-0000-000082220000}"/>
    <cellStyle name="Total 5" xfId="2352" xr:uid="{00000000-0005-0000-0000-00007E040000}"/>
    <cellStyle name="Total 5 10" xfId="11713" xr:uid="{00000000-0005-0000-0000-00007E040000}"/>
    <cellStyle name="Total 5 10 2" xfId="30277" xr:uid="{00000000-0005-0000-0000-000084220000}"/>
    <cellStyle name="Total 5 11" xfId="19539" xr:uid="{00000000-0005-0000-0000-00004C060000}"/>
    <cellStyle name="Total 5 11 2" xfId="38095" xr:uid="{00000000-0005-0000-0000-000085220000}"/>
    <cellStyle name="Total 5 11 3" xfId="51587" xr:uid="{00000000-0005-0000-0000-000085220000}"/>
    <cellStyle name="Total 5 12" xfId="23863" xr:uid="{00000000-0005-0000-0000-000083220000}"/>
    <cellStyle name="Total 5 13" xfId="55272" xr:uid="{00000000-0005-0000-0000-00007E040000}"/>
    <cellStyle name="Total 5 2" xfId="5559" xr:uid="{00000000-0005-0000-0000-00004C060000}"/>
    <cellStyle name="Total 5 2 2" xfId="20545" xr:uid="{00000000-0005-0000-0000-00009C070000}"/>
    <cellStyle name="Total 5 2 2 2" xfId="39097" xr:uid="{00000000-0005-0000-0000-000087220000}"/>
    <cellStyle name="Total 5 2 3" xfId="25976" xr:uid="{00000000-0005-0000-0000-000086220000}"/>
    <cellStyle name="Total 5 3" xfId="7525" xr:uid="{00000000-0005-0000-0000-00004C060000}"/>
    <cellStyle name="Total 5 3 2" xfId="27655" xr:uid="{00000000-0005-0000-0000-000088220000}"/>
    <cellStyle name="Total 5 4" xfId="4960" xr:uid="{00000000-0005-0000-0000-00004C060000}"/>
    <cellStyle name="Total 5 4 2" xfId="25393" xr:uid="{00000000-0005-0000-0000-000089220000}"/>
    <cellStyle name="Total 5 5" xfId="6923" xr:uid="{00000000-0005-0000-0000-00004C060000}"/>
    <cellStyle name="Total 5 5 2" xfId="27184" xr:uid="{00000000-0005-0000-0000-00008A220000}"/>
    <cellStyle name="Total 5 6" xfId="3727" xr:uid="{00000000-0005-0000-0000-0000C7260000}"/>
    <cellStyle name="Total 5 7" xfId="11575" xr:uid="{00000000-0005-0000-0000-00007E040000}"/>
    <cellStyle name="Total 5 7 2" xfId="30139" xr:uid="{00000000-0005-0000-0000-00008C220000}"/>
    <cellStyle name="Total 5 8" xfId="15026" xr:uid="{00000000-0005-0000-0000-00004C060000}"/>
    <cellStyle name="Total 5 8 2" xfId="33582" xr:uid="{00000000-0005-0000-0000-00008D220000}"/>
    <cellStyle name="Total 5 8 3" xfId="47533" xr:uid="{00000000-0005-0000-0000-00008D220000}"/>
    <cellStyle name="Total 5 9" xfId="15540" xr:uid="{00000000-0005-0000-0000-00004C060000}"/>
    <cellStyle name="Total 5 9 2" xfId="34096" xr:uid="{00000000-0005-0000-0000-00008E220000}"/>
    <cellStyle name="Total 6" xfId="2708" xr:uid="{00000000-0005-0000-0000-00007E040000}"/>
    <cellStyle name="Total 6 10" xfId="11479" xr:uid="{00000000-0005-0000-0000-00004D060000}"/>
    <cellStyle name="Total 6 10 2" xfId="30043" xr:uid="{00000000-0005-0000-0000-000090220000}"/>
    <cellStyle name="Total 6 10 3" xfId="44261" xr:uid="{00000000-0005-0000-0000-000090220000}"/>
    <cellStyle name="Total 6 11" xfId="55534" xr:uid="{00000000-0005-0000-0000-00007E040000}"/>
    <cellStyle name="Total 6 2" xfId="5915" xr:uid="{00000000-0005-0000-0000-00004D060000}"/>
    <cellStyle name="Total 6 2 2" xfId="26325" xr:uid="{00000000-0005-0000-0000-000091220000}"/>
    <cellStyle name="Total 6 3" xfId="7881" xr:uid="{00000000-0005-0000-0000-00004D060000}"/>
    <cellStyle name="Total 6 3 2" xfId="27925" xr:uid="{00000000-0005-0000-0000-000092220000}"/>
    <cellStyle name="Total 6 4" xfId="8742" xr:uid="{00000000-0005-0000-0000-00004D060000}"/>
    <cellStyle name="Total 6 4 2" xfId="28605" xr:uid="{00000000-0005-0000-0000-000093220000}"/>
    <cellStyle name="Total 6 5" xfId="9598" xr:uid="{00000000-0005-0000-0000-00004D060000}"/>
    <cellStyle name="Total 6 5 2" xfId="29200" xr:uid="{00000000-0005-0000-0000-000094220000}"/>
    <cellStyle name="Total 6 6" xfId="3728" xr:uid="{00000000-0005-0000-0000-0000C8260000}"/>
    <cellStyle name="Total 6 7" xfId="13124" xr:uid="{00000000-0005-0000-0000-00004D060000}"/>
    <cellStyle name="Total 6 7 2" xfId="31680" xr:uid="{00000000-0005-0000-0000-000096220000}"/>
    <cellStyle name="Total 6 7 3" xfId="45763" xr:uid="{00000000-0005-0000-0000-000096220000}"/>
    <cellStyle name="Total 6 8" xfId="16616" xr:uid="{00000000-0005-0000-0000-00004D060000}"/>
    <cellStyle name="Total 6 8 2" xfId="35172" xr:uid="{00000000-0005-0000-0000-000097220000}"/>
    <cellStyle name="Total 6 9" xfId="18466" xr:uid="{00000000-0005-0000-0000-00007E040000}"/>
    <cellStyle name="Total 6 9 2" xfId="37022" xr:uid="{00000000-0005-0000-0000-000098220000}"/>
    <cellStyle name="Total 7" xfId="2482" xr:uid="{00000000-0005-0000-0000-00007E040000}"/>
    <cellStyle name="Total 7 10" xfId="23993" xr:uid="{00000000-0005-0000-0000-000099220000}"/>
    <cellStyle name="Total 7 11" xfId="55310" xr:uid="{00000000-0005-0000-0000-00007E040000}"/>
    <cellStyle name="Total 7 2" xfId="5689" xr:uid="{00000000-0005-0000-0000-00004E060000}"/>
    <cellStyle name="Total 7 2 2" xfId="20675" xr:uid="{00000000-0005-0000-0000-00009F070000}"/>
    <cellStyle name="Total 7 2 2 2" xfId="39225" xr:uid="{00000000-0005-0000-0000-00009B220000}"/>
    <cellStyle name="Total 7 2 3" xfId="26104" xr:uid="{00000000-0005-0000-0000-00009A220000}"/>
    <cellStyle name="Total 7 3" xfId="9372" xr:uid="{00000000-0005-0000-0000-00004E060000}"/>
    <cellStyle name="Total 7 3 2" xfId="28974" xr:uid="{00000000-0005-0000-0000-00009C220000}"/>
    <cellStyle name="Total 7 4" xfId="3729" xr:uid="{00000000-0005-0000-0000-0000C9260000}"/>
    <cellStyle name="Total 7 5" xfId="11726" xr:uid="{00000000-0005-0000-0000-00004E060000}"/>
    <cellStyle name="Total 7 5 2" xfId="30290" xr:uid="{00000000-0005-0000-0000-00009E220000}"/>
    <cellStyle name="Total 7 5 3" xfId="44438" xr:uid="{00000000-0005-0000-0000-00009E220000}"/>
    <cellStyle name="Total 7 6" xfId="16390" xr:uid="{00000000-0005-0000-0000-00004E060000}"/>
    <cellStyle name="Total 7 6 2" xfId="34946" xr:uid="{00000000-0005-0000-0000-00009F220000}"/>
    <cellStyle name="Total 7 7" xfId="15907" xr:uid="{00000000-0005-0000-0000-00007E040000}"/>
    <cellStyle name="Total 7 7 2" xfId="34463" xr:uid="{00000000-0005-0000-0000-0000A0220000}"/>
    <cellStyle name="Total 7 8" xfId="18728" xr:uid="{00000000-0005-0000-0000-00004E060000}"/>
    <cellStyle name="Total 7 8 2" xfId="37284" xr:uid="{00000000-0005-0000-0000-0000A1220000}"/>
    <cellStyle name="Total 7 8 3" xfId="50781" xr:uid="{00000000-0005-0000-0000-0000A1220000}"/>
    <cellStyle name="Total 7 9" xfId="21521" xr:uid="{00000000-0005-0000-0000-00007E040000}"/>
    <cellStyle name="Total 7 9 2" xfId="40061" xr:uid="{00000000-0005-0000-0000-0000A2220000}"/>
    <cellStyle name="Total 7 9 3" xfId="53409" xr:uid="{00000000-0005-0000-0000-0000A2220000}"/>
    <cellStyle name="Total 8" xfId="4380" xr:uid="{00000000-0005-0000-0000-000037060000}"/>
    <cellStyle name="Total 8 2" xfId="24895" xr:uid="{00000000-0005-0000-0000-0000A3220000}"/>
    <cellStyle name="Total 9" xfId="3706" xr:uid="{00000000-0005-0000-0000-0000B2260000}"/>
    <cellStyle name="Warning" xfId="3730" xr:uid="{00000000-0005-0000-0000-0000CA260000}"/>
    <cellStyle name="Warning Text" xfId="1169" xr:uid="{00000000-0005-0000-0000-000084040000}"/>
    <cellStyle name="Warning Text 2" xfId="3731" xr:uid="{00000000-0005-0000-0000-0000CB260000}"/>
    <cellStyle name="一般" xfId="0" builtinId="0"/>
    <cellStyle name="一般 10" xfId="1170" xr:uid="{00000000-0005-0000-0000-000086040000}"/>
    <cellStyle name="一般 10 2" xfId="3732" xr:uid="{00000000-0005-0000-0000-0000CD260000}"/>
    <cellStyle name="一般 11" xfId="1171" xr:uid="{00000000-0005-0000-0000-000087040000}"/>
    <cellStyle name="一般 11 2" xfId="3733" xr:uid="{00000000-0005-0000-0000-0000CE260000}"/>
    <cellStyle name="一般 12" xfId="7008" xr:uid="{00000000-0005-0000-0000-0000CC260000}"/>
    <cellStyle name="一般 2" xfId="1172" xr:uid="{00000000-0005-0000-0000-000088040000}"/>
    <cellStyle name="一般 2 2" xfId="1173" xr:uid="{00000000-0005-0000-0000-000089040000}"/>
    <cellStyle name="一般 2 2 2" xfId="3735" xr:uid="{00000000-0005-0000-0000-0000D0260000}"/>
    <cellStyle name="一般 2 3" xfId="3734" xr:uid="{00000000-0005-0000-0000-0000CF260000}"/>
    <cellStyle name="一般 2_1060206_主計索取資料" xfId="1174" xr:uid="{00000000-0005-0000-0000-00008A040000}"/>
    <cellStyle name="一般 3" xfId="1175" xr:uid="{00000000-0005-0000-0000-00008B040000}"/>
    <cellStyle name="一般 3 2" xfId="1176" xr:uid="{00000000-0005-0000-0000-00008C040000}"/>
    <cellStyle name="一般 3 2 2" xfId="3737" xr:uid="{00000000-0005-0000-0000-0000D3260000}"/>
    <cellStyle name="一般 3 3" xfId="3736" xr:uid="{00000000-0005-0000-0000-0000D2260000}"/>
    <cellStyle name="一般 3_1060303-主機案(租用及購置)-按期程" xfId="1177" xr:uid="{00000000-0005-0000-0000-00008D040000}"/>
    <cellStyle name="一般 4" xfId="7" xr:uid="{1B90FC5C-40D0-4EE5-A890-84C5E83DE35F}"/>
    <cellStyle name="一般 4 2" xfId="3213" xr:uid="{00000000-0005-0000-0000-000006000000}"/>
    <cellStyle name="一般 4 2 2" xfId="3739" xr:uid="{00000000-0005-0000-0000-0000D6260000}"/>
    <cellStyle name="一般 4 3" xfId="3738" xr:uid="{00000000-0005-0000-0000-0000D5260000}"/>
    <cellStyle name="一般 5" xfId="1178" xr:uid="{00000000-0005-0000-0000-00008F040000}"/>
    <cellStyle name="一般 5 2" xfId="9005" xr:uid="{00000000-0005-0000-0000-0000D7260000}"/>
    <cellStyle name="一般 6" xfId="1179" xr:uid="{00000000-0005-0000-0000-000090040000}"/>
    <cellStyle name="一般 6 2" xfId="9004" xr:uid="{00000000-0005-0000-0000-0000D8260000}"/>
    <cellStyle name="一般 7" xfId="1180" xr:uid="{00000000-0005-0000-0000-000091040000}"/>
    <cellStyle name="一般 7 2" xfId="3740" xr:uid="{00000000-0005-0000-0000-0000D9260000}"/>
    <cellStyle name="一般 8" xfId="1181" xr:uid="{00000000-0005-0000-0000-000092040000}"/>
    <cellStyle name="一般 8 2" xfId="3741" xr:uid="{00000000-0005-0000-0000-0000DA260000}"/>
    <cellStyle name="一般 9" xfId="1182" xr:uid="{00000000-0005-0000-0000-000093040000}"/>
    <cellStyle name="一般 9 2" xfId="9007" xr:uid="{00000000-0005-0000-0000-0000DB260000}"/>
    <cellStyle name="千分位" xfId="1" builtinId="3"/>
    <cellStyle name="千分位 10" xfId="1183" xr:uid="{00000000-0005-0000-0000-000096040000}"/>
    <cellStyle name="千分位 10 2" xfId="1184" xr:uid="{00000000-0005-0000-0000-000097040000}"/>
    <cellStyle name="千分位 10 2 2" xfId="1185" xr:uid="{00000000-0005-0000-0000-000098040000}"/>
    <cellStyle name="千分位 10 2 2 2" xfId="1186" xr:uid="{00000000-0005-0000-0000-000099040000}"/>
    <cellStyle name="千分位 10 2 2 2 2" xfId="1187" xr:uid="{00000000-0005-0000-0000-00009A040000}"/>
    <cellStyle name="千分位 10 2 2 2 2 2" xfId="4404" xr:uid="{00000000-0005-0000-0000-000065060000}"/>
    <cellStyle name="千分位 10 2 2 2 2 2 2" xfId="24918" xr:uid="{00000000-0005-0000-0000-0000CC220000}"/>
    <cellStyle name="千分位 10 2 2 2 2 3" xfId="9010" xr:uid="{00000000-0005-0000-0000-0000E0260000}"/>
    <cellStyle name="千分位 10 2 2 2 2 4" xfId="22153" xr:uid="{00000000-0005-0000-0000-000065060000}"/>
    <cellStyle name="千分位 10 2 2 2 2 4 2" xfId="40693" xr:uid="{00000000-0005-0000-0000-0000CE220000}"/>
    <cellStyle name="千分位 10 2 2 2 2 5" xfId="22955" xr:uid="{00000000-0005-0000-0000-0000CB220000}"/>
    <cellStyle name="千分位 10 2 2 2 2 6" xfId="54370" xr:uid="{00000000-0005-0000-0000-00009A040000}"/>
    <cellStyle name="千分位 10 2 2 2 3" xfId="4403" xr:uid="{00000000-0005-0000-0000-000064060000}"/>
    <cellStyle name="千分位 10 2 2 2 3 2" xfId="24917" xr:uid="{00000000-0005-0000-0000-0000CF220000}"/>
    <cellStyle name="千分位 10 2 2 2 4" xfId="3744" xr:uid="{00000000-0005-0000-0000-0000DF260000}"/>
    <cellStyle name="千分位 10 2 2 2 5" xfId="22152" xr:uid="{00000000-0005-0000-0000-000064060000}"/>
    <cellStyle name="千分位 10 2 2 2 5 2" xfId="40692" xr:uid="{00000000-0005-0000-0000-0000D1220000}"/>
    <cellStyle name="千分位 10 2 2 2 6" xfId="22954" xr:uid="{00000000-0005-0000-0000-0000CA220000}"/>
    <cellStyle name="千分位 10 2 2 2 7" xfId="54369" xr:uid="{00000000-0005-0000-0000-000099040000}"/>
    <cellStyle name="千分位 10 2 2 3" xfId="1188" xr:uid="{00000000-0005-0000-0000-00009B040000}"/>
    <cellStyle name="千分位 10 2 2 3 2" xfId="4405" xr:uid="{00000000-0005-0000-0000-000066060000}"/>
    <cellStyle name="千分位 10 2 2 3 2 2" xfId="24919" xr:uid="{00000000-0005-0000-0000-0000D3220000}"/>
    <cellStyle name="千分位 10 2 2 3 3" xfId="9009" xr:uid="{00000000-0005-0000-0000-0000E1260000}"/>
    <cellStyle name="千分位 10 2 2 3 4" xfId="22154" xr:uid="{00000000-0005-0000-0000-000066060000}"/>
    <cellStyle name="千分位 10 2 2 3 4 2" xfId="40694" xr:uid="{00000000-0005-0000-0000-0000D5220000}"/>
    <cellStyle name="千分位 10 2 2 3 5" xfId="22956" xr:uid="{00000000-0005-0000-0000-0000D2220000}"/>
    <cellStyle name="千分位 10 2 2 3 6" xfId="54371" xr:uid="{00000000-0005-0000-0000-00009B040000}"/>
    <cellStyle name="千分位 10 2 2 4" xfId="4402" xr:uid="{00000000-0005-0000-0000-000063060000}"/>
    <cellStyle name="千分位 10 2 2 4 2" xfId="24916" xr:uid="{00000000-0005-0000-0000-0000D6220000}"/>
    <cellStyle name="千分位 10 2 2 5" xfId="3743" xr:uid="{00000000-0005-0000-0000-0000DE260000}"/>
    <cellStyle name="千分位 10 2 2 6" xfId="22151" xr:uid="{00000000-0005-0000-0000-000063060000}"/>
    <cellStyle name="千分位 10 2 2 6 2" xfId="40691" xr:uid="{00000000-0005-0000-0000-0000D8220000}"/>
    <cellStyle name="千分位 10 2 2 7" xfId="22953" xr:uid="{00000000-0005-0000-0000-0000C9220000}"/>
    <cellStyle name="千分位 10 2 2 8" xfId="54368" xr:uid="{00000000-0005-0000-0000-000098040000}"/>
    <cellStyle name="千分位 10 2 3" xfId="1189" xr:uid="{00000000-0005-0000-0000-00009C040000}"/>
    <cellStyle name="千分位 10 2 3 2" xfId="1190" xr:uid="{00000000-0005-0000-0000-00009D040000}"/>
    <cellStyle name="千分位 10 2 3 2 2" xfId="4407" xr:uid="{00000000-0005-0000-0000-000068060000}"/>
    <cellStyle name="千分位 10 2 3 2 2 2" xfId="24921" xr:uid="{00000000-0005-0000-0000-0000DB220000}"/>
    <cellStyle name="千分位 10 2 3 2 3" xfId="9011" xr:uid="{00000000-0005-0000-0000-0000E3260000}"/>
    <cellStyle name="千分位 10 2 3 2 4" xfId="22156" xr:uid="{00000000-0005-0000-0000-000068060000}"/>
    <cellStyle name="千分位 10 2 3 2 4 2" xfId="40696" xr:uid="{00000000-0005-0000-0000-0000DD220000}"/>
    <cellStyle name="千分位 10 2 3 2 5" xfId="22958" xr:uid="{00000000-0005-0000-0000-0000DA220000}"/>
    <cellStyle name="千分位 10 2 3 2 6" xfId="54373" xr:uid="{00000000-0005-0000-0000-00009D040000}"/>
    <cellStyle name="千分位 10 2 3 3" xfId="4406" xr:uid="{00000000-0005-0000-0000-000067060000}"/>
    <cellStyle name="千分位 10 2 3 3 2" xfId="24920" xr:uid="{00000000-0005-0000-0000-0000DE220000}"/>
    <cellStyle name="千分位 10 2 3 4" xfId="3745" xr:uid="{00000000-0005-0000-0000-0000E2260000}"/>
    <cellStyle name="千分位 10 2 3 5" xfId="22155" xr:uid="{00000000-0005-0000-0000-000067060000}"/>
    <cellStyle name="千分位 10 2 3 5 2" xfId="40695" xr:uid="{00000000-0005-0000-0000-0000E0220000}"/>
    <cellStyle name="千分位 10 2 3 6" xfId="22957" xr:uid="{00000000-0005-0000-0000-0000D9220000}"/>
    <cellStyle name="千分位 10 2 3 7" xfId="54372" xr:uid="{00000000-0005-0000-0000-00009C040000}"/>
    <cellStyle name="千分位 10 2 4" xfId="1191" xr:uid="{00000000-0005-0000-0000-00009E040000}"/>
    <cellStyle name="千分位 10 2 4 2" xfId="4408" xr:uid="{00000000-0005-0000-0000-000069060000}"/>
    <cellStyle name="千分位 10 2 4 2 2" xfId="24922" xr:uid="{00000000-0005-0000-0000-0000E2220000}"/>
    <cellStyle name="千分位 10 2 4 3" xfId="9008" xr:uid="{00000000-0005-0000-0000-0000E4260000}"/>
    <cellStyle name="千分位 10 2 4 4" xfId="22157" xr:uid="{00000000-0005-0000-0000-000069060000}"/>
    <cellStyle name="千分位 10 2 4 4 2" xfId="40697" xr:uid="{00000000-0005-0000-0000-0000E4220000}"/>
    <cellStyle name="千分位 10 2 4 5" xfId="22959" xr:uid="{00000000-0005-0000-0000-0000E1220000}"/>
    <cellStyle name="千分位 10 2 4 6" xfId="54374" xr:uid="{00000000-0005-0000-0000-00009E040000}"/>
    <cellStyle name="千分位 10 2 5" xfId="4401" xr:uid="{00000000-0005-0000-0000-000062060000}"/>
    <cellStyle name="千分位 10 2 5 2" xfId="24915" xr:uid="{00000000-0005-0000-0000-0000E5220000}"/>
    <cellStyle name="千分位 10 2 6" xfId="3742" xr:uid="{00000000-0005-0000-0000-0000DD260000}"/>
    <cellStyle name="千分位 10 2 7" xfId="22150" xr:uid="{00000000-0005-0000-0000-000062060000}"/>
    <cellStyle name="千分位 10 2 7 2" xfId="40690" xr:uid="{00000000-0005-0000-0000-0000E7220000}"/>
    <cellStyle name="千分位 10 2 8" xfId="22952" xr:uid="{00000000-0005-0000-0000-0000C8220000}"/>
    <cellStyle name="千分位 10 2 9" xfId="54367" xr:uid="{00000000-0005-0000-0000-000097040000}"/>
    <cellStyle name="千分位 10 3" xfId="1192" xr:uid="{00000000-0005-0000-0000-00009F040000}"/>
    <cellStyle name="千分位 10 3 2" xfId="1193" xr:uid="{00000000-0005-0000-0000-0000A0040000}"/>
    <cellStyle name="千分位 10 3 2 2" xfId="4410" xr:uid="{00000000-0005-0000-0000-00006B060000}"/>
    <cellStyle name="千分位 10 3 2 2 2" xfId="24924" xr:uid="{00000000-0005-0000-0000-0000EA220000}"/>
    <cellStyle name="千分位 10 3 2 3" xfId="3747" xr:uid="{00000000-0005-0000-0000-0000E6260000}"/>
    <cellStyle name="千分位 10 3 2 4" xfId="22159" xr:uid="{00000000-0005-0000-0000-00006B060000}"/>
    <cellStyle name="千分位 10 3 2 4 2" xfId="40699" xr:uid="{00000000-0005-0000-0000-0000EC220000}"/>
    <cellStyle name="千分位 10 3 2 5" xfId="22961" xr:uid="{00000000-0005-0000-0000-0000E9220000}"/>
    <cellStyle name="千分位 10 3 2 6" xfId="54376" xr:uid="{00000000-0005-0000-0000-0000A0040000}"/>
    <cellStyle name="千分位 10 3 3" xfId="4409" xr:uid="{00000000-0005-0000-0000-00006A060000}"/>
    <cellStyle name="千分位 10 3 3 2" xfId="24923" xr:uid="{00000000-0005-0000-0000-0000ED220000}"/>
    <cellStyle name="千分位 10 3 4" xfId="3746" xr:uid="{00000000-0005-0000-0000-0000E5260000}"/>
    <cellStyle name="千分位 10 3 5" xfId="22158" xr:uid="{00000000-0005-0000-0000-00006A060000}"/>
    <cellStyle name="千分位 10 3 5 2" xfId="40698" xr:uid="{00000000-0005-0000-0000-0000EF220000}"/>
    <cellStyle name="千分位 10 3 6" xfId="22960" xr:uid="{00000000-0005-0000-0000-0000E8220000}"/>
    <cellStyle name="千分位 10 3 7" xfId="54375" xr:uid="{00000000-0005-0000-0000-00009F040000}"/>
    <cellStyle name="千分位 10 4" xfId="1194" xr:uid="{00000000-0005-0000-0000-0000A1040000}"/>
    <cellStyle name="千分位 10 4 2" xfId="4411" xr:uid="{00000000-0005-0000-0000-00006C060000}"/>
    <cellStyle name="千分位 10 4 2 2" xfId="24925" xr:uid="{00000000-0005-0000-0000-0000F1220000}"/>
    <cellStyle name="千分位 10 4 3" xfId="3748" xr:uid="{00000000-0005-0000-0000-0000E7260000}"/>
    <cellStyle name="千分位 10 4 4" xfId="22160" xr:uid="{00000000-0005-0000-0000-00006C060000}"/>
    <cellStyle name="千分位 10 4 4 2" xfId="40700" xr:uid="{00000000-0005-0000-0000-0000F3220000}"/>
    <cellStyle name="千分位 10 4 5" xfId="22962" xr:uid="{00000000-0005-0000-0000-0000F0220000}"/>
    <cellStyle name="千分位 10 4 6" xfId="54377" xr:uid="{00000000-0005-0000-0000-0000A1040000}"/>
    <cellStyle name="千分位 10 5" xfId="4400" xr:uid="{00000000-0005-0000-0000-000061060000}"/>
    <cellStyle name="千分位 10 5 2" xfId="24914" xr:uid="{00000000-0005-0000-0000-0000F4220000}"/>
    <cellStyle name="千分位 10 6" xfId="9006" xr:uid="{00000000-0005-0000-0000-0000DC260000}"/>
    <cellStyle name="千分位 10 7" xfId="22149" xr:uid="{00000000-0005-0000-0000-000061060000}"/>
    <cellStyle name="千分位 10 7 2" xfId="40689" xr:uid="{00000000-0005-0000-0000-0000F6220000}"/>
    <cellStyle name="千分位 10 8" xfId="22951" xr:uid="{00000000-0005-0000-0000-0000C7220000}"/>
    <cellStyle name="千分位 10 9" xfId="54366" xr:uid="{00000000-0005-0000-0000-000096040000}"/>
    <cellStyle name="千分位 11" xfId="1195" xr:uid="{00000000-0005-0000-0000-0000A2040000}"/>
    <cellStyle name="千分位 11 2" xfId="1196" xr:uid="{00000000-0005-0000-0000-0000A3040000}"/>
    <cellStyle name="千分位 11 2 2" xfId="4413" xr:uid="{00000000-0005-0000-0000-00006E060000}"/>
    <cellStyle name="千分位 11 2 2 2" xfId="24927" xr:uid="{00000000-0005-0000-0000-0000F9220000}"/>
    <cellStyle name="千分位 11 2 3" xfId="9013" xr:uid="{00000000-0005-0000-0000-0000E9260000}"/>
    <cellStyle name="千分位 11 2 4" xfId="22162" xr:uid="{00000000-0005-0000-0000-00006E060000}"/>
    <cellStyle name="千分位 11 2 4 2" xfId="40702" xr:uid="{00000000-0005-0000-0000-0000FB220000}"/>
    <cellStyle name="千分位 11 2 5" xfId="22964" xr:uid="{00000000-0005-0000-0000-0000F8220000}"/>
    <cellStyle name="千分位 11 2 6" xfId="54379" xr:uid="{00000000-0005-0000-0000-0000A3040000}"/>
    <cellStyle name="千分位 11 3" xfId="4412" xr:uid="{00000000-0005-0000-0000-00006D060000}"/>
    <cellStyle name="千分位 11 3 2" xfId="24926" xr:uid="{00000000-0005-0000-0000-0000FC220000}"/>
    <cellStyle name="千分位 11 4" xfId="9014" xr:uid="{00000000-0005-0000-0000-0000E8260000}"/>
    <cellStyle name="千分位 11 5" xfId="22161" xr:uid="{00000000-0005-0000-0000-00006D060000}"/>
    <cellStyle name="千分位 11 5 2" xfId="40701" xr:uid="{00000000-0005-0000-0000-0000FE220000}"/>
    <cellStyle name="千分位 11 6" xfId="22963" xr:uid="{00000000-0005-0000-0000-0000F7220000}"/>
    <cellStyle name="千分位 11 7" xfId="54378" xr:uid="{00000000-0005-0000-0000-0000A2040000}"/>
    <cellStyle name="千分位 12" xfId="1197" xr:uid="{00000000-0005-0000-0000-0000A4040000}"/>
    <cellStyle name="千分位 12 2" xfId="4414" xr:uid="{00000000-0005-0000-0000-00006F060000}"/>
    <cellStyle name="千分位 12 2 2" xfId="24928" xr:uid="{00000000-0005-0000-0000-000000230000}"/>
    <cellStyle name="千分位 12 3" xfId="3749" xr:uid="{00000000-0005-0000-0000-0000EA260000}"/>
    <cellStyle name="千分位 12 4" xfId="22163" xr:uid="{00000000-0005-0000-0000-00006F060000}"/>
    <cellStyle name="千分位 12 4 2" xfId="40703" xr:uid="{00000000-0005-0000-0000-000002230000}"/>
    <cellStyle name="千分位 12 5" xfId="22965" xr:uid="{00000000-0005-0000-0000-0000FF220000}"/>
    <cellStyle name="千分位 12 6" xfId="54380" xr:uid="{00000000-0005-0000-0000-0000A4040000}"/>
    <cellStyle name="千分位 13" xfId="1198" xr:uid="{00000000-0005-0000-0000-0000A5040000}"/>
    <cellStyle name="千分位 13 2" xfId="4415" xr:uid="{00000000-0005-0000-0000-000070060000}"/>
    <cellStyle name="千分位 13 2 2" xfId="24929" xr:uid="{00000000-0005-0000-0000-000004230000}"/>
    <cellStyle name="千分位 13 3" xfId="9015" xr:uid="{00000000-0005-0000-0000-0000EB260000}"/>
    <cellStyle name="千分位 13 4" xfId="22164" xr:uid="{00000000-0005-0000-0000-000070060000}"/>
    <cellStyle name="千分位 13 4 2" xfId="40704" xr:uid="{00000000-0005-0000-0000-000006230000}"/>
    <cellStyle name="千分位 13 5" xfId="22966" xr:uid="{00000000-0005-0000-0000-000003230000}"/>
    <cellStyle name="千分位 13 6" xfId="54381" xr:uid="{00000000-0005-0000-0000-0000A5040000}"/>
    <cellStyle name="千分位 14" xfId="1199" xr:uid="{00000000-0005-0000-0000-0000A6040000}"/>
    <cellStyle name="千分位 14 2" xfId="4416" xr:uid="{00000000-0005-0000-0000-000071060000}"/>
    <cellStyle name="千分位 14 2 2" xfId="24930" xr:uid="{00000000-0005-0000-0000-000008230000}"/>
    <cellStyle name="千分位 14 3" xfId="9012" xr:uid="{00000000-0005-0000-0000-0000EC260000}"/>
    <cellStyle name="千分位 14 4" xfId="22165" xr:uid="{00000000-0005-0000-0000-000071060000}"/>
    <cellStyle name="千分位 14 4 2" xfId="40705" xr:uid="{00000000-0005-0000-0000-00000A230000}"/>
    <cellStyle name="千分位 14 5" xfId="22967" xr:uid="{00000000-0005-0000-0000-000007230000}"/>
    <cellStyle name="千分位 14 6" xfId="54382" xr:uid="{00000000-0005-0000-0000-0000A6040000}"/>
    <cellStyle name="千分位 15" xfId="1200" xr:uid="{00000000-0005-0000-0000-0000A7040000}"/>
    <cellStyle name="千分位 15 2" xfId="4417" xr:uid="{00000000-0005-0000-0000-000072060000}"/>
    <cellStyle name="千分位 15 2 2" xfId="24931" xr:uid="{00000000-0005-0000-0000-00000C230000}"/>
    <cellStyle name="千分位 15 3" xfId="3750" xr:uid="{00000000-0005-0000-0000-0000ED260000}"/>
    <cellStyle name="千分位 15 4" xfId="22166" xr:uid="{00000000-0005-0000-0000-000072060000}"/>
    <cellStyle name="千分位 15 4 2" xfId="40706" xr:uid="{00000000-0005-0000-0000-00000E230000}"/>
    <cellStyle name="千分位 15 5" xfId="22968" xr:uid="{00000000-0005-0000-0000-00000B230000}"/>
    <cellStyle name="千分位 15 6" xfId="54383" xr:uid="{00000000-0005-0000-0000-0000A7040000}"/>
    <cellStyle name="千分位 16" xfId="1201" xr:uid="{00000000-0005-0000-0000-0000A8040000}"/>
    <cellStyle name="千分位 16 2" xfId="4418" xr:uid="{00000000-0005-0000-0000-000073060000}"/>
    <cellStyle name="千分位 16 2 2" xfId="24932" xr:uid="{00000000-0005-0000-0000-000010230000}"/>
    <cellStyle name="千分位 16 3" xfId="3751" xr:uid="{00000000-0005-0000-0000-0000EE260000}"/>
    <cellStyle name="千分位 16 4" xfId="22167" xr:uid="{00000000-0005-0000-0000-000073060000}"/>
    <cellStyle name="千分位 16 4 2" xfId="40707" xr:uid="{00000000-0005-0000-0000-000012230000}"/>
    <cellStyle name="千分位 16 5" xfId="22969" xr:uid="{00000000-0005-0000-0000-00000F230000}"/>
    <cellStyle name="千分位 16 6" xfId="54384" xr:uid="{00000000-0005-0000-0000-0000A8040000}"/>
    <cellStyle name="千分位 17" xfId="3203" xr:uid="{00000000-0005-0000-0000-0000B00C0000}"/>
    <cellStyle name="千分位 17 2" xfId="6410" xr:uid="{00000000-0005-0000-0000-000074060000}"/>
    <cellStyle name="千分位 17 2 2" xfId="26815" xr:uid="{00000000-0005-0000-0000-000014230000}"/>
    <cellStyle name="千分位 17 3" xfId="3752" xr:uid="{00000000-0005-0000-0000-0000EF260000}"/>
    <cellStyle name="千分位 17 4" xfId="22442" xr:uid="{00000000-0005-0000-0000-000074060000}"/>
    <cellStyle name="千分位 17 4 2" xfId="40982" xr:uid="{00000000-0005-0000-0000-000016230000}"/>
    <cellStyle name="千分位 17 5" xfId="24382" xr:uid="{00000000-0005-0000-0000-000013230000}"/>
    <cellStyle name="千分位 17 6" xfId="56022" xr:uid="{00000000-0005-0000-0000-0000B00C0000}"/>
    <cellStyle name="千分位 18" xfId="3212" xr:uid="{00000000-0005-0000-0000-0000BA0C0000}"/>
    <cellStyle name="千分位 18 2" xfId="9018" xr:uid="{00000000-0005-0000-0000-0000F0260000}"/>
    <cellStyle name="千分位 19" xfId="3223" xr:uid="{00000000-0005-0000-0000-0000430F0000}"/>
    <cellStyle name="千分位 19 2" xfId="24392" xr:uid="{00000000-0005-0000-0000-000019230000}"/>
    <cellStyle name="千分位 2" xfId="19" xr:uid="{00000000-0005-0000-0000-000038000000}"/>
    <cellStyle name="千分位 2 10" xfId="54192" xr:uid="{00000000-0005-0000-0000-000038000000}"/>
    <cellStyle name="千分位 2 10 2" xfId="1203" xr:uid="{00000000-0005-0000-0000-0000AA040000}"/>
    <cellStyle name="千分位 2 10 2 2" xfId="4420" xr:uid="{00000000-0005-0000-0000-000077060000}"/>
    <cellStyle name="千分位 2 10 2 2 2" xfId="24934" xr:uid="{00000000-0005-0000-0000-00001C230000}"/>
    <cellStyle name="千分位 2 10 2 3" xfId="3753" xr:uid="{00000000-0005-0000-0000-0000F2260000}"/>
    <cellStyle name="千分位 2 10 2 4" xfId="22169" xr:uid="{00000000-0005-0000-0000-000077060000}"/>
    <cellStyle name="千分位 2 10 2 4 2" xfId="40709" xr:uid="{00000000-0005-0000-0000-00001E230000}"/>
    <cellStyle name="千分位 2 10 2 5" xfId="22971" xr:uid="{00000000-0005-0000-0000-00001B230000}"/>
    <cellStyle name="千分位 2 10 2 6" xfId="54386" xr:uid="{00000000-0005-0000-0000-0000AA040000}"/>
    <cellStyle name="千分位 2 2" xfId="1204" xr:uid="{00000000-0005-0000-0000-0000AB040000}"/>
    <cellStyle name="千分位 2 2 2" xfId="1205" xr:uid="{00000000-0005-0000-0000-0000AC040000}"/>
    <cellStyle name="千分位 2 2 2 2" xfId="1206" xr:uid="{00000000-0005-0000-0000-0000AD040000}"/>
    <cellStyle name="千分位 2 2 2 2 2" xfId="4423" xr:uid="{00000000-0005-0000-0000-00007A060000}"/>
    <cellStyle name="千分位 2 2 2 2 2 2" xfId="24937" xr:uid="{00000000-0005-0000-0000-000022230000}"/>
    <cellStyle name="千分位 2 2 2 2 3" xfId="3754" xr:uid="{00000000-0005-0000-0000-0000F5260000}"/>
    <cellStyle name="千分位 2 2 2 2 4" xfId="22172" xr:uid="{00000000-0005-0000-0000-00007A060000}"/>
    <cellStyle name="千分位 2 2 2 2 4 2" xfId="40712" xr:uid="{00000000-0005-0000-0000-000024230000}"/>
    <cellStyle name="千分位 2 2 2 2 5" xfId="22974" xr:uid="{00000000-0005-0000-0000-000021230000}"/>
    <cellStyle name="千分位 2 2 2 2 6" xfId="54389" xr:uid="{00000000-0005-0000-0000-0000AD040000}"/>
    <cellStyle name="千分位 2 2 2 3" xfId="4422" xr:uid="{00000000-0005-0000-0000-000079060000}"/>
    <cellStyle name="千分位 2 2 2 3 2" xfId="24936" xr:uid="{00000000-0005-0000-0000-000025230000}"/>
    <cellStyle name="千分位 2 2 2 4" xfId="9016" xr:uid="{00000000-0005-0000-0000-0000F4260000}"/>
    <cellStyle name="千分位 2 2 2 5" xfId="22171" xr:uid="{00000000-0005-0000-0000-000079060000}"/>
    <cellStyle name="千分位 2 2 2 5 2" xfId="40711" xr:uid="{00000000-0005-0000-0000-000027230000}"/>
    <cellStyle name="千分位 2 2 2 6" xfId="22973" xr:uid="{00000000-0005-0000-0000-000020230000}"/>
    <cellStyle name="千分位 2 2 2 7" xfId="54388" xr:uid="{00000000-0005-0000-0000-0000AC040000}"/>
    <cellStyle name="千分位 2 2 3" xfId="1207" xr:uid="{00000000-0005-0000-0000-0000AE040000}"/>
    <cellStyle name="千分位 2 2 3 2" xfId="4424" xr:uid="{00000000-0005-0000-0000-00007B060000}"/>
    <cellStyle name="千分位 2 2 3 2 2" xfId="24938" xr:uid="{00000000-0005-0000-0000-000029230000}"/>
    <cellStyle name="千分位 2 2 3 3" xfId="3755" xr:uid="{00000000-0005-0000-0000-0000F6260000}"/>
    <cellStyle name="千分位 2 2 3 4" xfId="22173" xr:uid="{00000000-0005-0000-0000-00007B060000}"/>
    <cellStyle name="千分位 2 2 3 4 2" xfId="40713" xr:uid="{00000000-0005-0000-0000-00002B230000}"/>
    <cellStyle name="千分位 2 2 3 5" xfId="22975" xr:uid="{00000000-0005-0000-0000-000028230000}"/>
    <cellStyle name="千分位 2 2 3 6" xfId="54390" xr:uid="{00000000-0005-0000-0000-0000AE040000}"/>
    <cellStyle name="千分位 2 2 4" xfId="4421" xr:uid="{00000000-0005-0000-0000-000078060000}"/>
    <cellStyle name="千分位 2 2 4 2" xfId="24935" xr:uid="{00000000-0005-0000-0000-00002C230000}"/>
    <cellStyle name="千分位 2 2 5" xfId="9019" xr:uid="{00000000-0005-0000-0000-0000F3260000}"/>
    <cellStyle name="千分位 2 2 6" xfId="1208" xr:uid="{00000000-0005-0000-0000-0000AF040000}"/>
    <cellStyle name="千分位 2 2 6 2" xfId="4425" xr:uid="{00000000-0005-0000-0000-00007C060000}"/>
    <cellStyle name="千分位 2 2 6 2 2" xfId="24939" xr:uid="{00000000-0005-0000-0000-00002F230000}"/>
    <cellStyle name="千分位 2 2 6 3" xfId="3756" xr:uid="{00000000-0005-0000-0000-0000F7260000}"/>
    <cellStyle name="千分位 2 2 6 4" xfId="22174" xr:uid="{00000000-0005-0000-0000-00007C060000}"/>
    <cellStyle name="千分位 2 2 6 4 2" xfId="40714" xr:uid="{00000000-0005-0000-0000-000031230000}"/>
    <cellStyle name="千分位 2 2 6 5" xfId="22976" xr:uid="{00000000-0005-0000-0000-00002E230000}"/>
    <cellStyle name="千分位 2 2 6 6" xfId="54391" xr:uid="{00000000-0005-0000-0000-0000AF040000}"/>
    <cellStyle name="千分位 2 2 7" xfId="22170" xr:uid="{00000000-0005-0000-0000-000078060000}"/>
    <cellStyle name="千分位 2 2 7 2" xfId="40710" xr:uid="{00000000-0005-0000-0000-000032230000}"/>
    <cellStyle name="千分位 2 2 8" xfId="22972" xr:uid="{00000000-0005-0000-0000-00001F230000}"/>
    <cellStyle name="千分位 2 2 9" xfId="54387" xr:uid="{00000000-0005-0000-0000-0000AB040000}"/>
    <cellStyle name="千分位 2 3" xfId="2" xr:uid="{0F6519F5-BF88-4EED-9B2D-043459AD5BCF}"/>
    <cellStyle name="千分位 2 3 10" xfId="21968" xr:uid="{00000000-0005-0000-0000-00007D060000}"/>
    <cellStyle name="千分位 2 3 10 2" xfId="40508" xr:uid="{00000000-0005-0000-0000-000034230000}"/>
    <cellStyle name="千分位 2 3 11" xfId="22452" xr:uid="{00000000-0005-0000-0000-000033230000}"/>
    <cellStyle name="千分位 2 3 12" xfId="54176" xr:uid="{0F6519F5-BF88-4EED-9B2D-043459AD5BCF}"/>
    <cellStyle name="千分位 2 3 2" xfId="10" xr:uid="{45D12B65-DBAE-46FE-8427-D1CB0F4EBB34}"/>
    <cellStyle name="千分位 2 3 2 10" xfId="54183" xr:uid="{45D12B65-DBAE-46FE-8427-D1CB0F4EBB34}"/>
    <cellStyle name="千分位 2 3 2 2" xfId="18" xr:uid="{00000000-0005-0000-0000-000003000000}"/>
    <cellStyle name="千分位 2 3 2 2 2" xfId="3240" xr:uid="{00000000-0005-0000-0000-00007F060000}"/>
    <cellStyle name="千分位 2 3 2 2 2 2" xfId="24409" xr:uid="{00000000-0005-0000-0000-000037230000}"/>
    <cellStyle name="千分位 2 3 2 2 3" xfId="3757" xr:uid="{00000000-0005-0000-0000-0000FA260000}"/>
    <cellStyle name="千分位 2 3 2 2 4" xfId="21983" xr:uid="{00000000-0005-0000-0000-00007F060000}"/>
    <cellStyle name="千分位 2 3 2 2 4 2" xfId="40523" xr:uid="{00000000-0005-0000-0000-000039230000}"/>
    <cellStyle name="千分位 2 3 2 2 5" xfId="22467" xr:uid="{00000000-0005-0000-0000-000036230000}"/>
    <cellStyle name="千分位 2 3 2 2 6" xfId="54191" xr:uid="{00000000-0005-0000-0000-000003000000}"/>
    <cellStyle name="千分位 2 3 2 3" xfId="28" xr:uid="{00000000-0005-0000-0000-000004000000}"/>
    <cellStyle name="千分位 2 3 2 3 2" xfId="3250" xr:uid="{00000000-0005-0000-0000-000080060000}"/>
    <cellStyle name="千分位 2 3 2 3 2 2" xfId="24419" xr:uid="{00000000-0005-0000-0000-00003B230000}"/>
    <cellStyle name="千分位 2 3 2 3 3" xfId="9023" xr:uid="{00000000-0005-0000-0000-0000FB260000}"/>
    <cellStyle name="千分位 2 3 2 3 4" xfId="21993" xr:uid="{00000000-0005-0000-0000-000080060000}"/>
    <cellStyle name="千分位 2 3 2 3 4 2" xfId="40533" xr:uid="{00000000-0005-0000-0000-00003D230000}"/>
    <cellStyle name="千分位 2 3 2 3 5" xfId="22477" xr:uid="{00000000-0005-0000-0000-00003A230000}"/>
    <cellStyle name="千分位 2 3 2 3 6" xfId="54201" xr:uid="{00000000-0005-0000-0000-000004000000}"/>
    <cellStyle name="千分位 2 3 2 4" xfId="3211" xr:uid="{00000000-0005-0000-0000-000004000000}"/>
    <cellStyle name="千分位 2 3 2 4 2" xfId="6418" xr:uid="{00000000-0005-0000-0000-000081060000}"/>
    <cellStyle name="千分位 2 3 2 4 2 2" xfId="26823" xr:uid="{00000000-0005-0000-0000-00003F230000}"/>
    <cellStyle name="千分位 2 3 2 4 3" xfId="9020" xr:uid="{00000000-0005-0000-0000-0000FC260000}"/>
    <cellStyle name="千分位 2 3 2 4 4" xfId="22450" xr:uid="{00000000-0005-0000-0000-000081060000}"/>
    <cellStyle name="千分位 2 3 2 4 4 2" xfId="40990" xr:uid="{00000000-0005-0000-0000-000041230000}"/>
    <cellStyle name="千分位 2 3 2 4 5" xfId="24390" xr:uid="{00000000-0005-0000-0000-00003E230000}"/>
    <cellStyle name="千分位 2 3 2 4 6" xfId="56030" xr:uid="{00000000-0005-0000-0000-000004000000}"/>
    <cellStyle name="千分位 2 3 2 5" xfId="3215" xr:uid="{00000000-0005-0000-0000-000008000000}"/>
    <cellStyle name="千分位 2 3 2 5 2" xfId="3758" xr:uid="{00000000-0005-0000-0000-0000FD260000}"/>
    <cellStyle name="千分位 2 3 2 6" xfId="3232" xr:uid="{00000000-0005-0000-0000-00007E060000}"/>
    <cellStyle name="千分位 2 3 2 6 2" xfId="24401" xr:uid="{00000000-0005-0000-0000-000044230000}"/>
    <cellStyle name="千分位 2 3 2 7" xfId="9021" xr:uid="{00000000-0005-0000-0000-0000F9260000}"/>
    <cellStyle name="千分位 2 3 2 8" xfId="21975" xr:uid="{00000000-0005-0000-0000-00007E060000}"/>
    <cellStyle name="千分位 2 3 2 8 2" xfId="40515" xr:uid="{00000000-0005-0000-0000-000046230000}"/>
    <cellStyle name="千分位 2 3 2 9" xfId="22459" xr:uid="{00000000-0005-0000-0000-000035230000}"/>
    <cellStyle name="千分位 2 3 3" xfId="3" xr:uid="{CC220C99-6379-4F4C-A09F-0D3C1AEC845F}"/>
    <cellStyle name="千分位 2 3 3 10" xfId="54177" xr:uid="{CC220C99-6379-4F4C-A09F-0D3C1AEC845F}"/>
    <cellStyle name="千分位 2 3 3 2" xfId="12" xr:uid="{00000000-0005-0000-0000-000004000000}"/>
    <cellStyle name="千分位 2 3 3 2 2" xfId="3234" xr:uid="{00000000-0005-0000-0000-000084060000}"/>
    <cellStyle name="千分位 2 3 3 2 2 2" xfId="24403" xr:uid="{00000000-0005-0000-0000-000049230000}"/>
    <cellStyle name="千分位 2 3 3 2 3" xfId="3760" xr:uid="{00000000-0005-0000-0000-0000FF260000}"/>
    <cellStyle name="千分位 2 3 3 2 4" xfId="21977" xr:uid="{00000000-0005-0000-0000-000084060000}"/>
    <cellStyle name="千分位 2 3 3 2 4 2" xfId="40517" xr:uid="{00000000-0005-0000-0000-00004B230000}"/>
    <cellStyle name="千分位 2 3 3 2 5" xfId="22461" xr:uid="{00000000-0005-0000-0000-000048230000}"/>
    <cellStyle name="千分位 2 3 3 2 6" xfId="54185" xr:uid="{00000000-0005-0000-0000-000004000000}"/>
    <cellStyle name="千分位 2 3 3 3" xfId="22" xr:uid="{00000000-0005-0000-0000-000005000000}"/>
    <cellStyle name="千分位 2 3 3 3 2" xfId="3244" xr:uid="{00000000-0005-0000-0000-000085060000}"/>
    <cellStyle name="千分位 2 3 3 3 2 2" xfId="24413" xr:uid="{00000000-0005-0000-0000-00004D230000}"/>
    <cellStyle name="千分位 2 3 3 3 3" xfId="9026" xr:uid="{00000000-0005-0000-0000-000000270000}"/>
    <cellStyle name="千分位 2 3 3 3 4" xfId="21987" xr:uid="{00000000-0005-0000-0000-000085060000}"/>
    <cellStyle name="千分位 2 3 3 3 4 2" xfId="40527" xr:uid="{00000000-0005-0000-0000-00004F230000}"/>
    <cellStyle name="千分位 2 3 3 3 5" xfId="22471" xr:uid="{00000000-0005-0000-0000-00004C230000}"/>
    <cellStyle name="千分位 2 3 3 3 6" xfId="54195" xr:uid="{00000000-0005-0000-0000-000005000000}"/>
    <cellStyle name="千分位 2 3 3 4" xfId="3205" xr:uid="{00000000-0005-0000-0000-000005000000}"/>
    <cellStyle name="千分位 2 3 3 4 2" xfId="6412" xr:uid="{00000000-0005-0000-0000-000086060000}"/>
    <cellStyle name="千分位 2 3 3 4 2 2" xfId="26817" xr:uid="{00000000-0005-0000-0000-000051230000}"/>
    <cellStyle name="千分位 2 3 3 4 3" xfId="9025" xr:uid="{00000000-0005-0000-0000-000001270000}"/>
    <cellStyle name="千分位 2 3 3 4 4" xfId="22444" xr:uid="{00000000-0005-0000-0000-000086060000}"/>
    <cellStyle name="千分位 2 3 3 4 4 2" xfId="40984" xr:uid="{00000000-0005-0000-0000-000053230000}"/>
    <cellStyle name="千分位 2 3 3 4 5" xfId="24384" xr:uid="{00000000-0005-0000-0000-000050230000}"/>
    <cellStyle name="千分位 2 3 3 4 6" xfId="56024" xr:uid="{00000000-0005-0000-0000-000005000000}"/>
    <cellStyle name="千分位 2 3 3 5" xfId="3216" xr:uid="{00000000-0005-0000-0000-000009000000}"/>
    <cellStyle name="千分位 2 3 3 5 2" xfId="3761" xr:uid="{00000000-0005-0000-0000-000002270000}"/>
    <cellStyle name="千分位 2 3 3 6" xfId="3225" xr:uid="{00000000-0005-0000-0000-000083060000}"/>
    <cellStyle name="千分位 2 3 3 6 2" xfId="24394" xr:uid="{00000000-0005-0000-0000-000056230000}"/>
    <cellStyle name="千分位 2 3 3 7" xfId="3759" xr:uid="{00000000-0005-0000-0000-0000FE260000}"/>
    <cellStyle name="千分位 2 3 3 8" xfId="21969" xr:uid="{00000000-0005-0000-0000-000083060000}"/>
    <cellStyle name="千分位 2 3 3 8 2" xfId="40509" xr:uid="{00000000-0005-0000-0000-000058230000}"/>
    <cellStyle name="千分位 2 3 3 9" xfId="22453" xr:uid="{00000000-0005-0000-0000-000047230000}"/>
    <cellStyle name="千分位 2 3 4" xfId="11" xr:uid="{00000000-0005-0000-0000-000002000000}"/>
    <cellStyle name="千分位 2 3 4 2" xfId="3233" xr:uid="{00000000-0005-0000-0000-000088060000}"/>
    <cellStyle name="千分位 2 3 4 2 2" xfId="24402" xr:uid="{00000000-0005-0000-0000-00005A230000}"/>
    <cellStyle name="千分位 2 3 4 3" xfId="9027" xr:uid="{00000000-0005-0000-0000-000003270000}"/>
    <cellStyle name="千分位 2 3 4 4" xfId="21976" xr:uid="{00000000-0005-0000-0000-000088060000}"/>
    <cellStyle name="千分位 2 3 4 4 2" xfId="40516" xr:uid="{00000000-0005-0000-0000-00005C230000}"/>
    <cellStyle name="千分位 2 3 4 5" xfId="22460" xr:uid="{00000000-0005-0000-0000-000059230000}"/>
    <cellStyle name="千分位 2 3 4 6" xfId="54184" xr:uid="{00000000-0005-0000-0000-000002000000}"/>
    <cellStyle name="千分位 2 3 5" xfId="21" xr:uid="{00000000-0005-0000-0000-000003000000}"/>
    <cellStyle name="千分位 2 3 5 2" xfId="3243" xr:uid="{00000000-0005-0000-0000-000089060000}"/>
    <cellStyle name="千分位 2 3 5 2 2" xfId="24412" xr:uid="{00000000-0005-0000-0000-00005E230000}"/>
    <cellStyle name="千分位 2 3 5 3" xfId="9024" xr:uid="{00000000-0005-0000-0000-000004270000}"/>
    <cellStyle name="千分位 2 3 5 4" xfId="21986" xr:uid="{00000000-0005-0000-0000-000089060000}"/>
    <cellStyle name="千分位 2 3 5 4 2" xfId="40526" xr:uid="{00000000-0005-0000-0000-000060230000}"/>
    <cellStyle name="千分位 2 3 5 5" xfId="22470" xr:uid="{00000000-0005-0000-0000-00005D230000}"/>
    <cellStyle name="千分位 2 3 5 6" xfId="54194" xr:uid="{00000000-0005-0000-0000-000003000000}"/>
    <cellStyle name="千分位 2 3 6" xfId="3204" xr:uid="{00000000-0005-0000-0000-000003000000}"/>
    <cellStyle name="千分位 2 3 6 2" xfId="6411" xr:uid="{00000000-0005-0000-0000-00008A060000}"/>
    <cellStyle name="千分位 2 3 6 2 2" xfId="26816" xr:uid="{00000000-0005-0000-0000-000062230000}"/>
    <cellStyle name="千分位 2 3 6 3" xfId="3762" xr:uid="{00000000-0005-0000-0000-000005270000}"/>
    <cellStyle name="千分位 2 3 6 4" xfId="22443" xr:uid="{00000000-0005-0000-0000-00008A060000}"/>
    <cellStyle name="千分位 2 3 6 4 2" xfId="40983" xr:uid="{00000000-0005-0000-0000-000064230000}"/>
    <cellStyle name="千分位 2 3 6 5" xfId="24383" xr:uid="{00000000-0005-0000-0000-000061230000}"/>
    <cellStyle name="千分位 2 3 6 6" xfId="56023" xr:uid="{00000000-0005-0000-0000-000003000000}"/>
    <cellStyle name="千分位 2 3 7" xfId="3214" xr:uid="{00000000-0005-0000-0000-000007000000}"/>
    <cellStyle name="千分位 2 3 7 2" xfId="3763" xr:uid="{00000000-0005-0000-0000-000006270000}"/>
    <cellStyle name="千分位 2 3 8" xfId="3224" xr:uid="{00000000-0005-0000-0000-00007D060000}"/>
    <cellStyle name="千分位 2 3 8 2" xfId="24393" xr:uid="{00000000-0005-0000-0000-000067230000}"/>
    <cellStyle name="千分位 2 3 9" xfId="9022" xr:uid="{00000000-0005-0000-0000-0000F8260000}"/>
    <cellStyle name="千分位 2 4" xfId="1209" xr:uid="{00000000-0005-0000-0000-0000B3040000}"/>
    <cellStyle name="千分位 2 4 2" xfId="4426" xr:uid="{00000000-0005-0000-0000-00008C060000}"/>
    <cellStyle name="千分位 2 4 2 2" xfId="24940" xr:uid="{00000000-0005-0000-0000-00006A230000}"/>
    <cellStyle name="千分位 2 4 3" xfId="3764" xr:uid="{00000000-0005-0000-0000-000007270000}"/>
    <cellStyle name="千分位 2 4 4" xfId="22175" xr:uid="{00000000-0005-0000-0000-00008C060000}"/>
    <cellStyle name="千分位 2 4 4 2" xfId="40715" xr:uid="{00000000-0005-0000-0000-00006C230000}"/>
    <cellStyle name="千分位 2 4 5" xfId="22977" xr:uid="{00000000-0005-0000-0000-000069230000}"/>
    <cellStyle name="千分位 2 4 6" xfId="54392" xr:uid="{00000000-0005-0000-0000-0000B3040000}"/>
    <cellStyle name="千分位 2 5" xfId="1202" xr:uid="{00000000-0005-0000-0000-0000A9040000}"/>
    <cellStyle name="千分位 2 5 2" xfId="4419" xr:uid="{00000000-0005-0000-0000-00008D060000}"/>
    <cellStyle name="千分位 2 5 2 2" xfId="24933" xr:uid="{00000000-0005-0000-0000-00006E230000}"/>
    <cellStyle name="千分位 2 5 3" xfId="9030" xr:uid="{00000000-0005-0000-0000-000008270000}"/>
    <cellStyle name="千分位 2 5 4" xfId="22168" xr:uid="{00000000-0005-0000-0000-00008D060000}"/>
    <cellStyle name="千分位 2 5 4 2" xfId="40708" xr:uid="{00000000-0005-0000-0000-000070230000}"/>
    <cellStyle name="千分位 2 5 5" xfId="22970" xr:uid="{00000000-0005-0000-0000-00006D230000}"/>
    <cellStyle name="千分位 2 5 6" xfId="54385" xr:uid="{00000000-0005-0000-0000-0000A9040000}"/>
    <cellStyle name="千分位 2 6" xfId="3241" xr:uid="{00000000-0005-0000-0000-000076060000}"/>
    <cellStyle name="千分位 2 6 2" xfId="24410" xr:uid="{00000000-0005-0000-0000-000071230000}"/>
    <cellStyle name="千分位 2 7" xfId="9017" xr:uid="{00000000-0005-0000-0000-0000F1260000}"/>
    <cellStyle name="千分位 2 8" xfId="21984" xr:uid="{00000000-0005-0000-0000-000076060000}"/>
    <cellStyle name="千分位 2 8 2" xfId="40524" xr:uid="{00000000-0005-0000-0000-000073230000}"/>
    <cellStyle name="千分位 2 9" xfId="22468" xr:uid="{00000000-0005-0000-0000-00001A230000}"/>
    <cellStyle name="千分位 20" xfId="21967" xr:uid="{00000000-0005-0000-0000-0000A8560000}"/>
    <cellStyle name="千分位 20 2" xfId="40507" xr:uid="{00000000-0005-0000-0000-000074230000}"/>
    <cellStyle name="千分位 21" xfId="22451" xr:uid="{00000000-0005-0000-0000-00009F6F0000}"/>
    <cellStyle name="千分位 22" xfId="54175" xr:uid="{00000000-0005-0000-0000-0000E8D50000}"/>
    <cellStyle name="千分位 3" xfId="6" xr:uid="{E7D6191A-3458-41C9-B0F1-D88743165EA3}"/>
    <cellStyle name="千分位 3 10" xfId="21972" xr:uid="{00000000-0005-0000-0000-00008E060000}"/>
    <cellStyle name="千分位 3 10 2" xfId="40512" xr:uid="{00000000-0005-0000-0000-000076230000}"/>
    <cellStyle name="千分位 3 11" xfId="22456" xr:uid="{00000000-0005-0000-0000-000075230000}"/>
    <cellStyle name="千分位 3 12" xfId="54180" xr:uid="{E7D6191A-3458-41C9-B0F1-D88743165EA3}"/>
    <cellStyle name="千分位 3 2" xfId="15" xr:uid="{00000000-0005-0000-0000-000005000000}"/>
    <cellStyle name="千分位 3 2 2" xfId="1211" xr:uid="{00000000-0005-0000-0000-0000B6040000}"/>
    <cellStyle name="千分位 3 2 2 2" xfId="1212" xr:uid="{00000000-0005-0000-0000-0000B7040000}"/>
    <cellStyle name="千分位 3 2 2 2 2" xfId="4429" xr:uid="{00000000-0005-0000-0000-000091060000}"/>
    <cellStyle name="千分位 3 2 2 2 2 2" xfId="24943" xr:uid="{00000000-0005-0000-0000-00007A230000}"/>
    <cellStyle name="千分位 3 2 2 2 3" xfId="9028" xr:uid="{00000000-0005-0000-0000-00000C270000}"/>
    <cellStyle name="千分位 3 2 2 2 4" xfId="22178" xr:uid="{00000000-0005-0000-0000-000091060000}"/>
    <cellStyle name="千分位 3 2 2 2 4 2" xfId="40718" xr:uid="{00000000-0005-0000-0000-00007C230000}"/>
    <cellStyle name="千分位 3 2 2 2 5" xfId="22980" xr:uid="{00000000-0005-0000-0000-000079230000}"/>
    <cellStyle name="千分位 3 2 2 2 6" xfId="54395" xr:uid="{00000000-0005-0000-0000-0000B7040000}"/>
    <cellStyle name="千分位 3 2 2 3" xfId="4428" xr:uid="{00000000-0005-0000-0000-000090060000}"/>
    <cellStyle name="千分位 3 2 2 3 2" xfId="24942" xr:uid="{00000000-0005-0000-0000-00007D230000}"/>
    <cellStyle name="千分位 3 2 2 4" xfId="9031" xr:uid="{00000000-0005-0000-0000-00000B270000}"/>
    <cellStyle name="千分位 3 2 2 5" xfId="22177" xr:uid="{00000000-0005-0000-0000-000090060000}"/>
    <cellStyle name="千分位 3 2 2 5 2" xfId="40717" xr:uid="{00000000-0005-0000-0000-00007F230000}"/>
    <cellStyle name="千分位 3 2 2 6" xfId="22979" xr:uid="{00000000-0005-0000-0000-000078230000}"/>
    <cellStyle name="千分位 3 2 2 7" xfId="54394" xr:uid="{00000000-0005-0000-0000-0000B6040000}"/>
    <cellStyle name="千分位 3 2 3" xfId="1213" xr:uid="{00000000-0005-0000-0000-0000B8040000}"/>
    <cellStyle name="千分位 3 2 3 2" xfId="4430" xr:uid="{00000000-0005-0000-0000-000092060000}"/>
    <cellStyle name="千分位 3 2 3 2 2" xfId="24944" xr:uid="{00000000-0005-0000-0000-000081230000}"/>
    <cellStyle name="千分位 3 2 3 3" xfId="3766" xr:uid="{00000000-0005-0000-0000-00000D270000}"/>
    <cellStyle name="千分位 3 2 3 4" xfId="22179" xr:uid="{00000000-0005-0000-0000-000092060000}"/>
    <cellStyle name="千分位 3 2 3 4 2" xfId="40719" xr:uid="{00000000-0005-0000-0000-000083230000}"/>
    <cellStyle name="千分位 3 2 3 5" xfId="22981" xr:uid="{00000000-0005-0000-0000-000080230000}"/>
    <cellStyle name="千分位 3 2 3 6" xfId="54396" xr:uid="{00000000-0005-0000-0000-0000B8040000}"/>
    <cellStyle name="千分位 3 2 4" xfId="1210" xr:uid="{00000000-0005-0000-0000-0000B5040000}"/>
    <cellStyle name="千分位 3 2 4 2" xfId="4427" xr:uid="{00000000-0005-0000-0000-000093060000}"/>
    <cellStyle name="千分位 3 2 4 2 2" xfId="24941" xr:uid="{00000000-0005-0000-0000-000085230000}"/>
    <cellStyle name="千分位 3 2 4 3" xfId="3767" xr:uid="{00000000-0005-0000-0000-00000E270000}"/>
    <cellStyle name="千分位 3 2 4 4" xfId="22176" xr:uid="{00000000-0005-0000-0000-000093060000}"/>
    <cellStyle name="千分位 3 2 4 4 2" xfId="40716" xr:uid="{00000000-0005-0000-0000-000087230000}"/>
    <cellStyle name="千分位 3 2 4 5" xfId="22978" xr:uid="{00000000-0005-0000-0000-000084230000}"/>
    <cellStyle name="千分位 3 2 4 6" xfId="54393" xr:uid="{00000000-0005-0000-0000-0000B5040000}"/>
    <cellStyle name="千分位 3 2 5" xfId="3237" xr:uid="{00000000-0005-0000-0000-00008F060000}"/>
    <cellStyle name="千分位 3 2 5 2" xfId="24406" xr:uid="{00000000-0005-0000-0000-000088230000}"/>
    <cellStyle name="千分位 3 2 6" xfId="3765" xr:uid="{00000000-0005-0000-0000-00000A270000}"/>
    <cellStyle name="千分位 3 2 7" xfId="21980" xr:uid="{00000000-0005-0000-0000-00008F060000}"/>
    <cellStyle name="千分位 3 2 7 2" xfId="40520" xr:uid="{00000000-0005-0000-0000-00008A230000}"/>
    <cellStyle name="千分位 3 2 8" xfId="22464" xr:uid="{00000000-0005-0000-0000-000077230000}"/>
    <cellStyle name="千分位 3 2 9" xfId="54188" xr:uid="{00000000-0005-0000-0000-000005000000}"/>
    <cellStyle name="千分位 3 3" xfId="25" xr:uid="{00000000-0005-0000-0000-000006000000}"/>
    <cellStyle name="千分位 3 3 2" xfId="1215" xr:uid="{00000000-0005-0000-0000-0000BA040000}"/>
    <cellStyle name="千分位 3 3 2 2" xfId="4432" xr:uid="{00000000-0005-0000-0000-000095060000}"/>
    <cellStyle name="千分位 3 3 2 2 2" xfId="24946" xr:uid="{00000000-0005-0000-0000-00008D230000}"/>
    <cellStyle name="千分位 3 3 2 3" xfId="9034" xr:uid="{00000000-0005-0000-0000-000010270000}"/>
    <cellStyle name="千分位 3 3 2 4" xfId="22181" xr:uid="{00000000-0005-0000-0000-000095060000}"/>
    <cellStyle name="千分位 3 3 2 4 2" xfId="40721" xr:uid="{00000000-0005-0000-0000-00008F230000}"/>
    <cellStyle name="千分位 3 3 2 5" xfId="22983" xr:uid="{00000000-0005-0000-0000-00008C230000}"/>
    <cellStyle name="千分位 3 3 2 6" xfId="54398" xr:uid="{00000000-0005-0000-0000-0000BA040000}"/>
    <cellStyle name="千分位 3 3 3" xfId="1214" xr:uid="{00000000-0005-0000-0000-0000B9040000}"/>
    <cellStyle name="千分位 3 3 3 2" xfId="4431" xr:uid="{00000000-0005-0000-0000-000096060000}"/>
    <cellStyle name="千分位 3 3 3 2 2" xfId="24945" xr:uid="{00000000-0005-0000-0000-000091230000}"/>
    <cellStyle name="千分位 3 3 3 3" xfId="9033" xr:uid="{00000000-0005-0000-0000-000011270000}"/>
    <cellStyle name="千分位 3 3 3 4" xfId="22180" xr:uid="{00000000-0005-0000-0000-000096060000}"/>
    <cellStyle name="千分位 3 3 3 4 2" xfId="40720" xr:uid="{00000000-0005-0000-0000-000093230000}"/>
    <cellStyle name="千分位 3 3 3 5" xfId="22982" xr:uid="{00000000-0005-0000-0000-000090230000}"/>
    <cellStyle name="千分位 3 3 3 6" xfId="54397" xr:uid="{00000000-0005-0000-0000-0000B9040000}"/>
    <cellStyle name="千分位 3 3 4" xfId="3247" xr:uid="{00000000-0005-0000-0000-000094060000}"/>
    <cellStyle name="千分位 3 3 4 2" xfId="24416" xr:uid="{00000000-0005-0000-0000-000094230000}"/>
    <cellStyle name="千分位 3 3 5" xfId="3768" xr:uid="{00000000-0005-0000-0000-00000F270000}"/>
    <cellStyle name="千分位 3 3 6" xfId="21990" xr:uid="{00000000-0005-0000-0000-000094060000}"/>
    <cellStyle name="千分位 3 3 6 2" xfId="40530" xr:uid="{00000000-0005-0000-0000-000096230000}"/>
    <cellStyle name="千分位 3 3 7" xfId="22474" xr:uid="{00000000-0005-0000-0000-00008B230000}"/>
    <cellStyle name="千分位 3 3 8" xfId="54198" xr:uid="{00000000-0005-0000-0000-000006000000}"/>
    <cellStyle name="千分位 3 4" xfId="1216" xr:uid="{00000000-0005-0000-0000-0000BB040000}"/>
    <cellStyle name="千分位 3 4 2" xfId="4433" xr:uid="{00000000-0005-0000-0000-000097060000}"/>
    <cellStyle name="千分位 3 4 2 2" xfId="24947" xr:uid="{00000000-0005-0000-0000-000098230000}"/>
    <cellStyle name="千分位 3 4 3" xfId="3769" xr:uid="{00000000-0005-0000-0000-000012270000}"/>
    <cellStyle name="千分位 3 4 4" xfId="22182" xr:uid="{00000000-0005-0000-0000-000097060000}"/>
    <cellStyle name="千分位 3 4 4 2" xfId="40722" xr:uid="{00000000-0005-0000-0000-00009A230000}"/>
    <cellStyle name="千分位 3 4 5" xfId="22984" xr:uid="{00000000-0005-0000-0000-000097230000}"/>
    <cellStyle name="千分位 3 4 6" xfId="54399" xr:uid="{00000000-0005-0000-0000-0000BB040000}"/>
    <cellStyle name="千分位 3 5" xfId="9" xr:uid="{C9C6E3EB-7AF9-4948-938E-168C677E7B53}"/>
    <cellStyle name="千分位 3 5 10" xfId="54182" xr:uid="{C9C6E3EB-7AF9-4948-938E-168C677E7B53}"/>
    <cellStyle name="千分位 3 5 2" xfId="17" xr:uid="{00000000-0005-0000-0000-000006000000}"/>
    <cellStyle name="千分位 3 5 2 2" xfId="3239" xr:uid="{00000000-0005-0000-0000-000099060000}"/>
    <cellStyle name="千分位 3 5 2 2 2" xfId="24408" xr:uid="{00000000-0005-0000-0000-00009D230000}"/>
    <cellStyle name="千分位 3 5 2 3" xfId="9032" xr:uid="{00000000-0005-0000-0000-000014270000}"/>
    <cellStyle name="千分位 3 5 2 4" xfId="21982" xr:uid="{00000000-0005-0000-0000-000099060000}"/>
    <cellStyle name="千分位 3 5 2 4 2" xfId="40522" xr:uid="{00000000-0005-0000-0000-00009F230000}"/>
    <cellStyle name="千分位 3 5 2 5" xfId="22466" xr:uid="{00000000-0005-0000-0000-00009C230000}"/>
    <cellStyle name="千分位 3 5 2 6" xfId="54190" xr:uid="{00000000-0005-0000-0000-000006000000}"/>
    <cellStyle name="千分位 3 5 3" xfId="27" xr:uid="{00000000-0005-0000-0000-000007000000}"/>
    <cellStyle name="千分位 3 5 3 2" xfId="3249" xr:uid="{00000000-0005-0000-0000-00009A060000}"/>
    <cellStyle name="千分位 3 5 3 2 2" xfId="24418" xr:uid="{00000000-0005-0000-0000-0000A1230000}"/>
    <cellStyle name="千分位 3 5 3 3" xfId="3770" xr:uid="{00000000-0005-0000-0000-000015270000}"/>
    <cellStyle name="千分位 3 5 3 4" xfId="21992" xr:uid="{00000000-0005-0000-0000-00009A060000}"/>
    <cellStyle name="千分位 3 5 3 4 2" xfId="40532" xr:uid="{00000000-0005-0000-0000-0000A3230000}"/>
    <cellStyle name="千分位 3 5 3 5" xfId="22476" xr:uid="{00000000-0005-0000-0000-0000A0230000}"/>
    <cellStyle name="千分位 3 5 3 6" xfId="54200" xr:uid="{00000000-0005-0000-0000-000007000000}"/>
    <cellStyle name="千分位 3 5 4" xfId="3210" xr:uid="{00000000-0005-0000-0000-000007000000}"/>
    <cellStyle name="千分位 3 5 4 2" xfId="6417" xr:uid="{00000000-0005-0000-0000-00009B060000}"/>
    <cellStyle name="千分位 3 5 4 2 2" xfId="26822" xr:uid="{00000000-0005-0000-0000-0000A5230000}"/>
    <cellStyle name="千分位 3 5 4 3" xfId="3771" xr:uid="{00000000-0005-0000-0000-000016270000}"/>
    <cellStyle name="千分位 3 5 4 4" xfId="22449" xr:uid="{00000000-0005-0000-0000-00009B060000}"/>
    <cellStyle name="千分位 3 5 4 4 2" xfId="40989" xr:uid="{00000000-0005-0000-0000-0000A7230000}"/>
    <cellStyle name="千分位 3 5 4 5" xfId="24389" xr:uid="{00000000-0005-0000-0000-0000A4230000}"/>
    <cellStyle name="千分位 3 5 4 6" xfId="56029" xr:uid="{00000000-0005-0000-0000-000007000000}"/>
    <cellStyle name="千分位 3 5 5" xfId="3218" xr:uid="{00000000-0005-0000-0000-00000B000000}"/>
    <cellStyle name="千分位 3 5 5 2" xfId="3772" xr:uid="{00000000-0005-0000-0000-000017270000}"/>
    <cellStyle name="千分位 3 5 6" xfId="3231" xr:uid="{00000000-0005-0000-0000-000098060000}"/>
    <cellStyle name="千分位 3 5 6 2" xfId="24400" xr:uid="{00000000-0005-0000-0000-0000AA230000}"/>
    <cellStyle name="千分位 3 5 7" xfId="9035" xr:uid="{00000000-0005-0000-0000-000013270000}"/>
    <cellStyle name="千分位 3 5 8" xfId="21974" xr:uid="{00000000-0005-0000-0000-000098060000}"/>
    <cellStyle name="千分位 3 5 8 2" xfId="40514" xr:uid="{00000000-0005-0000-0000-0000AC230000}"/>
    <cellStyle name="千分位 3 5 9" xfId="22458" xr:uid="{00000000-0005-0000-0000-00009B230000}"/>
    <cellStyle name="千分位 3 6" xfId="3208" xr:uid="{00000000-0005-0000-0000-000006000000}"/>
    <cellStyle name="千分位 3 6 2" xfId="6415" xr:uid="{00000000-0005-0000-0000-00009D060000}"/>
    <cellStyle name="千分位 3 6 2 2" xfId="26820" xr:uid="{00000000-0005-0000-0000-0000AE230000}"/>
    <cellStyle name="千分位 3 6 3" xfId="9038" xr:uid="{00000000-0005-0000-0000-000018270000}"/>
    <cellStyle name="千分位 3 6 4" xfId="22447" xr:uid="{00000000-0005-0000-0000-00009D060000}"/>
    <cellStyle name="千分位 3 6 4 2" xfId="40987" xr:uid="{00000000-0005-0000-0000-0000B0230000}"/>
    <cellStyle name="千分位 3 6 5" xfId="24387" xr:uid="{00000000-0005-0000-0000-0000AD230000}"/>
    <cellStyle name="千分位 3 6 6" xfId="56027" xr:uid="{00000000-0005-0000-0000-000006000000}"/>
    <cellStyle name="千分位 3 7" xfId="3217" xr:uid="{00000000-0005-0000-0000-00000A000000}"/>
    <cellStyle name="千分位 3 7 2" xfId="9037" xr:uid="{00000000-0005-0000-0000-000019270000}"/>
    <cellStyle name="千分位 3 8" xfId="3228" xr:uid="{00000000-0005-0000-0000-00008E060000}"/>
    <cellStyle name="千分位 3 8 2" xfId="24397" xr:uid="{00000000-0005-0000-0000-0000B3230000}"/>
    <cellStyle name="千分位 3 9" xfId="9029" xr:uid="{00000000-0005-0000-0000-000009270000}"/>
    <cellStyle name="千分位 4" xfId="20" xr:uid="{00000000-0005-0000-0000-000041000000}"/>
    <cellStyle name="千分位 4 10" xfId="22469" xr:uid="{00000000-0005-0000-0000-0000B5230000}"/>
    <cellStyle name="千分位 4 11" xfId="54193" xr:uid="{00000000-0005-0000-0000-000041000000}"/>
    <cellStyle name="千分位 4 2" xfId="5" xr:uid="{17556DFD-F240-4447-99EF-87FC9A3F473A}"/>
    <cellStyle name="千分位 4 2 10" xfId="22455" xr:uid="{00000000-0005-0000-0000-0000B6230000}"/>
    <cellStyle name="千分位 4 2 11" xfId="54179" xr:uid="{17556DFD-F240-4447-99EF-87FC9A3F473A}"/>
    <cellStyle name="千分位 4 2 2" xfId="14" xr:uid="{00000000-0005-0000-0000-000007000000}"/>
    <cellStyle name="千分位 4 2 2 2" xfId="1219" xr:uid="{00000000-0005-0000-0000-0000C0040000}"/>
    <cellStyle name="千分位 4 2 2 2 2" xfId="1220" xr:uid="{00000000-0005-0000-0000-0000C1040000}"/>
    <cellStyle name="千分位 4 2 2 2 2 2" xfId="4437" xr:uid="{00000000-0005-0000-0000-0000A3060000}"/>
    <cellStyle name="千分位 4 2 2 2 2 2 2" xfId="24951" xr:uid="{00000000-0005-0000-0000-0000BA230000}"/>
    <cellStyle name="千分位 4 2 2 2 2 3" xfId="3775" xr:uid="{00000000-0005-0000-0000-00001E270000}"/>
    <cellStyle name="千分位 4 2 2 2 2 4" xfId="22186" xr:uid="{00000000-0005-0000-0000-0000A3060000}"/>
    <cellStyle name="千分位 4 2 2 2 2 4 2" xfId="40726" xr:uid="{00000000-0005-0000-0000-0000BC230000}"/>
    <cellStyle name="千分位 4 2 2 2 2 5" xfId="22988" xr:uid="{00000000-0005-0000-0000-0000B9230000}"/>
    <cellStyle name="千分位 4 2 2 2 2 6" xfId="54403" xr:uid="{00000000-0005-0000-0000-0000C1040000}"/>
    <cellStyle name="千分位 4 2 2 2 3" xfId="4436" xr:uid="{00000000-0005-0000-0000-0000A2060000}"/>
    <cellStyle name="千分位 4 2 2 2 3 2" xfId="24950" xr:uid="{00000000-0005-0000-0000-0000BD230000}"/>
    <cellStyle name="千分位 4 2 2 2 4" xfId="3774" xr:uid="{00000000-0005-0000-0000-00001D270000}"/>
    <cellStyle name="千分位 4 2 2 2 5" xfId="22185" xr:uid="{00000000-0005-0000-0000-0000A2060000}"/>
    <cellStyle name="千分位 4 2 2 2 5 2" xfId="40725" xr:uid="{00000000-0005-0000-0000-0000BF230000}"/>
    <cellStyle name="千分位 4 2 2 2 6" xfId="22987" xr:uid="{00000000-0005-0000-0000-0000B8230000}"/>
    <cellStyle name="千分位 4 2 2 2 7" xfId="54402" xr:uid="{00000000-0005-0000-0000-0000C0040000}"/>
    <cellStyle name="千分位 4 2 2 3" xfId="1221" xr:uid="{00000000-0005-0000-0000-0000C2040000}"/>
    <cellStyle name="千分位 4 2 2 3 2" xfId="4438" xr:uid="{00000000-0005-0000-0000-0000A4060000}"/>
    <cellStyle name="千分位 4 2 2 3 2 2" xfId="24952" xr:uid="{00000000-0005-0000-0000-0000C1230000}"/>
    <cellStyle name="千分位 4 2 2 3 3" xfId="9041" xr:uid="{00000000-0005-0000-0000-00001F270000}"/>
    <cellStyle name="千分位 4 2 2 3 4" xfId="22187" xr:uid="{00000000-0005-0000-0000-0000A4060000}"/>
    <cellStyle name="千分位 4 2 2 3 4 2" xfId="40727" xr:uid="{00000000-0005-0000-0000-0000C3230000}"/>
    <cellStyle name="千分位 4 2 2 3 5" xfId="22989" xr:uid="{00000000-0005-0000-0000-0000C0230000}"/>
    <cellStyle name="千分位 4 2 2 3 6" xfId="54404" xr:uid="{00000000-0005-0000-0000-0000C2040000}"/>
    <cellStyle name="千分位 4 2 2 4" xfId="1218" xr:uid="{00000000-0005-0000-0000-0000BF040000}"/>
    <cellStyle name="千分位 4 2 2 4 2" xfId="4435" xr:uid="{00000000-0005-0000-0000-0000A5060000}"/>
    <cellStyle name="千分位 4 2 2 4 2 2" xfId="24949" xr:uid="{00000000-0005-0000-0000-0000C5230000}"/>
    <cellStyle name="千分位 4 2 2 4 3" xfId="3776" xr:uid="{00000000-0005-0000-0000-000020270000}"/>
    <cellStyle name="千分位 4 2 2 4 4" xfId="22184" xr:uid="{00000000-0005-0000-0000-0000A5060000}"/>
    <cellStyle name="千分位 4 2 2 4 4 2" xfId="40724" xr:uid="{00000000-0005-0000-0000-0000C7230000}"/>
    <cellStyle name="千分位 4 2 2 4 5" xfId="22986" xr:uid="{00000000-0005-0000-0000-0000C4230000}"/>
    <cellStyle name="千分位 4 2 2 4 6" xfId="54401" xr:uid="{00000000-0005-0000-0000-0000BF040000}"/>
    <cellStyle name="千分位 4 2 2 5" xfId="3236" xr:uid="{00000000-0005-0000-0000-0000A1060000}"/>
    <cellStyle name="千分位 4 2 2 5 2" xfId="24405" xr:uid="{00000000-0005-0000-0000-0000C8230000}"/>
    <cellStyle name="千分位 4 2 2 6" xfId="9036" xr:uid="{00000000-0005-0000-0000-00001C270000}"/>
    <cellStyle name="千分位 4 2 2 7" xfId="21979" xr:uid="{00000000-0005-0000-0000-0000A1060000}"/>
    <cellStyle name="千分位 4 2 2 7 2" xfId="40519" xr:uid="{00000000-0005-0000-0000-0000CA230000}"/>
    <cellStyle name="千分位 4 2 2 8" xfId="22463" xr:uid="{00000000-0005-0000-0000-0000B7230000}"/>
    <cellStyle name="千分位 4 2 2 9" xfId="54187" xr:uid="{00000000-0005-0000-0000-000007000000}"/>
    <cellStyle name="千分位 4 2 3" xfId="24" xr:uid="{00000000-0005-0000-0000-000008000000}"/>
    <cellStyle name="千分位 4 2 3 2" xfId="1223" xr:uid="{00000000-0005-0000-0000-0000C4040000}"/>
    <cellStyle name="千分位 4 2 3 2 2" xfId="4440" xr:uid="{00000000-0005-0000-0000-0000A7060000}"/>
    <cellStyle name="千分位 4 2 3 2 2 2" xfId="24954" xr:uid="{00000000-0005-0000-0000-0000CD230000}"/>
    <cellStyle name="千分位 4 2 3 2 3" xfId="9040" xr:uid="{00000000-0005-0000-0000-000022270000}"/>
    <cellStyle name="千分位 4 2 3 2 4" xfId="22189" xr:uid="{00000000-0005-0000-0000-0000A7060000}"/>
    <cellStyle name="千分位 4 2 3 2 4 2" xfId="40729" xr:uid="{00000000-0005-0000-0000-0000CF230000}"/>
    <cellStyle name="千分位 4 2 3 2 5" xfId="22991" xr:uid="{00000000-0005-0000-0000-0000CC230000}"/>
    <cellStyle name="千分位 4 2 3 2 6" xfId="54406" xr:uid="{00000000-0005-0000-0000-0000C4040000}"/>
    <cellStyle name="千分位 4 2 3 3" xfId="1222" xr:uid="{00000000-0005-0000-0000-0000C3040000}"/>
    <cellStyle name="千分位 4 2 3 3 2" xfId="4439" xr:uid="{00000000-0005-0000-0000-0000A8060000}"/>
    <cellStyle name="千分位 4 2 3 3 2 2" xfId="24953" xr:uid="{00000000-0005-0000-0000-0000D1230000}"/>
    <cellStyle name="千分位 4 2 3 3 3" xfId="3777" xr:uid="{00000000-0005-0000-0000-000023270000}"/>
    <cellStyle name="千分位 4 2 3 3 4" xfId="22188" xr:uid="{00000000-0005-0000-0000-0000A8060000}"/>
    <cellStyle name="千分位 4 2 3 3 4 2" xfId="40728" xr:uid="{00000000-0005-0000-0000-0000D3230000}"/>
    <cellStyle name="千分位 4 2 3 3 5" xfId="22990" xr:uid="{00000000-0005-0000-0000-0000D0230000}"/>
    <cellStyle name="千分位 4 2 3 3 6" xfId="54405" xr:uid="{00000000-0005-0000-0000-0000C3040000}"/>
    <cellStyle name="千分位 4 2 3 4" xfId="3246" xr:uid="{00000000-0005-0000-0000-0000A6060000}"/>
    <cellStyle name="千分位 4 2 3 4 2" xfId="24415" xr:uid="{00000000-0005-0000-0000-0000D4230000}"/>
    <cellStyle name="千分位 4 2 3 5" xfId="9042" xr:uid="{00000000-0005-0000-0000-000021270000}"/>
    <cellStyle name="千分位 4 2 3 6" xfId="21989" xr:uid="{00000000-0005-0000-0000-0000A6060000}"/>
    <cellStyle name="千分位 4 2 3 6 2" xfId="40529" xr:uid="{00000000-0005-0000-0000-0000D6230000}"/>
    <cellStyle name="千分位 4 2 3 7" xfId="22473" xr:uid="{00000000-0005-0000-0000-0000CB230000}"/>
    <cellStyle name="千分位 4 2 3 8" xfId="54197" xr:uid="{00000000-0005-0000-0000-000008000000}"/>
    <cellStyle name="千分位 4 2 4" xfId="1224" xr:uid="{00000000-0005-0000-0000-0000C5040000}"/>
    <cellStyle name="千分位 4 2 4 2" xfId="4441" xr:uid="{00000000-0005-0000-0000-0000A9060000}"/>
    <cellStyle name="千分位 4 2 4 2 2" xfId="24955" xr:uid="{00000000-0005-0000-0000-0000D8230000}"/>
    <cellStyle name="千分位 4 2 4 3" xfId="3778" xr:uid="{00000000-0005-0000-0000-000024270000}"/>
    <cellStyle name="千分位 4 2 4 4" xfId="22190" xr:uid="{00000000-0005-0000-0000-0000A9060000}"/>
    <cellStyle name="千分位 4 2 4 4 2" xfId="40730" xr:uid="{00000000-0005-0000-0000-0000DA230000}"/>
    <cellStyle name="千分位 4 2 4 5" xfId="22992" xr:uid="{00000000-0005-0000-0000-0000D7230000}"/>
    <cellStyle name="千分位 4 2 4 6" xfId="54407" xr:uid="{00000000-0005-0000-0000-0000C5040000}"/>
    <cellStyle name="千分位 4 2 5" xfId="3207" xr:uid="{00000000-0005-0000-0000-000008000000}"/>
    <cellStyle name="千分位 4 2 5 2" xfId="6414" xr:uid="{00000000-0005-0000-0000-0000AA060000}"/>
    <cellStyle name="千分位 4 2 5 2 2" xfId="26819" xr:uid="{00000000-0005-0000-0000-0000DC230000}"/>
    <cellStyle name="千分位 4 2 5 3" xfId="9044" xr:uid="{00000000-0005-0000-0000-000025270000}"/>
    <cellStyle name="千分位 4 2 5 4" xfId="22446" xr:uid="{00000000-0005-0000-0000-0000AA060000}"/>
    <cellStyle name="千分位 4 2 5 4 2" xfId="40986" xr:uid="{00000000-0005-0000-0000-0000DE230000}"/>
    <cellStyle name="千分位 4 2 5 5" xfId="24386" xr:uid="{00000000-0005-0000-0000-0000DB230000}"/>
    <cellStyle name="千分位 4 2 5 6" xfId="56026" xr:uid="{00000000-0005-0000-0000-000008000000}"/>
    <cellStyle name="千分位 4 2 6" xfId="3219" xr:uid="{00000000-0005-0000-0000-00000C000000}"/>
    <cellStyle name="千分位 4 2 6 2" xfId="3779" xr:uid="{00000000-0005-0000-0000-000026270000}"/>
    <cellStyle name="千分位 4 2 7" xfId="3227" xr:uid="{00000000-0005-0000-0000-0000A0060000}"/>
    <cellStyle name="千分位 4 2 7 2" xfId="24396" xr:uid="{00000000-0005-0000-0000-0000E1230000}"/>
    <cellStyle name="千分位 4 2 8" xfId="9039" xr:uid="{00000000-0005-0000-0000-00001B270000}"/>
    <cellStyle name="千分位 4 2 9" xfId="21971" xr:uid="{00000000-0005-0000-0000-0000A0060000}"/>
    <cellStyle name="千分位 4 2 9 2" xfId="40511" xr:uid="{00000000-0005-0000-0000-0000E3230000}"/>
    <cellStyle name="千分位 4 3" xfId="1225" xr:uid="{00000000-0005-0000-0000-0000C6040000}"/>
    <cellStyle name="千分位 4 3 2" xfId="1226" xr:uid="{00000000-0005-0000-0000-0000C7040000}"/>
    <cellStyle name="千分位 4 3 2 2" xfId="1227" xr:uid="{00000000-0005-0000-0000-0000C8040000}"/>
    <cellStyle name="千分位 4 3 2 2 2" xfId="4444" xr:uid="{00000000-0005-0000-0000-0000AE060000}"/>
    <cellStyle name="千分位 4 3 2 2 2 2" xfId="24958" xr:uid="{00000000-0005-0000-0000-0000E7230000}"/>
    <cellStyle name="千分位 4 3 2 2 3" xfId="3780" xr:uid="{00000000-0005-0000-0000-000029270000}"/>
    <cellStyle name="千分位 4 3 2 2 4" xfId="22193" xr:uid="{00000000-0005-0000-0000-0000AE060000}"/>
    <cellStyle name="千分位 4 3 2 2 4 2" xfId="40733" xr:uid="{00000000-0005-0000-0000-0000E9230000}"/>
    <cellStyle name="千分位 4 3 2 2 5" xfId="22995" xr:uid="{00000000-0005-0000-0000-0000E6230000}"/>
    <cellStyle name="千分位 4 3 2 2 6" xfId="54410" xr:uid="{00000000-0005-0000-0000-0000C8040000}"/>
    <cellStyle name="千分位 4 3 2 3" xfId="4443" xr:uid="{00000000-0005-0000-0000-0000AD060000}"/>
    <cellStyle name="千分位 4 3 2 3 2" xfId="24957" xr:uid="{00000000-0005-0000-0000-0000EA230000}"/>
    <cellStyle name="千分位 4 3 2 4" xfId="9043" xr:uid="{00000000-0005-0000-0000-000028270000}"/>
    <cellStyle name="千分位 4 3 2 5" xfId="22192" xr:uid="{00000000-0005-0000-0000-0000AD060000}"/>
    <cellStyle name="千分位 4 3 2 5 2" xfId="40732" xr:uid="{00000000-0005-0000-0000-0000EC230000}"/>
    <cellStyle name="千分位 4 3 2 6" xfId="22994" xr:uid="{00000000-0005-0000-0000-0000E5230000}"/>
    <cellStyle name="千分位 4 3 2 7" xfId="54409" xr:uid="{00000000-0005-0000-0000-0000C7040000}"/>
    <cellStyle name="千分位 4 3 3" xfId="1228" xr:uid="{00000000-0005-0000-0000-0000C9040000}"/>
    <cellStyle name="千分位 4 3 3 2" xfId="4445" xr:uid="{00000000-0005-0000-0000-0000AF060000}"/>
    <cellStyle name="千分位 4 3 3 2 2" xfId="24959" xr:uid="{00000000-0005-0000-0000-0000EE230000}"/>
    <cellStyle name="千分位 4 3 3 3" xfId="3781" xr:uid="{00000000-0005-0000-0000-00002A270000}"/>
    <cellStyle name="千分位 4 3 3 4" xfId="22194" xr:uid="{00000000-0005-0000-0000-0000AF060000}"/>
    <cellStyle name="千分位 4 3 3 4 2" xfId="40734" xr:uid="{00000000-0005-0000-0000-0000F0230000}"/>
    <cellStyle name="千分位 4 3 3 5" xfId="22996" xr:uid="{00000000-0005-0000-0000-0000ED230000}"/>
    <cellStyle name="千分位 4 3 3 6" xfId="54411" xr:uid="{00000000-0005-0000-0000-0000C9040000}"/>
    <cellStyle name="千分位 4 3 4" xfId="4442" xr:uid="{00000000-0005-0000-0000-0000AC060000}"/>
    <cellStyle name="千分位 4 3 4 2" xfId="24956" xr:uid="{00000000-0005-0000-0000-0000F1230000}"/>
    <cellStyle name="千分位 4 3 5" xfId="9045" xr:uid="{00000000-0005-0000-0000-000027270000}"/>
    <cellStyle name="千分位 4 3 6" xfId="22191" xr:uid="{00000000-0005-0000-0000-0000AC060000}"/>
    <cellStyle name="千分位 4 3 6 2" xfId="40731" xr:uid="{00000000-0005-0000-0000-0000F3230000}"/>
    <cellStyle name="千分位 4 3 7" xfId="22993" xr:uid="{00000000-0005-0000-0000-0000E4230000}"/>
    <cellStyle name="千分位 4 3 8" xfId="54408" xr:uid="{00000000-0005-0000-0000-0000C6040000}"/>
    <cellStyle name="千分位 4 4" xfId="1229" xr:uid="{00000000-0005-0000-0000-0000CA040000}"/>
    <cellStyle name="千分位 4 4 2" xfId="1230" xr:uid="{00000000-0005-0000-0000-0000CB040000}"/>
    <cellStyle name="千分位 4 4 2 2" xfId="4447" xr:uid="{00000000-0005-0000-0000-0000B1060000}"/>
    <cellStyle name="千分位 4 4 2 2 2" xfId="24961" xr:uid="{00000000-0005-0000-0000-0000F6230000}"/>
    <cellStyle name="千分位 4 4 2 3" xfId="9047" xr:uid="{00000000-0005-0000-0000-00002C270000}"/>
    <cellStyle name="千分位 4 4 2 4" xfId="22196" xr:uid="{00000000-0005-0000-0000-0000B1060000}"/>
    <cellStyle name="千分位 4 4 2 4 2" xfId="40736" xr:uid="{00000000-0005-0000-0000-0000F8230000}"/>
    <cellStyle name="千分位 4 4 2 5" xfId="22998" xr:uid="{00000000-0005-0000-0000-0000F5230000}"/>
    <cellStyle name="千分位 4 4 2 6" xfId="54413" xr:uid="{00000000-0005-0000-0000-0000CB040000}"/>
    <cellStyle name="千分位 4 4 3" xfId="4446" xr:uid="{00000000-0005-0000-0000-0000B0060000}"/>
    <cellStyle name="千分位 4 4 3 2" xfId="24960" xr:uid="{00000000-0005-0000-0000-0000F9230000}"/>
    <cellStyle name="千分位 4 4 4" xfId="3782" xr:uid="{00000000-0005-0000-0000-00002B270000}"/>
    <cellStyle name="千分位 4 4 5" xfId="22195" xr:uid="{00000000-0005-0000-0000-0000B0060000}"/>
    <cellStyle name="千分位 4 4 5 2" xfId="40735" xr:uid="{00000000-0005-0000-0000-0000FB230000}"/>
    <cellStyle name="千分位 4 4 6" xfId="22997" xr:uid="{00000000-0005-0000-0000-0000F4230000}"/>
    <cellStyle name="千分位 4 4 7" xfId="54412" xr:uid="{00000000-0005-0000-0000-0000CA040000}"/>
    <cellStyle name="千分位 4 5" xfId="1231" xr:uid="{00000000-0005-0000-0000-0000CC040000}"/>
    <cellStyle name="千分位 4 5 2" xfId="4448" xr:uid="{00000000-0005-0000-0000-0000B2060000}"/>
    <cellStyle name="千分位 4 5 2 2" xfId="24962" xr:uid="{00000000-0005-0000-0000-0000FD230000}"/>
    <cellStyle name="千分位 4 5 3" xfId="3783" xr:uid="{00000000-0005-0000-0000-00002D270000}"/>
    <cellStyle name="千分位 4 5 4" xfId="22197" xr:uid="{00000000-0005-0000-0000-0000B2060000}"/>
    <cellStyle name="千分位 4 5 4 2" xfId="40737" xr:uid="{00000000-0005-0000-0000-0000FF230000}"/>
    <cellStyle name="千分位 4 5 5" xfId="22999" xr:uid="{00000000-0005-0000-0000-0000FC230000}"/>
    <cellStyle name="千分位 4 5 6" xfId="54414" xr:uid="{00000000-0005-0000-0000-0000CC040000}"/>
    <cellStyle name="千分位 4 6" xfId="1217" xr:uid="{00000000-0005-0000-0000-0000BD040000}"/>
    <cellStyle name="千分位 4 6 2" xfId="4434" xr:uid="{00000000-0005-0000-0000-0000B3060000}"/>
    <cellStyle name="千分位 4 6 2 2" xfId="24948" xr:uid="{00000000-0005-0000-0000-000001240000}"/>
    <cellStyle name="千分位 4 6 3" xfId="9048" xr:uid="{00000000-0005-0000-0000-00002E270000}"/>
    <cellStyle name="千分位 4 6 4" xfId="22183" xr:uid="{00000000-0005-0000-0000-0000B3060000}"/>
    <cellStyle name="千分位 4 6 4 2" xfId="40723" xr:uid="{00000000-0005-0000-0000-000003240000}"/>
    <cellStyle name="千分位 4 6 5" xfId="22985" xr:uid="{00000000-0005-0000-0000-000000240000}"/>
    <cellStyle name="千分位 4 6 6" xfId="54400" xr:uid="{00000000-0005-0000-0000-0000BD040000}"/>
    <cellStyle name="千分位 4 7" xfId="3242" xr:uid="{00000000-0005-0000-0000-00009F060000}"/>
    <cellStyle name="千分位 4 7 2" xfId="24411" xr:uid="{00000000-0005-0000-0000-000004240000}"/>
    <cellStyle name="千分位 4 8" xfId="3773" xr:uid="{00000000-0005-0000-0000-00001A270000}"/>
    <cellStyle name="千分位 4 9" xfId="21985" xr:uid="{00000000-0005-0000-0000-00009F060000}"/>
    <cellStyle name="千分位 4 9 2" xfId="40525" xr:uid="{00000000-0005-0000-0000-000006240000}"/>
    <cellStyle name="千分位 4_一次性(表四)" xfId="1232" xr:uid="{00000000-0005-0000-0000-0000CD040000}"/>
    <cellStyle name="千分位 5" xfId="4" xr:uid="{D9F89AA3-A7BC-4703-88FA-1B6E786873BF}"/>
    <cellStyle name="千分位 5 10" xfId="21970" xr:uid="{00000000-0005-0000-0000-0000B5060000}"/>
    <cellStyle name="千分位 5 10 2" xfId="40510" xr:uid="{00000000-0005-0000-0000-000009240000}"/>
    <cellStyle name="千分位 5 11" xfId="22454" xr:uid="{00000000-0005-0000-0000-000008240000}"/>
    <cellStyle name="千分位 5 12" xfId="54178" xr:uid="{D9F89AA3-A7BC-4703-88FA-1B6E786873BF}"/>
    <cellStyle name="千分位 5 2" xfId="8" xr:uid="{35771454-E14F-4591-940D-9782A3F085B8}"/>
    <cellStyle name="千分位 5 2 10" xfId="54181" xr:uid="{35771454-E14F-4591-940D-9782A3F085B8}"/>
    <cellStyle name="千分位 5 2 2" xfId="16" xr:uid="{00000000-0005-0000-0000-000009000000}"/>
    <cellStyle name="千分位 5 2 2 2" xfId="1234" xr:uid="{00000000-0005-0000-0000-0000D1040000}"/>
    <cellStyle name="千分位 5 2 2 2 2" xfId="4450" xr:uid="{00000000-0005-0000-0000-0000B8060000}"/>
    <cellStyle name="千分位 5 2 2 2 2 2" xfId="24964" xr:uid="{00000000-0005-0000-0000-00000D240000}"/>
    <cellStyle name="千分位 5 2 2 2 3" xfId="9050" xr:uid="{00000000-0005-0000-0000-000033270000}"/>
    <cellStyle name="千分位 5 2 2 2 4" xfId="22199" xr:uid="{00000000-0005-0000-0000-0000B8060000}"/>
    <cellStyle name="千分位 5 2 2 2 4 2" xfId="40739" xr:uid="{00000000-0005-0000-0000-00000F240000}"/>
    <cellStyle name="千分位 5 2 2 2 5" xfId="23001" xr:uid="{00000000-0005-0000-0000-00000C240000}"/>
    <cellStyle name="千分位 5 2 2 2 6" xfId="54416" xr:uid="{00000000-0005-0000-0000-0000D1040000}"/>
    <cellStyle name="千分位 5 2 2 3" xfId="1233" xr:uid="{00000000-0005-0000-0000-0000D0040000}"/>
    <cellStyle name="千分位 5 2 2 3 2" xfId="4449" xr:uid="{00000000-0005-0000-0000-0000B9060000}"/>
    <cellStyle name="千分位 5 2 2 3 2 2" xfId="24963" xr:uid="{00000000-0005-0000-0000-000011240000}"/>
    <cellStyle name="千分位 5 2 2 3 3" xfId="9046" xr:uid="{00000000-0005-0000-0000-000034270000}"/>
    <cellStyle name="千分位 5 2 2 3 4" xfId="22198" xr:uid="{00000000-0005-0000-0000-0000B9060000}"/>
    <cellStyle name="千分位 5 2 2 3 4 2" xfId="40738" xr:uid="{00000000-0005-0000-0000-000013240000}"/>
    <cellStyle name="千分位 5 2 2 3 5" xfId="23000" xr:uid="{00000000-0005-0000-0000-000010240000}"/>
    <cellStyle name="千分位 5 2 2 3 6" xfId="54415" xr:uid="{00000000-0005-0000-0000-0000D0040000}"/>
    <cellStyle name="千分位 5 2 2 4" xfId="3238" xr:uid="{00000000-0005-0000-0000-0000B7060000}"/>
    <cellStyle name="千分位 5 2 2 4 2" xfId="24407" xr:uid="{00000000-0005-0000-0000-000014240000}"/>
    <cellStyle name="千分位 5 2 2 4 3" xfId="56032" xr:uid="{9A795483-2814-4770-9B51-B83C285929BF}"/>
    <cellStyle name="千分位 5 2 2 5" xfId="3785" xr:uid="{00000000-0005-0000-0000-000032270000}"/>
    <cellStyle name="千分位 5 2 2 6" xfId="21981" xr:uid="{00000000-0005-0000-0000-0000B7060000}"/>
    <cellStyle name="千分位 5 2 2 6 2" xfId="40521" xr:uid="{00000000-0005-0000-0000-000016240000}"/>
    <cellStyle name="千分位 5 2 2 7" xfId="22465" xr:uid="{00000000-0005-0000-0000-00000B240000}"/>
    <cellStyle name="千分位 5 2 2 8" xfId="54189" xr:uid="{00000000-0005-0000-0000-000009000000}"/>
    <cellStyle name="千分位 5 2 3" xfId="26" xr:uid="{00000000-0005-0000-0000-00000A000000}"/>
    <cellStyle name="千分位 5 2 3 2" xfId="1235" xr:uid="{00000000-0005-0000-0000-0000D2040000}"/>
    <cellStyle name="千分位 5 2 3 2 2" xfId="4451" xr:uid="{00000000-0005-0000-0000-0000BB060000}"/>
    <cellStyle name="千分位 5 2 3 2 2 2" xfId="24965" xr:uid="{00000000-0005-0000-0000-000019240000}"/>
    <cellStyle name="千分位 5 2 3 2 3" xfId="3787" xr:uid="{00000000-0005-0000-0000-000036270000}"/>
    <cellStyle name="千分位 5 2 3 2 4" xfId="22200" xr:uid="{00000000-0005-0000-0000-0000BB060000}"/>
    <cellStyle name="千分位 5 2 3 2 4 2" xfId="40740" xr:uid="{00000000-0005-0000-0000-00001B240000}"/>
    <cellStyle name="千分位 5 2 3 2 5" xfId="23002" xr:uid="{00000000-0005-0000-0000-000018240000}"/>
    <cellStyle name="千分位 5 2 3 2 6" xfId="54417" xr:uid="{00000000-0005-0000-0000-0000D2040000}"/>
    <cellStyle name="千分位 5 2 3 3" xfId="3248" xr:uid="{00000000-0005-0000-0000-0000BA060000}"/>
    <cellStyle name="千分位 5 2 3 3 2" xfId="24417" xr:uid="{00000000-0005-0000-0000-00001C240000}"/>
    <cellStyle name="千分位 5 2 3 4" xfId="3786" xr:uid="{00000000-0005-0000-0000-000035270000}"/>
    <cellStyle name="千分位 5 2 3 5" xfId="21991" xr:uid="{00000000-0005-0000-0000-0000BA060000}"/>
    <cellStyle name="千分位 5 2 3 5 2" xfId="40531" xr:uid="{00000000-0005-0000-0000-00001E240000}"/>
    <cellStyle name="千分位 5 2 3 6" xfId="22475" xr:uid="{00000000-0005-0000-0000-000017240000}"/>
    <cellStyle name="千分位 5 2 3 7" xfId="54199" xr:uid="{00000000-0005-0000-0000-00000A000000}"/>
    <cellStyle name="千分位 5 2 4" xfId="3209" xr:uid="{00000000-0005-0000-0000-00000A000000}"/>
    <cellStyle name="千分位 5 2 4 2" xfId="6416" xr:uid="{00000000-0005-0000-0000-0000BC060000}"/>
    <cellStyle name="千分位 5 2 4 2 2" xfId="26821" xr:uid="{00000000-0005-0000-0000-000020240000}"/>
    <cellStyle name="千分位 5 2 4 3" xfId="3788" xr:uid="{00000000-0005-0000-0000-000037270000}"/>
    <cellStyle name="千分位 5 2 4 4" xfId="22448" xr:uid="{00000000-0005-0000-0000-0000BC060000}"/>
    <cellStyle name="千分位 5 2 4 4 2" xfId="40988" xr:uid="{00000000-0005-0000-0000-000022240000}"/>
    <cellStyle name="千分位 5 2 4 5" xfId="24388" xr:uid="{00000000-0005-0000-0000-00001F240000}"/>
    <cellStyle name="千分位 5 2 4 6" xfId="56028" xr:uid="{00000000-0005-0000-0000-00000A000000}"/>
    <cellStyle name="千分位 5 2 5" xfId="3221" xr:uid="{00000000-0005-0000-0000-00000E000000}"/>
    <cellStyle name="千分位 5 2 5 2" xfId="9053" xr:uid="{00000000-0005-0000-0000-000038270000}"/>
    <cellStyle name="千分位 5 2 6" xfId="3230" xr:uid="{00000000-0005-0000-0000-0000B6060000}"/>
    <cellStyle name="千分位 5 2 6 2" xfId="24399" xr:uid="{00000000-0005-0000-0000-000025240000}"/>
    <cellStyle name="千分位 5 2 7" xfId="9049" xr:uid="{00000000-0005-0000-0000-000031270000}"/>
    <cellStyle name="千分位 5 2 8" xfId="21973" xr:uid="{00000000-0005-0000-0000-0000B6060000}"/>
    <cellStyle name="千分位 5 2 8 2" xfId="40513" xr:uid="{00000000-0005-0000-0000-000027240000}"/>
    <cellStyle name="千分位 5 2 9" xfId="22457" xr:uid="{00000000-0005-0000-0000-00000A240000}"/>
    <cellStyle name="千分位 5 3" xfId="13" xr:uid="{00000000-0005-0000-0000-000008000000}"/>
    <cellStyle name="千分位 5 3 2" xfId="1237" xr:uid="{00000000-0005-0000-0000-0000D4040000}"/>
    <cellStyle name="千分位 5 3 2 2" xfId="4453" xr:uid="{00000000-0005-0000-0000-0000BF060000}"/>
    <cellStyle name="千分位 5 3 2 2 2" xfId="24967" xr:uid="{00000000-0005-0000-0000-00002A240000}"/>
    <cellStyle name="千分位 5 3 2 3" xfId="9054" xr:uid="{00000000-0005-0000-0000-00003A270000}"/>
    <cellStyle name="千分位 5 3 2 4" xfId="22202" xr:uid="{00000000-0005-0000-0000-0000BF060000}"/>
    <cellStyle name="千分位 5 3 2 4 2" xfId="40742" xr:uid="{00000000-0005-0000-0000-00002C240000}"/>
    <cellStyle name="千分位 5 3 2 5" xfId="23004" xr:uid="{00000000-0005-0000-0000-000029240000}"/>
    <cellStyle name="千分位 5 3 2 6" xfId="54419" xr:uid="{00000000-0005-0000-0000-0000D4040000}"/>
    <cellStyle name="千分位 5 3 3" xfId="1236" xr:uid="{00000000-0005-0000-0000-0000D3040000}"/>
    <cellStyle name="千分位 5 3 3 2" xfId="4452" xr:uid="{00000000-0005-0000-0000-0000C0060000}"/>
    <cellStyle name="千分位 5 3 3 2 2" xfId="24966" xr:uid="{00000000-0005-0000-0000-00002E240000}"/>
    <cellStyle name="千分位 5 3 3 3" xfId="9052" xr:uid="{00000000-0005-0000-0000-00003B270000}"/>
    <cellStyle name="千分位 5 3 3 4" xfId="22201" xr:uid="{00000000-0005-0000-0000-0000C0060000}"/>
    <cellStyle name="千分位 5 3 3 4 2" xfId="40741" xr:uid="{00000000-0005-0000-0000-000030240000}"/>
    <cellStyle name="千分位 5 3 3 5" xfId="23003" xr:uid="{00000000-0005-0000-0000-00002D240000}"/>
    <cellStyle name="千分位 5 3 3 6" xfId="54418" xr:uid="{00000000-0005-0000-0000-0000D3040000}"/>
    <cellStyle name="千分位 5 3 4" xfId="3235" xr:uid="{00000000-0005-0000-0000-0000BE060000}"/>
    <cellStyle name="千分位 5 3 4 2" xfId="24404" xr:uid="{00000000-0005-0000-0000-000031240000}"/>
    <cellStyle name="千分位 5 3 5" xfId="3789" xr:uid="{00000000-0005-0000-0000-000039270000}"/>
    <cellStyle name="千分位 5 3 6" xfId="21978" xr:uid="{00000000-0005-0000-0000-0000BE060000}"/>
    <cellStyle name="千分位 5 3 6 2" xfId="40518" xr:uid="{00000000-0005-0000-0000-000033240000}"/>
    <cellStyle name="千分位 5 3 7" xfId="22462" xr:uid="{00000000-0005-0000-0000-000028240000}"/>
    <cellStyle name="千分位 5 3 8" xfId="54186" xr:uid="{00000000-0005-0000-0000-000008000000}"/>
    <cellStyle name="千分位 5 4" xfId="23" xr:uid="{00000000-0005-0000-0000-000009000000}"/>
    <cellStyle name="千分位 5 4 2" xfId="1238" xr:uid="{00000000-0005-0000-0000-0000D5040000}"/>
    <cellStyle name="千分位 5 4 2 2" xfId="4454" xr:uid="{00000000-0005-0000-0000-0000C2060000}"/>
    <cellStyle name="千分位 5 4 2 2 2" xfId="24968" xr:uid="{00000000-0005-0000-0000-000036240000}"/>
    <cellStyle name="千分位 5 4 2 3" xfId="9055" xr:uid="{00000000-0005-0000-0000-00003D270000}"/>
    <cellStyle name="千分位 5 4 2 4" xfId="22203" xr:uid="{00000000-0005-0000-0000-0000C2060000}"/>
    <cellStyle name="千分位 5 4 2 4 2" xfId="40743" xr:uid="{00000000-0005-0000-0000-000038240000}"/>
    <cellStyle name="千分位 5 4 2 5" xfId="23005" xr:uid="{00000000-0005-0000-0000-000035240000}"/>
    <cellStyle name="千分位 5 4 2 6" xfId="54420" xr:uid="{00000000-0005-0000-0000-0000D5040000}"/>
    <cellStyle name="千分位 5 4 3" xfId="3245" xr:uid="{00000000-0005-0000-0000-0000C1060000}"/>
    <cellStyle name="千分位 5 4 3 2" xfId="24414" xr:uid="{00000000-0005-0000-0000-000039240000}"/>
    <cellStyle name="千分位 5 4 4" xfId="3790" xr:uid="{00000000-0005-0000-0000-00003C270000}"/>
    <cellStyle name="千分位 5 4 5" xfId="21988" xr:uid="{00000000-0005-0000-0000-0000C1060000}"/>
    <cellStyle name="千分位 5 4 5 2" xfId="40528" xr:uid="{00000000-0005-0000-0000-00003B240000}"/>
    <cellStyle name="千分位 5 4 6" xfId="22472" xr:uid="{00000000-0005-0000-0000-000034240000}"/>
    <cellStyle name="千分位 5 4 7" xfId="54196" xr:uid="{00000000-0005-0000-0000-000009000000}"/>
    <cellStyle name="千分位 5 5" xfId="1790" xr:uid="{00000000-0005-0000-0000-0000D6040000}"/>
    <cellStyle name="千分位 5 5 2" xfId="4997" xr:uid="{00000000-0005-0000-0000-0000C3060000}"/>
    <cellStyle name="千分位 5 5 2 2" xfId="25415" xr:uid="{00000000-0005-0000-0000-00003D240000}"/>
    <cellStyle name="千分位 5 5 3" xfId="3791" xr:uid="{00000000-0005-0000-0000-00003E270000}"/>
    <cellStyle name="千分位 5 5 4" xfId="22418" xr:uid="{00000000-0005-0000-0000-0000C3060000}"/>
    <cellStyle name="千分位 5 5 4 2" xfId="40958" xr:uid="{00000000-0005-0000-0000-00003F240000}"/>
    <cellStyle name="千分位 5 5 5" xfId="23345" xr:uid="{00000000-0005-0000-0000-00003C240000}"/>
    <cellStyle name="千分位 5 5 6" xfId="54711" xr:uid="{00000000-0005-0000-0000-0000D6040000}"/>
    <cellStyle name="千分位 5 6" xfId="3206" xr:uid="{00000000-0005-0000-0000-000009000000}"/>
    <cellStyle name="千分位 5 6 2" xfId="6413" xr:uid="{00000000-0005-0000-0000-0000C4060000}"/>
    <cellStyle name="千分位 5 6 2 2" xfId="26818" xr:uid="{00000000-0005-0000-0000-000041240000}"/>
    <cellStyle name="千分位 5 6 3" xfId="9056" xr:uid="{00000000-0005-0000-0000-00003F270000}"/>
    <cellStyle name="千分位 5 6 4" xfId="22445" xr:uid="{00000000-0005-0000-0000-0000C4060000}"/>
    <cellStyle name="千分位 5 6 4 2" xfId="40985" xr:uid="{00000000-0005-0000-0000-000043240000}"/>
    <cellStyle name="千分位 5 6 5" xfId="24385" xr:uid="{00000000-0005-0000-0000-000040240000}"/>
    <cellStyle name="千分位 5 6 6" xfId="56025" xr:uid="{00000000-0005-0000-0000-000009000000}"/>
    <cellStyle name="千分位 5 7" xfId="3220" xr:uid="{00000000-0005-0000-0000-00000D000000}"/>
    <cellStyle name="千分位 5 7 2" xfId="9051" xr:uid="{00000000-0005-0000-0000-000040270000}"/>
    <cellStyle name="千分位 5 8" xfId="3226" xr:uid="{00000000-0005-0000-0000-0000B5060000}"/>
    <cellStyle name="千分位 5 8 2" xfId="24395" xr:uid="{00000000-0005-0000-0000-000046240000}"/>
    <cellStyle name="千分位 5 9" xfId="3784" xr:uid="{00000000-0005-0000-0000-000030270000}"/>
    <cellStyle name="千分位 6" xfId="1239" xr:uid="{00000000-0005-0000-0000-0000D7040000}"/>
    <cellStyle name="千分位 6 2" xfId="1240" xr:uid="{00000000-0005-0000-0000-0000D8040000}"/>
    <cellStyle name="千分位 6 2 2" xfId="1241" xr:uid="{00000000-0005-0000-0000-0000D9040000}"/>
    <cellStyle name="千分位 6 2 2 2" xfId="1242" xr:uid="{00000000-0005-0000-0000-0000DA040000}"/>
    <cellStyle name="千分位 6 2 2 2 2" xfId="4458" xr:uid="{00000000-0005-0000-0000-0000C9060000}"/>
    <cellStyle name="千分位 6 2 2 2 2 2" xfId="24972" xr:uid="{00000000-0005-0000-0000-00004C240000}"/>
    <cellStyle name="千分位 6 2 2 2 3" xfId="9059" xr:uid="{00000000-0005-0000-0000-000044270000}"/>
    <cellStyle name="千分位 6 2 2 2 4" xfId="22207" xr:uid="{00000000-0005-0000-0000-0000C9060000}"/>
    <cellStyle name="千分位 6 2 2 2 4 2" xfId="40747" xr:uid="{00000000-0005-0000-0000-00004E240000}"/>
    <cellStyle name="千分位 6 2 2 2 5" xfId="23009" xr:uid="{00000000-0005-0000-0000-00004B240000}"/>
    <cellStyle name="千分位 6 2 2 2 6" xfId="54424" xr:uid="{00000000-0005-0000-0000-0000DA040000}"/>
    <cellStyle name="千分位 6 2 2 3" xfId="4457" xr:uid="{00000000-0005-0000-0000-0000C8060000}"/>
    <cellStyle name="千分位 6 2 2 3 2" xfId="24971" xr:uid="{00000000-0005-0000-0000-00004F240000}"/>
    <cellStyle name="千分位 6 2 2 4" xfId="3794" xr:uid="{00000000-0005-0000-0000-000043270000}"/>
    <cellStyle name="千分位 6 2 2 5" xfId="22206" xr:uid="{00000000-0005-0000-0000-0000C8060000}"/>
    <cellStyle name="千分位 6 2 2 5 2" xfId="40746" xr:uid="{00000000-0005-0000-0000-000051240000}"/>
    <cellStyle name="千分位 6 2 2 6" xfId="23008" xr:uid="{00000000-0005-0000-0000-00004A240000}"/>
    <cellStyle name="千分位 6 2 2 7" xfId="54423" xr:uid="{00000000-0005-0000-0000-0000D9040000}"/>
    <cellStyle name="千分位 6 2 3" xfId="1243" xr:uid="{00000000-0005-0000-0000-0000DB040000}"/>
    <cellStyle name="千分位 6 2 3 2" xfId="4459" xr:uid="{00000000-0005-0000-0000-0000CA060000}"/>
    <cellStyle name="千分位 6 2 3 2 2" xfId="24973" xr:uid="{00000000-0005-0000-0000-000053240000}"/>
    <cellStyle name="千分位 6 2 3 3" xfId="3795" xr:uid="{00000000-0005-0000-0000-000045270000}"/>
    <cellStyle name="千分位 6 2 3 4" xfId="22208" xr:uid="{00000000-0005-0000-0000-0000CA060000}"/>
    <cellStyle name="千分位 6 2 3 4 2" xfId="40748" xr:uid="{00000000-0005-0000-0000-000055240000}"/>
    <cellStyle name="千分位 6 2 3 5" xfId="23010" xr:uid="{00000000-0005-0000-0000-000052240000}"/>
    <cellStyle name="千分位 6 2 3 6" xfId="54425" xr:uid="{00000000-0005-0000-0000-0000DB040000}"/>
    <cellStyle name="千分位 6 2 4" xfId="4456" xr:uid="{00000000-0005-0000-0000-0000C7060000}"/>
    <cellStyle name="千分位 6 2 4 2" xfId="24970" xr:uid="{00000000-0005-0000-0000-000056240000}"/>
    <cellStyle name="千分位 6 2 5" xfId="3793" xr:uid="{00000000-0005-0000-0000-000042270000}"/>
    <cellStyle name="千分位 6 2 6" xfId="22205" xr:uid="{00000000-0005-0000-0000-0000C7060000}"/>
    <cellStyle name="千分位 6 2 6 2" xfId="40745" xr:uid="{00000000-0005-0000-0000-000058240000}"/>
    <cellStyle name="千分位 6 2 7" xfId="23007" xr:uid="{00000000-0005-0000-0000-000049240000}"/>
    <cellStyle name="千分位 6 2 8" xfId="54422" xr:uid="{00000000-0005-0000-0000-0000D8040000}"/>
    <cellStyle name="千分位 6 3" xfId="1244" xr:uid="{00000000-0005-0000-0000-0000DC040000}"/>
    <cellStyle name="千分位 6 3 2" xfId="1245" xr:uid="{00000000-0005-0000-0000-0000DD040000}"/>
    <cellStyle name="千分位 6 3 2 2" xfId="4461" xr:uid="{00000000-0005-0000-0000-0000CC060000}"/>
    <cellStyle name="千分位 6 3 2 2 2" xfId="24975" xr:uid="{00000000-0005-0000-0000-00005B240000}"/>
    <cellStyle name="千分位 6 3 2 3" xfId="9058" xr:uid="{00000000-0005-0000-0000-000047270000}"/>
    <cellStyle name="千分位 6 3 2 4" xfId="22210" xr:uid="{00000000-0005-0000-0000-0000CC060000}"/>
    <cellStyle name="千分位 6 3 2 4 2" xfId="40750" xr:uid="{00000000-0005-0000-0000-00005D240000}"/>
    <cellStyle name="千分位 6 3 2 5" xfId="23012" xr:uid="{00000000-0005-0000-0000-00005A240000}"/>
    <cellStyle name="千分位 6 3 2 6" xfId="54427" xr:uid="{00000000-0005-0000-0000-0000DD040000}"/>
    <cellStyle name="千分位 6 3 3" xfId="4460" xr:uid="{00000000-0005-0000-0000-0000CB060000}"/>
    <cellStyle name="千分位 6 3 3 2" xfId="24974" xr:uid="{00000000-0005-0000-0000-00005E240000}"/>
    <cellStyle name="千分位 6 3 4" xfId="9060" xr:uid="{00000000-0005-0000-0000-000046270000}"/>
    <cellStyle name="千分位 6 3 5" xfId="22209" xr:uid="{00000000-0005-0000-0000-0000CB060000}"/>
    <cellStyle name="千分位 6 3 5 2" xfId="40749" xr:uid="{00000000-0005-0000-0000-000060240000}"/>
    <cellStyle name="千分位 6 3 6" xfId="23011" xr:uid="{00000000-0005-0000-0000-000059240000}"/>
    <cellStyle name="千分位 6 3 7" xfId="54426" xr:uid="{00000000-0005-0000-0000-0000DC040000}"/>
    <cellStyle name="千分位 6 4" xfId="1246" xr:uid="{00000000-0005-0000-0000-0000DE040000}"/>
    <cellStyle name="千分位 6 4 2" xfId="4462" xr:uid="{00000000-0005-0000-0000-0000CD060000}"/>
    <cellStyle name="千分位 6 4 2 2" xfId="24976" xr:uid="{00000000-0005-0000-0000-000062240000}"/>
    <cellStyle name="千分位 6 4 3" xfId="3796" xr:uid="{00000000-0005-0000-0000-000048270000}"/>
    <cellStyle name="千分位 6 4 4" xfId="22211" xr:uid="{00000000-0005-0000-0000-0000CD060000}"/>
    <cellStyle name="千分位 6 4 4 2" xfId="40751" xr:uid="{00000000-0005-0000-0000-000064240000}"/>
    <cellStyle name="千分位 6 4 5" xfId="23013" xr:uid="{00000000-0005-0000-0000-000061240000}"/>
    <cellStyle name="千分位 6 4 6" xfId="54428" xr:uid="{00000000-0005-0000-0000-0000DE040000}"/>
    <cellStyle name="千分位 6 5" xfId="4455" xr:uid="{00000000-0005-0000-0000-0000C6060000}"/>
    <cellStyle name="千分位 6 5 2" xfId="24969" xr:uid="{00000000-0005-0000-0000-000065240000}"/>
    <cellStyle name="千分位 6 6" xfId="3792" xr:uid="{00000000-0005-0000-0000-000041270000}"/>
    <cellStyle name="千分位 6 7" xfId="22204" xr:uid="{00000000-0005-0000-0000-0000C6060000}"/>
    <cellStyle name="千分位 6 7 2" xfId="40744" xr:uid="{00000000-0005-0000-0000-000067240000}"/>
    <cellStyle name="千分位 6 8" xfId="23006" xr:uid="{00000000-0005-0000-0000-000048240000}"/>
    <cellStyle name="千分位 6 9" xfId="54421" xr:uid="{00000000-0005-0000-0000-0000D7040000}"/>
    <cellStyle name="千分位 7" xfId="1247" xr:uid="{00000000-0005-0000-0000-0000DF040000}"/>
    <cellStyle name="千分位 7 2" xfId="1248" xr:uid="{00000000-0005-0000-0000-0000E0040000}"/>
    <cellStyle name="千分位 7 2 2" xfId="1249" xr:uid="{00000000-0005-0000-0000-0000E1040000}"/>
    <cellStyle name="千分位 7 2 2 2" xfId="1250" xr:uid="{00000000-0005-0000-0000-0000E2040000}"/>
    <cellStyle name="千分位 7 2 2 2 2" xfId="4466" xr:uid="{00000000-0005-0000-0000-0000D1060000}"/>
    <cellStyle name="千分位 7 2 2 2 2 2" xfId="24980" xr:uid="{00000000-0005-0000-0000-00006C240000}"/>
    <cellStyle name="千分位 7 2 2 2 3" xfId="9057" xr:uid="{00000000-0005-0000-0000-00004C270000}"/>
    <cellStyle name="千分位 7 2 2 2 4" xfId="22215" xr:uid="{00000000-0005-0000-0000-0000D1060000}"/>
    <cellStyle name="千分位 7 2 2 2 4 2" xfId="40755" xr:uid="{00000000-0005-0000-0000-00006E240000}"/>
    <cellStyle name="千分位 7 2 2 2 5" xfId="23017" xr:uid="{00000000-0005-0000-0000-00006B240000}"/>
    <cellStyle name="千分位 7 2 2 2 6" xfId="54432" xr:uid="{00000000-0005-0000-0000-0000E2040000}"/>
    <cellStyle name="千分位 7 2 2 3" xfId="4465" xr:uid="{00000000-0005-0000-0000-0000D0060000}"/>
    <cellStyle name="千分位 7 2 2 3 2" xfId="24979" xr:uid="{00000000-0005-0000-0000-00006F240000}"/>
    <cellStyle name="千分位 7 2 2 4" xfId="9062" xr:uid="{00000000-0005-0000-0000-00004B270000}"/>
    <cellStyle name="千分位 7 2 2 5" xfId="22214" xr:uid="{00000000-0005-0000-0000-0000D0060000}"/>
    <cellStyle name="千分位 7 2 2 5 2" xfId="40754" xr:uid="{00000000-0005-0000-0000-000071240000}"/>
    <cellStyle name="千分位 7 2 2 6" xfId="23016" xr:uid="{00000000-0005-0000-0000-00006A240000}"/>
    <cellStyle name="千分位 7 2 2 7" xfId="54431" xr:uid="{00000000-0005-0000-0000-0000E1040000}"/>
    <cellStyle name="千分位 7 2 3" xfId="1251" xr:uid="{00000000-0005-0000-0000-0000E3040000}"/>
    <cellStyle name="千分位 7 2 3 2" xfId="4467" xr:uid="{00000000-0005-0000-0000-0000D2060000}"/>
    <cellStyle name="千分位 7 2 3 2 2" xfId="24981" xr:uid="{00000000-0005-0000-0000-000073240000}"/>
    <cellStyle name="千分位 7 2 3 3" xfId="3798" xr:uid="{00000000-0005-0000-0000-00004D270000}"/>
    <cellStyle name="千分位 7 2 3 4" xfId="22216" xr:uid="{00000000-0005-0000-0000-0000D2060000}"/>
    <cellStyle name="千分位 7 2 3 4 2" xfId="40756" xr:uid="{00000000-0005-0000-0000-000075240000}"/>
    <cellStyle name="千分位 7 2 3 5" xfId="23018" xr:uid="{00000000-0005-0000-0000-000072240000}"/>
    <cellStyle name="千分位 7 2 3 6" xfId="54433" xr:uid="{00000000-0005-0000-0000-0000E3040000}"/>
    <cellStyle name="千分位 7 2 4" xfId="4464" xr:uid="{00000000-0005-0000-0000-0000CF060000}"/>
    <cellStyle name="千分位 7 2 4 2" xfId="24978" xr:uid="{00000000-0005-0000-0000-000076240000}"/>
    <cellStyle name="千分位 7 2 5" xfId="3797" xr:uid="{00000000-0005-0000-0000-00004A270000}"/>
    <cellStyle name="千分位 7 2 6" xfId="22213" xr:uid="{00000000-0005-0000-0000-0000CF060000}"/>
    <cellStyle name="千分位 7 2 6 2" xfId="40753" xr:uid="{00000000-0005-0000-0000-000078240000}"/>
    <cellStyle name="千分位 7 2 7" xfId="23015" xr:uid="{00000000-0005-0000-0000-000069240000}"/>
    <cellStyle name="千分位 7 2 8" xfId="54430" xr:uid="{00000000-0005-0000-0000-0000E0040000}"/>
    <cellStyle name="千分位 7 3" xfId="1252" xr:uid="{00000000-0005-0000-0000-0000E4040000}"/>
    <cellStyle name="千分位 7 3 2" xfId="1253" xr:uid="{00000000-0005-0000-0000-0000E5040000}"/>
    <cellStyle name="千分位 7 3 2 2" xfId="4469" xr:uid="{00000000-0005-0000-0000-0000D4060000}"/>
    <cellStyle name="千分位 7 3 2 2 2" xfId="24983" xr:uid="{00000000-0005-0000-0000-00007B240000}"/>
    <cellStyle name="千分位 7 3 2 3" xfId="3800" xr:uid="{00000000-0005-0000-0000-00004F270000}"/>
    <cellStyle name="千分位 7 3 2 4" xfId="22218" xr:uid="{00000000-0005-0000-0000-0000D4060000}"/>
    <cellStyle name="千分位 7 3 2 4 2" xfId="40758" xr:uid="{00000000-0005-0000-0000-00007D240000}"/>
    <cellStyle name="千分位 7 3 2 5" xfId="23020" xr:uid="{00000000-0005-0000-0000-00007A240000}"/>
    <cellStyle name="千分位 7 3 2 6" xfId="54435" xr:uid="{00000000-0005-0000-0000-0000E5040000}"/>
    <cellStyle name="千分位 7 3 3" xfId="4468" xr:uid="{00000000-0005-0000-0000-0000D3060000}"/>
    <cellStyle name="千分位 7 3 3 2" xfId="24982" xr:uid="{00000000-0005-0000-0000-00007E240000}"/>
    <cellStyle name="千分位 7 3 4" xfId="3799" xr:uid="{00000000-0005-0000-0000-00004E270000}"/>
    <cellStyle name="千分位 7 3 5" xfId="22217" xr:uid="{00000000-0005-0000-0000-0000D3060000}"/>
    <cellStyle name="千分位 7 3 5 2" xfId="40757" xr:uid="{00000000-0005-0000-0000-000080240000}"/>
    <cellStyle name="千分位 7 3 6" xfId="23019" xr:uid="{00000000-0005-0000-0000-000079240000}"/>
    <cellStyle name="千分位 7 3 7" xfId="54434" xr:uid="{00000000-0005-0000-0000-0000E4040000}"/>
    <cellStyle name="千分位 7 4" xfId="1254" xr:uid="{00000000-0005-0000-0000-0000E6040000}"/>
    <cellStyle name="千分位 7 4 2" xfId="4470" xr:uid="{00000000-0005-0000-0000-0000D5060000}"/>
    <cellStyle name="千分位 7 4 2 2" xfId="24984" xr:uid="{00000000-0005-0000-0000-000082240000}"/>
    <cellStyle name="千分位 7 4 3" xfId="9065" xr:uid="{00000000-0005-0000-0000-000050270000}"/>
    <cellStyle name="千分位 7 4 4" xfId="22219" xr:uid="{00000000-0005-0000-0000-0000D5060000}"/>
    <cellStyle name="千分位 7 4 4 2" xfId="40759" xr:uid="{00000000-0005-0000-0000-000084240000}"/>
    <cellStyle name="千分位 7 4 5" xfId="23021" xr:uid="{00000000-0005-0000-0000-000081240000}"/>
    <cellStyle name="千分位 7 4 6" xfId="54436" xr:uid="{00000000-0005-0000-0000-0000E6040000}"/>
    <cellStyle name="千分位 7 5" xfId="4463" xr:uid="{00000000-0005-0000-0000-0000CE060000}"/>
    <cellStyle name="千分位 7 5 2" xfId="24977" xr:uid="{00000000-0005-0000-0000-000085240000}"/>
    <cellStyle name="千分位 7 6" xfId="9061" xr:uid="{00000000-0005-0000-0000-000049270000}"/>
    <cellStyle name="千分位 7 7" xfId="22212" xr:uid="{00000000-0005-0000-0000-0000CE060000}"/>
    <cellStyle name="千分位 7 7 2" xfId="40752" xr:uid="{00000000-0005-0000-0000-000087240000}"/>
    <cellStyle name="千分位 7 8" xfId="23014" xr:uid="{00000000-0005-0000-0000-000068240000}"/>
    <cellStyle name="千分位 7 9" xfId="54429" xr:uid="{00000000-0005-0000-0000-0000DF040000}"/>
    <cellStyle name="千分位 8" xfId="1255" xr:uid="{00000000-0005-0000-0000-0000E7040000}"/>
    <cellStyle name="千分位 8 2" xfId="1256" xr:uid="{00000000-0005-0000-0000-0000E8040000}"/>
    <cellStyle name="千分位 8 2 2" xfId="1257" xr:uid="{00000000-0005-0000-0000-0000E9040000}"/>
    <cellStyle name="千分位 8 2 2 2" xfId="1258" xr:uid="{00000000-0005-0000-0000-0000EA040000}"/>
    <cellStyle name="千分位 8 2 2 2 2" xfId="4474" xr:uid="{00000000-0005-0000-0000-0000D9060000}"/>
    <cellStyle name="千分位 8 2 2 2 2 2" xfId="24988" xr:uid="{00000000-0005-0000-0000-00008C240000}"/>
    <cellStyle name="千分位 8 2 2 2 3" xfId="3802" xr:uid="{00000000-0005-0000-0000-000054270000}"/>
    <cellStyle name="千分位 8 2 2 2 4" xfId="22223" xr:uid="{00000000-0005-0000-0000-0000D9060000}"/>
    <cellStyle name="千分位 8 2 2 2 4 2" xfId="40763" xr:uid="{00000000-0005-0000-0000-00008E240000}"/>
    <cellStyle name="千分位 8 2 2 2 5" xfId="23025" xr:uid="{00000000-0005-0000-0000-00008B240000}"/>
    <cellStyle name="千分位 8 2 2 2 6" xfId="54440" xr:uid="{00000000-0005-0000-0000-0000EA040000}"/>
    <cellStyle name="千分位 8 2 2 3" xfId="4473" xr:uid="{00000000-0005-0000-0000-0000D8060000}"/>
    <cellStyle name="千分位 8 2 2 3 2" xfId="24987" xr:uid="{00000000-0005-0000-0000-00008F240000}"/>
    <cellStyle name="千分位 8 2 2 4" xfId="9064" xr:uid="{00000000-0005-0000-0000-000053270000}"/>
    <cellStyle name="千分位 8 2 2 5" xfId="22222" xr:uid="{00000000-0005-0000-0000-0000D8060000}"/>
    <cellStyle name="千分位 8 2 2 5 2" xfId="40762" xr:uid="{00000000-0005-0000-0000-000091240000}"/>
    <cellStyle name="千分位 8 2 2 6" xfId="23024" xr:uid="{00000000-0005-0000-0000-00008A240000}"/>
    <cellStyle name="千分位 8 2 2 7" xfId="54439" xr:uid="{00000000-0005-0000-0000-0000E9040000}"/>
    <cellStyle name="千分位 8 2 3" xfId="1259" xr:uid="{00000000-0005-0000-0000-0000EB040000}"/>
    <cellStyle name="千分位 8 2 3 2" xfId="4475" xr:uid="{00000000-0005-0000-0000-0000DA060000}"/>
    <cellStyle name="千分位 8 2 3 2 2" xfId="24989" xr:uid="{00000000-0005-0000-0000-000093240000}"/>
    <cellStyle name="千分位 8 2 3 3" xfId="9067" xr:uid="{00000000-0005-0000-0000-000055270000}"/>
    <cellStyle name="千分位 8 2 3 4" xfId="22224" xr:uid="{00000000-0005-0000-0000-0000DA060000}"/>
    <cellStyle name="千分位 8 2 3 4 2" xfId="40764" xr:uid="{00000000-0005-0000-0000-000095240000}"/>
    <cellStyle name="千分位 8 2 3 5" xfId="23026" xr:uid="{00000000-0005-0000-0000-000092240000}"/>
    <cellStyle name="千分位 8 2 3 6" xfId="54441" xr:uid="{00000000-0005-0000-0000-0000EB040000}"/>
    <cellStyle name="千分位 8 2 4" xfId="4472" xr:uid="{00000000-0005-0000-0000-0000D7060000}"/>
    <cellStyle name="千分位 8 2 4 2" xfId="24986" xr:uid="{00000000-0005-0000-0000-000096240000}"/>
    <cellStyle name="千分位 8 2 5" xfId="9066" xr:uid="{00000000-0005-0000-0000-000052270000}"/>
    <cellStyle name="千分位 8 2 6" xfId="22221" xr:uid="{00000000-0005-0000-0000-0000D7060000}"/>
    <cellStyle name="千分位 8 2 6 2" xfId="40761" xr:uid="{00000000-0005-0000-0000-000098240000}"/>
    <cellStyle name="千分位 8 2 7" xfId="23023" xr:uid="{00000000-0005-0000-0000-000089240000}"/>
    <cellStyle name="千分位 8 2 8" xfId="54438" xr:uid="{00000000-0005-0000-0000-0000E8040000}"/>
    <cellStyle name="千分位 8 3" xfId="1260" xr:uid="{00000000-0005-0000-0000-0000EC040000}"/>
    <cellStyle name="千分位 8 3 2" xfId="1261" xr:uid="{00000000-0005-0000-0000-0000ED040000}"/>
    <cellStyle name="千分位 8 3 2 2" xfId="4477" xr:uid="{00000000-0005-0000-0000-0000DC060000}"/>
    <cellStyle name="千分位 8 3 2 2 2" xfId="24991" xr:uid="{00000000-0005-0000-0000-00009B240000}"/>
    <cellStyle name="千分位 8 3 2 3" xfId="9068" xr:uid="{00000000-0005-0000-0000-000057270000}"/>
    <cellStyle name="千分位 8 3 2 4" xfId="22226" xr:uid="{00000000-0005-0000-0000-0000DC060000}"/>
    <cellStyle name="千分位 8 3 2 4 2" xfId="40766" xr:uid="{00000000-0005-0000-0000-00009D240000}"/>
    <cellStyle name="千分位 8 3 2 5" xfId="23028" xr:uid="{00000000-0005-0000-0000-00009A240000}"/>
    <cellStyle name="千分位 8 3 2 6" xfId="54443" xr:uid="{00000000-0005-0000-0000-0000ED040000}"/>
    <cellStyle name="千分位 8 3 3" xfId="4476" xr:uid="{00000000-0005-0000-0000-0000DB060000}"/>
    <cellStyle name="千分位 8 3 3 2" xfId="24990" xr:uid="{00000000-0005-0000-0000-00009E240000}"/>
    <cellStyle name="千分位 8 3 4" xfId="3803" xr:uid="{00000000-0005-0000-0000-000056270000}"/>
    <cellStyle name="千分位 8 3 5" xfId="22225" xr:uid="{00000000-0005-0000-0000-0000DB060000}"/>
    <cellStyle name="千分位 8 3 5 2" xfId="40765" xr:uid="{00000000-0005-0000-0000-0000A0240000}"/>
    <cellStyle name="千分位 8 3 6" xfId="23027" xr:uid="{00000000-0005-0000-0000-000099240000}"/>
    <cellStyle name="千分位 8 3 7" xfId="54442" xr:uid="{00000000-0005-0000-0000-0000EC040000}"/>
    <cellStyle name="千分位 8 4" xfId="1262" xr:uid="{00000000-0005-0000-0000-0000EE040000}"/>
    <cellStyle name="千分位 8 4 2" xfId="4478" xr:uid="{00000000-0005-0000-0000-0000DD060000}"/>
    <cellStyle name="千分位 8 4 2 2" xfId="24992" xr:uid="{00000000-0005-0000-0000-0000A2240000}"/>
    <cellStyle name="千分位 8 4 3" xfId="9063" xr:uid="{00000000-0005-0000-0000-000058270000}"/>
    <cellStyle name="千分位 8 4 4" xfId="22227" xr:uid="{00000000-0005-0000-0000-0000DD060000}"/>
    <cellStyle name="千分位 8 4 4 2" xfId="40767" xr:uid="{00000000-0005-0000-0000-0000A4240000}"/>
    <cellStyle name="千分位 8 4 5" xfId="23029" xr:uid="{00000000-0005-0000-0000-0000A1240000}"/>
    <cellStyle name="千分位 8 4 6" xfId="54444" xr:uid="{00000000-0005-0000-0000-0000EE040000}"/>
    <cellStyle name="千分位 8 5" xfId="4471" xr:uid="{00000000-0005-0000-0000-0000D6060000}"/>
    <cellStyle name="千分位 8 5 2" xfId="24985" xr:uid="{00000000-0005-0000-0000-0000A5240000}"/>
    <cellStyle name="千分位 8 6" xfId="3801" xr:uid="{00000000-0005-0000-0000-000051270000}"/>
    <cellStyle name="千分位 8 7" xfId="22220" xr:uid="{00000000-0005-0000-0000-0000D6060000}"/>
    <cellStyle name="千分位 8 7 2" xfId="40760" xr:uid="{00000000-0005-0000-0000-0000A7240000}"/>
    <cellStyle name="千分位 8 8" xfId="23022" xr:uid="{00000000-0005-0000-0000-000088240000}"/>
    <cellStyle name="千分位 8 9" xfId="54437" xr:uid="{00000000-0005-0000-0000-0000E7040000}"/>
    <cellStyle name="千分位 9" xfId="1263" xr:uid="{00000000-0005-0000-0000-0000EF040000}"/>
    <cellStyle name="千分位 9 2" xfId="1264" xr:uid="{00000000-0005-0000-0000-0000F0040000}"/>
    <cellStyle name="千分位 9 2 2" xfId="1265" xr:uid="{00000000-0005-0000-0000-0000F1040000}"/>
    <cellStyle name="千分位 9 2 2 2" xfId="1266" xr:uid="{00000000-0005-0000-0000-0000F2040000}"/>
    <cellStyle name="千分位 9 2 2 2 2" xfId="4482" xr:uid="{00000000-0005-0000-0000-0000E1060000}"/>
    <cellStyle name="千分位 9 2 2 2 2 2" xfId="24996" xr:uid="{00000000-0005-0000-0000-0000AC240000}"/>
    <cellStyle name="千分位 9 2 2 2 3" xfId="9071" xr:uid="{00000000-0005-0000-0000-00005C270000}"/>
    <cellStyle name="千分位 9 2 2 2 4" xfId="22231" xr:uid="{00000000-0005-0000-0000-0000E1060000}"/>
    <cellStyle name="千分位 9 2 2 2 4 2" xfId="40771" xr:uid="{00000000-0005-0000-0000-0000AE240000}"/>
    <cellStyle name="千分位 9 2 2 2 5" xfId="23033" xr:uid="{00000000-0005-0000-0000-0000AB240000}"/>
    <cellStyle name="千分位 9 2 2 2 6" xfId="54448" xr:uid="{00000000-0005-0000-0000-0000F2040000}"/>
    <cellStyle name="千分位 9 2 2 3" xfId="4481" xr:uid="{00000000-0005-0000-0000-0000E0060000}"/>
    <cellStyle name="千分位 9 2 2 3 2" xfId="24995" xr:uid="{00000000-0005-0000-0000-0000AF240000}"/>
    <cellStyle name="千分位 9 2 2 4" xfId="3806" xr:uid="{00000000-0005-0000-0000-00005B270000}"/>
    <cellStyle name="千分位 9 2 2 5" xfId="22230" xr:uid="{00000000-0005-0000-0000-0000E0060000}"/>
    <cellStyle name="千分位 9 2 2 5 2" xfId="40770" xr:uid="{00000000-0005-0000-0000-0000B1240000}"/>
    <cellStyle name="千分位 9 2 2 6" xfId="23032" xr:uid="{00000000-0005-0000-0000-0000AA240000}"/>
    <cellStyle name="千分位 9 2 2 7" xfId="54447" xr:uid="{00000000-0005-0000-0000-0000F1040000}"/>
    <cellStyle name="千分位 9 2 3" xfId="1267" xr:uid="{00000000-0005-0000-0000-0000F3040000}"/>
    <cellStyle name="千分位 9 2 3 2" xfId="4483" xr:uid="{00000000-0005-0000-0000-0000E2060000}"/>
    <cellStyle name="千分位 9 2 3 2 2" xfId="24997" xr:uid="{00000000-0005-0000-0000-0000B3240000}"/>
    <cellStyle name="千分位 9 2 3 3" xfId="3807" xr:uid="{00000000-0005-0000-0000-00005D270000}"/>
    <cellStyle name="千分位 9 2 3 4" xfId="22232" xr:uid="{00000000-0005-0000-0000-0000E2060000}"/>
    <cellStyle name="千分位 9 2 3 4 2" xfId="40772" xr:uid="{00000000-0005-0000-0000-0000B5240000}"/>
    <cellStyle name="千分位 9 2 3 5" xfId="23034" xr:uid="{00000000-0005-0000-0000-0000B2240000}"/>
    <cellStyle name="千分位 9 2 3 6" xfId="54449" xr:uid="{00000000-0005-0000-0000-0000F3040000}"/>
    <cellStyle name="千分位 9 2 4" xfId="4480" xr:uid="{00000000-0005-0000-0000-0000DF060000}"/>
    <cellStyle name="千分位 9 2 4 2" xfId="24994" xr:uid="{00000000-0005-0000-0000-0000B6240000}"/>
    <cellStyle name="千分位 9 2 5" xfId="3805" xr:uid="{00000000-0005-0000-0000-00005A270000}"/>
    <cellStyle name="千分位 9 2 6" xfId="22229" xr:uid="{00000000-0005-0000-0000-0000DF060000}"/>
    <cellStyle name="千分位 9 2 6 2" xfId="40769" xr:uid="{00000000-0005-0000-0000-0000B8240000}"/>
    <cellStyle name="千分位 9 2 7" xfId="23031" xr:uid="{00000000-0005-0000-0000-0000A9240000}"/>
    <cellStyle name="千分位 9 2 8" xfId="54446" xr:uid="{00000000-0005-0000-0000-0000F0040000}"/>
    <cellStyle name="千分位 9 3" xfId="1268" xr:uid="{00000000-0005-0000-0000-0000F4040000}"/>
    <cellStyle name="千分位 9 3 2" xfId="1269" xr:uid="{00000000-0005-0000-0000-0000F5040000}"/>
    <cellStyle name="千分位 9 3 2 2" xfId="4485" xr:uid="{00000000-0005-0000-0000-0000E4060000}"/>
    <cellStyle name="千分位 9 3 2 2 2" xfId="24999" xr:uid="{00000000-0005-0000-0000-0000BB240000}"/>
    <cellStyle name="千分位 9 3 2 3" xfId="9070" xr:uid="{00000000-0005-0000-0000-00005F270000}"/>
    <cellStyle name="千分位 9 3 2 4" xfId="22234" xr:uid="{00000000-0005-0000-0000-0000E4060000}"/>
    <cellStyle name="千分位 9 3 2 4 2" xfId="40774" xr:uid="{00000000-0005-0000-0000-0000BD240000}"/>
    <cellStyle name="千分位 9 3 2 5" xfId="23036" xr:uid="{00000000-0005-0000-0000-0000BA240000}"/>
    <cellStyle name="千分位 9 3 2 6" xfId="54451" xr:uid="{00000000-0005-0000-0000-0000F5040000}"/>
    <cellStyle name="千分位 9 3 3" xfId="4484" xr:uid="{00000000-0005-0000-0000-0000E3060000}"/>
    <cellStyle name="千分位 9 3 3 2" xfId="24998" xr:uid="{00000000-0005-0000-0000-0000BE240000}"/>
    <cellStyle name="千分位 9 3 4" xfId="9072" xr:uid="{00000000-0005-0000-0000-00005E270000}"/>
    <cellStyle name="千分位 9 3 5" xfId="22233" xr:uid="{00000000-0005-0000-0000-0000E3060000}"/>
    <cellStyle name="千分位 9 3 5 2" xfId="40773" xr:uid="{00000000-0005-0000-0000-0000C0240000}"/>
    <cellStyle name="千分位 9 3 6" xfId="23035" xr:uid="{00000000-0005-0000-0000-0000B9240000}"/>
    <cellStyle name="千分位 9 3 7" xfId="54450" xr:uid="{00000000-0005-0000-0000-0000F4040000}"/>
    <cellStyle name="千分位 9 4" xfId="1270" xr:uid="{00000000-0005-0000-0000-0000F6040000}"/>
    <cellStyle name="千分位 9 4 2" xfId="4486" xr:uid="{00000000-0005-0000-0000-0000E5060000}"/>
    <cellStyle name="千分位 9 4 2 2" xfId="25000" xr:uid="{00000000-0005-0000-0000-0000C2240000}"/>
    <cellStyle name="千分位 9 4 3" xfId="3808" xr:uid="{00000000-0005-0000-0000-000060270000}"/>
    <cellStyle name="千分位 9 4 4" xfId="22235" xr:uid="{00000000-0005-0000-0000-0000E5060000}"/>
    <cellStyle name="千分位 9 4 4 2" xfId="40775" xr:uid="{00000000-0005-0000-0000-0000C4240000}"/>
    <cellStyle name="千分位 9 4 5" xfId="23037" xr:uid="{00000000-0005-0000-0000-0000C1240000}"/>
    <cellStyle name="千分位 9 4 6" xfId="54452" xr:uid="{00000000-0005-0000-0000-0000F6040000}"/>
    <cellStyle name="千分位 9 5" xfId="4479" xr:uid="{00000000-0005-0000-0000-0000DE060000}"/>
    <cellStyle name="千分位 9 5 2" xfId="24993" xr:uid="{00000000-0005-0000-0000-0000C5240000}"/>
    <cellStyle name="千分位 9 6" xfId="3804" xr:uid="{00000000-0005-0000-0000-000059270000}"/>
    <cellStyle name="千分位 9 7" xfId="22228" xr:uid="{00000000-0005-0000-0000-0000DE060000}"/>
    <cellStyle name="千分位 9 7 2" xfId="40768" xr:uid="{00000000-0005-0000-0000-0000C7240000}"/>
    <cellStyle name="千分位 9 8" xfId="23030" xr:uid="{00000000-0005-0000-0000-0000A8240000}"/>
    <cellStyle name="千分位 9 9" xfId="54445" xr:uid="{00000000-0005-0000-0000-0000EF040000}"/>
    <cellStyle name="中等 10" xfId="1271" xr:uid="{00000000-0005-0000-0000-0000F7040000}"/>
    <cellStyle name="中等 10 2" xfId="9073" xr:uid="{00000000-0005-0000-0000-000061270000}"/>
    <cellStyle name="中等 2" xfId="1272" xr:uid="{00000000-0005-0000-0000-0000F8040000}"/>
    <cellStyle name="中等 2 2" xfId="3809" xr:uid="{00000000-0005-0000-0000-000062270000}"/>
    <cellStyle name="中等 3" xfId="1273" xr:uid="{00000000-0005-0000-0000-0000F9040000}"/>
    <cellStyle name="中等 3 2" xfId="9074" xr:uid="{00000000-0005-0000-0000-000063270000}"/>
    <cellStyle name="中等 4" xfId="1274" xr:uid="{00000000-0005-0000-0000-0000FA040000}"/>
    <cellStyle name="中等 4 2" xfId="9069" xr:uid="{00000000-0005-0000-0000-000064270000}"/>
    <cellStyle name="中等 5" xfId="1275" xr:uid="{00000000-0005-0000-0000-0000FB040000}"/>
    <cellStyle name="中等 5 2" xfId="3810" xr:uid="{00000000-0005-0000-0000-000065270000}"/>
    <cellStyle name="中等 6" xfId="1276" xr:uid="{00000000-0005-0000-0000-0000FC040000}"/>
    <cellStyle name="中等 6 2" xfId="3811" xr:uid="{00000000-0005-0000-0000-000066270000}"/>
    <cellStyle name="中等 7" xfId="1277" xr:uid="{00000000-0005-0000-0000-0000FD040000}"/>
    <cellStyle name="中等 7 2" xfId="3812" xr:uid="{00000000-0005-0000-0000-000067270000}"/>
    <cellStyle name="中等 8" xfId="1278" xr:uid="{00000000-0005-0000-0000-0000FE040000}"/>
    <cellStyle name="中等 8 2" xfId="9077" xr:uid="{00000000-0005-0000-0000-000068270000}"/>
    <cellStyle name="中等 9" xfId="1279" xr:uid="{00000000-0005-0000-0000-0000FF040000}"/>
    <cellStyle name="中等 9 2" xfId="3813" xr:uid="{00000000-0005-0000-0000-000069270000}"/>
    <cellStyle name="未定義" xfId="1280" xr:uid="{00000000-0005-0000-0000-000000050000}"/>
    <cellStyle name="未定義 2" xfId="9078" xr:uid="{00000000-0005-0000-0000-00006A270000}"/>
    <cellStyle name="合計 10" xfId="1281" xr:uid="{00000000-0005-0000-0000-000001050000}"/>
    <cellStyle name="合計 10 10" xfId="15981" xr:uid="{00000000-0005-0000-0000-0000F0060000}"/>
    <cellStyle name="合計 10 10 2" xfId="34537" xr:uid="{00000000-0005-0000-0000-0000DD240000}"/>
    <cellStyle name="合計 10 11" xfId="13819" xr:uid="{00000000-0005-0000-0000-000001050000}"/>
    <cellStyle name="合計 10 11 2" xfId="32375" xr:uid="{00000000-0005-0000-0000-0000DE240000}"/>
    <cellStyle name="合計 10 12" xfId="19734" xr:uid="{00000000-0005-0000-0000-0000F0060000}"/>
    <cellStyle name="合計 10 12 2" xfId="38290" xr:uid="{00000000-0005-0000-0000-0000DF240000}"/>
    <cellStyle name="合計 10 12 3" xfId="51782" xr:uid="{00000000-0005-0000-0000-0000DF240000}"/>
    <cellStyle name="合計 10 13" xfId="18747" xr:uid="{00000000-0005-0000-0000-000001050000}"/>
    <cellStyle name="合計 10 13 2" xfId="37303" xr:uid="{00000000-0005-0000-0000-0000E0240000}"/>
    <cellStyle name="合計 10 13 3" xfId="50800" xr:uid="{00000000-0005-0000-0000-0000E0240000}"/>
    <cellStyle name="合計 10 14" xfId="21629" xr:uid="{00000000-0005-0000-0000-000001050000}"/>
    <cellStyle name="合計 10 14 2" xfId="40169" xr:uid="{00000000-0005-0000-0000-0000E1240000}"/>
    <cellStyle name="合計 10 14 3" xfId="53517" xr:uid="{00000000-0005-0000-0000-0000E1240000}"/>
    <cellStyle name="合計 10 15" xfId="22236" xr:uid="{00000000-0005-0000-0000-0000F0060000}"/>
    <cellStyle name="合計 10 15 2" xfId="40776" xr:uid="{00000000-0005-0000-0000-0000E2240000}"/>
    <cellStyle name="合計 10 15 3" xfId="53978" xr:uid="{00000000-0005-0000-0000-0000E2240000}"/>
    <cellStyle name="合計 10 16" xfId="23038" xr:uid="{00000000-0005-0000-0000-0000DC240000}"/>
    <cellStyle name="合計 10 17" xfId="29939" xr:uid="{00000000-0005-0000-0000-0000DC240000}"/>
    <cellStyle name="合計 10 18" xfId="54453" xr:uid="{00000000-0005-0000-0000-000001050000}"/>
    <cellStyle name="合計 10 2" xfId="1282" xr:uid="{00000000-0005-0000-0000-000002050000}"/>
    <cellStyle name="合計 10 2 10" xfId="19924" xr:uid="{00000000-0005-0000-0000-0000F1060000}"/>
    <cellStyle name="合計 10 2 10 2" xfId="38480" xr:uid="{00000000-0005-0000-0000-0000E4240000}"/>
    <cellStyle name="合計 10 2 10 3" xfId="51972" xr:uid="{00000000-0005-0000-0000-0000E4240000}"/>
    <cellStyle name="合計 10 2 11" xfId="18437" xr:uid="{00000000-0005-0000-0000-000002050000}"/>
    <cellStyle name="合計 10 2 11 2" xfId="36993" xr:uid="{00000000-0005-0000-0000-0000E5240000}"/>
    <cellStyle name="合計 10 2 11 3" xfId="50511" xr:uid="{00000000-0005-0000-0000-0000E5240000}"/>
    <cellStyle name="合計 10 2 12" xfId="21622" xr:uid="{00000000-0005-0000-0000-000002050000}"/>
    <cellStyle name="合計 10 2 12 2" xfId="40162" xr:uid="{00000000-0005-0000-0000-0000E6240000}"/>
    <cellStyle name="合計 10 2 12 3" xfId="53510" xr:uid="{00000000-0005-0000-0000-0000E6240000}"/>
    <cellStyle name="合計 10 2 13" xfId="22237" xr:uid="{00000000-0005-0000-0000-0000F1060000}"/>
    <cellStyle name="合計 10 2 13 2" xfId="40777" xr:uid="{00000000-0005-0000-0000-0000E7240000}"/>
    <cellStyle name="合計 10 2 13 3" xfId="53979" xr:uid="{00000000-0005-0000-0000-0000E7240000}"/>
    <cellStyle name="合計 10 2 14" xfId="23039" xr:uid="{00000000-0005-0000-0000-0000E3240000}"/>
    <cellStyle name="合計 10 2 15" xfId="24172" xr:uid="{00000000-0005-0000-0000-0000E3240000}"/>
    <cellStyle name="合計 10 2 16" xfId="54454" xr:uid="{00000000-0005-0000-0000-000002050000}"/>
    <cellStyle name="合計 10 2 2" xfId="2309" xr:uid="{00000000-0005-0000-0000-000002050000}"/>
    <cellStyle name="合計 10 2 2 10" xfId="16105" xr:uid="{00000000-0005-0000-0000-000002050000}"/>
    <cellStyle name="合計 10 2 2 10 2" xfId="34661" xr:uid="{00000000-0005-0000-0000-0000E9240000}"/>
    <cellStyle name="合計 10 2 2 11" xfId="17482" xr:uid="{00000000-0005-0000-0000-0000F2060000}"/>
    <cellStyle name="合計 10 2 2 11 2" xfId="36038" xr:uid="{00000000-0005-0000-0000-0000EA240000}"/>
    <cellStyle name="合計 10 2 2 11 3" xfId="49677" xr:uid="{00000000-0005-0000-0000-0000EA240000}"/>
    <cellStyle name="合計 10 2 2 12" xfId="23820" xr:uid="{00000000-0005-0000-0000-0000E8240000}"/>
    <cellStyle name="合計 10 2 2 13" xfId="55229" xr:uid="{00000000-0005-0000-0000-000002050000}"/>
    <cellStyle name="合計 10 2 2 2" xfId="5516" xr:uid="{00000000-0005-0000-0000-0000F2060000}"/>
    <cellStyle name="合計 10 2 2 2 2" xfId="20502" xr:uid="{00000000-0005-0000-0000-000044080000}"/>
    <cellStyle name="合計 10 2 2 2 2 2" xfId="39054" xr:uid="{00000000-0005-0000-0000-0000EC240000}"/>
    <cellStyle name="合計 10 2 2 2 3" xfId="25933" xr:uid="{00000000-0005-0000-0000-0000EB240000}"/>
    <cellStyle name="合計 10 2 2 3" xfId="7482" xr:uid="{00000000-0005-0000-0000-0000F2060000}"/>
    <cellStyle name="合計 10 2 2 3 2" xfId="27636" xr:uid="{00000000-0005-0000-0000-0000ED240000}"/>
    <cellStyle name="合計 10 2 2 4" xfId="4821" xr:uid="{00000000-0005-0000-0000-0000F2060000}"/>
    <cellStyle name="合計 10 2 2 4 2" xfId="25290" xr:uid="{00000000-0005-0000-0000-0000EE240000}"/>
    <cellStyle name="合計 10 2 2 5" xfId="8230" xr:uid="{00000000-0005-0000-0000-0000F2060000}"/>
    <cellStyle name="合計 10 2 2 5 2" xfId="28247" xr:uid="{00000000-0005-0000-0000-0000EF240000}"/>
    <cellStyle name="合計 10 2 2 6" xfId="9079" xr:uid="{00000000-0005-0000-0000-00006D270000}"/>
    <cellStyle name="合計 10 2 2 7" xfId="11617" xr:uid="{00000000-0005-0000-0000-000002050000}"/>
    <cellStyle name="合計 10 2 2 7 2" xfId="30181" xr:uid="{00000000-0005-0000-0000-0000F1240000}"/>
    <cellStyle name="合計 10 2 2 8" xfId="14985" xr:uid="{00000000-0005-0000-0000-0000F1060000}"/>
    <cellStyle name="合計 10 2 2 8 2" xfId="33541" xr:uid="{00000000-0005-0000-0000-0000F2240000}"/>
    <cellStyle name="合計 10 2 2 8 3" xfId="47499" xr:uid="{00000000-0005-0000-0000-0000F2240000}"/>
    <cellStyle name="合計 10 2 2 9" xfId="11523" xr:uid="{00000000-0005-0000-0000-0000F2060000}"/>
    <cellStyle name="合計 10 2 2 9 2" xfId="30087" xr:uid="{00000000-0005-0000-0000-0000F3240000}"/>
    <cellStyle name="合計 10 2 3" xfId="2723" xr:uid="{00000000-0005-0000-0000-000002050000}"/>
    <cellStyle name="合計 10 2 3 10" xfId="11676" xr:uid="{00000000-0005-0000-0000-0000F3060000}"/>
    <cellStyle name="合計 10 2 3 10 2" xfId="30240" xr:uid="{00000000-0005-0000-0000-0000F5240000}"/>
    <cellStyle name="合計 10 2 3 10 3" xfId="44392" xr:uid="{00000000-0005-0000-0000-0000F5240000}"/>
    <cellStyle name="合計 10 2 3 11" xfId="55546" xr:uid="{00000000-0005-0000-0000-000002050000}"/>
    <cellStyle name="合計 10 2 3 2" xfId="5930" xr:uid="{00000000-0005-0000-0000-0000F3060000}"/>
    <cellStyle name="合計 10 2 3 2 2" xfId="26339" xr:uid="{00000000-0005-0000-0000-0000F6240000}"/>
    <cellStyle name="合計 10 2 3 3" xfId="7896" xr:uid="{00000000-0005-0000-0000-0000F3060000}"/>
    <cellStyle name="合計 10 2 3 3 2" xfId="27935" xr:uid="{00000000-0005-0000-0000-0000F7240000}"/>
    <cellStyle name="合計 10 2 3 4" xfId="8757" xr:uid="{00000000-0005-0000-0000-0000F3060000}"/>
    <cellStyle name="合計 10 2 3 4 2" xfId="28618" xr:uid="{00000000-0005-0000-0000-0000F8240000}"/>
    <cellStyle name="合計 10 2 3 5" xfId="9613" xr:uid="{00000000-0005-0000-0000-0000F3060000}"/>
    <cellStyle name="合計 10 2 3 5 2" xfId="29214" xr:uid="{00000000-0005-0000-0000-0000F9240000}"/>
    <cellStyle name="合計 10 2 3 6" xfId="3815" xr:uid="{00000000-0005-0000-0000-00006E270000}"/>
    <cellStyle name="合計 10 2 3 7" xfId="13121" xr:uid="{00000000-0005-0000-0000-0000F3060000}"/>
    <cellStyle name="合計 10 2 3 7 2" xfId="31677" xr:uid="{00000000-0005-0000-0000-0000FB240000}"/>
    <cellStyle name="合計 10 2 3 7 3" xfId="45760" xr:uid="{00000000-0005-0000-0000-0000FB240000}"/>
    <cellStyle name="合計 10 2 3 8" xfId="16630" xr:uid="{00000000-0005-0000-0000-0000F3060000}"/>
    <cellStyle name="合計 10 2 3 8 2" xfId="35186" xr:uid="{00000000-0005-0000-0000-0000FC240000}"/>
    <cellStyle name="合計 10 2 3 9" xfId="18514" xr:uid="{00000000-0005-0000-0000-000002050000}"/>
    <cellStyle name="合計 10 2 3 9 2" xfId="37070" xr:uid="{00000000-0005-0000-0000-0000FD240000}"/>
    <cellStyle name="合計 10 2 4" xfId="2345" xr:uid="{00000000-0005-0000-0000-000002050000}"/>
    <cellStyle name="合計 10 2 4 10" xfId="23856" xr:uid="{00000000-0005-0000-0000-0000FE240000}"/>
    <cellStyle name="合計 10 2 4 11" xfId="55265" xr:uid="{00000000-0005-0000-0000-000002050000}"/>
    <cellStyle name="合計 10 2 4 2" xfId="5552" xr:uid="{00000000-0005-0000-0000-0000F4060000}"/>
    <cellStyle name="合計 10 2 4 2 2" xfId="20538" xr:uid="{00000000-0005-0000-0000-000047080000}"/>
    <cellStyle name="合計 10 2 4 2 2 2" xfId="39090" xr:uid="{00000000-0005-0000-0000-000000250000}"/>
    <cellStyle name="合計 10 2 4 2 3" xfId="25969" xr:uid="{00000000-0005-0000-0000-0000FF240000}"/>
    <cellStyle name="合計 10 2 4 3" xfId="6916" xr:uid="{00000000-0005-0000-0000-0000F4060000}"/>
    <cellStyle name="合計 10 2 4 3 2" xfId="27177" xr:uid="{00000000-0005-0000-0000-000001250000}"/>
    <cellStyle name="合計 10 2 4 4" xfId="9080" xr:uid="{00000000-0005-0000-0000-00006F270000}"/>
    <cellStyle name="合計 10 2 4 5" xfId="11903" xr:uid="{00000000-0005-0000-0000-0000F4060000}"/>
    <cellStyle name="合計 10 2 4 5 2" xfId="30467" xr:uid="{00000000-0005-0000-0000-000003250000}"/>
    <cellStyle name="合計 10 2 4 5 3" xfId="44612" xr:uid="{00000000-0005-0000-0000-000003250000}"/>
    <cellStyle name="合計 10 2 4 6" xfId="12195" xr:uid="{00000000-0005-0000-0000-0000F4060000}"/>
    <cellStyle name="合計 10 2 4 6 2" xfId="30758" xr:uid="{00000000-0005-0000-0000-000004250000}"/>
    <cellStyle name="合計 10 2 4 7" xfId="12148" xr:uid="{00000000-0005-0000-0000-000002050000}"/>
    <cellStyle name="合計 10 2 4 7 2" xfId="30711" xr:uid="{00000000-0005-0000-0000-000005250000}"/>
    <cellStyle name="合計 10 2 4 8" xfId="13903" xr:uid="{00000000-0005-0000-0000-0000F4060000}"/>
    <cellStyle name="合計 10 2 4 8 2" xfId="32459" xr:uid="{00000000-0005-0000-0000-000006250000}"/>
    <cellStyle name="合計 10 2 4 8 3" xfId="46471" xr:uid="{00000000-0005-0000-0000-000006250000}"/>
    <cellStyle name="合計 10 2 4 9" xfId="21447" xr:uid="{00000000-0005-0000-0000-000002050000}"/>
    <cellStyle name="合計 10 2 4 9 2" xfId="39987" xr:uid="{00000000-0005-0000-0000-000007250000}"/>
    <cellStyle name="合計 10 2 4 9 3" xfId="53335" xr:uid="{00000000-0005-0000-0000-000007250000}"/>
    <cellStyle name="合計 10 2 5" xfId="4498" xr:uid="{00000000-0005-0000-0000-0000F1060000}"/>
    <cellStyle name="合計 10 2 5 2" xfId="25012" xr:uid="{00000000-0005-0000-0000-000008250000}"/>
    <cellStyle name="合計 10 2 6" xfId="3814" xr:uid="{00000000-0005-0000-0000-00006C270000}"/>
    <cellStyle name="合計 10 2 7" xfId="16000" xr:uid="{00000000-0005-0000-0000-0000F1060000}"/>
    <cellStyle name="合計 10 2 7 2" xfId="34556" xr:uid="{00000000-0005-0000-0000-00000A250000}"/>
    <cellStyle name="合計 10 2 8" xfId="17977" xr:uid="{00000000-0005-0000-0000-0000F1060000}"/>
    <cellStyle name="合計 10 2 8 2" xfId="36533" xr:uid="{00000000-0005-0000-0000-00000B250000}"/>
    <cellStyle name="合計 10 2 9" xfId="18194" xr:uid="{00000000-0005-0000-0000-000002050000}"/>
    <cellStyle name="合計 10 2 9 2" xfId="36750" xr:uid="{00000000-0005-0000-0000-00000C250000}"/>
    <cellStyle name="合計 10 3" xfId="1283" xr:uid="{00000000-0005-0000-0000-000003050000}"/>
    <cellStyle name="合計 10 3 10" xfId="13269" xr:uid="{00000000-0005-0000-0000-0000F5060000}"/>
    <cellStyle name="合計 10 3 10 2" xfId="31825" xr:uid="{00000000-0005-0000-0000-00000E250000}"/>
    <cellStyle name="合計 10 3 10 3" xfId="45907" xr:uid="{00000000-0005-0000-0000-00000E250000}"/>
    <cellStyle name="合計 10 3 11" xfId="19849" xr:uid="{00000000-0005-0000-0000-000003050000}"/>
    <cellStyle name="合計 10 3 11 2" xfId="38405" xr:uid="{00000000-0005-0000-0000-00000F250000}"/>
    <cellStyle name="合計 10 3 11 3" xfId="51897" xr:uid="{00000000-0005-0000-0000-00000F250000}"/>
    <cellStyle name="合計 10 3 12" xfId="21568" xr:uid="{00000000-0005-0000-0000-000003050000}"/>
    <cellStyle name="合計 10 3 12 2" xfId="40108" xr:uid="{00000000-0005-0000-0000-000010250000}"/>
    <cellStyle name="合計 10 3 12 3" xfId="53456" xr:uid="{00000000-0005-0000-0000-000010250000}"/>
    <cellStyle name="合計 10 3 13" xfId="22238" xr:uid="{00000000-0005-0000-0000-0000F5060000}"/>
    <cellStyle name="合計 10 3 13 2" xfId="40778" xr:uid="{00000000-0005-0000-0000-000011250000}"/>
    <cellStyle name="合計 10 3 13 3" xfId="53980" xr:uid="{00000000-0005-0000-0000-000011250000}"/>
    <cellStyle name="合計 10 3 14" xfId="23040" xr:uid="{00000000-0005-0000-0000-00000D250000}"/>
    <cellStyle name="合計 10 3 15" xfId="29938" xr:uid="{00000000-0005-0000-0000-00000D250000}"/>
    <cellStyle name="合計 10 3 16" xfId="54455" xr:uid="{00000000-0005-0000-0000-000003050000}"/>
    <cellStyle name="合計 10 3 2" xfId="2308" xr:uid="{00000000-0005-0000-0000-000003050000}"/>
    <cellStyle name="合計 10 3 2 10" xfId="17733" xr:uid="{00000000-0005-0000-0000-000003050000}"/>
    <cellStyle name="合計 10 3 2 10 2" xfId="36289" xr:uid="{00000000-0005-0000-0000-000013250000}"/>
    <cellStyle name="合計 10 3 2 11" xfId="18207" xr:uid="{00000000-0005-0000-0000-0000F6060000}"/>
    <cellStyle name="合計 10 3 2 11 2" xfId="36763" xr:uid="{00000000-0005-0000-0000-000014250000}"/>
    <cellStyle name="合計 10 3 2 11 3" xfId="50312" xr:uid="{00000000-0005-0000-0000-000014250000}"/>
    <cellStyle name="合計 10 3 2 12" xfId="23819" xr:uid="{00000000-0005-0000-0000-000012250000}"/>
    <cellStyle name="合計 10 3 2 13" xfId="55228" xr:uid="{00000000-0005-0000-0000-000003050000}"/>
    <cellStyle name="合計 10 3 2 2" xfId="5515" xr:uid="{00000000-0005-0000-0000-0000F6060000}"/>
    <cellStyle name="合計 10 3 2 2 2" xfId="20501" xr:uid="{00000000-0005-0000-0000-00004A080000}"/>
    <cellStyle name="合計 10 3 2 2 2 2" xfId="39053" xr:uid="{00000000-0005-0000-0000-000016250000}"/>
    <cellStyle name="合計 10 3 2 2 3" xfId="25932" xr:uid="{00000000-0005-0000-0000-000015250000}"/>
    <cellStyle name="合計 10 3 2 3" xfId="7481" xr:uid="{00000000-0005-0000-0000-0000F6060000}"/>
    <cellStyle name="合計 10 3 2 3 2" xfId="27635" xr:uid="{00000000-0005-0000-0000-000017250000}"/>
    <cellStyle name="合計 10 3 2 4" xfId="4820" xr:uid="{00000000-0005-0000-0000-0000F6060000}"/>
    <cellStyle name="合計 10 3 2 4 2" xfId="25289" xr:uid="{00000000-0005-0000-0000-000018250000}"/>
    <cellStyle name="合計 10 3 2 5" xfId="6891" xr:uid="{00000000-0005-0000-0000-0000F6060000}"/>
    <cellStyle name="合計 10 3 2 5 2" xfId="27152" xr:uid="{00000000-0005-0000-0000-000019250000}"/>
    <cellStyle name="合計 10 3 2 6" xfId="3816" xr:uid="{00000000-0005-0000-0000-000071270000}"/>
    <cellStyle name="合計 10 3 2 7" xfId="11618" xr:uid="{00000000-0005-0000-0000-000003050000}"/>
    <cellStyle name="合計 10 3 2 7 2" xfId="30182" xr:uid="{00000000-0005-0000-0000-00001B250000}"/>
    <cellStyle name="合計 10 3 2 8" xfId="14984" xr:uid="{00000000-0005-0000-0000-0000F5060000}"/>
    <cellStyle name="合計 10 3 2 8 2" xfId="33540" xr:uid="{00000000-0005-0000-0000-00001C250000}"/>
    <cellStyle name="合計 10 3 2 8 3" xfId="47498" xr:uid="{00000000-0005-0000-0000-00001C250000}"/>
    <cellStyle name="合計 10 3 2 9" xfId="15694" xr:uid="{00000000-0005-0000-0000-0000F6060000}"/>
    <cellStyle name="合計 10 3 2 9 2" xfId="34250" xr:uid="{00000000-0005-0000-0000-00001D250000}"/>
    <cellStyle name="合計 10 3 3" xfId="2724" xr:uid="{00000000-0005-0000-0000-000003050000}"/>
    <cellStyle name="合計 10 3 3 10" xfId="17321" xr:uid="{00000000-0005-0000-0000-0000F7060000}"/>
    <cellStyle name="合計 10 3 3 10 2" xfId="35877" xr:uid="{00000000-0005-0000-0000-00001F250000}"/>
    <cellStyle name="合計 10 3 3 10 3" xfId="49539" xr:uid="{00000000-0005-0000-0000-00001F250000}"/>
    <cellStyle name="合計 10 3 3 11" xfId="55547" xr:uid="{00000000-0005-0000-0000-000003050000}"/>
    <cellStyle name="合計 10 3 3 2" xfId="5931" xr:uid="{00000000-0005-0000-0000-0000F7060000}"/>
    <cellStyle name="合計 10 3 3 2 2" xfId="26340" xr:uid="{00000000-0005-0000-0000-000020250000}"/>
    <cellStyle name="合計 10 3 3 3" xfId="7897" xr:uid="{00000000-0005-0000-0000-0000F7060000}"/>
    <cellStyle name="合計 10 3 3 3 2" xfId="27936" xr:uid="{00000000-0005-0000-0000-000021250000}"/>
    <cellStyle name="合計 10 3 3 4" xfId="8758" xr:uid="{00000000-0005-0000-0000-0000F7060000}"/>
    <cellStyle name="合計 10 3 3 4 2" xfId="28619" xr:uid="{00000000-0005-0000-0000-000022250000}"/>
    <cellStyle name="合計 10 3 3 5" xfId="9614" xr:uid="{00000000-0005-0000-0000-0000F7060000}"/>
    <cellStyle name="合計 10 3 3 5 2" xfId="29215" xr:uid="{00000000-0005-0000-0000-000023250000}"/>
    <cellStyle name="合計 10 3 3 6" xfId="3817" xr:uid="{00000000-0005-0000-0000-000072270000}"/>
    <cellStyle name="合計 10 3 3 7" xfId="12498" xr:uid="{00000000-0005-0000-0000-0000F7060000}"/>
    <cellStyle name="合計 10 3 3 7 2" xfId="31056" xr:uid="{00000000-0005-0000-0000-000025250000}"/>
    <cellStyle name="合計 10 3 3 7 3" xfId="45156" xr:uid="{00000000-0005-0000-0000-000025250000}"/>
    <cellStyle name="合計 10 3 3 8" xfId="16631" xr:uid="{00000000-0005-0000-0000-0000F7060000}"/>
    <cellStyle name="合計 10 3 3 8 2" xfId="35187" xr:uid="{00000000-0005-0000-0000-000026250000}"/>
    <cellStyle name="合計 10 3 3 9" xfId="14725" xr:uid="{00000000-0005-0000-0000-000003050000}"/>
    <cellStyle name="合計 10 3 3 9 2" xfId="33281" xr:uid="{00000000-0005-0000-0000-000027250000}"/>
    <cellStyle name="合計 10 3 4" xfId="2783" xr:uid="{00000000-0005-0000-0000-000003050000}"/>
    <cellStyle name="合計 10 3 4 10" xfId="24136" xr:uid="{00000000-0005-0000-0000-000028250000}"/>
    <cellStyle name="合計 10 3 4 11" xfId="55606" xr:uid="{00000000-0005-0000-0000-000003050000}"/>
    <cellStyle name="合計 10 3 4 2" xfId="5990" xr:uid="{00000000-0005-0000-0000-0000F8060000}"/>
    <cellStyle name="合計 10 3 4 2 2" xfId="20820" xr:uid="{00000000-0005-0000-0000-00004D080000}"/>
    <cellStyle name="合計 10 3 4 2 2 2" xfId="39364" xr:uid="{00000000-0005-0000-0000-00002A250000}"/>
    <cellStyle name="合計 10 3 4 2 3" xfId="26399" xr:uid="{00000000-0005-0000-0000-000029250000}"/>
    <cellStyle name="合計 10 3 4 3" xfId="9673" xr:uid="{00000000-0005-0000-0000-0000F8060000}"/>
    <cellStyle name="合計 10 3 4 3 2" xfId="29274" xr:uid="{00000000-0005-0000-0000-00002B250000}"/>
    <cellStyle name="合計 10 3 4 4" xfId="3818" xr:uid="{00000000-0005-0000-0000-000073270000}"/>
    <cellStyle name="合計 10 3 4 5" xfId="11670" xr:uid="{00000000-0005-0000-0000-0000F8060000}"/>
    <cellStyle name="合計 10 3 4 5 2" xfId="30234" xr:uid="{00000000-0005-0000-0000-00002D250000}"/>
    <cellStyle name="合計 10 3 4 5 3" xfId="44387" xr:uid="{00000000-0005-0000-0000-00002D250000}"/>
    <cellStyle name="合計 10 3 4 6" xfId="16690" xr:uid="{00000000-0005-0000-0000-0000F8060000}"/>
    <cellStyle name="合計 10 3 4 6 2" xfId="35246" xr:uid="{00000000-0005-0000-0000-00002E250000}"/>
    <cellStyle name="合計 10 3 4 7" xfId="18045" xr:uid="{00000000-0005-0000-0000-000003050000}"/>
    <cellStyle name="合計 10 3 4 7 2" xfId="36601" xr:uid="{00000000-0005-0000-0000-00002F250000}"/>
    <cellStyle name="合計 10 3 4 8" xfId="18569" xr:uid="{00000000-0005-0000-0000-0000F8060000}"/>
    <cellStyle name="合計 10 3 4 8 2" xfId="37125" xr:uid="{00000000-0005-0000-0000-000030250000}"/>
    <cellStyle name="合計 10 3 4 8 3" xfId="50627" xr:uid="{00000000-0005-0000-0000-000030250000}"/>
    <cellStyle name="合計 10 3 4 9" xfId="21710" xr:uid="{00000000-0005-0000-0000-000003050000}"/>
    <cellStyle name="合計 10 3 4 9 2" xfId="40250" xr:uid="{00000000-0005-0000-0000-000031250000}"/>
    <cellStyle name="合計 10 3 4 9 3" xfId="53598" xr:uid="{00000000-0005-0000-0000-000031250000}"/>
    <cellStyle name="合計 10 3 5" xfId="4499" xr:uid="{00000000-0005-0000-0000-0000F5060000}"/>
    <cellStyle name="合計 10 3 5 2" xfId="25013" xr:uid="{00000000-0005-0000-0000-000032250000}"/>
    <cellStyle name="合計 10 3 6" xfId="9075" xr:uid="{00000000-0005-0000-0000-000070270000}"/>
    <cellStyle name="合計 10 3 7" xfId="12878" xr:uid="{00000000-0005-0000-0000-0000F5060000}"/>
    <cellStyle name="合計 10 3 7 2" xfId="31434" xr:uid="{00000000-0005-0000-0000-000034250000}"/>
    <cellStyle name="合計 10 3 8" xfId="17514" xr:uid="{00000000-0005-0000-0000-0000F5060000}"/>
    <cellStyle name="合計 10 3 8 2" xfId="36070" xr:uid="{00000000-0005-0000-0000-000035250000}"/>
    <cellStyle name="合計 10 3 9" xfId="16185" xr:uid="{00000000-0005-0000-0000-000003050000}"/>
    <cellStyle name="合計 10 3 9 2" xfId="34741" xr:uid="{00000000-0005-0000-0000-000036250000}"/>
    <cellStyle name="合計 10 4" xfId="2310" xr:uid="{00000000-0005-0000-0000-000001050000}"/>
    <cellStyle name="合計 10 4 10" xfId="18499" xr:uid="{00000000-0005-0000-0000-000001050000}"/>
    <cellStyle name="合計 10 4 10 2" xfId="37055" xr:uid="{00000000-0005-0000-0000-000038250000}"/>
    <cellStyle name="合計 10 4 11" xfId="19416" xr:uid="{00000000-0005-0000-0000-0000F9060000}"/>
    <cellStyle name="合計 10 4 11 2" xfId="37972" xr:uid="{00000000-0005-0000-0000-000039250000}"/>
    <cellStyle name="合計 10 4 11 3" xfId="51464" xr:uid="{00000000-0005-0000-0000-000039250000}"/>
    <cellStyle name="合計 10 4 12" xfId="23821" xr:uid="{00000000-0005-0000-0000-000037250000}"/>
    <cellStyle name="合計 10 4 13" xfId="55230" xr:uid="{00000000-0005-0000-0000-000001050000}"/>
    <cellStyle name="合計 10 4 2" xfId="5517" xr:uid="{00000000-0005-0000-0000-0000F9060000}"/>
    <cellStyle name="合計 10 4 2 2" xfId="20503" xr:uid="{00000000-0005-0000-0000-00004F080000}"/>
    <cellStyle name="合計 10 4 2 2 2" xfId="39055" xr:uid="{00000000-0005-0000-0000-00003B250000}"/>
    <cellStyle name="合計 10 4 2 3" xfId="25934" xr:uid="{00000000-0005-0000-0000-00003A250000}"/>
    <cellStyle name="合計 10 4 3" xfId="7483" xr:uid="{00000000-0005-0000-0000-0000F9060000}"/>
    <cellStyle name="合計 10 4 3 2" xfId="27637" xr:uid="{00000000-0005-0000-0000-00003C250000}"/>
    <cellStyle name="合計 10 4 4" xfId="4822" xr:uid="{00000000-0005-0000-0000-0000F9060000}"/>
    <cellStyle name="合計 10 4 4 2" xfId="25291" xr:uid="{00000000-0005-0000-0000-00003D250000}"/>
    <cellStyle name="合計 10 4 5" xfId="6892" xr:uid="{00000000-0005-0000-0000-0000F9060000}"/>
    <cellStyle name="合計 10 4 5 2" xfId="27153" xr:uid="{00000000-0005-0000-0000-00003E250000}"/>
    <cellStyle name="合計 10 4 6" xfId="9083" xr:uid="{00000000-0005-0000-0000-000074270000}"/>
    <cellStyle name="合計 10 4 7" xfId="11616" xr:uid="{00000000-0005-0000-0000-000001050000}"/>
    <cellStyle name="合計 10 4 7 2" xfId="30180" xr:uid="{00000000-0005-0000-0000-000040250000}"/>
    <cellStyle name="合計 10 4 8" xfId="14986" xr:uid="{00000000-0005-0000-0000-0000F8060000}"/>
    <cellStyle name="合計 10 4 8 2" xfId="33542" xr:uid="{00000000-0005-0000-0000-000041250000}"/>
    <cellStyle name="合計 10 4 8 3" xfId="47500" xr:uid="{00000000-0005-0000-0000-000041250000}"/>
    <cellStyle name="合計 10 4 9" xfId="15529" xr:uid="{00000000-0005-0000-0000-0000F9060000}"/>
    <cellStyle name="合計 10 4 9 2" xfId="34085" xr:uid="{00000000-0005-0000-0000-000042250000}"/>
    <cellStyle name="合計 10 5" xfId="2722" xr:uid="{00000000-0005-0000-0000-000001050000}"/>
    <cellStyle name="合計 10 5 10" xfId="16054" xr:uid="{00000000-0005-0000-0000-0000FA060000}"/>
    <cellStyle name="合計 10 5 10 2" xfId="34610" xr:uid="{00000000-0005-0000-0000-000044250000}"/>
    <cellStyle name="合計 10 5 10 3" xfId="48428" xr:uid="{00000000-0005-0000-0000-000044250000}"/>
    <cellStyle name="合計 10 5 11" xfId="55545" xr:uid="{00000000-0005-0000-0000-000001050000}"/>
    <cellStyle name="合計 10 5 2" xfId="5929" xr:uid="{00000000-0005-0000-0000-0000FA060000}"/>
    <cellStyle name="合計 10 5 2 2" xfId="26338" xr:uid="{00000000-0005-0000-0000-000045250000}"/>
    <cellStyle name="合計 10 5 3" xfId="7895" xr:uid="{00000000-0005-0000-0000-0000FA060000}"/>
    <cellStyle name="合計 10 5 3 2" xfId="27934" xr:uid="{00000000-0005-0000-0000-000046250000}"/>
    <cellStyle name="合計 10 5 4" xfId="8756" xr:uid="{00000000-0005-0000-0000-0000FA060000}"/>
    <cellStyle name="合計 10 5 4 2" xfId="28617" xr:uid="{00000000-0005-0000-0000-000047250000}"/>
    <cellStyle name="合計 10 5 5" xfId="9612" xr:uid="{00000000-0005-0000-0000-0000FA060000}"/>
    <cellStyle name="合計 10 5 5 2" xfId="29213" xr:uid="{00000000-0005-0000-0000-000048250000}"/>
    <cellStyle name="合計 10 5 6" xfId="3819" xr:uid="{00000000-0005-0000-0000-000075270000}"/>
    <cellStyle name="合計 10 5 7" xfId="12546" xr:uid="{00000000-0005-0000-0000-0000FA060000}"/>
    <cellStyle name="合計 10 5 7 2" xfId="31104" xr:uid="{00000000-0005-0000-0000-00004A250000}"/>
    <cellStyle name="合計 10 5 7 3" xfId="45204" xr:uid="{00000000-0005-0000-0000-00004A250000}"/>
    <cellStyle name="合計 10 5 8" xfId="16629" xr:uid="{00000000-0005-0000-0000-0000FA060000}"/>
    <cellStyle name="合計 10 5 8 2" xfId="35185" xr:uid="{00000000-0005-0000-0000-00004B250000}"/>
    <cellStyle name="合計 10 5 9" xfId="13395" xr:uid="{00000000-0005-0000-0000-000001050000}"/>
    <cellStyle name="合計 10 5 9 2" xfId="31951" xr:uid="{00000000-0005-0000-0000-00004C250000}"/>
    <cellStyle name="合計 10 6" xfId="2346" xr:uid="{00000000-0005-0000-0000-000001050000}"/>
    <cellStyle name="合計 10 6 10" xfId="23857" xr:uid="{00000000-0005-0000-0000-00004D250000}"/>
    <cellStyle name="合計 10 6 11" xfId="55266" xr:uid="{00000000-0005-0000-0000-000001050000}"/>
    <cellStyle name="合計 10 6 2" xfId="5553" xr:uid="{00000000-0005-0000-0000-0000FB060000}"/>
    <cellStyle name="合計 10 6 2 2" xfId="20539" xr:uid="{00000000-0005-0000-0000-000052080000}"/>
    <cellStyle name="合計 10 6 2 2 2" xfId="39091" xr:uid="{00000000-0005-0000-0000-00004F250000}"/>
    <cellStyle name="合計 10 6 2 3" xfId="25970" xr:uid="{00000000-0005-0000-0000-00004E250000}"/>
    <cellStyle name="合計 10 6 3" xfId="6917" xr:uid="{00000000-0005-0000-0000-0000FB060000}"/>
    <cellStyle name="合計 10 6 3 2" xfId="27178" xr:uid="{00000000-0005-0000-0000-000050250000}"/>
    <cellStyle name="合計 10 6 4" xfId="9084" xr:uid="{00000000-0005-0000-0000-000076270000}"/>
    <cellStyle name="合計 10 6 5" xfId="11744" xr:uid="{00000000-0005-0000-0000-0000FB060000}"/>
    <cellStyle name="合計 10 6 5 2" xfId="30308" xr:uid="{00000000-0005-0000-0000-000052250000}"/>
    <cellStyle name="合計 10 6 5 3" xfId="44456" xr:uid="{00000000-0005-0000-0000-000052250000}"/>
    <cellStyle name="合計 10 6 6" xfId="11510" xr:uid="{00000000-0005-0000-0000-0000FB060000}"/>
    <cellStyle name="合計 10 6 6 2" xfId="30074" xr:uid="{00000000-0005-0000-0000-000053250000}"/>
    <cellStyle name="合計 10 6 7" xfId="16117" xr:uid="{00000000-0005-0000-0000-000001050000}"/>
    <cellStyle name="合計 10 6 7 2" xfId="34673" xr:uid="{00000000-0005-0000-0000-000054250000}"/>
    <cellStyle name="合計 10 6 8" xfId="16254" xr:uid="{00000000-0005-0000-0000-0000FB060000}"/>
    <cellStyle name="合計 10 6 8 2" xfId="34810" xr:uid="{00000000-0005-0000-0000-000055250000}"/>
    <cellStyle name="合計 10 6 8 3" xfId="48600" xr:uid="{00000000-0005-0000-0000-000055250000}"/>
    <cellStyle name="合計 10 6 9" xfId="21448" xr:uid="{00000000-0005-0000-0000-000001050000}"/>
    <cellStyle name="合計 10 6 9 2" xfId="39988" xr:uid="{00000000-0005-0000-0000-000056250000}"/>
    <cellStyle name="合計 10 6 9 3" xfId="53336" xr:uid="{00000000-0005-0000-0000-000056250000}"/>
    <cellStyle name="合計 10 7" xfId="4497" xr:uid="{00000000-0005-0000-0000-0000F0060000}"/>
    <cellStyle name="合計 10 7 2" xfId="25011" xr:uid="{00000000-0005-0000-0000-000057250000}"/>
    <cellStyle name="合計 10 8" xfId="9076" xr:uid="{00000000-0005-0000-0000-00006B270000}"/>
    <cellStyle name="合計 10 9" xfId="16151" xr:uid="{00000000-0005-0000-0000-0000F0060000}"/>
    <cellStyle name="合計 10 9 2" xfId="34707" xr:uid="{00000000-0005-0000-0000-000059250000}"/>
    <cellStyle name="合計 11" xfId="1284" xr:uid="{00000000-0005-0000-0000-000004050000}"/>
    <cellStyle name="合計 11 10" xfId="17308" xr:uid="{00000000-0005-0000-0000-0000FC060000}"/>
    <cellStyle name="合計 11 10 2" xfId="35864" xr:uid="{00000000-0005-0000-0000-00005B250000}"/>
    <cellStyle name="合計 11 11" xfId="14232" xr:uid="{00000000-0005-0000-0000-000004050000}"/>
    <cellStyle name="合計 11 11 2" xfId="32788" xr:uid="{00000000-0005-0000-0000-00005C250000}"/>
    <cellStyle name="合計 11 12" xfId="19307" xr:uid="{00000000-0005-0000-0000-0000FC060000}"/>
    <cellStyle name="合計 11 12 2" xfId="37863" xr:uid="{00000000-0005-0000-0000-00005D250000}"/>
    <cellStyle name="合計 11 12 3" xfId="51355" xr:uid="{00000000-0005-0000-0000-00005D250000}"/>
    <cellStyle name="合計 11 13" xfId="19876" xr:uid="{00000000-0005-0000-0000-000004050000}"/>
    <cellStyle name="合計 11 13 2" xfId="38432" xr:uid="{00000000-0005-0000-0000-00005E250000}"/>
    <cellStyle name="合計 11 13 3" xfId="51924" xr:uid="{00000000-0005-0000-0000-00005E250000}"/>
    <cellStyle name="合計 11 14" xfId="21621" xr:uid="{00000000-0005-0000-0000-000004050000}"/>
    <cellStyle name="合計 11 14 2" xfId="40161" xr:uid="{00000000-0005-0000-0000-00005F250000}"/>
    <cellStyle name="合計 11 14 3" xfId="53509" xr:uid="{00000000-0005-0000-0000-00005F250000}"/>
    <cellStyle name="合計 11 15" xfId="22239" xr:uid="{00000000-0005-0000-0000-0000FC060000}"/>
    <cellStyle name="合計 11 15 2" xfId="40779" xr:uid="{00000000-0005-0000-0000-000060250000}"/>
    <cellStyle name="合計 11 15 3" xfId="53981" xr:uid="{00000000-0005-0000-0000-000060250000}"/>
    <cellStyle name="合計 11 16" xfId="23041" xr:uid="{00000000-0005-0000-0000-00005A250000}"/>
    <cellStyle name="合計 11 17" xfId="29906" xr:uid="{00000000-0005-0000-0000-00005A250000}"/>
    <cellStyle name="合計 11 18" xfId="54456" xr:uid="{00000000-0005-0000-0000-000004050000}"/>
    <cellStyle name="合計 11 2" xfId="1285" xr:uid="{00000000-0005-0000-0000-000005050000}"/>
    <cellStyle name="合計 11 2 10" xfId="19180" xr:uid="{00000000-0005-0000-0000-0000FD060000}"/>
    <cellStyle name="合計 11 2 10 2" xfId="37736" xr:uid="{00000000-0005-0000-0000-000062250000}"/>
    <cellStyle name="合計 11 2 10 3" xfId="51228" xr:uid="{00000000-0005-0000-0000-000062250000}"/>
    <cellStyle name="合計 11 2 11" xfId="17521" xr:uid="{00000000-0005-0000-0000-000005050000}"/>
    <cellStyle name="合計 11 2 11 2" xfId="36077" xr:uid="{00000000-0005-0000-0000-000063250000}"/>
    <cellStyle name="合計 11 2 11 3" xfId="49711" xr:uid="{00000000-0005-0000-0000-000063250000}"/>
    <cellStyle name="合計 11 2 12" xfId="21567" xr:uid="{00000000-0005-0000-0000-000005050000}"/>
    <cellStyle name="合計 11 2 12 2" xfId="40107" xr:uid="{00000000-0005-0000-0000-000064250000}"/>
    <cellStyle name="合計 11 2 12 3" xfId="53455" xr:uid="{00000000-0005-0000-0000-000064250000}"/>
    <cellStyle name="合計 11 2 13" xfId="22240" xr:uid="{00000000-0005-0000-0000-0000FD060000}"/>
    <cellStyle name="合計 11 2 13 2" xfId="40780" xr:uid="{00000000-0005-0000-0000-000065250000}"/>
    <cellStyle name="合計 11 2 13 3" xfId="53982" xr:uid="{00000000-0005-0000-0000-000065250000}"/>
    <cellStyle name="合計 11 2 14" xfId="23042" xr:uid="{00000000-0005-0000-0000-000061250000}"/>
    <cellStyle name="合計 11 2 15" xfId="29937" xr:uid="{00000000-0005-0000-0000-000061250000}"/>
    <cellStyle name="合計 11 2 16" xfId="54457" xr:uid="{00000000-0005-0000-0000-000005050000}"/>
    <cellStyle name="合計 11 2 2" xfId="2306" xr:uid="{00000000-0005-0000-0000-000005050000}"/>
    <cellStyle name="合計 11 2 2 10" xfId="16161" xr:uid="{00000000-0005-0000-0000-000005050000}"/>
    <cellStyle name="合計 11 2 2 10 2" xfId="34717" xr:uid="{00000000-0005-0000-0000-000067250000}"/>
    <cellStyle name="合計 11 2 2 11" xfId="17227" xr:uid="{00000000-0005-0000-0000-0000FE060000}"/>
    <cellStyle name="合計 11 2 2 11 2" xfId="35783" xr:uid="{00000000-0005-0000-0000-000068250000}"/>
    <cellStyle name="合計 11 2 2 11 3" xfId="49454" xr:uid="{00000000-0005-0000-0000-000068250000}"/>
    <cellStyle name="合計 11 2 2 12" xfId="23817" xr:uid="{00000000-0005-0000-0000-000066250000}"/>
    <cellStyle name="合計 11 2 2 13" xfId="55226" xr:uid="{00000000-0005-0000-0000-000005050000}"/>
    <cellStyle name="合計 11 2 2 2" xfId="5513" xr:uid="{00000000-0005-0000-0000-0000FE060000}"/>
    <cellStyle name="合計 11 2 2 2 2" xfId="20499" xr:uid="{00000000-0005-0000-0000-000056080000}"/>
    <cellStyle name="合計 11 2 2 2 2 2" xfId="39051" xr:uid="{00000000-0005-0000-0000-00006A250000}"/>
    <cellStyle name="合計 11 2 2 2 3" xfId="25930" xr:uid="{00000000-0005-0000-0000-000069250000}"/>
    <cellStyle name="合計 11 2 2 3" xfId="7479" xr:uid="{00000000-0005-0000-0000-0000FE060000}"/>
    <cellStyle name="合計 11 2 2 3 2" xfId="27633" xr:uid="{00000000-0005-0000-0000-00006B250000}"/>
    <cellStyle name="合計 11 2 2 4" xfId="4818" xr:uid="{00000000-0005-0000-0000-0000FE060000}"/>
    <cellStyle name="合計 11 2 2 4 2" xfId="25287" xr:uid="{00000000-0005-0000-0000-00006C250000}"/>
    <cellStyle name="合計 11 2 2 5" xfId="6889" xr:uid="{00000000-0005-0000-0000-0000FE060000}"/>
    <cellStyle name="合計 11 2 2 5 2" xfId="27150" xr:uid="{00000000-0005-0000-0000-00006D250000}"/>
    <cellStyle name="合計 11 2 2 6" xfId="9085" xr:uid="{00000000-0005-0000-0000-000079270000}"/>
    <cellStyle name="合計 11 2 2 7" xfId="11620" xr:uid="{00000000-0005-0000-0000-000005050000}"/>
    <cellStyle name="合計 11 2 2 7 2" xfId="30184" xr:uid="{00000000-0005-0000-0000-00006F250000}"/>
    <cellStyle name="合計 11 2 2 8" xfId="14982" xr:uid="{00000000-0005-0000-0000-0000FD060000}"/>
    <cellStyle name="合計 11 2 2 8 2" xfId="33538" xr:uid="{00000000-0005-0000-0000-000070250000}"/>
    <cellStyle name="合計 11 2 2 8 3" xfId="47496" xr:uid="{00000000-0005-0000-0000-000070250000}"/>
    <cellStyle name="合計 11 2 2 9" xfId="15696" xr:uid="{00000000-0005-0000-0000-0000FE060000}"/>
    <cellStyle name="合計 11 2 2 9 2" xfId="34252" xr:uid="{00000000-0005-0000-0000-000071250000}"/>
    <cellStyle name="合計 11 2 3" xfId="2726" xr:uid="{00000000-0005-0000-0000-000005050000}"/>
    <cellStyle name="合計 11 2 3 10" xfId="19936" xr:uid="{00000000-0005-0000-0000-0000FF060000}"/>
    <cellStyle name="合計 11 2 3 10 2" xfId="38492" xr:uid="{00000000-0005-0000-0000-000073250000}"/>
    <cellStyle name="合計 11 2 3 10 3" xfId="51984" xr:uid="{00000000-0005-0000-0000-000073250000}"/>
    <cellStyle name="合計 11 2 3 11" xfId="55549" xr:uid="{00000000-0005-0000-0000-000005050000}"/>
    <cellStyle name="合計 11 2 3 2" xfId="5933" xr:uid="{00000000-0005-0000-0000-0000FF060000}"/>
    <cellStyle name="合計 11 2 3 2 2" xfId="26342" xr:uid="{00000000-0005-0000-0000-000074250000}"/>
    <cellStyle name="合計 11 2 3 3" xfId="7899" xr:uid="{00000000-0005-0000-0000-0000FF060000}"/>
    <cellStyle name="合計 11 2 3 3 2" xfId="27938" xr:uid="{00000000-0005-0000-0000-000075250000}"/>
    <cellStyle name="合計 11 2 3 4" xfId="8760" xr:uid="{00000000-0005-0000-0000-0000FF060000}"/>
    <cellStyle name="合計 11 2 3 4 2" xfId="28621" xr:uid="{00000000-0005-0000-0000-000076250000}"/>
    <cellStyle name="合計 11 2 3 5" xfId="9616" xr:uid="{00000000-0005-0000-0000-0000FF060000}"/>
    <cellStyle name="合計 11 2 3 5 2" xfId="29217" xr:uid="{00000000-0005-0000-0000-000077250000}"/>
    <cellStyle name="合計 11 2 3 6" xfId="3821" xr:uid="{00000000-0005-0000-0000-00007A270000}"/>
    <cellStyle name="合計 11 2 3 7" xfId="11685" xr:uid="{00000000-0005-0000-0000-0000FF060000}"/>
    <cellStyle name="合計 11 2 3 7 2" xfId="30249" xr:uid="{00000000-0005-0000-0000-000079250000}"/>
    <cellStyle name="合計 11 2 3 7 3" xfId="44400" xr:uid="{00000000-0005-0000-0000-000079250000}"/>
    <cellStyle name="合計 11 2 3 8" xfId="16633" xr:uid="{00000000-0005-0000-0000-0000FF060000}"/>
    <cellStyle name="合計 11 2 3 8 2" xfId="35189" xr:uid="{00000000-0005-0000-0000-00007A250000}"/>
    <cellStyle name="合計 11 2 3 9" xfId="13442" xr:uid="{00000000-0005-0000-0000-000005050000}"/>
    <cellStyle name="合計 11 2 3 9 2" xfId="31998" xr:uid="{00000000-0005-0000-0000-00007B250000}"/>
    <cellStyle name="合計 11 2 4" xfId="2782" xr:uid="{00000000-0005-0000-0000-000005050000}"/>
    <cellStyle name="合計 11 2 4 10" xfId="24135" xr:uid="{00000000-0005-0000-0000-00007C250000}"/>
    <cellStyle name="合計 11 2 4 11" xfId="55605" xr:uid="{00000000-0005-0000-0000-000005050000}"/>
    <cellStyle name="合計 11 2 4 2" xfId="5989" xr:uid="{00000000-0005-0000-0000-000000070000}"/>
    <cellStyle name="合計 11 2 4 2 2" xfId="20819" xr:uid="{00000000-0005-0000-0000-000059080000}"/>
    <cellStyle name="合計 11 2 4 2 2 2" xfId="39363" xr:uid="{00000000-0005-0000-0000-00007E250000}"/>
    <cellStyle name="合計 11 2 4 2 3" xfId="26398" xr:uid="{00000000-0005-0000-0000-00007D250000}"/>
    <cellStyle name="合計 11 2 4 3" xfId="9672" xr:uid="{00000000-0005-0000-0000-000000070000}"/>
    <cellStyle name="合計 11 2 4 3 2" xfId="29273" xr:uid="{00000000-0005-0000-0000-00007F250000}"/>
    <cellStyle name="合計 11 2 4 4" xfId="9086" xr:uid="{00000000-0005-0000-0000-00007B270000}"/>
    <cellStyle name="合計 11 2 4 5" xfId="12772" xr:uid="{00000000-0005-0000-0000-000000070000}"/>
    <cellStyle name="合計 11 2 4 5 2" xfId="31328" xr:uid="{00000000-0005-0000-0000-000081250000}"/>
    <cellStyle name="合計 11 2 4 5 3" xfId="45416" xr:uid="{00000000-0005-0000-0000-000081250000}"/>
    <cellStyle name="合計 11 2 4 6" xfId="16689" xr:uid="{00000000-0005-0000-0000-000000070000}"/>
    <cellStyle name="合計 11 2 4 6 2" xfId="35245" xr:uid="{00000000-0005-0000-0000-000082250000}"/>
    <cellStyle name="合計 11 2 4 7" xfId="17267" xr:uid="{00000000-0005-0000-0000-000005050000}"/>
    <cellStyle name="合計 11 2 4 7 2" xfId="35823" xr:uid="{00000000-0005-0000-0000-000083250000}"/>
    <cellStyle name="合計 11 2 4 8" xfId="18710" xr:uid="{00000000-0005-0000-0000-000000070000}"/>
    <cellStyle name="合計 11 2 4 8 2" xfId="37266" xr:uid="{00000000-0005-0000-0000-000084250000}"/>
    <cellStyle name="合計 11 2 4 8 3" xfId="50763" xr:uid="{00000000-0005-0000-0000-000084250000}"/>
    <cellStyle name="合計 11 2 4 9" xfId="21709" xr:uid="{00000000-0005-0000-0000-000005050000}"/>
    <cellStyle name="合計 11 2 4 9 2" xfId="40249" xr:uid="{00000000-0005-0000-0000-000085250000}"/>
    <cellStyle name="合計 11 2 4 9 3" xfId="53597" xr:uid="{00000000-0005-0000-0000-000085250000}"/>
    <cellStyle name="合計 11 2 5" xfId="4501" xr:uid="{00000000-0005-0000-0000-0000FD060000}"/>
    <cellStyle name="合計 11 2 5 2" xfId="25015" xr:uid="{00000000-0005-0000-0000-000086250000}"/>
    <cellStyle name="合計 11 2 6" xfId="3820" xr:uid="{00000000-0005-0000-0000-000078270000}"/>
    <cellStyle name="合計 11 2 7" xfId="15016" xr:uid="{00000000-0005-0000-0000-0000FD060000}"/>
    <cellStyle name="合計 11 2 7 2" xfId="33572" xr:uid="{00000000-0005-0000-0000-000088250000}"/>
    <cellStyle name="合計 11 2 8" xfId="14123" xr:uid="{00000000-0005-0000-0000-0000FD060000}"/>
    <cellStyle name="合計 11 2 8 2" xfId="32679" xr:uid="{00000000-0005-0000-0000-000089250000}"/>
    <cellStyle name="合計 11 2 9" xfId="15245" xr:uid="{00000000-0005-0000-0000-000005050000}"/>
    <cellStyle name="合計 11 2 9 2" xfId="33801" xr:uid="{00000000-0005-0000-0000-00008A250000}"/>
    <cellStyle name="合計 11 3" xfId="1286" xr:uid="{00000000-0005-0000-0000-000006050000}"/>
    <cellStyle name="合計 11 3 10" xfId="19289" xr:uid="{00000000-0005-0000-0000-000001070000}"/>
    <cellStyle name="合計 11 3 10 2" xfId="37845" xr:uid="{00000000-0005-0000-0000-00008C250000}"/>
    <cellStyle name="合計 11 3 10 3" xfId="51337" xr:uid="{00000000-0005-0000-0000-00008C250000}"/>
    <cellStyle name="合計 11 3 11" xfId="19164" xr:uid="{00000000-0005-0000-0000-000006050000}"/>
    <cellStyle name="合計 11 3 11 2" xfId="37720" xr:uid="{00000000-0005-0000-0000-00008D250000}"/>
    <cellStyle name="合計 11 3 11 3" xfId="51212" xr:uid="{00000000-0005-0000-0000-00008D250000}"/>
    <cellStyle name="合計 11 3 12" xfId="17611" xr:uid="{00000000-0005-0000-0000-000006050000}"/>
    <cellStyle name="合計 11 3 12 2" xfId="36167" xr:uid="{00000000-0005-0000-0000-00008E250000}"/>
    <cellStyle name="合計 11 3 12 3" xfId="49795" xr:uid="{00000000-0005-0000-0000-00008E250000}"/>
    <cellStyle name="合計 11 3 13" xfId="22241" xr:uid="{00000000-0005-0000-0000-000001070000}"/>
    <cellStyle name="合計 11 3 13 2" xfId="40781" xr:uid="{00000000-0005-0000-0000-00008F250000}"/>
    <cellStyle name="合計 11 3 13 3" xfId="53983" xr:uid="{00000000-0005-0000-0000-00008F250000}"/>
    <cellStyle name="合計 11 3 14" xfId="23043" xr:uid="{00000000-0005-0000-0000-00008B250000}"/>
    <cellStyle name="合計 11 3 15" xfId="24377" xr:uid="{00000000-0005-0000-0000-00008B250000}"/>
    <cellStyle name="合計 11 3 16" xfId="54458" xr:uid="{00000000-0005-0000-0000-000006050000}"/>
    <cellStyle name="合計 11 3 2" xfId="2305" xr:uid="{00000000-0005-0000-0000-000006050000}"/>
    <cellStyle name="合計 11 3 2 10" xfId="15580" xr:uid="{00000000-0005-0000-0000-000006050000}"/>
    <cellStyle name="合計 11 3 2 10 2" xfId="34136" xr:uid="{00000000-0005-0000-0000-000091250000}"/>
    <cellStyle name="合計 11 3 2 11" xfId="13609" xr:uid="{00000000-0005-0000-0000-000002070000}"/>
    <cellStyle name="合計 11 3 2 11 2" xfId="32165" xr:uid="{00000000-0005-0000-0000-000092250000}"/>
    <cellStyle name="合計 11 3 2 11 3" xfId="46215" xr:uid="{00000000-0005-0000-0000-000092250000}"/>
    <cellStyle name="合計 11 3 2 12" xfId="23816" xr:uid="{00000000-0005-0000-0000-000090250000}"/>
    <cellStyle name="合計 11 3 2 13" xfId="55225" xr:uid="{00000000-0005-0000-0000-000006050000}"/>
    <cellStyle name="合計 11 3 2 2" xfId="5512" xr:uid="{00000000-0005-0000-0000-000002070000}"/>
    <cellStyle name="合計 11 3 2 2 2" xfId="20498" xr:uid="{00000000-0005-0000-0000-00005C080000}"/>
    <cellStyle name="合計 11 3 2 2 2 2" xfId="39050" xr:uid="{00000000-0005-0000-0000-000094250000}"/>
    <cellStyle name="合計 11 3 2 2 3" xfId="25929" xr:uid="{00000000-0005-0000-0000-000093250000}"/>
    <cellStyle name="合計 11 3 2 3" xfId="7478" xr:uid="{00000000-0005-0000-0000-000002070000}"/>
    <cellStyle name="合計 11 3 2 3 2" xfId="27632" xr:uid="{00000000-0005-0000-0000-000095250000}"/>
    <cellStyle name="合計 11 3 2 4" xfId="4817" xr:uid="{00000000-0005-0000-0000-000002070000}"/>
    <cellStyle name="合計 11 3 2 4 2" xfId="25286" xr:uid="{00000000-0005-0000-0000-000096250000}"/>
    <cellStyle name="合計 11 3 2 5" xfId="8222" xr:uid="{00000000-0005-0000-0000-000002070000}"/>
    <cellStyle name="合計 11 3 2 5 2" xfId="28239" xr:uid="{00000000-0005-0000-0000-000097250000}"/>
    <cellStyle name="合計 11 3 2 6" xfId="3822" xr:uid="{00000000-0005-0000-0000-00007D270000}"/>
    <cellStyle name="合計 11 3 2 7" xfId="11621" xr:uid="{00000000-0005-0000-0000-000006050000}"/>
    <cellStyle name="合計 11 3 2 7 2" xfId="30185" xr:uid="{00000000-0005-0000-0000-000099250000}"/>
    <cellStyle name="合計 11 3 2 8" xfId="14981" xr:uid="{00000000-0005-0000-0000-000001070000}"/>
    <cellStyle name="合計 11 3 2 8 2" xfId="33537" xr:uid="{00000000-0005-0000-0000-00009A250000}"/>
    <cellStyle name="合計 11 3 2 8 3" xfId="47495" xr:uid="{00000000-0005-0000-0000-00009A250000}"/>
    <cellStyle name="合計 11 3 2 9" xfId="15528" xr:uid="{00000000-0005-0000-0000-000002070000}"/>
    <cellStyle name="合計 11 3 2 9 2" xfId="34084" xr:uid="{00000000-0005-0000-0000-00009B250000}"/>
    <cellStyle name="合計 11 3 3" xfId="2727" xr:uid="{00000000-0005-0000-0000-000006050000}"/>
    <cellStyle name="合計 11 3 3 10" xfId="14686" xr:uid="{00000000-0005-0000-0000-000003070000}"/>
    <cellStyle name="合計 11 3 3 10 2" xfId="33242" xr:uid="{00000000-0005-0000-0000-00009D250000}"/>
    <cellStyle name="合計 11 3 3 10 3" xfId="47211" xr:uid="{00000000-0005-0000-0000-00009D250000}"/>
    <cellStyle name="合計 11 3 3 11" xfId="55550" xr:uid="{00000000-0005-0000-0000-000006050000}"/>
    <cellStyle name="合計 11 3 3 2" xfId="5934" xr:uid="{00000000-0005-0000-0000-000003070000}"/>
    <cellStyle name="合計 11 3 3 2 2" xfId="26343" xr:uid="{00000000-0005-0000-0000-00009E250000}"/>
    <cellStyle name="合計 11 3 3 3" xfId="7900" xr:uid="{00000000-0005-0000-0000-000003070000}"/>
    <cellStyle name="合計 11 3 3 3 2" xfId="27939" xr:uid="{00000000-0005-0000-0000-00009F250000}"/>
    <cellStyle name="合計 11 3 3 4" xfId="8761" xr:uid="{00000000-0005-0000-0000-000003070000}"/>
    <cellStyle name="合計 11 3 3 4 2" xfId="28622" xr:uid="{00000000-0005-0000-0000-0000A0250000}"/>
    <cellStyle name="合計 11 3 3 5" xfId="9617" xr:uid="{00000000-0005-0000-0000-000003070000}"/>
    <cellStyle name="合計 11 3 3 5 2" xfId="29218" xr:uid="{00000000-0005-0000-0000-0000A1250000}"/>
    <cellStyle name="合計 11 3 3 6" xfId="3823" xr:uid="{00000000-0005-0000-0000-00007E270000}"/>
    <cellStyle name="合計 11 3 3 7" xfId="12493" xr:uid="{00000000-0005-0000-0000-000003070000}"/>
    <cellStyle name="合計 11 3 3 7 2" xfId="31051" xr:uid="{00000000-0005-0000-0000-0000A3250000}"/>
    <cellStyle name="合計 11 3 3 7 3" xfId="45151" xr:uid="{00000000-0005-0000-0000-0000A3250000}"/>
    <cellStyle name="合計 11 3 3 8" xfId="16634" xr:uid="{00000000-0005-0000-0000-000003070000}"/>
    <cellStyle name="合計 11 3 3 8 2" xfId="35190" xr:uid="{00000000-0005-0000-0000-0000A4250000}"/>
    <cellStyle name="合計 11 3 3 9" xfId="18105" xr:uid="{00000000-0005-0000-0000-000006050000}"/>
    <cellStyle name="合計 11 3 3 9 2" xfId="36661" xr:uid="{00000000-0005-0000-0000-0000A5250000}"/>
    <cellStyle name="合計 11 3 4" xfId="2344" xr:uid="{00000000-0005-0000-0000-000006050000}"/>
    <cellStyle name="合計 11 3 4 10" xfId="23855" xr:uid="{00000000-0005-0000-0000-0000A6250000}"/>
    <cellStyle name="合計 11 3 4 11" xfId="55264" xr:uid="{00000000-0005-0000-0000-000006050000}"/>
    <cellStyle name="合計 11 3 4 2" xfId="5551" xr:uid="{00000000-0005-0000-0000-000004070000}"/>
    <cellStyle name="合計 11 3 4 2 2" xfId="20537" xr:uid="{00000000-0005-0000-0000-00005F080000}"/>
    <cellStyle name="合計 11 3 4 2 2 2" xfId="39089" xr:uid="{00000000-0005-0000-0000-0000A8250000}"/>
    <cellStyle name="合計 11 3 4 2 3" xfId="25968" xr:uid="{00000000-0005-0000-0000-0000A7250000}"/>
    <cellStyle name="合計 11 3 4 3" xfId="6915" xr:uid="{00000000-0005-0000-0000-000004070000}"/>
    <cellStyle name="合計 11 3 4 3 2" xfId="27176" xr:uid="{00000000-0005-0000-0000-0000A9250000}"/>
    <cellStyle name="合計 11 3 4 4" xfId="3824" xr:uid="{00000000-0005-0000-0000-00007F270000}"/>
    <cellStyle name="合計 11 3 4 5" xfId="12801" xr:uid="{00000000-0005-0000-0000-000004070000}"/>
    <cellStyle name="合計 11 3 4 5 2" xfId="31357" xr:uid="{00000000-0005-0000-0000-0000AB250000}"/>
    <cellStyle name="合計 11 3 4 5 3" xfId="45445" xr:uid="{00000000-0005-0000-0000-0000AB250000}"/>
    <cellStyle name="合計 11 3 4 6" xfId="14578" xr:uid="{00000000-0005-0000-0000-000004070000}"/>
    <cellStyle name="合計 11 3 4 6 2" xfId="33134" xr:uid="{00000000-0005-0000-0000-0000AC250000}"/>
    <cellStyle name="合計 11 3 4 7" xfId="17796" xr:uid="{00000000-0005-0000-0000-000006050000}"/>
    <cellStyle name="合計 11 3 4 7 2" xfId="36352" xr:uid="{00000000-0005-0000-0000-0000AD250000}"/>
    <cellStyle name="合計 11 3 4 8" xfId="18660" xr:uid="{00000000-0005-0000-0000-000004070000}"/>
    <cellStyle name="合計 11 3 4 8 2" xfId="37216" xr:uid="{00000000-0005-0000-0000-0000AE250000}"/>
    <cellStyle name="合計 11 3 4 8 3" xfId="50713" xr:uid="{00000000-0005-0000-0000-0000AE250000}"/>
    <cellStyle name="合計 11 3 4 9" xfId="21446" xr:uid="{00000000-0005-0000-0000-000006050000}"/>
    <cellStyle name="合計 11 3 4 9 2" xfId="39986" xr:uid="{00000000-0005-0000-0000-0000AF250000}"/>
    <cellStyle name="合計 11 3 4 9 3" xfId="53334" xr:uid="{00000000-0005-0000-0000-0000AF250000}"/>
    <cellStyle name="合計 11 3 5" xfId="4502" xr:uid="{00000000-0005-0000-0000-000001070000}"/>
    <cellStyle name="合計 11 3 5 2" xfId="25016" xr:uid="{00000000-0005-0000-0000-0000B0250000}"/>
    <cellStyle name="合計 11 3 6" xfId="9081" xr:uid="{00000000-0005-0000-0000-00007C270000}"/>
    <cellStyle name="合計 11 3 7" xfId="14275" xr:uid="{00000000-0005-0000-0000-000001070000}"/>
    <cellStyle name="合計 11 3 7 2" xfId="32831" xr:uid="{00000000-0005-0000-0000-0000B2250000}"/>
    <cellStyle name="合計 11 3 8" xfId="17801" xr:uid="{00000000-0005-0000-0000-000001070000}"/>
    <cellStyle name="合計 11 3 8 2" xfId="36357" xr:uid="{00000000-0005-0000-0000-0000B3250000}"/>
    <cellStyle name="合計 11 3 9" xfId="17529" xr:uid="{00000000-0005-0000-0000-000006050000}"/>
    <cellStyle name="合計 11 3 9 2" xfId="36085" xr:uid="{00000000-0005-0000-0000-0000B4250000}"/>
    <cellStyle name="合計 11 4" xfId="2307" xr:uid="{00000000-0005-0000-0000-000004050000}"/>
    <cellStyle name="合計 11 4 10" xfId="17672" xr:uid="{00000000-0005-0000-0000-000004050000}"/>
    <cellStyle name="合計 11 4 10 2" xfId="36228" xr:uid="{00000000-0005-0000-0000-0000B6250000}"/>
    <cellStyle name="合計 11 4 11" xfId="16144" xr:uid="{00000000-0005-0000-0000-000005070000}"/>
    <cellStyle name="合計 11 4 11 2" xfId="34700" xr:uid="{00000000-0005-0000-0000-0000B7250000}"/>
    <cellStyle name="合計 11 4 11 3" xfId="48505" xr:uid="{00000000-0005-0000-0000-0000B7250000}"/>
    <cellStyle name="合計 11 4 12" xfId="23818" xr:uid="{00000000-0005-0000-0000-0000B5250000}"/>
    <cellStyle name="合計 11 4 13" xfId="55227" xr:uid="{00000000-0005-0000-0000-000004050000}"/>
    <cellStyle name="合計 11 4 2" xfId="5514" xr:uid="{00000000-0005-0000-0000-000005070000}"/>
    <cellStyle name="合計 11 4 2 2" xfId="20500" xr:uid="{00000000-0005-0000-0000-000061080000}"/>
    <cellStyle name="合計 11 4 2 2 2" xfId="39052" xr:uid="{00000000-0005-0000-0000-0000B9250000}"/>
    <cellStyle name="合計 11 4 2 3" xfId="25931" xr:uid="{00000000-0005-0000-0000-0000B8250000}"/>
    <cellStyle name="合計 11 4 3" xfId="7480" xr:uid="{00000000-0005-0000-0000-000005070000}"/>
    <cellStyle name="合計 11 4 3 2" xfId="27634" xr:uid="{00000000-0005-0000-0000-0000BA250000}"/>
    <cellStyle name="合計 11 4 4" xfId="4819" xr:uid="{00000000-0005-0000-0000-000005070000}"/>
    <cellStyle name="合計 11 4 4 2" xfId="25288" xr:uid="{00000000-0005-0000-0000-0000BB250000}"/>
    <cellStyle name="合計 11 4 5" xfId="6890" xr:uid="{00000000-0005-0000-0000-000005070000}"/>
    <cellStyle name="合計 11 4 5 2" xfId="27151" xr:uid="{00000000-0005-0000-0000-0000BC250000}"/>
    <cellStyle name="合計 11 4 6" xfId="9089" xr:uid="{00000000-0005-0000-0000-000080270000}"/>
    <cellStyle name="合計 11 4 7" xfId="11619" xr:uid="{00000000-0005-0000-0000-000004050000}"/>
    <cellStyle name="合計 11 4 7 2" xfId="30183" xr:uid="{00000000-0005-0000-0000-0000BE250000}"/>
    <cellStyle name="合計 11 4 8" xfId="14983" xr:uid="{00000000-0005-0000-0000-000004070000}"/>
    <cellStyle name="合計 11 4 8 2" xfId="33539" xr:uid="{00000000-0005-0000-0000-0000BF250000}"/>
    <cellStyle name="合計 11 4 8 3" xfId="47497" xr:uid="{00000000-0005-0000-0000-0000BF250000}"/>
    <cellStyle name="合計 11 4 9" xfId="15526" xr:uid="{00000000-0005-0000-0000-000005070000}"/>
    <cellStyle name="合計 11 4 9 2" xfId="34082" xr:uid="{00000000-0005-0000-0000-0000C0250000}"/>
    <cellStyle name="合計 11 5" xfId="2725" xr:uid="{00000000-0005-0000-0000-000004050000}"/>
    <cellStyle name="合計 11 5 10" xfId="19991" xr:uid="{00000000-0005-0000-0000-000006070000}"/>
    <cellStyle name="合計 11 5 10 2" xfId="38547" xr:uid="{00000000-0005-0000-0000-0000C2250000}"/>
    <cellStyle name="合計 11 5 10 3" xfId="52039" xr:uid="{00000000-0005-0000-0000-0000C2250000}"/>
    <cellStyle name="合計 11 5 11" xfId="55548" xr:uid="{00000000-0005-0000-0000-000004050000}"/>
    <cellStyle name="合計 11 5 2" xfId="5932" xr:uid="{00000000-0005-0000-0000-000006070000}"/>
    <cellStyle name="合計 11 5 2 2" xfId="26341" xr:uid="{00000000-0005-0000-0000-0000C3250000}"/>
    <cellStyle name="合計 11 5 3" xfId="7898" xr:uid="{00000000-0005-0000-0000-000006070000}"/>
    <cellStyle name="合計 11 5 3 2" xfId="27937" xr:uid="{00000000-0005-0000-0000-0000C4250000}"/>
    <cellStyle name="合計 11 5 4" xfId="8759" xr:uid="{00000000-0005-0000-0000-000006070000}"/>
    <cellStyle name="合計 11 5 4 2" xfId="28620" xr:uid="{00000000-0005-0000-0000-0000C5250000}"/>
    <cellStyle name="合計 11 5 5" xfId="9615" xr:uid="{00000000-0005-0000-0000-000006070000}"/>
    <cellStyle name="合計 11 5 5 2" xfId="29216" xr:uid="{00000000-0005-0000-0000-0000C6250000}"/>
    <cellStyle name="合計 11 5 6" xfId="3825" xr:uid="{00000000-0005-0000-0000-000081270000}"/>
    <cellStyle name="合計 11 5 7" xfId="12693" xr:uid="{00000000-0005-0000-0000-000006070000}"/>
    <cellStyle name="合計 11 5 7 2" xfId="31249" xr:uid="{00000000-0005-0000-0000-0000C8250000}"/>
    <cellStyle name="合計 11 5 7 3" xfId="45343" xr:uid="{00000000-0005-0000-0000-0000C8250000}"/>
    <cellStyle name="合計 11 5 8" xfId="16632" xr:uid="{00000000-0005-0000-0000-000006070000}"/>
    <cellStyle name="合計 11 5 8 2" xfId="35188" xr:uid="{00000000-0005-0000-0000-0000C9250000}"/>
    <cellStyle name="合計 11 5 9" xfId="11919" xr:uid="{00000000-0005-0000-0000-000004050000}"/>
    <cellStyle name="合計 11 5 9 2" xfId="30483" xr:uid="{00000000-0005-0000-0000-0000CA250000}"/>
    <cellStyle name="合計 11 6" xfId="2776" xr:uid="{00000000-0005-0000-0000-000004050000}"/>
    <cellStyle name="合計 11 6 10" xfId="24129" xr:uid="{00000000-0005-0000-0000-0000CB250000}"/>
    <cellStyle name="合計 11 6 11" xfId="55599" xr:uid="{00000000-0005-0000-0000-000004050000}"/>
    <cellStyle name="合計 11 6 2" xfId="5983" xr:uid="{00000000-0005-0000-0000-000007070000}"/>
    <cellStyle name="合計 11 6 2 2" xfId="20813" xr:uid="{00000000-0005-0000-0000-000064080000}"/>
    <cellStyle name="合計 11 6 2 2 2" xfId="39357" xr:uid="{00000000-0005-0000-0000-0000CD250000}"/>
    <cellStyle name="合計 11 6 2 3" xfId="26392" xr:uid="{00000000-0005-0000-0000-0000CC250000}"/>
    <cellStyle name="合計 11 6 3" xfId="9666" xr:uid="{00000000-0005-0000-0000-000007070000}"/>
    <cellStyle name="合計 11 6 3 2" xfId="29267" xr:uid="{00000000-0005-0000-0000-0000CE250000}"/>
    <cellStyle name="合計 11 6 4" xfId="9090" xr:uid="{00000000-0005-0000-0000-000082270000}"/>
    <cellStyle name="合計 11 6 5" xfId="12700" xr:uid="{00000000-0005-0000-0000-000007070000}"/>
    <cellStyle name="合計 11 6 5 2" xfId="31256" xr:uid="{00000000-0005-0000-0000-0000D0250000}"/>
    <cellStyle name="合計 11 6 5 3" xfId="45350" xr:uid="{00000000-0005-0000-0000-0000D0250000}"/>
    <cellStyle name="合計 11 6 6" xfId="16683" xr:uid="{00000000-0005-0000-0000-000007070000}"/>
    <cellStyle name="合計 11 6 6 2" xfId="35239" xr:uid="{00000000-0005-0000-0000-0000D1250000}"/>
    <cellStyle name="合計 11 6 7" xfId="11745" xr:uid="{00000000-0005-0000-0000-000004050000}"/>
    <cellStyle name="合計 11 6 7 2" xfId="30309" xr:uid="{00000000-0005-0000-0000-0000D2250000}"/>
    <cellStyle name="合計 11 6 8" xfId="18570" xr:uid="{00000000-0005-0000-0000-000007070000}"/>
    <cellStyle name="合計 11 6 8 2" xfId="37126" xr:uid="{00000000-0005-0000-0000-0000D3250000}"/>
    <cellStyle name="合計 11 6 8 3" xfId="50628" xr:uid="{00000000-0005-0000-0000-0000D3250000}"/>
    <cellStyle name="合計 11 6 9" xfId="21703" xr:uid="{00000000-0005-0000-0000-000004050000}"/>
    <cellStyle name="合計 11 6 9 2" xfId="40243" xr:uid="{00000000-0005-0000-0000-0000D4250000}"/>
    <cellStyle name="合計 11 6 9 3" xfId="53591" xr:uid="{00000000-0005-0000-0000-0000D4250000}"/>
    <cellStyle name="合計 11 7" xfId="4500" xr:uid="{00000000-0005-0000-0000-0000FC060000}"/>
    <cellStyle name="合計 11 7 2" xfId="25014" xr:uid="{00000000-0005-0000-0000-0000D5250000}"/>
    <cellStyle name="合計 11 8" xfId="9082" xr:uid="{00000000-0005-0000-0000-000077270000}"/>
    <cellStyle name="合計 11 9" xfId="13868" xr:uid="{00000000-0005-0000-0000-0000FC060000}"/>
    <cellStyle name="合計 11 9 2" xfId="32424" xr:uid="{00000000-0005-0000-0000-0000D7250000}"/>
    <cellStyle name="合計 2" xfId="1287" xr:uid="{00000000-0005-0000-0000-000007050000}"/>
    <cellStyle name="合計 2 10" xfId="9088" xr:uid="{00000000-0005-0000-0000-000083270000}"/>
    <cellStyle name="合計 2 11" xfId="14091" xr:uid="{00000000-0005-0000-0000-000008070000}"/>
    <cellStyle name="合計 2 11 2" xfId="32647" xr:uid="{00000000-0005-0000-0000-0000DA250000}"/>
    <cellStyle name="合計 2 12" xfId="17375" xr:uid="{00000000-0005-0000-0000-000008070000}"/>
    <cellStyle name="合計 2 12 2" xfId="35931" xr:uid="{00000000-0005-0000-0000-0000DB250000}"/>
    <cellStyle name="合計 2 13" xfId="17344" xr:uid="{00000000-0005-0000-0000-000007050000}"/>
    <cellStyle name="合計 2 13 2" xfId="35900" xr:uid="{00000000-0005-0000-0000-0000DC250000}"/>
    <cellStyle name="合計 2 14" xfId="17184" xr:uid="{00000000-0005-0000-0000-000008070000}"/>
    <cellStyle name="合計 2 14 2" xfId="35740" xr:uid="{00000000-0005-0000-0000-0000DD250000}"/>
    <cellStyle name="合計 2 14 3" xfId="49415" xr:uid="{00000000-0005-0000-0000-0000DD250000}"/>
    <cellStyle name="合計 2 15" xfId="19139" xr:uid="{00000000-0005-0000-0000-000007050000}"/>
    <cellStyle name="合計 2 15 2" xfId="37695" xr:uid="{00000000-0005-0000-0000-0000DE250000}"/>
    <cellStyle name="合計 2 15 3" xfId="51187" xr:uid="{00000000-0005-0000-0000-0000DE250000}"/>
    <cellStyle name="合計 2 16" xfId="18604" xr:uid="{00000000-0005-0000-0000-000007050000}"/>
    <cellStyle name="合計 2 16 2" xfId="37160" xr:uid="{00000000-0005-0000-0000-0000DF250000}"/>
    <cellStyle name="合計 2 16 3" xfId="50662" xr:uid="{00000000-0005-0000-0000-0000DF250000}"/>
    <cellStyle name="合計 2 17" xfId="22242" xr:uid="{00000000-0005-0000-0000-000008070000}"/>
    <cellStyle name="合計 2 17 2" xfId="40782" xr:uid="{00000000-0005-0000-0000-0000E0250000}"/>
    <cellStyle name="合計 2 17 3" xfId="53984" xr:uid="{00000000-0005-0000-0000-0000E0250000}"/>
    <cellStyle name="合計 2 18" xfId="23044" xr:uid="{00000000-0005-0000-0000-0000D8250000}"/>
    <cellStyle name="合計 2 19" xfId="29936" xr:uid="{00000000-0005-0000-0000-0000D8250000}"/>
    <cellStyle name="合計 2 2" xfId="1288" xr:uid="{00000000-0005-0000-0000-000008050000}"/>
    <cellStyle name="合計 2 2 10" xfId="14805" xr:uid="{00000000-0005-0000-0000-000009070000}"/>
    <cellStyle name="合計 2 2 10 2" xfId="33361" xr:uid="{00000000-0005-0000-0000-0000E2250000}"/>
    <cellStyle name="合計 2 2 11" xfId="17262" xr:uid="{00000000-0005-0000-0000-000009070000}"/>
    <cellStyle name="合計 2 2 11 2" xfId="35818" xr:uid="{00000000-0005-0000-0000-0000E3250000}"/>
    <cellStyle name="合計 2 2 12" xfId="13858" xr:uid="{00000000-0005-0000-0000-000008050000}"/>
    <cellStyle name="合計 2 2 12 2" xfId="32414" xr:uid="{00000000-0005-0000-0000-0000E4250000}"/>
    <cellStyle name="合計 2 2 13" xfId="17776" xr:uid="{00000000-0005-0000-0000-000009070000}"/>
    <cellStyle name="合計 2 2 13 2" xfId="36332" xr:uid="{00000000-0005-0000-0000-0000E5250000}"/>
    <cellStyle name="合計 2 2 13 3" xfId="49937" xr:uid="{00000000-0005-0000-0000-0000E5250000}"/>
    <cellStyle name="合計 2 2 14" xfId="14475" xr:uid="{00000000-0005-0000-0000-000008050000}"/>
    <cellStyle name="合計 2 2 14 2" xfId="33031" xr:uid="{00000000-0005-0000-0000-0000E6250000}"/>
    <cellStyle name="合計 2 2 14 3" xfId="47011" xr:uid="{00000000-0005-0000-0000-0000E6250000}"/>
    <cellStyle name="合計 2 2 15" xfId="18305" xr:uid="{00000000-0005-0000-0000-000008050000}"/>
    <cellStyle name="合計 2 2 15 2" xfId="36861" xr:uid="{00000000-0005-0000-0000-0000E7250000}"/>
    <cellStyle name="合計 2 2 15 3" xfId="50392" xr:uid="{00000000-0005-0000-0000-0000E7250000}"/>
    <cellStyle name="合計 2 2 16" xfId="22243" xr:uid="{00000000-0005-0000-0000-000009070000}"/>
    <cellStyle name="合計 2 2 16 2" xfId="40783" xr:uid="{00000000-0005-0000-0000-0000E8250000}"/>
    <cellStyle name="合計 2 2 16 3" xfId="53985" xr:uid="{00000000-0005-0000-0000-0000E8250000}"/>
    <cellStyle name="合計 2 2 17" xfId="23045" xr:uid="{00000000-0005-0000-0000-0000E1250000}"/>
    <cellStyle name="合計 2 2 18" xfId="29935" xr:uid="{00000000-0005-0000-0000-0000E1250000}"/>
    <cellStyle name="合計 2 2 19" xfId="54460" xr:uid="{00000000-0005-0000-0000-000008050000}"/>
    <cellStyle name="合計 2 2 2" xfId="1289" xr:uid="{00000000-0005-0000-0000-000009050000}"/>
    <cellStyle name="合計 2 2 2 10" xfId="15936" xr:uid="{00000000-0005-0000-0000-000009050000}"/>
    <cellStyle name="合計 2 2 2 10 2" xfId="34492" xr:uid="{00000000-0005-0000-0000-0000EA250000}"/>
    <cellStyle name="合計 2 2 2 11" xfId="19640" xr:uid="{00000000-0005-0000-0000-00000A070000}"/>
    <cellStyle name="合計 2 2 2 11 2" xfId="38196" xr:uid="{00000000-0005-0000-0000-0000EB250000}"/>
    <cellStyle name="合計 2 2 2 11 3" xfId="51688" xr:uid="{00000000-0005-0000-0000-0000EB250000}"/>
    <cellStyle name="合計 2 2 2 12" xfId="18746" xr:uid="{00000000-0005-0000-0000-000009050000}"/>
    <cellStyle name="合計 2 2 2 12 2" xfId="37302" xr:uid="{00000000-0005-0000-0000-0000EC250000}"/>
    <cellStyle name="合計 2 2 2 12 3" xfId="50799" xr:uid="{00000000-0005-0000-0000-0000EC250000}"/>
    <cellStyle name="合計 2 2 2 13" xfId="17342" xr:uid="{00000000-0005-0000-0000-000009050000}"/>
    <cellStyle name="合計 2 2 2 13 2" xfId="35898" xr:uid="{00000000-0005-0000-0000-0000ED250000}"/>
    <cellStyle name="合計 2 2 2 13 3" xfId="49557" xr:uid="{00000000-0005-0000-0000-0000ED250000}"/>
    <cellStyle name="合計 2 2 2 14" xfId="22244" xr:uid="{00000000-0005-0000-0000-00000A070000}"/>
    <cellStyle name="合計 2 2 2 14 2" xfId="40784" xr:uid="{00000000-0005-0000-0000-0000EE250000}"/>
    <cellStyle name="合計 2 2 2 14 3" xfId="53986" xr:uid="{00000000-0005-0000-0000-0000EE250000}"/>
    <cellStyle name="合計 2 2 2 15" xfId="23046" xr:uid="{00000000-0005-0000-0000-0000E9250000}"/>
    <cellStyle name="合計 2 2 2 16" xfId="29931" xr:uid="{00000000-0005-0000-0000-0000E9250000}"/>
    <cellStyle name="合計 2 2 2 17" xfId="54461" xr:uid="{00000000-0005-0000-0000-000009050000}"/>
    <cellStyle name="合計 2 2 2 2" xfId="1809" xr:uid="{00000000-0005-0000-0000-00000A050000}"/>
    <cellStyle name="合計 2 2 2 2 10" xfId="11570" xr:uid="{00000000-0005-0000-0000-00000B070000}"/>
    <cellStyle name="合計 2 2 2 2 10 2" xfId="30134" xr:uid="{00000000-0005-0000-0000-0000F0250000}"/>
    <cellStyle name="合計 2 2 2 2 10 3" xfId="44342" xr:uid="{00000000-0005-0000-0000-0000F0250000}"/>
    <cellStyle name="合計 2 2 2 2 11" xfId="21282" xr:uid="{00000000-0005-0000-0000-00000A050000}"/>
    <cellStyle name="合計 2 2 2 2 11 2" xfId="39822" xr:uid="{00000000-0005-0000-0000-0000F1250000}"/>
    <cellStyle name="合計 2 2 2 2 11 3" xfId="53170" xr:uid="{00000000-0005-0000-0000-0000F1250000}"/>
    <cellStyle name="合計 2 2 2 2 12" xfId="18085" xr:uid="{00000000-0005-0000-0000-00000A050000}"/>
    <cellStyle name="合計 2 2 2 2 12 2" xfId="36641" xr:uid="{00000000-0005-0000-0000-0000F2250000}"/>
    <cellStyle name="合計 2 2 2 2 12 3" xfId="50201" xr:uid="{00000000-0005-0000-0000-0000F2250000}"/>
    <cellStyle name="合計 2 2 2 2 13" xfId="22427" xr:uid="{00000000-0005-0000-0000-00000B070000}"/>
    <cellStyle name="合計 2 2 2 2 13 2" xfId="40967" xr:uid="{00000000-0005-0000-0000-0000F3250000}"/>
    <cellStyle name="合計 2 2 2 2 13 3" xfId="54160" xr:uid="{00000000-0005-0000-0000-0000F3250000}"/>
    <cellStyle name="合計 2 2 2 2 14" xfId="23364" xr:uid="{00000000-0005-0000-0000-0000EF250000}"/>
    <cellStyle name="合計 2 2 2 2 15" xfId="29743" xr:uid="{00000000-0005-0000-0000-0000EF250000}"/>
    <cellStyle name="合計 2 2 2 2 16" xfId="54730" xr:uid="{00000000-0005-0000-0000-00000A050000}"/>
    <cellStyle name="合計 2 2 2 2 2" xfId="1898" xr:uid="{00000000-0005-0000-0000-00000A050000}"/>
    <cellStyle name="合計 2 2 2 2 2 10" xfId="18413" xr:uid="{00000000-0005-0000-0000-00000A050000}"/>
    <cellStyle name="合計 2 2 2 2 2 10 2" xfId="36969" xr:uid="{00000000-0005-0000-0000-0000F5250000}"/>
    <cellStyle name="合計 2 2 2 2 2 11" xfId="18001" xr:uid="{00000000-0005-0000-0000-00000C070000}"/>
    <cellStyle name="合計 2 2 2 2 2 11 2" xfId="36557" xr:uid="{00000000-0005-0000-0000-0000F6250000}"/>
    <cellStyle name="合計 2 2 2 2 2 11 3" xfId="50126" xr:uid="{00000000-0005-0000-0000-0000F6250000}"/>
    <cellStyle name="合計 2 2 2 2 2 12" xfId="23453" xr:uid="{00000000-0005-0000-0000-0000F4250000}"/>
    <cellStyle name="合計 2 2 2 2 2 13" xfId="54818" xr:uid="{00000000-0005-0000-0000-00000A050000}"/>
    <cellStyle name="合計 2 2 2 2 2 2" xfId="5105" xr:uid="{00000000-0005-0000-0000-00000C070000}"/>
    <cellStyle name="合計 2 2 2 2 2 2 2" xfId="20132" xr:uid="{00000000-0005-0000-0000-00006A080000}"/>
    <cellStyle name="合計 2 2 2 2 2 2 2 2" xfId="38684" xr:uid="{00000000-0005-0000-0000-0000F8250000}"/>
    <cellStyle name="合計 2 2 2 2 2 2 3" xfId="25522" xr:uid="{00000000-0005-0000-0000-0000F7250000}"/>
    <cellStyle name="合計 2 2 2 2 2 3" xfId="7071" xr:uid="{00000000-0005-0000-0000-00000C070000}"/>
    <cellStyle name="合計 2 2 2 2 2 3 2" xfId="27259" xr:uid="{00000000-0005-0000-0000-0000F9250000}"/>
    <cellStyle name="合計 2 2 2 2 2 4" xfId="4008" xr:uid="{00000000-0005-0000-0000-00000C070000}"/>
    <cellStyle name="合計 2 2 2 2 2 4 2" xfId="24562" xr:uid="{00000000-0005-0000-0000-0000FA250000}"/>
    <cellStyle name="合計 2 2 2 2 2 5" xfId="6620" xr:uid="{00000000-0005-0000-0000-00000C070000}"/>
    <cellStyle name="合計 2 2 2 2 2 5 2" xfId="26881" xr:uid="{00000000-0005-0000-0000-0000FB250000}"/>
    <cellStyle name="合計 2 2 2 2 2 6" xfId="9092" xr:uid="{00000000-0005-0000-0000-000087270000}"/>
    <cellStyle name="合計 2 2 2 2 2 7" xfId="12727" xr:uid="{00000000-0005-0000-0000-00000A050000}"/>
    <cellStyle name="合計 2 2 2 2 2 7 2" xfId="31283" xr:uid="{00000000-0005-0000-0000-0000FD250000}"/>
    <cellStyle name="合計 2 2 2 2 2 8" xfId="13643" xr:uid="{00000000-0005-0000-0000-00000B070000}"/>
    <cellStyle name="合計 2 2 2 2 2 8 2" xfId="32199" xr:uid="{00000000-0005-0000-0000-0000FE250000}"/>
    <cellStyle name="合計 2 2 2 2 2 8 3" xfId="46244" xr:uid="{00000000-0005-0000-0000-0000FE250000}"/>
    <cellStyle name="合計 2 2 2 2 2 9" xfId="15797" xr:uid="{00000000-0005-0000-0000-00000C070000}"/>
    <cellStyle name="合計 2 2 2 2 2 9 2" xfId="34353" xr:uid="{00000000-0005-0000-0000-0000FF250000}"/>
    <cellStyle name="合計 2 2 2 2 3" xfId="2927" xr:uid="{00000000-0005-0000-0000-00000A050000}"/>
    <cellStyle name="合計 2 2 2 2 3 10" xfId="18533" xr:uid="{00000000-0005-0000-0000-00000D070000}"/>
    <cellStyle name="合計 2 2 2 2 3 10 2" xfId="37089" xr:uid="{00000000-0005-0000-0000-000001260000}"/>
    <cellStyle name="合計 2 2 2 2 3 10 3" xfId="50593" xr:uid="{00000000-0005-0000-0000-000001260000}"/>
    <cellStyle name="合計 2 2 2 2 3 11" xfId="55748" xr:uid="{00000000-0005-0000-0000-00000A050000}"/>
    <cellStyle name="合計 2 2 2 2 3 2" xfId="6134" xr:uid="{00000000-0005-0000-0000-00000D070000}"/>
    <cellStyle name="合計 2 2 2 2 3 2 2" xfId="26542" xr:uid="{00000000-0005-0000-0000-000002260000}"/>
    <cellStyle name="合計 2 2 2 2 3 3" xfId="8100" xr:uid="{00000000-0005-0000-0000-00000D070000}"/>
    <cellStyle name="合計 2 2 2 2 3 3 2" xfId="28117" xr:uid="{00000000-0005-0000-0000-000003260000}"/>
    <cellStyle name="合計 2 2 2 2 3 4" xfId="8960" xr:uid="{00000000-0005-0000-0000-00000D070000}"/>
    <cellStyle name="合計 2 2 2 2 3 4 2" xfId="28794" xr:uid="{00000000-0005-0000-0000-000004260000}"/>
    <cellStyle name="合計 2 2 2 2 3 5" xfId="9817" xr:uid="{00000000-0005-0000-0000-00000D070000}"/>
    <cellStyle name="合計 2 2 2 2 3 5 2" xfId="29418" xr:uid="{00000000-0005-0000-0000-000005260000}"/>
    <cellStyle name="合計 2 2 2 2 3 6" xfId="9087" xr:uid="{00000000-0005-0000-0000-000088270000}"/>
    <cellStyle name="合計 2 2 2 2 3 7" xfId="11862" xr:uid="{00000000-0005-0000-0000-00000D070000}"/>
    <cellStyle name="合計 2 2 2 2 3 7 2" xfId="30426" xr:uid="{00000000-0005-0000-0000-000007260000}"/>
    <cellStyle name="合計 2 2 2 2 3 7 3" xfId="44571" xr:uid="{00000000-0005-0000-0000-000007260000}"/>
    <cellStyle name="合計 2 2 2 2 3 8" xfId="16833" xr:uid="{00000000-0005-0000-0000-00000D070000}"/>
    <cellStyle name="合計 2 2 2 2 3 8 2" xfId="35389" xr:uid="{00000000-0005-0000-0000-000008260000}"/>
    <cellStyle name="合計 2 2 2 2 3 9" xfId="15819" xr:uid="{00000000-0005-0000-0000-00000A050000}"/>
    <cellStyle name="合計 2 2 2 2 3 9 2" xfId="34375" xr:uid="{00000000-0005-0000-0000-000009260000}"/>
    <cellStyle name="合計 2 2 2 2 4" xfId="3085" xr:uid="{00000000-0005-0000-0000-00000A050000}"/>
    <cellStyle name="合計 2 2 2 2 4 10" xfId="24287" xr:uid="{00000000-0005-0000-0000-00000A260000}"/>
    <cellStyle name="合計 2 2 2 2 4 11" xfId="55906" xr:uid="{00000000-0005-0000-0000-00000A050000}"/>
    <cellStyle name="合計 2 2 2 2 4 2" xfId="6292" xr:uid="{00000000-0005-0000-0000-00000E070000}"/>
    <cellStyle name="合計 2 2 2 2 4 2 2" xfId="20961" xr:uid="{00000000-0005-0000-0000-00006D080000}"/>
    <cellStyle name="合計 2 2 2 2 4 2 2 2" xfId="39504" xr:uid="{00000000-0005-0000-0000-00000C260000}"/>
    <cellStyle name="合計 2 2 2 2 4 2 3" xfId="26700" xr:uid="{00000000-0005-0000-0000-00000B260000}"/>
    <cellStyle name="合計 2 2 2 2 4 3" xfId="9975" xr:uid="{00000000-0005-0000-0000-00000E070000}"/>
    <cellStyle name="合計 2 2 2 2 4 3 2" xfId="29576" xr:uid="{00000000-0005-0000-0000-00000D260000}"/>
    <cellStyle name="合計 2 2 2 2 4 4" xfId="3828" xr:uid="{00000000-0005-0000-0000-000089270000}"/>
    <cellStyle name="合計 2 2 2 2 4 5" xfId="11980" xr:uid="{00000000-0005-0000-0000-00000E070000}"/>
    <cellStyle name="合計 2 2 2 2 4 5 2" xfId="30544" xr:uid="{00000000-0005-0000-0000-00000F260000}"/>
    <cellStyle name="合計 2 2 2 2 4 5 3" xfId="44688" xr:uid="{00000000-0005-0000-0000-00000F260000}"/>
    <cellStyle name="合計 2 2 2 2 4 6" xfId="16991" xr:uid="{00000000-0005-0000-0000-00000E070000}"/>
    <cellStyle name="合計 2 2 2 2 4 6 2" xfId="35547" xr:uid="{00000000-0005-0000-0000-000010260000}"/>
    <cellStyle name="合計 2 2 2 2 4 7" xfId="14332" xr:uid="{00000000-0005-0000-0000-00000A050000}"/>
    <cellStyle name="合計 2 2 2 2 4 7 2" xfId="32888" xr:uid="{00000000-0005-0000-0000-000011260000}"/>
    <cellStyle name="合計 2 2 2 2 4 8" xfId="14380" xr:uid="{00000000-0005-0000-0000-00000E070000}"/>
    <cellStyle name="合計 2 2 2 2 4 8 2" xfId="32936" xr:uid="{00000000-0005-0000-0000-000012260000}"/>
    <cellStyle name="合計 2 2 2 2 4 8 3" xfId="46920" xr:uid="{00000000-0005-0000-0000-000012260000}"/>
    <cellStyle name="合計 2 2 2 2 4 9" xfId="21849" xr:uid="{00000000-0005-0000-0000-00000A050000}"/>
    <cellStyle name="合計 2 2 2 2 4 9 2" xfId="40389" xr:uid="{00000000-0005-0000-0000-000013260000}"/>
    <cellStyle name="合計 2 2 2 2 4 9 3" xfId="53737" xr:uid="{00000000-0005-0000-0000-000013260000}"/>
    <cellStyle name="合計 2 2 2 2 5" xfId="5016" xr:uid="{00000000-0005-0000-0000-00000B070000}"/>
    <cellStyle name="合計 2 2 2 2 5 2" xfId="25434" xr:uid="{00000000-0005-0000-0000-000014260000}"/>
    <cellStyle name="合計 2 2 2 2 6" xfId="3827" xr:uid="{00000000-0005-0000-0000-000086270000}"/>
    <cellStyle name="合計 2 2 2 2 7" xfId="13770" xr:uid="{00000000-0005-0000-0000-00000B070000}"/>
    <cellStyle name="合計 2 2 2 2 7 2" xfId="32326" xr:uid="{00000000-0005-0000-0000-000016260000}"/>
    <cellStyle name="合計 2 2 2 2 8" xfId="14014" xr:uid="{00000000-0005-0000-0000-00000B070000}"/>
    <cellStyle name="合計 2 2 2 2 8 2" xfId="32570" xr:uid="{00000000-0005-0000-0000-000017260000}"/>
    <cellStyle name="合計 2 2 2 2 9" xfId="17762" xr:uid="{00000000-0005-0000-0000-00000A050000}"/>
    <cellStyle name="合計 2 2 2 2 9 2" xfId="36318" xr:uid="{00000000-0005-0000-0000-000018260000}"/>
    <cellStyle name="合計 2 2 2 3" xfId="2302" xr:uid="{00000000-0005-0000-0000-000009050000}"/>
    <cellStyle name="合計 2 2 2 3 10" xfId="11563" xr:uid="{00000000-0005-0000-0000-000009050000}"/>
    <cellStyle name="合計 2 2 2 3 10 2" xfId="30127" xr:uid="{00000000-0005-0000-0000-00001A260000}"/>
    <cellStyle name="合計 2 2 2 3 11" xfId="18593" xr:uid="{00000000-0005-0000-0000-00000F070000}"/>
    <cellStyle name="合計 2 2 2 3 11 2" xfId="37149" xr:uid="{00000000-0005-0000-0000-00001B260000}"/>
    <cellStyle name="合計 2 2 2 3 11 3" xfId="50651" xr:uid="{00000000-0005-0000-0000-00001B260000}"/>
    <cellStyle name="合計 2 2 2 3 12" xfId="23813" xr:uid="{00000000-0005-0000-0000-000019260000}"/>
    <cellStyle name="合計 2 2 2 3 13" xfId="55222" xr:uid="{00000000-0005-0000-0000-000009050000}"/>
    <cellStyle name="合計 2 2 2 3 2" xfId="5509" xr:uid="{00000000-0005-0000-0000-00000F070000}"/>
    <cellStyle name="合計 2 2 2 3 2 2" xfId="20495" xr:uid="{00000000-0005-0000-0000-00006F080000}"/>
    <cellStyle name="合計 2 2 2 3 2 2 2" xfId="39047" xr:uid="{00000000-0005-0000-0000-00001D260000}"/>
    <cellStyle name="合計 2 2 2 3 2 3" xfId="25926" xr:uid="{00000000-0005-0000-0000-00001C260000}"/>
    <cellStyle name="合計 2 2 2 3 3" xfId="7475" xr:uid="{00000000-0005-0000-0000-00000F070000}"/>
    <cellStyle name="合計 2 2 2 3 3 2" xfId="27629" xr:uid="{00000000-0005-0000-0000-00001E260000}"/>
    <cellStyle name="合計 2 2 2 3 4" xfId="4814" xr:uid="{00000000-0005-0000-0000-00000F070000}"/>
    <cellStyle name="合計 2 2 2 3 4 2" xfId="25283" xr:uid="{00000000-0005-0000-0000-00001F260000}"/>
    <cellStyle name="合計 2 2 2 3 5" xfId="8226" xr:uid="{00000000-0005-0000-0000-00000F070000}"/>
    <cellStyle name="合計 2 2 2 3 5 2" xfId="28243" xr:uid="{00000000-0005-0000-0000-000020260000}"/>
    <cellStyle name="合計 2 2 2 3 6" xfId="3829" xr:uid="{00000000-0005-0000-0000-00008A270000}"/>
    <cellStyle name="合計 2 2 2 3 7" xfId="11624" xr:uid="{00000000-0005-0000-0000-000009050000}"/>
    <cellStyle name="合計 2 2 2 3 7 2" xfId="30188" xr:uid="{00000000-0005-0000-0000-000022260000}"/>
    <cellStyle name="合計 2 2 2 3 8" xfId="14978" xr:uid="{00000000-0005-0000-0000-00000E070000}"/>
    <cellStyle name="合計 2 2 2 3 8 2" xfId="33534" xr:uid="{00000000-0005-0000-0000-000023260000}"/>
    <cellStyle name="合計 2 2 2 3 8 3" xfId="47492" xr:uid="{00000000-0005-0000-0000-000023260000}"/>
    <cellStyle name="合計 2 2 2 3 9" xfId="15527" xr:uid="{00000000-0005-0000-0000-00000F070000}"/>
    <cellStyle name="合計 2 2 2 3 9 2" xfId="34083" xr:uid="{00000000-0005-0000-0000-000024260000}"/>
    <cellStyle name="合計 2 2 2 4" xfId="2730" xr:uid="{00000000-0005-0000-0000-000009050000}"/>
    <cellStyle name="合計 2 2 2 4 10" xfId="19992" xr:uid="{00000000-0005-0000-0000-000010070000}"/>
    <cellStyle name="合計 2 2 2 4 10 2" xfId="38548" xr:uid="{00000000-0005-0000-0000-000026260000}"/>
    <cellStyle name="合計 2 2 2 4 10 3" xfId="52040" xr:uid="{00000000-0005-0000-0000-000026260000}"/>
    <cellStyle name="合計 2 2 2 4 11" xfId="55553" xr:uid="{00000000-0005-0000-0000-000009050000}"/>
    <cellStyle name="合計 2 2 2 4 2" xfId="5937" xr:uid="{00000000-0005-0000-0000-000010070000}"/>
    <cellStyle name="合計 2 2 2 4 2 2" xfId="26346" xr:uid="{00000000-0005-0000-0000-000027260000}"/>
    <cellStyle name="合計 2 2 2 4 3" xfId="7903" xr:uid="{00000000-0005-0000-0000-000010070000}"/>
    <cellStyle name="合計 2 2 2 4 3 2" xfId="27942" xr:uid="{00000000-0005-0000-0000-000028260000}"/>
    <cellStyle name="合計 2 2 2 4 4" xfId="8764" xr:uid="{00000000-0005-0000-0000-000010070000}"/>
    <cellStyle name="合計 2 2 2 4 4 2" xfId="28625" xr:uid="{00000000-0005-0000-0000-000029260000}"/>
    <cellStyle name="合計 2 2 2 4 5" xfId="9620" xr:uid="{00000000-0005-0000-0000-000010070000}"/>
    <cellStyle name="合計 2 2 2 4 5 2" xfId="29221" xr:uid="{00000000-0005-0000-0000-00002A260000}"/>
    <cellStyle name="合計 2 2 2 4 6" xfId="3830" xr:uid="{00000000-0005-0000-0000-00008B270000}"/>
    <cellStyle name="合計 2 2 2 4 7" xfId="13120" xr:uid="{00000000-0005-0000-0000-000010070000}"/>
    <cellStyle name="合計 2 2 2 4 7 2" xfId="31676" xr:uid="{00000000-0005-0000-0000-00002C260000}"/>
    <cellStyle name="合計 2 2 2 4 7 3" xfId="45759" xr:uid="{00000000-0005-0000-0000-00002C260000}"/>
    <cellStyle name="合計 2 2 2 4 8" xfId="16637" xr:uid="{00000000-0005-0000-0000-000010070000}"/>
    <cellStyle name="合計 2 2 2 4 8 2" xfId="35193" xr:uid="{00000000-0005-0000-0000-00002D260000}"/>
    <cellStyle name="合計 2 2 2 4 9" xfId="15267" xr:uid="{00000000-0005-0000-0000-000009050000}"/>
    <cellStyle name="合計 2 2 2 4 9 2" xfId="33823" xr:uid="{00000000-0005-0000-0000-00002E260000}"/>
    <cellStyle name="合計 2 2 2 5" xfId="2901" xr:uid="{00000000-0005-0000-0000-000009050000}"/>
    <cellStyle name="合計 2 2 2 5 10" xfId="24149" xr:uid="{00000000-0005-0000-0000-00002F260000}"/>
    <cellStyle name="合計 2 2 2 5 11" xfId="55722" xr:uid="{00000000-0005-0000-0000-000009050000}"/>
    <cellStyle name="合計 2 2 2 5 2" xfId="6108" xr:uid="{00000000-0005-0000-0000-000011070000}"/>
    <cellStyle name="合計 2 2 2 5 2 2" xfId="20839" xr:uid="{00000000-0005-0000-0000-000072080000}"/>
    <cellStyle name="合計 2 2 2 5 2 2 2" xfId="39382" xr:uid="{00000000-0005-0000-0000-000031260000}"/>
    <cellStyle name="合計 2 2 2 5 2 3" xfId="26516" xr:uid="{00000000-0005-0000-0000-000030260000}"/>
    <cellStyle name="合計 2 2 2 5 3" xfId="9791" xr:uid="{00000000-0005-0000-0000-000011070000}"/>
    <cellStyle name="合計 2 2 2 5 3 2" xfId="29392" xr:uid="{00000000-0005-0000-0000-000032260000}"/>
    <cellStyle name="合計 2 2 2 5 4" xfId="3831" xr:uid="{00000000-0005-0000-0000-00008C270000}"/>
    <cellStyle name="合計 2 2 2 5 5" xfId="12992" xr:uid="{00000000-0005-0000-0000-000011070000}"/>
    <cellStyle name="合計 2 2 2 5 5 2" xfId="31548" xr:uid="{00000000-0005-0000-0000-000034260000}"/>
    <cellStyle name="合計 2 2 2 5 5 3" xfId="45631" xr:uid="{00000000-0005-0000-0000-000034260000}"/>
    <cellStyle name="合計 2 2 2 5 6" xfId="16807" xr:uid="{00000000-0005-0000-0000-000011070000}"/>
    <cellStyle name="合計 2 2 2 5 6 2" xfId="35363" xr:uid="{00000000-0005-0000-0000-000035260000}"/>
    <cellStyle name="合計 2 2 2 5 7" xfId="13996" xr:uid="{00000000-0005-0000-0000-000009050000}"/>
    <cellStyle name="合計 2 2 2 5 7 2" xfId="32552" xr:uid="{00000000-0005-0000-0000-000036260000}"/>
    <cellStyle name="合計 2 2 2 5 8" xfId="15895" xr:uid="{00000000-0005-0000-0000-000011070000}"/>
    <cellStyle name="合計 2 2 2 5 8 2" xfId="34451" xr:uid="{00000000-0005-0000-0000-000037260000}"/>
    <cellStyle name="合計 2 2 2 5 8 3" xfId="48299" xr:uid="{00000000-0005-0000-0000-000037260000}"/>
    <cellStyle name="合計 2 2 2 5 9" xfId="21727" xr:uid="{00000000-0005-0000-0000-000009050000}"/>
    <cellStyle name="合計 2 2 2 5 9 2" xfId="40267" xr:uid="{00000000-0005-0000-0000-000038260000}"/>
    <cellStyle name="合計 2 2 2 5 9 3" xfId="53615" xr:uid="{00000000-0005-0000-0000-000038260000}"/>
    <cellStyle name="合計 2 2 2 6" xfId="4505" xr:uid="{00000000-0005-0000-0000-00000A070000}"/>
    <cellStyle name="合計 2 2 2 6 2" xfId="25019" xr:uid="{00000000-0005-0000-0000-000039260000}"/>
    <cellStyle name="合計 2 2 2 7" xfId="9091" xr:uid="{00000000-0005-0000-0000-000085270000}"/>
    <cellStyle name="合計 2 2 2 8" xfId="16150" xr:uid="{00000000-0005-0000-0000-00000A070000}"/>
    <cellStyle name="合計 2 2 2 8 2" xfId="34706" xr:uid="{00000000-0005-0000-0000-00003B260000}"/>
    <cellStyle name="合計 2 2 2 9" xfId="17868" xr:uid="{00000000-0005-0000-0000-00000A070000}"/>
    <cellStyle name="合計 2 2 2 9 2" xfId="36424" xr:uid="{00000000-0005-0000-0000-00003C260000}"/>
    <cellStyle name="合計 2 2 3" xfId="1290" xr:uid="{00000000-0005-0000-0000-00000B050000}"/>
    <cellStyle name="合計 2 2 3 10" xfId="17721" xr:uid="{00000000-0005-0000-0000-00000B050000}"/>
    <cellStyle name="合計 2 2 3 10 2" xfId="36277" xr:uid="{00000000-0005-0000-0000-00003E260000}"/>
    <cellStyle name="合計 2 2 3 11" xfId="19177" xr:uid="{00000000-0005-0000-0000-000012070000}"/>
    <cellStyle name="合計 2 2 3 11 2" xfId="37733" xr:uid="{00000000-0005-0000-0000-00003F260000}"/>
    <cellStyle name="合計 2 2 3 11 3" xfId="51225" xr:uid="{00000000-0005-0000-0000-00003F260000}"/>
    <cellStyle name="合計 2 2 3 12" xfId="18945" xr:uid="{00000000-0005-0000-0000-00000B050000}"/>
    <cellStyle name="合計 2 2 3 12 2" xfId="37501" xr:uid="{00000000-0005-0000-0000-000040260000}"/>
    <cellStyle name="合計 2 2 3 12 3" xfId="50993" xr:uid="{00000000-0005-0000-0000-000040260000}"/>
    <cellStyle name="合計 2 2 3 13" xfId="15414" xr:uid="{00000000-0005-0000-0000-00000B050000}"/>
    <cellStyle name="合計 2 2 3 13 2" xfId="33970" xr:uid="{00000000-0005-0000-0000-000041260000}"/>
    <cellStyle name="合計 2 2 3 13 3" xfId="47895" xr:uid="{00000000-0005-0000-0000-000041260000}"/>
    <cellStyle name="合計 2 2 3 14" xfId="22245" xr:uid="{00000000-0005-0000-0000-000012070000}"/>
    <cellStyle name="合計 2 2 3 14 2" xfId="40785" xr:uid="{00000000-0005-0000-0000-000042260000}"/>
    <cellStyle name="合計 2 2 3 14 3" xfId="53987" xr:uid="{00000000-0005-0000-0000-000042260000}"/>
    <cellStyle name="合計 2 2 3 15" xfId="23047" xr:uid="{00000000-0005-0000-0000-00003D260000}"/>
    <cellStyle name="合計 2 2 3 16" xfId="29934" xr:uid="{00000000-0005-0000-0000-00003D260000}"/>
    <cellStyle name="合計 2 2 3 17" xfId="54462" xr:uid="{00000000-0005-0000-0000-00000B050000}"/>
    <cellStyle name="合計 2 2 3 2" xfId="1810" xr:uid="{00000000-0005-0000-0000-00000C050000}"/>
    <cellStyle name="合計 2 2 3 2 10" xfId="19284" xr:uid="{00000000-0005-0000-0000-000013070000}"/>
    <cellStyle name="合計 2 2 3 2 10 2" xfId="37840" xr:uid="{00000000-0005-0000-0000-000044260000}"/>
    <cellStyle name="合計 2 2 3 2 10 3" xfId="51332" xr:uid="{00000000-0005-0000-0000-000044260000}"/>
    <cellStyle name="合計 2 2 3 2 11" xfId="21283" xr:uid="{00000000-0005-0000-0000-00000C050000}"/>
    <cellStyle name="合計 2 2 3 2 11 2" xfId="39823" xr:uid="{00000000-0005-0000-0000-000045260000}"/>
    <cellStyle name="合計 2 2 3 2 11 3" xfId="53171" xr:uid="{00000000-0005-0000-0000-000045260000}"/>
    <cellStyle name="合計 2 2 3 2 12" xfId="18487" xr:uid="{00000000-0005-0000-0000-00000C050000}"/>
    <cellStyle name="合計 2 2 3 2 12 2" xfId="37043" xr:uid="{00000000-0005-0000-0000-000046260000}"/>
    <cellStyle name="合計 2 2 3 2 12 3" xfId="50555" xr:uid="{00000000-0005-0000-0000-000046260000}"/>
    <cellStyle name="合計 2 2 3 2 13" xfId="22428" xr:uid="{00000000-0005-0000-0000-000013070000}"/>
    <cellStyle name="合計 2 2 3 2 13 2" xfId="40968" xr:uid="{00000000-0005-0000-0000-000047260000}"/>
    <cellStyle name="合計 2 2 3 2 13 3" xfId="54161" xr:uid="{00000000-0005-0000-0000-000047260000}"/>
    <cellStyle name="合計 2 2 3 2 14" xfId="23365" xr:uid="{00000000-0005-0000-0000-000043260000}"/>
    <cellStyle name="合計 2 2 3 2 15" xfId="29746" xr:uid="{00000000-0005-0000-0000-000043260000}"/>
    <cellStyle name="合計 2 2 3 2 16" xfId="54731" xr:uid="{00000000-0005-0000-0000-00000C050000}"/>
    <cellStyle name="合計 2 2 3 2 2" xfId="1897" xr:uid="{00000000-0005-0000-0000-00000C050000}"/>
    <cellStyle name="合計 2 2 3 2 2 10" xfId="18465" xr:uid="{00000000-0005-0000-0000-00000C050000}"/>
    <cellStyle name="合計 2 2 3 2 2 10 2" xfId="37021" xr:uid="{00000000-0005-0000-0000-000049260000}"/>
    <cellStyle name="合計 2 2 3 2 2 11" xfId="19118" xr:uid="{00000000-0005-0000-0000-000014070000}"/>
    <cellStyle name="合計 2 2 3 2 2 11 2" xfId="37674" xr:uid="{00000000-0005-0000-0000-00004A260000}"/>
    <cellStyle name="合計 2 2 3 2 2 11 3" xfId="51166" xr:uid="{00000000-0005-0000-0000-00004A260000}"/>
    <cellStyle name="合計 2 2 3 2 2 12" xfId="23452" xr:uid="{00000000-0005-0000-0000-000048260000}"/>
    <cellStyle name="合計 2 2 3 2 2 13" xfId="54817" xr:uid="{00000000-0005-0000-0000-00000C050000}"/>
    <cellStyle name="合計 2 2 3 2 2 2" xfId="5104" xr:uid="{00000000-0005-0000-0000-000014070000}"/>
    <cellStyle name="合計 2 2 3 2 2 2 2" xfId="20131" xr:uid="{00000000-0005-0000-0000-000076080000}"/>
    <cellStyle name="合計 2 2 3 2 2 2 2 2" xfId="38683" xr:uid="{00000000-0005-0000-0000-00004C260000}"/>
    <cellStyle name="合計 2 2 3 2 2 2 3" xfId="25521" xr:uid="{00000000-0005-0000-0000-00004B260000}"/>
    <cellStyle name="合計 2 2 3 2 2 3" xfId="7070" xr:uid="{00000000-0005-0000-0000-000014070000}"/>
    <cellStyle name="合計 2 2 3 2 2 3 2" xfId="27258" xr:uid="{00000000-0005-0000-0000-00004D260000}"/>
    <cellStyle name="合計 2 2 3 2 2 4" xfId="4007" xr:uid="{00000000-0005-0000-0000-000014070000}"/>
    <cellStyle name="合計 2 2 3 2 2 4 2" xfId="24561" xr:uid="{00000000-0005-0000-0000-00004E260000}"/>
    <cellStyle name="合計 2 2 3 2 2 5" xfId="6619" xr:uid="{00000000-0005-0000-0000-000014070000}"/>
    <cellStyle name="合計 2 2 3 2 2 5 2" xfId="26880" xr:uid="{00000000-0005-0000-0000-00004F260000}"/>
    <cellStyle name="合計 2 2 3 2 2 6" xfId="3834" xr:uid="{00000000-0005-0000-0000-00008F270000}"/>
    <cellStyle name="合計 2 2 3 2 2 7" xfId="12728" xr:uid="{00000000-0005-0000-0000-00000C050000}"/>
    <cellStyle name="合計 2 2 3 2 2 7 2" xfId="31284" xr:uid="{00000000-0005-0000-0000-000051260000}"/>
    <cellStyle name="合計 2 2 3 2 2 8" xfId="13515" xr:uid="{00000000-0005-0000-0000-000013070000}"/>
    <cellStyle name="合計 2 2 3 2 2 8 2" xfId="32071" xr:uid="{00000000-0005-0000-0000-000052260000}"/>
    <cellStyle name="合計 2 2 3 2 2 8 3" xfId="46129" xr:uid="{00000000-0005-0000-0000-000052260000}"/>
    <cellStyle name="合計 2 2 3 2 2 9" xfId="12123" xr:uid="{00000000-0005-0000-0000-000014070000}"/>
    <cellStyle name="合計 2 2 3 2 2 9 2" xfId="30686" xr:uid="{00000000-0005-0000-0000-000053260000}"/>
    <cellStyle name="合計 2 2 3 2 3" xfId="2928" xr:uid="{00000000-0005-0000-0000-00000C050000}"/>
    <cellStyle name="合計 2 2 3 2 3 10" xfId="19390" xr:uid="{00000000-0005-0000-0000-000015070000}"/>
    <cellStyle name="合計 2 2 3 2 3 10 2" xfId="37946" xr:uid="{00000000-0005-0000-0000-000055260000}"/>
    <cellStyle name="合計 2 2 3 2 3 10 3" xfId="51438" xr:uid="{00000000-0005-0000-0000-000055260000}"/>
    <cellStyle name="合計 2 2 3 2 3 11" xfId="55749" xr:uid="{00000000-0005-0000-0000-00000C050000}"/>
    <cellStyle name="合計 2 2 3 2 3 2" xfId="6135" xr:uid="{00000000-0005-0000-0000-000015070000}"/>
    <cellStyle name="合計 2 2 3 2 3 2 2" xfId="26543" xr:uid="{00000000-0005-0000-0000-000056260000}"/>
    <cellStyle name="合計 2 2 3 2 3 3" xfId="8101" xr:uid="{00000000-0005-0000-0000-000015070000}"/>
    <cellStyle name="合計 2 2 3 2 3 3 2" xfId="28118" xr:uid="{00000000-0005-0000-0000-000057260000}"/>
    <cellStyle name="合計 2 2 3 2 3 4" xfId="8961" xr:uid="{00000000-0005-0000-0000-000015070000}"/>
    <cellStyle name="合計 2 2 3 2 3 4 2" xfId="28795" xr:uid="{00000000-0005-0000-0000-000058260000}"/>
    <cellStyle name="合計 2 2 3 2 3 5" xfId="9818" xr:uid="{00000000-0005-0000-0000-000015070000}"/>
    <cellStyle name="合計 2 2 3 2 3 5 2" xfId="29419" xr:uid="{00000000-0005-0000-0000-000059260000}"/>
    <cellStyle name="合計 2 2 3 2 3 6" xfId="3835" xr:uid="{00000000-0005-0000-0000-000090270000}"/>
    <cellStyle name="合計 2 2 3 2 3 7" xfId="12036" xr:uid="{00000000-0005-0000-0000-000015070000}"/>
    <cellStyle name="合計 2 2 3 2 3 7 2" xfId="30600" xr:uid="{00000000-0005-0000-0000-00005B260000}"/>
    <cellStyle name="合計 2 2 3 2 3 7 3" xfId="44744" xr:uid="{00000000-0005-0000-0000-00005B260000}"/>
    <cellStyle name="合計 2 2 3 2 3 8" xfId="16834" xr:uid="{00000000-0005-0000-0000-000015070000}"/>
    <cellStyle name="合計 2 2 3 2 3 8 2" xfId="35390" xr:uid="{00000000-0005-0000-0000-00005C260000}"/>
    <cellStyle name="合計 2 2 3 2 3 9" xfId="18475" xr:uid="{00000000-0005-0000-0000-00000C050000}"/>
    <cellStyle name="合計 2 2 3 2 3 9 2" xfId="37031" xr:uid="{00000000-0005-0000-0000-00005D260000}"/>
    <cellStyle name="合計 2 2 3 2 4" xfId="3086" xr:uid="{00000000-0005-0000-0000-00000C050000}"/>
    <cellStyle name="合計 2 2 3 2 4 10" xfId="24288" xr:uid="{00000000-0005-0000-0000-00005E260000}"/>
    <cellStyle name="合計 2 2 3 2 4 11" xfId="55907" xr:uid="{00000000-0005-0000-0000-00000C050000}"/>
    <cellStyle name="合計 2 2 3 2 4 2" xfId="6293" xr:uid="{00000000-0005-0000-0000-000016070000}"/>
    <cellStyle name="合計 2 2 3 2 4 2 2" xfId="20962" xr:uid="{00000000-0005-0000-0000-000079080000}"/>
    <cellStyle name="合計 2 2 3 2 4 2 2 2" xfId="39505" xr:uid="{00000000-0005-0000-0000-000060260000}"/>
    <cellStyle name="合計 2 2 3 2 4 2 3" xfId="26701" xr:uid="{00000000-0005-0000-0000-00005F260000}"/>
    <cellStyle name="合計 2 2 3 2 4 3" xfId="9976" xr:uid="{00000000-0005-0000-0000-000016070000}"/>
    <cellStyle name="合計 2 2 3 2 4 3 2" xfId="29577" xr:uid="{00000000-0005-0000-0000-000061260000}"/>
    <cellStyle name="合計 2 2 3 2 4 4" xfId="3836" xr:uid="{00000000-0005-0000-0000-000091270000}"/>
    <cellStyle name="合計 2 2 3 2 4 5" xfId="11807" xr:uid="{00000000-0005-0000-0000-000016070000}"/>
    <cellStyle name="合計 2 2 3 2 4 5 2" xfId="30371" xr:uid="{00000000-0005-0000-0000-000063260000}"/>
    <cellStyle name="合計 2 2 3 2 4 5 3" xfId="44518" xr:uid="{00000000-0005-0000-0000-000063260000}"/>
    <cellStyle name="合計 2 2 3 2 4 6" xfId="16992" xr:uid="{00000000-0005-0000-0000-000016070000}"/>
    <cellStyle name="合計 2 2 3 2 4 6 2" xfId="35548" xr:uid="{00000000-0005-0000-0000-000064260000}"/>
    <cellStyle name="合計 2 2 3 2 4 7" xfId="15718" xr:uid="{00000000-0005-0000-0000-00000C050000}"/>
    <cellStyle name="合計 2 2 3 2 4 7 2" xfId="34274" xr:uid="{00000000-0005-0000-0000-000065260000}"/>
    <cellStyle name="合計 2 2 3 2 4 8" xfId="19569" xr:uid="{00000000-0005-0000-0000-000016070000}"/>
    <cellStyle name="合計 2 2 3 2 4 8 2" xfId="38125" xr:uid="{00000000-0005-0000-0000-000066260000}"/>
    <cellStyle name="合計 2 2 3 2 4 8 3" xfId="51617" xr:uid="{00000000-0005-0000-0000-000066260000}"/>
    <cellStyle name="合計 2 2 3 2 4 9" xfId="21850" xr:uid="{00000000-0005-0000-0000-00000C050000}"/>
    <cellStyle name="合計 2 2 3 2 4 9 2" xfId="40390" xr:uid="{00000000-0005-0000-0000-000067260000}"/>
    <cellStyle name="合計 2 2 3 2 4 9 3" xfId="53738" xr:uid="{00000000-0005-0000-0000-000067260000}"/>
    <cellStyle name="合計 2 2 3 2 5" xfId="5017" xr:uid="{00000000-0005-0000-0000-000013070000}"/>
    <cellStyle name="合計 2 2 3 2 5 2" xfId="25435" xr:uid="{00000000-0005-0000-0000-000068260000}"/>
    <cellStyle name="合計 2 2 3 2 6" xfId="3833" xr:uid="{00000000-0005-0000-0000-00008E270000}"/>
    <cellStyle name="合計 2 2 3 2 7" xfId="14654" xr:uid="{00000000-0005-0000-0000-000013070000}"/>
    <cellStyle name="合計 2 2 3 2 7 2" xfId="33210" xr:uid="{00000000-0005-0000-0000-00006A260000}"/>
    <cellStyle name="合計 2 2 3 2 8" xfId="14459" xr:uid="{00000000-0005-0000-0000-000013070000}"/>
    <cellStyle name="合計 2 2 3 2 8 2" xfId="33015" xr:uid="{00000000-0005-0000-0000-00006B260000}"/>
    <cellStyle name="合計 2 2 3 2 9" xfId="17519" xr:uid="{00000000-0005-0000-0000-00000C050000}"/>
    <cellStyle name="合計 2 2 3 2 9 2" xfId="36075" xr:uid="{00000000-0005-0000-0000-00006C260000}"/>
    <cellStyle name="合計 2 2 3 3" xfId="2301" xr:uid="{00000000-0005-0000-0000-00000B050000}"/>
    <cellStyle name="合計 2 2 3 3 10" xfId="11573" xr:uid="{00000000-0005-0000-0000-00000B050000}"/>
    <cellStyle name="合計 2 2 3 3 10 2" xfId="30137" xr:uid="{00000000-0005-0000-0000-00006E260000}"/>
    <cellStyle name="合計 2 2 3 3 11" xfId="15924" xr:uid="{00000000-0005-0000-0000-000017070000}"/>
    <cellStyle name="合計 2 2 3 3 11 2" xfId="34480" xr:uid="{00000000-0005-0000-0000-00006F260000}"/>
    <cellStyle name="合計 2 2 3 3 11 3" xfId="48325" xr:uid="{00000000-0005-0000-0000-00006F260000}"/>
    <cellStyle name="合計 2 2 3 3 12" xfId="23812" xr:uid="{00000000-0005-0000-0000-00006D260000}"/>
    <cellStyle name="合計 2 2 3 3 13" xfId="55221" xr:uid="{00000000-0005-0000-0000-00000B050000}"/>
    <cellStyle name="合計 2 2 3 3 2" xfId="5508" xr:uid="{00000000-0005-0000-0000-000017070000}"/>
    <cellStyle name="合計 2 2 3 3 2 2" xfId="20494" xr:uid="{00000000-0005-0000-0000-00007B080000}"/>
    <cellStyle name="合計 2 2 3 3 2 2 2" xfId="39046" xr:uid="{00000000-0005-0000-0000-000071260000}"/>
    <cellStyle name="合計 2 2 3 3 2 3" xfId="25925" xr:uid="{00000000-0005-0000-0000-000070260000}"/>
    <cellStyle name="合計 2 2 3 3 3" xfId="7474" xr:uid="{00000000-0005-0000-0000-000017070000}"/>
    <cellStyle name="合計 2 2 3 3 3 2" xfId="27628" xr:uid="{00000000-0005-0000-0000-000072260000}"/>
    <cellStyle name="合計 2 2 3 3 4" xfId="4813" xr:uid="{00000000-0005-0000-0000-000017070000}"/>
    <cellStyle name="合計 2 2 3 3 4 2" xfId="25282" xr:uid="{00000000-0005-0000-0000-000073260000}"/>
    <cellStyle name="合計 2 2 3 3 5" xfId="6887" xr:uid="{00000000-0005-0000-0000-000017070000}"/>
    <cellStyle name="合計 2 2 3 3 5 2" xfId="27148" xr:uid="{00000000-0005-0000-0000-000074260000}"/>
    <cellStyle name="合計 2 2 3 3 6" xfId="3837" xr:uid="{00000000-0005-0000-0000-000092270000}"/>
    <cellStyle name="合計 2 2 3 3 7" xfId="11625" xr:uid="{00000000-0005-0000-0000-00000B050000}"/>
    <cellStyle name="合計 2 2 3 3 7 2" xfId="30189" xr:uid="{00000000-0005-0000-0000-000076260000}"/>
    <cellStyle name="合計 2 2 3 3 8" xfId="14977" xr:uid="{00000000-0005-0000-0000-000016070000}"/>
    <cellStyle name="合計 2 2 3 3 8 2" xfId="33533" xr:uid="{00000000-0005-0000-0000-000077260000}"/>
    <cellStyle name="合計 2 2 3 3 8 3" xfId="47491" xr:uid="{00000000-0005-0000-0000-000077260000}"/>
    <cellStyle name="合計 2 2 3 3 9" xfId="12283" xr:uid="{00000000-0005-0000-0000-000017070000}"/>
    <cellStyle name="合計 2 2 3 3 9 2" xfId="30844" xr:uid="{00000000-0005-0000-0000-000078260000}"/>
    <cellStyle name="合計 2 2 3 4" xfId="2731" xr:uid="{00000000-0005-0000-0000-00000B050000}"/>
    <cellStyle name="合計 2 2 3 4 10" xfId="19984" xr:uid="{00000000-0005-0000-0000-000018070000}"/>
    <cellStyle name="合計 2 2 3 4 10 2" xfId="38540" xr:uid="{00000000-0005-0000-0000-00007A260000}"/>
    <cellStyle name="合計 2 2 3 4 10 3" xfId="52032" xr:uid="{00000000-0005-0000-0000-00007A260000}"/>
    <cellStyle name="合計 2 2 3 4 11" xfId="55554" xr:uid="{00000000-0005-0000-0000-00000B050000}"/>
    <cellStyle name="合計 2 2 3 4 2" xfId="5938" xr:uid="{00000000-0005-0000-0000-000018070000}"/>
    <cellStyle name="合計 2 2 3 4 2 2" xfId="26347" xr:uid="{00000000-0005-0000-0000-00007B260000}"/>
    <cellStyle name="合計 2 2 3 4 3" xfId="7904" xr:uid="{00000000-0005-0000-0000-000018070000}"/>
    <cellStyle name="合計 2 2 3 4 3 2" xfId="27943" xr:uid="{00000000-0005-0000-0000-00007C260000}"/>
    <cellStyle name="合計 2 2 3 4 4" xfId="8765" xr:uid="{00000000-0005-0000-0000-000018070000}"/>
    <cellStyle name="合計 2 2 3 4 4 2" xfId="28626" xr:uid="{00000000-0005-0000-0000-00007D260000}"/>
    <cellStyle name="合計 2 2 3 4 5" xfId="9621" xr:uid="{00000000-0005-0000-0000-000018070000}"/>
    <cellStyle name="合計 2 2 3 4 5 2" xfId="29222" xr:uid="{00000000-0005-0000-0000-00007E260000}"/>
    <cellStyle name="合計 2 2 3 4 6" xfId="3838" xr:uid="{00000000-0005-0000-0000-000093270000}"/>
    <cellStyle name="合計 2 2 3 4 7" xfId="13119" xr:uid="{00000000-0005-0000-0000-000018070000}"/>
    <cellStyle name="合計 2 2 3 4 7 2" xfId="31675" xr:uid="{00000000-0005-0000-0000-000080260000}"/>
    <cellStyle name="合計 2 2 3 4 7 3" xfId="45758" xr:uid="{00000000-0005-0000-0000-000080260000}"/>
    <cellStyle name="合計 2 2 3 4 8" xfId="16638" xr:uid="{00000000-0005-0000-0000-000018070000}"/>
    <cellStyle name="合計 2 2 3 4 8 2" xfId="35194" xr:uid="{00000000-0005-0000-0000-000081260000}"/>
    <cellStyle name="合計 2 2 3 4 9" xfId="13460" xr:uid="{00000000-0005-0000-0000-00000B050000}"/>
    <cellStyle name="合計 2 2 3 4 9 2" xfId="32016" xr:uid="{00000000-0005-0000-0000-000082260000}"/>
    <cellStyle name="合計 2 2 3 5" xfId="2907" xr:uid="{00000000-0005-0000-0000-00000B050000}"/>
    <cellStyle name="合計 2 2 3 5 10" xfId="24155" xr:uid="{00000000-0005-0000-0000-000083260000}"/>
    <cellStyle name="合計 2 2 3 5 11" xfId="55728" xr:uid="{00000000-0005-0000-0000-00000B050000}"/>
    <cellStyle name="合計 2 2 3 5 2" xfId="6114" xr:uid="{00000000-0005-0000-0000-000019070000}"/>
    <cellStyle name="合計 2 2 3 5 2 2" xfId="20845" xr:uid="{00000000-0005-0000-0000-00007E080000}"/>
    <cellStyle name="合計 2 2 3 5 2 2 2" xfId="39388" xr:uid="{00000000-0005-0000-0000-000085260000}"/>
    <cellStyle name="合計 2 2 3 5 2 3" xfId="26522" xr:uid="{00000000-0005-0000-0000-000084260000}"/>
    <cellStyle name="合計 2 2 3 5 3" xfId="9797" xr:uid="{00000000-0005-0000-0000-000019070000}"/>
    <cellStyle name="合計 2 2 3 5 3 2" xfId="29398" xr:uid="{00000000-0005-0000-0000-000086260000}"/>
    <cellStyle name="合計 2 2 3 5 4" xfId="3839" xr:uid="{00000000-0005-0000-0000-000094270000}"/>
    <cellStyle name="合計 2 2 3 5 5" xfId="12990" xr:uid="{00000000-0005-0000-0000-000019070000}"/>
    <cellStyle name="合計 2 2 3 5 5 2" xfId="31546" xr:uid="{00000000-0005-0000-0000-000088260000}"/>
    <cellStyle name="合計 2 2 3 5 5 3" xfId="45629" xr:uid="{00000000-0005-0000-0000-000088260000}"/>
    <cellStyle name="合計 2 2 3 5 6" xfId="16813" xr:uid="{00000000-0005-0000-0000-000019070000}"/>
    <cellStyle name="合計 2 2 3 5 6 2" xfId="35369" xr:uid="{00000000-0005-0000-0000-000089260000}"/>
    <cellStyle name="合計 2 2 3 5 7" xfId="14124" xr:uid="{00000000-0005-0000-0000-00000B050000}"/>
    <cellStyle name="合計 2 2 3 5 7 2" xfId="32680" xr:uid="{00000000-0005-0000-0000-00008A260000}"/>
    <cellStyle name="合計 2 2 3 5 8" xfId="18178" xr:uid="{00000000-0005-0000-0000-000019070000}"/>
    <cellStyle name="合計 2 2 3 5 8 2" xfId="36734" xr:uid="{00000000-0005-0000-0000-00008B260000}"/>
    <cellStyle name="合計 2 2 3 5 8 3" xfId="50286" xr:uid="{00000000-0005-0000-0000-00008B260000}"/>
    <cellStyle name="合計 2 2 3 5 9" xfId="21733" xr:uid="{00000000-0005-0000-0000-00000B050000}"/>
    <cellStyle name="合計 2 2 3 5 9 2" xfId="40273" xr:uid="{00000000-0005-0000-0000-00008C260000}"/>
    <cellStyle name="合計 2 2 3 5 9 3" xfId="53621" xr:uid="{00000000-0005-0000-0000-00008C260000}"/>
    <cellStyle name="合計 2 2 3 6" xfId="4506" xr:uid="{00000000-0005-0000-0000-000012070000}"/>
    <cellStyle name="合計 2 2 3 6 2" xfId="25020" xr:uid="{00000000-0005-0000-0000-00008D260000}"/>
    <cellStyle name="合計 2 2 3 7" xfId="3832" xr:uid="{00000000-0005-0000-0000-00008D270000}"/>
    <cellStyle name="合計 2 2 3 8" xfId="15999" xr:uid="{00000000-0005-0000-0000-000012070000}"/>
    <cellStyle name="合計 2 2 3 8 2" xfId="34555" xr:uid="{00000000-0005-0000-0000-00008F260000}"/>
    <cellStyle name="合計 2 2 3 9" xfId="17979" xr:uid="{00000000-0005-0000-0000-000012070000}"/>
    <cellStyle name="合計 2 2 3 9 2" xfId="36535" xr:uid="{00000000-0005-0000-0000-000090260000}"/>
    <cellStyle name="合計 2 2 4" xfId="1808" xr:uid="{00000000-0005-0000-0000-00000D050000}"/>
    <cellStyle name="合計 2 2 4 10" xfId="19259" xr:uid="{00000000-0005-0000-0000-00001A070000}"/>
    <cellStyle name="合計 2 2 4 10 2" xfId="37815" xr:uid="{00000000-0005-0000-0000-000092260000}"/>
    <cellStyle name="合計 2 2 4 10 3" xfId="51307" xr:uid="{00000000-0005-0000-0000-000092260000}"/>
    <cellStyle name="合計 2 2 4 11" xfId="21281" xr:uid="{00000000-0005-0000-0000-00000D050000}"/>
    <cellStyle name="合計 2 2 4 11 2" xfId="39821" xr:uid="{00000000-0005-0000-0000-000093260000}"/>
    <cellStyle name="合計 2 2 4 11 3" xfId="53169" xr:uid="{00000000-0005-0000-0000-000093260000}"/>
    <cellStyle name="合計 2 2 4 12" xfId="19864" xr:uid="{00000000-0005-0000-0000-00000D050000}"/>
    <cellStyle name="合計 2 2 4 12 2" xfId="38420" xr:uid="{00000000-0005-0000-0000-000094260000}"/>
    <cellStyle name="合計 2 2 4 12 3" xfId="51912" xr:uid="{00000000-0005-0000-0000-000094260000}"/>
    <cellStyle name="合計 2 2 4 13" xfId="22426" xr:uid="{00000000-0005-0000-0000-00001A070000}"/>
    <cellStyle name="合計 2 2 4 13 2" xfId="40966" xr:uid="{00000000-0005-0000-0000-000095260000}"/>
    <cellStyle name="合計 2 2 4 13 3" xfId="54159" xr:uid="{00000000-0005-0000-0000-000095260000}"/>
    <cellStyle name="合計 2 2 4 14" xfId="23363" xr:uid="{00000000-0005-0000-0000-000091260000}"/>
    <cellStyle name="合計 2 2 4 15" xfId="29748" xr:uid="{00000000-0005-0000-0000-000091260000}"/>
    <cellStyle name="合計 2 2 4 16" xfId="54729" xr:uid="{00000000-0005-0000-0000-00000D050000}"/>
    <cellStyle name="合計 2 2 4 2" xfId="1899" xr:uid="{00000000-0005-0000-0000-00000D050000}"/>
    <cellStyle name="合計 2 2 4 2 10" xfId="13579" xr:uid="{00000000-0005-0000-0000-00000D050000}"/>
    <cellStyle name="合計 2 2 4 2 10 2" xfId="32135" xr:uid="{00000000-0005-0000-0000-000097260000}"/>
    <cellStyle name="合計 2 2 4 2 11" xfId="19277" xr:uid="{00000000-0005-0000-0000-00001B070000}"/>
    <cellStyle name="合計 2 2 4 2 11 2" xfId="37833" xr:uid="{00000000-0005-0000-0000-000098260000}"/>
    <cellStyle name="合計 2 2 4 2 11 3" xfId="51325" xr:uid="{00000000-0005-0000-0000-000098260000}"/>
    <cellStyle name="合計 2 2 4 2 12" xfId="23454" xr:uid="{00000000-0005-0000-0000-000096260000}"/>
    <cellStyle name="合計 2 2 4 2 13" xfId="54819" xr:uid="{00000000-0005-0000-0000-00000D050000}"/>
    <cellStyle name="合計 2 2 4 2 2" xfId="5106" xr:uid="{00000000-0005-0000-0000-00001B070000}"/>
    <cellStyle name="合計 2 2 4 2 2 2" xfId="20133" xr:uid="{00000000-0005-0000-0000-000081080000}"/>
    <cellStyle name="合計 2 2 4 2 2 2 2" xfId="38685" xr:uid="{00000000-0005-0000-0000-00009A260000}"/>
    <cellStyle name="合計 2 2 4 2 2 3" xfId="25523" xr:uid="{00000000-0005-0000-0000-000099260000}"/>
    <cellStyle name="合計 2 2 4 2 3" xfId="7072" xr:uid="{00000000-0005-0000-0000-00001B070000}"/>
    <cellStyle name="合計 2 2 4 2 3 2" xfId="27260" xr:uid="{00000000-0005-0000-0000-00009B260000}"/>
    <cellStyle name="合計 2 2 4 2 4" xfId="4009" xr:uid="{00000000-0005-0000-0000-00001B070000}"/>
    <cellStyle name="合計 2 2 4 2 4 2" xfId="24563" xr:uid="{00000000-0005-0000-0000-00009C260000}"/>
    <cellStyle name="合計 2 2 4 2 5" xfId="6621" xr:uid="{00000000-0005-0000-0000-00001B070000}"/>
    <cellStyle name="合計 2 2 4 2 5 2" xfId="26882" xr:uid="{00000000-0005-0000-0000-00009D260000}"/>
    <cellStyle name="合計 2 2 4 2 6" xfId="3841" xr:uid="{00000000-0005-0000-0000-000096270000}"/>
    <cellStyle name="合計 2 2 4 2 7" xfId="12726" xr:uid="{00000000-0005-0000-0000-00000D050000}"/>
    <cellStyle name="合計 2 2 4 2 7 2" xfId="31282" xr:uid="{00000000-0005-0000-0000-00009F260000}"/>
    <cellStyle name="合計 2 2 4 2 8" xfId="14405" xr:uid="{00000000-0005-0000-0000-00001A070000}"/>
    <cellStyle name="合計 2 2 4 2 8 2" xfId="32961" xr:uid="{00000000-0005-0000-0000-0000A0260000}"/>
    <cellStyle name="合計 2 2 4 2 8 3" xfId="46945" xr:uid="{00000000-0005-0000-0000-0000A0260000}"/>
    <cellStyle name="合計 2 2 4 2 9" xfId="11555" xr:uid="{00000000-0005-0000-0000-00001B070000}"/>
    <cellStyle name="合計 2 2 4 2 9 2" xfId="30119" xr:uid="{00000000-0005-0000-0000-0000A1260000}"/>
    <cellStyle name="合計 2 2 4 3" xfId="2926" xr:uid="{00000000-0005-0000-0000-00000D050000}"/>
    <cellStyle name="合計 2 2 4 3 10" xfId="18321" xr:uid="{00000000-0005-0000-0000-00001C070000}"/>
    <cellStyle name="合計 2 2 4 3 10 2" xfId="36877" xr:uid="{00000000-0005-0000-0000-0000A3260000}"/>
    <cellStyle name="合計 2 2 4 3 10 3" xfId="50406" xr:uid="{00000000-0005-0000-0000-0000A3260000}"/>
    <cellStyle name="合計 2 2 4 3 11" xfId="55747" xr:uid="{00000000-0005-0000-0000-00000D050000}"/>
    <cellStyle name="合計 2 2 4 3 2" xfId="6133" xr:uid="{00000000-0005-0000-0000-00001C070000}"/>
    <cellStyle name="合計 2 2 4 3 2 2" xfId="26541" xr:uid="{00000000-0005-0000-0000-0000A4260000}"/>
    <cellStyle name="合計 2 2 4 3 3" xfId="8099" xr:uid="{00000000-0005-0000-0000-00001C070000}"/>
    <cellStyle name="合計 2 2 4 3 3 2" xfId="28116" xr:uid="{00000000-0005-0000-0000-0000A5260000}"/>
    <cellStyle name="合計 2 2 4 3 4" xfId="8959" xr:uid="{00000000-0005-0000-0000-00001C070000}"/>
    <cellStyle name="合計 2 2 4 3 4 2" xfId="28793" xr:uid="{00000000-0005-0000-0000-0000A6260000}"/>
    <cellStyle name="合計 2 2 4 3 5" xfId="9816" xr:uid="{00000000-0005-0000-0000-00001C070000}"/>
    <cellStyle name="合計 2 2 4 3 5 2" xfId="29417" xr:uid="{00000000-0005-0000-0000-0000A7260000}"/>
    <cellStyle name="合計 2 2 4 3 6" xfId="9095" xr:uid="{00000000-0005-0000-0000-000097270000}"/>
    <cellStyle name="合計 2 2 4 3 7" xfId="12033" xr:uid="{00000000-0005-0000-0000-00001C070000}"/>
    <cellStyle name="合計 2 2 4 3 7 2" xfId="30597" xr:uid="{00000000-0005-0000-0000-0000A9260000}"/>
    <cellStyle name="合計 2 2 4 3 7 3" xfId="44741" xr:uid="{00000000-0005-0000-0000-0000A9260000}"/>
    <cellStyle name="合計 2 2 4 3 8" xfId="16832" xr:uid="{00000000-0005-0000-0000-00001C070000}"/>
    <cellStyle name="合計 2 2 4 3 8 2" xfId="35388" xr:uid="{00000000-0005-0000-0000-0000AA260000}"/>
    <cellStyle name="合計 2 2 4 3 9" xfId="14237" xr:uid="{00000000-0005-0000-0000-00000D050000}"/>
    <cellStyle name="合計 2 2 4 3 9 2" xfId="32793" xr:uid="{00000000-0005-0000-0000-0000AB260000}"/>
    <cellStyle name="合計 2 2 4 4" xfId="3084" xr:uid="{00000000-0005-0000-0000-00000D050000}"/>
    <cellStyle name="合計 2 2 4 4 10" xfId="24286" xr:uid="{00000000-0005-0000-0000-0000AC260000}"/>
    <cellStyle name="合計 2 2 4 4 11" xfId="55905" xr:uid="{00000000-0005-0000-0000-00000D050000}"/>
    <cellStyle name="合計 2 2 4 4 2" xfId="6291" xr:uid="{00000000-0005-0000-0000-00001D070000}"/>
    <cellStyle name="合計 2 2 4 4 2 2" xfId="20960" xr:uid="{00000000-0005-0000-0000-000084080000}"/>
    <cellStyle name="合計 2 2 4 4 2 2 2" xfId="39503" xr:uid="{00000000-0005-0000-0000-0000AE260000}"/>
    <cellStyle name="合計 2 2 4 4 2 3" xfId="26699" xr:uid="{00000000-0005-0000-0000-0000AD260000}"/>
    <cellStyle name="合計 2 2 4 4 3" xfId="9974" xr:uid="{00000000-0005-0000-0000-00001D070000}"/>
    <cellStyle name="合計 2 2 4 4 3 2" xfId="29575" xr:uid="{00000000-0005-0000-0000-0000AF260000}"/>
    <cellStyle name="合計 2 2 4 4 4" xfId="3842" xr:uid="{00000000-0005-0000-0000-000098270000}"/>
    <cellStyle name="合計 2 2 4 4 5" xfId="12931" xr:uid="{00000000-0005-0000-0000-00001D070000}"/>
    <cellStyle name="合計 2 2 4 4 5 2" xfId="31487" xr:uid="{00000000-0005-0000-0000-0000B1260000}"/>
    <cellStyle name="合計 2 2 4 4 5 3" xfId="45570" xr:uid="{00000000-0005-0000-0000-0000B1260000}"/>
    <cellStyle name="合計 2 2 4 4 6" xfId="16990" xr:uid="{00000000-0005-0000-0000-00001D070000}"/>
    <cellStyle name="合計 2 2 4 4 6 2" xfId="35546" xr:uid="{00000000-0005-0000-0000-0000B2260000}"/>
    <cellStyle name="合計 2 2 4 4 7" xfId="18002" xr:uid="{00000000-0005-0000-0000-00000D050000}"/>
    <cellStyle name="合計 2 2 4 4 7 2" xfId="36558" xr:uid="{00000000-0005-0000-0000-0000B3260000}"/>
    <cellStyle name="合計 2 2 4 4 8" xfId="18395" xr:uid="{00000000-0005-0000-0000-00001D070000}"/>
    <cellStyle name="合計 2 2 4 4 8 2" xfId="36951" xr:uid="{00000000-0005-0000-0000-0000B4260000}"/>
    <cellStyle name="合計 2 2 4 4 8 3" xfId="50472" xr:uid="{00000000-0005-0000-0000-0000B4260000}"/>
    <cellStyle name="合計 2 2 4 4 9" xfId="21848" xr:uid="{00000000-0005-0000-0000-00000D050000}"/>
    <cellStyle name="合計 2 2 4 4 9 2" xfId="40388" xr:uid="{00000000-0005-0000-0000-0000B5260000}"/>
    <cellStyle name="合計 2 2 4 4 9 3" xfId="53736" xr:uid="{00000000-0005-0000-0000-0000B5260000}"/>
    <cellStyle name="合計 2 2 4 5" xfId="5015" xr:uid="{00000000-0005-0000-0000-00001A070000}"/>
    <cellStyle name="合計 2 2 4 5 2" xfId="25433" xr:uid="{00000000-0005-0000-0000-0000B6260000}"/>
    <cellStyle name="合計 2 2 4 6" xfId="3840" xr:uid="{00000000-0005-0000-0000-000095270000}"/>
    <cellStyle name="合計 2 2 4 7" xfId="14447" xr:uid="{00000000-0005-0000-0000-00001A070000}"/>
    <cellStyle name="合計 2 2 4 7 2" xfId="33003" xr:uid="{00000000-0005-0000-0000-0000B8260000}"/>
    <cellStyle name="合計 2 2 4 8" xfId="18259" xr:uid="{00000000-0005-0000-0000-00001A070000}"/>
    <cellStyle name="合計 2 2 4 8 2" xfId="36815" xr:uid="{00000000-0005-0000-0000-0000B9260000}"/>
    <cellStyle name="合計 2 2 4 9" xfId="13879" xr:uid="{00000000-0005-0000-0000-00000D050000}"/>
    <cellStyle name="合計 2 2 4 9 2" xfId="32435" xr:uid="{00000000-0005-0000-0000-0000BA260000}"/>
    <cellStyle name="合計 2 2 5" xfId="2303" xr:uid="{00000000-0005-0000-0000-000008050000}"/>
    <cellStyle name="合計 2 2 5 10" xfId="13688" xr:uid="{00000000-0005-0000-0000-000008050000}"/>
    <cellStyle name="合計 2 2 5 10 2" xfId="32244" xr:uid="{00000000-0005-0000-0000-0000BC260000}"/>
    <cellStyle name="合計 2 2 5 11" xfId="19414" xr:uid="{00000000-0005-0000-0000-00001E070000}"/>
    <cellStyle name="合計 2 2 5 11 2" xfId="37970" xr:uid="{00000000-0005-0000-0000-0000BD260000}"/>
    <cellStyle name="合計 2 2 5 11 3" xfId="51462" xr:uid="{00000000-0005-0000-0000-0000BD260000}"/>
    <cellStyle name="合計 2 2 5 12" xfId="23814" xr:uid="{00000000-0005-0000-0000-0000BB260000}"/>
    <cellStyle name="合計 2 2 5 13" xfId="55223" xr:uid="{00000000-0005-0000-0000-000008050000}"/>
    <cellStyle name="合計 2 2 5 2" xfId="5510" xr:uid="{00000000-0005-0000-0000-00001E070000}"/>
    <cellStyle name="合計 2 2 5 2 2" xfId="20496" xr:uid="{00000000-0005-0000-0000-000086080000}"/>
    <cellStyle name="合計 2 2 5 2 2 2" xfId="39048" xr:uid="{00000000-0005-0000-0000-0000BF260000}"/>
    <cellStyle name="合計 2 2 5 2 3" xfId="25927" xr:uid="{00000000-0005-0000-0000-0000BE260000}"/>
    <cellStyle name="合計 2 2 5 3" xfId="7476" xr:uid="{00000000-0005-0000-0000-00001E070000}"/>
    <cellStyle name="合計 2 2 5 3 2" xfId="27630" xr:uid="{00000000-0005-0000-0000-0000C0260000}"/>
    <cellStyle name="合計 2 2 5 4" xfId="4815" xr:uid="{00000000-0005-0000-0000-00001E070000}"/>
    <cellStyle name="合計 2 2 5 4 2" xfId="25284" xr:uid="{00000000-0005-0000-0000-0000C1260000}"/>
    <cellStyle name="合計 2 2 5 5" xfId="6888" xr:uid="{00000000-0005-0000-0000-00001E070000}"/>
    <cellStyle name="合計 2 2 5 5 2" xfId="27149" xr:uid="{00000000-0005-0000-0000-0000C2260000}"/>
    <cellStyle name="合計 2 2 5 6" xfId="9096" xr:uid="{00000000-0005-0000-0000-000099270000}"/>
    <cellStyle name="合計 2 2 5 7" xfId="11623" xr:uid="{00000000-0005-0000-0000-000008050000}"/>
    <cellStyle name="合計 2 2 5 7 2" xfId="30187" xr:uid="{00000000-0005-0000-0000-0000C4260000}"/>
    <cellStyle name="合計 2 2 5 8" xfId="14979" xr:uid="{00000000-0005-0000-0000-00001D070000}"/>
    <cellStyle name="合計 2 2 5 8 2" xfId="33535" xr:uid="{00000000-0005-0000-0000-0000C5260000}"/>
    <cellStyle name="合計 2 2 5 8 3" xfId="47493" xr:uid="{00000000-0005-0000-0000-0000C5260000}"/>
    <cellStyle name="合計 2 2 5 9" xfId="15695" xr:uid="{00000000-0005-0000-0000-00001E070000}"/>
    <cellStyle name="合計 2 2 5 9 2" xfId="34251" xr:uid="{00000000-0005-0000-0000-0000C6260000}"/>
    <cellStyle name="合計 2 2 6" xfId="2729" xr:uid="{00000000-0005-0000-0000-000008050000}"/>
    <cellStyle name="合計 2 2 6 10" xfId="19982" xr:uid="{00000000-0005-0000-0000-00001F070000}"/>
    <cellStyle name="合計 2 2 6 10 2" xfId="38538" xr:uid="{00000000-0005-0000-0000-0000C8260000}"/>
    <cellStyle name="合計 2 2 6 10 3" xfId="52030" xr:uid="{00000000-0005-0000-0000-0000C8260000}"/>
    <cellStyle name="合計 2 2 6 11" xfId="55552" xr:uid="{00000000-0005-0000-0000-000008050000}"/>
    <cellStyle name="合計 2 2 6 2" xfId="5936" xr:uid="{00000000-0005-0000-0000-00001F070000}"/>
    <cellStyle name="合計 2 2 6 2 2" xfId="26345" xr:uid="{00000000-0005-0000-0000-0000C9260000}"/>
    <cellStyle name="合計 2 2 6 3" xfId="7902" xr:uid="{00000000-0005-0000-0000-00001F070000}"/>
    <cellStyle name="合計 2 2 6 3 2" xfId="27941" xr:uid="{00000000-0005-0000-0000-0000CA260000}"/>
    <cellStyle name="合計 2 2 6 4" xfId="8763" xr:uid="{00000000-0005-0000-0000-00001F070000}"/>
    <cellStyle name="合計 2 2 6 4 2" xfId="28624" xr:uid="{00000000-0005-0000-0000-0000CB260000}"/>
    <cellStyle name="合計 2 2 6 5" xfId="9619" xr:uid="{00000000-0005-0000-0000-00001F070000}"/>
    <cellStyle name="合計 2 2 6 5 2" xfId="29220" xr:uid="{00000000-0005-0000-0000-0000CC260000}"/>
    <cellStyle name="合計 2 2 6 6" xfId="9094" xr:uid="{00000000-0005-0000-0000-00009A270000}"/>
    <cellStyle name="合計 2 2 6 7" xfId="12544" xr:uid="{00000000-0005-0000-0000-00001F070000}"/>
    <cellStyle name="合計 2 2 6 7 2" xfId="31102" xr:uid="{00000000-0005-0000-0000-0000CE260000}"/>
    <cellStyle name="合計 2 2 6 7 3" xfId="45202" xr:uid="{00000000-0005-0000-0000-0000CE260000}"/>
    <cellStyle name="合計 2 2 6 8" xfId="16636" xr:uid="{00000000-0005-0000-0000-00001F070000}"/>
    <cellStyle name="合計 2 2 6 8 2" xfId="35192" xr:uid="{00000000-0005-0000-0000-0000CF260000}"/>
    <cellStyle name="合計 2 2 6 9" xfId="17878" xr:uid="{00000000-0005-0000-0000-000008050000}"/>
    <cellStyle name="合計 2 2 6 9 2" xfId="36434" xr:uid="{00000000-0005-0000-0000-0000D0260000}"/>
    <cellStyle name="合計 2 2 7" xfId="2908" xr:uid="{00000000-0005-0000-0000-000008050000}"/>
    <cellStyle name="合計 2 2 7 10" xfId="24156" xr:uid="{00000000-0005-0000-0000-0000D1260000}"/>
    <cellStyle name="合計 2 2 7 11" xfId="55729" xr:uid="{00000000-0005-0000-0000-000008050000}"/>
    <cellStyle name="合計 2 2 7 2" xfId="6115" xr:uid="{00000000-0005-0000-0000-000020070000}"/>
    <cellStyle name="合計 2 2 7 2 2" xfId="20846" xr:uid="{00000000-0005-0000-0000-000089080000}"/>
    <cellStyle name="合計 2 2 7 2 2 2" xfId="39389" xr:uid="{00000000-0005-0000-0000-0000D3260000}"/>
    <cellStyle name="合計 2 2 7 2 3" xfId="26523" xr:uid="{00000000-0005-0000-0000-0000D2260000}"/>
    <cellStyle name="合計 2 2 7 3" xfId="9798" xr:uid="{00000000-0005-0000-0000-000020070000}"/>
    <cellStyle name="合計 2 2 7 3 2" xfId="29399" xr:uid="{00000000-0005-0000-0000-0000D4260000}"/>
    <cellStyle name="合計 2 2 7 4" xfId="3843" xr:uid="{00000000-0005-0000-0000-00009B270000}"/>
    <cellStyle name="合計 2 2 7 5" xfId="12989" xr:uid="{00000000-0005-0000-0000-000020070000}"/>
    <cellStyle name="合計 2 2 7 5 2" xfId="31545" xr:uid="{00000000-0005-0000-0000-0000D6260000}"/>
    <cellStyle name="合計 2 2 7 5 3" xfId="45628" xr:uid="{00000000-0005-0000-0000-0000D6260000}"/>
    <cellStyle name="合計 2 2 7 6" xfId="16814" xr:uid="{00000000-0005-0000-0000-000020070000}"/>
    <cellStyle name="合計 2 2 7 6 2" xfId="35370" xr:uid="{00000000-0005-0000-0000-0000D7260000}"/>
    <cellStyle name="合計 2 2 7 7" xfId="13716" xr:uid="{00000000-0005-0000-0000-000008050000}"/>
    <cellStyle name="合計 2 2 7 7 2" xfId="32272" xr:uid="{00000000-0005-0000-0000-0000D8260000}"/>
    <cellStyle name="合計 2 2 7 8" xfId="17317" xr:uid="{00000000-0005-0000-0000-000020070000}"/>
    <cellStyle name="合計 2 2 7 8 2" xfId="35873" xr:uid="{00000000-0005-0000-0000-0000D9260000}"/>
    <cellStyle name="合計 2 2 7 8 3" xfId="49536" xr:uid="{00000000-0005-0000-0000-0000D9260000}"/>
    <cellStyle name="合計 2 2 7 9" xfId="21734" xr:uid="{00000000-0005-0000-0000-000008050000}"/>
    <cellStyle name="合計 2 2 7 9 2" xfId="40274" xr:uid="{00000000-0005-0000-0000-0000DA260000}"/>
    <cellStyle name="合計 2 2 7 9 3" xfId="53622" xr:uid="{00000000-0005-0000-0000-0000DA260000}"/>
    <cellStyle name="合計 2 2 8" xfId="4504" xr:uid="{00000000-0005-0000-0000-000009070000}"/>
    <cellStyle name="合計 2 2 8 2" xfId="25018" xr:uid="{00000000-0005-0000-0000-0000DB260000}"/>
    <cellStyle name="合計 2 2 9" xfId="3826" xr:uid="{00000000-0005-0000-0000-000084270000}"/>
    <cellStyle name="合計 2 20" xfId="54459" xr:uid="{00000000-0005-0000-0000-000007050000}"/>
    <cellStyle name="合計 2 3" xfId="1291" xr:uid="{00000000-0005-0000-0000-00000E050000}"/>
    <cellStyle name="合計 2 3 10" xfId="17608" xr:uid="{00000000-0005-0000-0000-00000E050000}"/>
    <cellStyle name="合計 2 3 10 2" xfId="36164" xr:uid="{00000000-0005-0000-0000-0000DE260000}"/>
    <cellStyle name="合計 2 3 11" xfId="19182" xr:uid="{00000000-0005-0000-0000-000021070000}"/>
    <cellStyle name="合計 2 3 11 2" xfId="37738" xr:uid="{00000000-0005-0000-0000-0000DF260000}"/>
    <cellStyle name="合計 2 3 11 3" xfId="51230" xr:uid="{00000000-0005-0000-0000-0000DF260000}"/>
    <cellStyle name="合計 2 3 12" xfId="18966" xr:uid="{00000000-0005-0000-0000-00000E050000}"/>
    <cellStyle name="合計 2 3 12 2" xfId="37522" xr:uid="{00000000-0005-0000-0000-0000E0260000}"/>
    <cellStyle name="合計 2 3 12 3" xfId="51014" xr:uid="{00000000-0005-0000-0000-0000E0260000}"/>
    <cellStyle name="合計 2 3 13" xfId="11516" xr:uid="{00000000-0005-0000-0000-00000E050000}"/>
    <cellStyle name="合計 2 3 13 2" xfId="30080" xr:uid="{00000000-0005-0000-0000-0000E1260000}"/>
    <cellStyle name="合計 2 3 13 3" xfId="44295" xr:uid="{00000000-0005-0000-0000-0000E1260000}"/>
    <cellStyle name="合計 2 3 14" xfId="22246" xr:uid="{00000000-0005-0000-0000-000021070000}"/>
    <cellStyle name="合計 2 3 14 2" xfId="40786" xr:uid="{00000000-0005-0000-0000-0000E2260000}"/>
    <cellStyle name="合計 2 3 14 3" xfId="53988" xr:uid="{00000000-0005-0000-0000-0000E2260000}"/>
    <cellStyle name="合計 2 3 15" xfId="23048" xr:uid="{00000000-0005-0000-0000-0000DD260000}"/>
    <cellStyle name="合計 2 3 16" xfId="29933" xr:uid="{00000000-0005-0000-0000-0000DD260000}"/>
    <cellStyle name="合計 2 3 17" xfId="54463" xr:uid="{00000000-0005-0000-0000-00000E050000}"/>
    <cellStyle name="合計 2 3 2" xfId="1811" xr:uid="{00000000-0005-0000-0000-00000F050000}"/>
    <cellStyle name="合計 2 3 2 10" xfId="18594" xr:uid="{00000000-0005-0000-0000-000022070000}"/>
    <cellStyle name="合計 2 3 2 10 2" xfId="37150" xr:uid="{00000000-0005-0000-0000-0000E4260000}"/>
    <cellStyle name="合計 2 3 2 10 3" xfId="50652" xr:uid="{00000000-0005-0000-0000-0000E4260000}"/>
    <cellStyle name="合計 2 3 2 11" xfId="21284" xr:uid="{00000000-0005-0000-0000-00000F050000}"/>
    <cellStyle name="合計 2 3 2 11 2" xfId="39824" xr:uid="{00000000-0005-0000-0000-0000E5260000}"/>
    <cellStyle name="合計 2 3 2 11 3" xfId="53172" xr:uid="{00000000-0005-0000-0000-0000E5260000}"/>
    <cellStyle name="合計 2 3 2 12" xfId="21071" xr:uid="{00000000-0005-0000-0000-00000F050000}"/>
    <cellStyle name="合計 2 3 2 12 2" xfId="39611" xr:uid="{00000000-0005-0000-0000-0000E6260000}"/>
    <cellStyle name="合計 2 3 2 12 3" xfId="52959" xr:uid="{00000000-0005-0000-0000-0000E6260000}"/>
    <cellStyle name="合計 2 3 2 13" xfId="22429" xr:uid="{00000000-0005-0000-0000-000022070000}"/>
    <cellStyle name="合計 2 3 2 13 2" xfId="40969" xr:uid="{00000000-0005-0000-0000-0000E7260000}"/>
    <cellStyle name="合計 2 3 2 13 3" xfId="54162" xr:uid="{00000000-0005-0000-0000-0000E7260000}"/>
    <cellStyle name="合計 2 3 2 14" xfId="23366" xr:uid="{00000000-0005-0000-0000-0000E3260000}"/>
    <cellStyle name="合計 2 3 2 15" xfId="29745" xr:uid="{00000000-0005-0000-0000-0000E3260000}"/>
    <cellStyle name="合計 2 3 2 16" xfId="54732" xr:uid="{00000000-0005-0000-0000-00000F050000}"/>
    <cellStyle name="合計 2 3 2 2" xfId="1896" xr:uid="{00000000-0005-0000-0000-00000F050000}"/>
    <cellStyle name="合計 2 3 2 2 10" xfId="15745" xr:uid="{00000000-0005-0000-0000-00000F050000}"/>
    <cellStyle name="合計 2 3 2 2 10 2" xfId="34301" xr:uid="{00000000-0005-0000-0000-0000E9260000}"/>
    <cellStyle name="合計 2 3 2 2 11" xfId="19374" xr:uid="{00000000-0005-0000-0000-000023070000}"/>
    <cellStyle name="合計 2 3 2 2 11 2" xfId="37930" xr:uid="{00000000-0005-0000-0000-0000EA260000}"/>
    <cellStyle name="合計 2 3 2 2 11 3" xfId="51422" xr:uid="{00000000-0005-0000-0000-0000EA260000}"/>
    <cellStyle name="合計 2 3 2 2 12" xfId="23451" xr:uid="{00000000-0005-0000-0000-0000E8260000}"/>
    <cellStyle name="合計 2 3 2 2 13" xfId="54816" xr:uid="{00000000-0005-0000-0000-00000F050000}"/>
    <cellStyle name="合計 2 3 2 2 2" xfId="5103" xr:uid="{00000000-0005-0000-0000-000023070000}"/>
    <cellStyle name="合計 2 3 2 2 2 2" xfId="20130" xr:uid="{00000000-0005-0000-0000-00008D080000}"/>
    <cellStyle name="合計 2 3 2 2 2 2 2" xfId="38682" xr:uid="{00000000-0005-0000-0000-0000EC260000}"/>
    <cellStyle name="合計 2 3 2 2 2 3" xfId="25520" xr:uid="{00000000-0005-0000-0000-0000EB260000}"/>
    <cellStyle name="合計 2 3 2 2 3" xfId="7069" xr:uid="{00000000-0005-0000-0000-000023070000}"/>
    <cellStyle name="合計 2 3 2 2 3 2" xfId="27257" xr:uid="{00000000-0005-0000-0000-0000ED260000}"/>
    <cellStyle name="合計 2 3 2 2 4" xfId="4006" xr:uid="{00000000-0005-0000-0000-000023070000}"/>
    <cellStyle name="合計 2 3 2 2 4 2" xfId="24560" xr:uid="{00000000-0005-0000-0000-0000EE260000}"/>
    <cellStyle name="合計 2 3 2 2 5" xfId="6618" xr:uid="{00000000-0005-0000-0000-000023070000}"/>
    <cellStyle name="合計 2 3 2 2 5 2" xfId="26879" xr:uid="{00000000-0005-0000-0000-0000EF260000}"/>
    <cellStyle name="合計 2 3 2 2 6" xfId="9098" xr:uid="{00000000-0005-0000-0000-00009E270000}"/>
    <cellStyle name="合計 2 3 2 2 7" xfId="12729" xr:uid="{00000000-0005-0000-0000-00000F050000}"/>
    <cellStyle name="合計 2 3 2 2 7 2" xfId="31285" xr:uid="{00000000-0005-0000-0000-0000F1260000}"/>
    <cellStyle name="合計 2 3 2 2 8" xfId="14615" xr:uid="{00000000-0005-0000-0000-000022070000}"/>
    <cellStyle name="合計 2 3 2 2 8 2" xfId="33171" xr:uid="{00000000-0005-0000-0000-0000F2260000}"/>
    <cellStyle name="合計 2 3 2 2 8 3" xfId="47142" xr:uid="{00000000-0005-0000-0000-0000F2260000}"/>
    <cellStyle name="合計 2 3 2 2 9" xfId="13715" xr:uid="{00000000-0005-0000-0000-000023070000}"/>
    <cellStyle name="合計 2 3 2 2 9 2" xfId="32271" xr:uid="{00000000-0005-0000-0000-0000F3260000}"/>
    <cellStyle name="合計 2 3 2 3" xfId="2929" xr:uid="{00000000-0005-0000-0000-00000F050000}"/>
    <cellStyle name="合計 2 3 2 3 10" xfId="19453" xr:uid="{00000000-0005-0000-0000-000024070000}"/>
    <cellStyle name="合計 2 3 2 3 10 2" xfId="38009" xr:uid="{00000000-0005-0000-0000-0000F5260000}"/>
    <cellStyle name="合計 2 3 2 3 10 3" xfId="51501" xr:uid="{00000000-0005-0000-0000-0000F5260000}"/>
    <cellStyle name="合計 2 3 2 3 11" xfId="55750" xr:uid="{00000000-0005-0000-0000-00000F050000}"/>
    <cellStyle name="合計 2 3 2 3 2" xfId="6136" xr:uid="{00000000-0005-0000-0000-000024070000}"/>
    <cellStyle name="合計 2 3 2 3 2 2" xfId="26544" xr:uid="{00000000-0005-0000-0000-0000F6260000}"/>
    <cellStyle name="合計 2 3 2 3 3" xfId="8102" xr:uid="{00000000-0005-0000-0000-000024070000}"/>
    <cellStyle name="合計 2 3 2 3 3 2" xfId="28119" xr:uid="{00000000-0005-0000-0000-0000F7260000}"/>
    <cellStyle name="合計 2 3 2 3 4" xfId="8962" xr:uid="{00000000-0005-0000-0000-000024070000}"/>
    <cellStyle name="合計 2 3 2 3 4 2" xfId="28796" xr:uid="{00000000-0005-0000-0000-0000F8260000}"/>
    <cellStyle name="合計 2 3 2 3 5" xfId="9819" xr:uid="{00000000-0005-0000-0000-000024070000}"/>
    <cellStyle name="合計 2 3 2 3 5 2" xfId="29420" xr:uid="{00000000-0005-0000-0000-0000F9260000}"/>
    <cellStyle name="合計 2 3 2 3 6" xfId="9093" xr:uid="{00000000-0005-0000-0000-00009F270000}"/>
    <cellStyle name="合計 2 3 2 3 7" xfId="11865" xr:uid="{00000000-0005-0000-0000-000024070000}"/>
    <cellStyle name="合計 2 3 2 3 7 2" xfId="30429" xr:uid="{00000000-0005-0000-0000-0000FB260000}"/>
    <cellStyle name="合計 2 3 2 3 7 3" xfId="44574" xr:uid="{00000000-0005-0000-0000-0000FB260000}"/>
    <cellStyle name="合計 2 3 2 3 8" xfId="16835" xr:uid="{00000000-0005-0000-0000-000024070000}"/>
    <cellStyle name="合計 2 3 2 3 8 2" xfId="35391" xr:uid="{00000000-0005-0000-0000-0000FC260000}"/>
    <cellStyle name="合計 2 3 2 3 9" xfId="15941" xr:uid="{00000000-0005-0000-0000-00000F050000}"/>
    <cellStyle name="合計 2 3 2 3 9 2" xfId="34497" xr:uid="{00000000-0005-0000-0000-0000FD260000}"/>
    <cellStyle name="合計 2 3 2 4" xfId="3087" xr:uid="{00000000-0005-0000-0000-00000F050000}"/>
    <cellStyle name="合計 2 3 2 4 10" xfId="24289" xr:uid="{00000000-0005-0000-0000-0000FE260000}"/>
    <cellStyle name="合計 2 3 2 4 11" xfId="55908" xr:uid="{00000000-0005-0000-0000-00000F050000}"/>
    <cellStyle name="合計 2 3 2 4 2" xfId="6294" xr:uid="{00000000-0005-0000-0000-000025070000}"/>
    <cellStyle name="合計 2 3 2 4 2 2" xfId="20963" xr:uid="{00000000-0005-0000-0000-000090080000}"/>
    <cellStyle name="合計 2 3 2 4 2 2 2" xfId="39506" xr:uid="{00000000-0005-0000-0000-000000270000}"/>
    <cellStyle name="合計 2 3 2 4 2 3" xfId="26702" xr:uid="{00000000-0005-0000-0000-0000FF260000}"/>
    <cellStyle name="合計 2 3 2 4 3" xfId="9977" xr:uid="{00000000-0005-0000-0000-000025070000}"/>
    <cellStyle name="合計 2 3 2 4 3 2" xfId="29578" xr:uid="{00000000-0005-0000-0000-000001270000}"/>
    <cellStyle name="合計 2 3 2 4 4" xfId="3845" xr:uid="{00000000-0005-0000-0000-0000A0270000}"/>
    <cellStyle name="合計 2 3 2 4 5" xfId="12930" xr:uid="{00000000-0005-0000-0000-000025070000}"/>
    <cellStyle name="合計 2 3 2 4 5 2" xfId="31486" xr:uid="{00000000-0005-0000-0000-000003270000}"/>
    <cellStyle name="合計 2 3 2 4 5 3" xfId="45569" xr:uid="{00000000-0005-0000-0000-000003270000}"/>
    <cellStyle name="合計 2 3 2 4 6" xfId="16993" xr:uid="{00000000-0005-0000-0000-000025070000}"/>
    <cellStyle name="合計 2 3 2 4 6 2" xfId="35549" xr:uid="{00000000-0005-0000-0000-000004270000}"/>
    <cellStyle name="合計 2 3 2 4 7" xfId="15234" xr:uid="{00000000-0005-0000-0000-00000F050000}"/>
    <cellStyle name="合計 2 3 2 4 7 2" xfId="33790" xr:uid="{00000000-0005-0000-0000-000005270000}"/>
    <cellStyle name="合計 2 3 2 4 8" xfId="18535" xr:uid="{00000000-0005-0000-0000-000025070000}"/>
    <cellStyle name="合計 2 3 2 4 8 2" xfId="37091" xr:uid="{00000000-0005-0000-0000-000006270000}"/>
    <cellStyle name="合計 2 3 2 4 8 3" xfId="50594" xr:uid="{00000000-0005-0000-0000-000006270000}"/>
    <cellStyle name="合計 2 3 2 4 9" xfId="21851" xr:uid="{00000000-0005-0000-0000-00000F050000}"/>
    <cellStyle name="合計 2 3 2 4 9 2" xfId="40391" xr:uid="{00000000-0005-0000-0000-000007270000}"/>
    <cellStyle name="合計 2 3 2 4 9 3" xfId="53739" xr:uid="{00000000-0005-0000-0000-000007270000}"/>
    <cellStyle name="合計 2 3 2 5" xfId="5018" xr:uid="{00000000-0005-0000-0000-000022070000}"/>
    <cellStyle name="合計 2 3 2 5 2" xfId="25436" xr:uid="{00000000-0005-0000-0000-000008270000}"/>
    <cellStyle name="合計 2 3 2 6" xfId="3844" xr:uid="{00000000-0005-0000-0000-00009D270000}"/>
    <cellStyle name="合計 2 3 2 7" xfId="13613" xr:uid="{00000000-0005-0000-0000-000022070000}"/>
    <cellStyle name="合計 2 3 2 7 2" xfId="32169" xr:uid="{00000000-0005-0000-0000-00000A270000}"/>
    <cellStyle name="合計 2 3 2 8" xfId="16011" xr:uid="{00000000-0005-0000-0000-000022070000}"/>
    <cellStyle name="合計 2 3 2 8 2" xfId="34567" xr:uid="{00000000-0005-0000-0000-00000B270000}"/>
    <cellStyle name="合計 2 3 2 9" xfId="15581" xr:uid="{00000000-0005-0000-0000-00000F050000}"/>
    <cellStyle name="合計 2 3 2 9 2" xfId="34137" xr:uid="{00000000-0005-0000-0000-00000C270000}"/>
    <cellStyle name="合計 2 3 3" xfId="2300" xr:uid="{00000000-0005-0000-0000-00000E050000}"/>
    <cellStyle name="合計 2 3 3 10" xfId="12399" xr:uid="{00000000-0005-0000-0000-00000E050000}"/>
    <cellStyle name="合計 2 3 3 10 2" xfId="30958" xr:uid="{00000000-0005-0000-0000-00000E270000}"/>
    <cellStyle name="合計 2 3 3 11" xfId="17178" xr:uid="{00000000-0005-0000-0000-000026070000}"/>
    <cellStyle name="合計 2 3 3 11 2" xfId="35734" xr:uid="{00000000-0005-0000-0000-00000F270000}"/>
    <cellStyle name="合計 2 3 3 11 3" xfId="49409" xr:uid="{00000000-0005-0000-0000-00000F270000}"/>
    <cellStyle name="合計 2 3 3 12" xfId="23811" xr:uid="{00000000-0005-0000-0000-00000D270000}"/>
    <cellStyle name="合計 2 3 3 13" xfId="55220" xr:uid="{00000000-0005-0000-0000-00000E050000}"/>
    <cellStyle name="合計 2 3 3 2" xfId="5507" xr:uid="{00000000-0005-0000-0000-000026070000}"/>
    <cellStyle name="合計 2 3 3 2 2" xfId="20493" xr:uid="{00000000-0005-0000-0000-000092080000}"/>
    <cellStyle name="合計 2 3 3 2 2 2" xfId="39045" xr:uid="{00000000-0005-0000-0000-000011270000}"/>
    <cellStyle name="合計 2 3 3 2 3" xfId="25924" xr:uid="{00000000-0005-0000-0000-000010270000}"/>
    <cellStyle name="合計 2 3 3 3" xfId="7473" xr:uid="{00000000-0005-0000-0000-000026070000}"/>
    <cellStyle name="合計 2 3 3 3 2" xfId="27627" xr:uid="{00000000-0005-0000-0000-000012270000}"/>
    <cellStyle name="合計 2 3 3 4" xfId="4812" xr:uid="{00000000-0005-0000-0000-000026070000}"/>
    <cellStyle name="合計 2 3 3 4 2" xfId="25281" xr:uid="{00000000-0005-0000-0000-000013270000}"/>
    <cellStyle name="合計 2 3 3 5" xfId="8223" xr:uid="{00000000-0005-0000-0000-000026070000}"/>
    <cellStyle name="合計 2 3 3 5 2" xfId="28240" xr:uid="{00000000-0005-0000-0000-000014270000}"/>
    <cellStyle name="合計 2 3 3 6" xfId="3846" xr:uid="{00000000-0005-0000-0000-0000A1270000}"/>
    <cellStyle name="合計 2 3 3 7" xfId="11626" xr:uid="{00000000-0005-0000-0000-00000E050000}"/>
    <cellStyle name="合計 2 3 3 7 2" xfId="30190" xr:uid="{00000000-0005-0000-0000-000016270000}"/>
    <cellStyle name="合計 2 3 3 8" xfId="14976" xr:uid="{00000000-0005-0000-0000-000025070000}"/>
    <cellStyle name="合計 2 3 3 8 2" xfId="33532" xr:uid="{00000000-0005-0000-0000-000017270000}"/>
    <cellStyle name="合計 2 3 3 8 3" xfId="47490" xr:uid="{00000000-0005-0000-0000-000017270000}"/>
    <cellStyle name="合計 2 3 3 9" xfId="13502" xr:uid="{00000000-0005-0000-0000-000026070000}"/>
    <cellStyle name="合計 2 3 3 9 2" xfId="32058" xr:uid="{00000000-0005-0000-0000-000018270000}"/>
    <cellStyle name="合計 2 3 4" xfId="2732" xr:uid="{00000000-0005-0000-0000-00000E050000}"/>
    <cellStyle name="合計 2 3 4 10" xfId="18831" xr:uid="{00000000-0005-0000-0000-000027070000}"/>
    <cellStyle name="合計 2 3 4 10 2" xfId="37387" xr:uid="{00000000-0005-0000-0000-00001A270000}"/>
    <cellStyle name="合計 2 3 4 10 3" xfId="50879" xr:uid="{00000000-0005-0000-0000-00001A270000}"/>
    <cellStyle name="合計 2 3 4 11" xfId="55555" xr:uid="{00000000-0005-0000-0000-00000E050000}"/>
    <cellStyle name="合計 2 3 4 2" xfId="5939" xr:uid="{00000000-0005-0000-0000-000027070000}"/>
    <cellStyle name="合計 2 3 4 2 2" xfId="26348" xr:uid="{00000000-0005-0000-0000-00001B270000}"/>
    <cellStyle name="合計 2 3 4 3" xfId="7905" xr:uid="{00000000-0005-0000-0000-000027070000}"/>
    <cellStyle name="合計 2 3 4 3 2" xfId="27944" xr:uid="{00000000-0005-0000-0000-00001C270000}"/>
    <cellStyle name="合計 2 3 4 4" xfId="8766" xr:uid="{00000000-0005-0000-0000-000027070000}"/>
    <cellStyle name="合計 2 3 4 4 2" xfId="28627" xr:uid="{00000000-0005-0000-0000-00001D270000}"/>
    <cellStyle name="合計 2 3 4 5" xfId="9622" xr:uid="{00000000-0005-0000-0000-000027070000}"/>
    <cellStyle name="合計 2 3 4 5 2" xfId="29223" xr:uid="{00000000-0005-0000-0000-00001E270000}"/>
    <cellStyle name="合計 2 3 4 6" xfId="3847" xr:uid="{00000000-0005-0000-0000-0000A2270000}"/>
    <cellStyle name="合計 2 3 4 7" xfId="13118" xr:uid="{00000000-0005-0000-0000-000027070000}"/>
    <cellStyle name="合計 2 3 4 7 2" xfId="31674" xr:uid="{00000000-0005-0000-0000-000020270000}"/>
    <cellStyle name="合計 2 3 4 7 3" xfId="45757" xr:uid="{00000000-0005-0000-0000-000020270000}"/>
    <cellStyle name="合計 2 3 4 8" xfId="16639" xr:uid="{00000000-0005-0000-0000-000027070000}"/>
    <cellStyle name="合計 2 3 4 8 2" xfId="35195" xr:uid="{00000000-0005-0000-0000-000021270000}"/>
    <cellStyle name="合計 2 3 4 9" xfId="13817" xr:uid="{00000000-0005-0000-0000-00000E050000}"/>
    <cellStyle name="合計 2 3 4 9 2" xfId="32373" xr:uid="{00000000-0005-0000-0000-000022270000}"/>
    <cellStyle name="合計 2 3 5" xfId="2343" xr:uid="{00000000-0005-0000-0000-00000E050000}"/>
    <cellStyle name="合計 2 3 5 10" xfId="23854" xr:uid="{00000000-0005-0000-0000-000023270000}"/>
    <cellStyle name="合計 2 3 5 11" xfId="55263" xr:uid="{00000000-0005-0000-0000-00000E050000}"/>
    <cellStyle name="合計 2 3 5 2" xfId="5550" xr:uid="{00000000-0005-0000-0000-000028070000}"/>
    <cellStyle name="合計 2 3 5 2 2" xfId="20536" xr:uid="{00000000-0005-0000-0000-000095080000}"/>
    <cellStyle name="合計 2 3 5 2 2 2" xfId="39088" xr:uid="{00000000-0005-0000-0000-000025270000}"/>
    <cellStyle name="合計 2 3 5 2 3" xfId="25967" xr:uid="{00000000-0005-0000-0000-000024270000}"/>
    <cellStyle name="合計 2 3 5 3" xfId="6914" xr:uid="{00000000-0005-0000-0000-000028070000}"/>
    <cellStyle name="合計 2 3 5 3 2" xfId="27175" xr:uid="{00000000-0005-0000-0000-000026270000}"/>
    <cellStyle name="合計 2 3 5 4" xfId="3848" xr:uid="{00000000-0005-0000-0000-0000A3270000}"/>
    <cellStyle name="合計 2 3 5 5" xfId="13221" xr:uid="{00000000-0005-0000-0000-000028070000}"/>
    <cellStyle name="合計 2 3 5 5 2" xfId="31777" xr:uid="{00000000-0005-0000-0000-000028270000}"/>
    <cellStyle name="合計 2 3 5 5 3" xfId="45859" xr:uid="{00000000-0005-0000-0000-000028270000}"/>
    <cellStyle name="合計 2 3 5 6" xfId="14364" xr:uid="{00000000-0005-0000-0000-000028070000}"/>
    <cellStyle name="合計 2 3 5 6 2" xfId="32920" xr:uid="{00000000-0005-0000-0000-000029270000}"/>
    <cellStyle name="合計 2 3 5 7" xfId="18222" xr:uid="{00000000-0005-0000-0000-00000E050000}"/>
    <cellStyle name="合計 2 3 5 7 2" xfId="36778" xr:uid="{00000000-0005-0000-0000-00002A270000}"/>
    <cellStyle name="合計 2 3 5 8" xfId="18528" xr:uid="{00000000-0005-0000-0000-000028070000}"/>
    <cellStyle name="合計 2 3 5 8 2" xfId="37084" xr:uid="{00000000-0005-0000-0000-00002B270000}"/>
    <cellStyle name="合計 2 3 5 8 3" xfId="50588" xr:uid="{00000000-0005-0000-0000-00002B270000}"/>
    <cellStyle name="合計 2 3 5 9" xfId="21445" xr:uid="{00000000-0005-0000-0000-00000E050000}"/>
    <cellStyle name="合計 2 3 5 9 2" xfId="39985" xr:uid="{00000000-0005-0000-0000-00002C270000}"/>
    <cellStyle name="合計 2 3 5 9 3" xfId="53333" xr:uid="{00000000-0005-0000-0000-00002C270000}"/>
    <cellStyle name="合計 2 3 6" xfId="4507" xr:uid="{00000000-0005-0000-0000-000021070000}"/>
    <cellStyle name="合計 2 3 6 2" xfId="25021" xr:uid="{00000000-0005-0000-0000-00002D270000}"/>
    <cellStyle name="合計 2 3 7" xfId="9097" xr:uid="{00000000-0005-0000-0000-00009C270000}"/>
    <cellStyle name="合計 2 3 8" xfId="12869" xr:uid="{00000000-0005-0000-0000-000021070000}"/>
    <cellStyle name="合計 2 3 8 2" xfId="31425" xr:uid="{00000000-0005-0000-0000-00002F270000}"/>
    <cellStyle name="合計 2 3 9" xfId="12099" xr:uid="{00000000-0005-0000-0000-000021070000}"/>
    <cellStyle name="合計 2 3 9 2" xfId="30662" xr:uid="{00000000-0005-0000-0000-000030270000}"/>
    <cellStyle name="合計 2 4" xfId="1292" xr:uid="{00000000-0005-0000-0000-000010050000}"/>
    <cellStyle name="合計 2 4 10" xfId="15283" xr:uid="{00000000-0005-0000-0000-000010050000}"/>
    <cellStyle name="合計 2 4 10 2" xfId="33839" xr:uid="{00000000-0005-0000-0000-000032270000}"/>
    <cellStyle name="合計 2 4 11" xfId="19309" xr:uid="{00000000-0005-0000-0000-000029070000}"/>
    <cellStyle name="合計 2 4 11 2" xfId="37865" xr:uid="{00000000-0005-0000-0000-000033270000}"/>
    <cellStyle name="合計 2 4 11 3" xfId="51357" xr:uid="{00000000-0005-0000-0000-000033270000}"/>
    <cellStyle name="合計 2 4 12" xfId="18262" xr:uid="{00000000-0005-0000-0000-000010050000}"/>
    <cellStyle name="合計 2 4 12 2" xfId="36818" xr:uid="{00000000-0005-0000-0000-000034270000}"/>
    <cellStyle name="合計 2 4 12 3" xfId="50356" xr:uid="{00000000-0005-0000-0000-000034270000}"/>
    <cellStyle name="合計 2 4 13" xfId="17424" xr:uid="{00000000-0005-0000-0000-000010050000}"/>
    <cellStyle name="合計 2 4 13 2" xfId="35980" xr:uid="{00000000-0005-0000-0000-000035270000}"/>
    <cellStyle name="合計 2 4 13 3" xfId="49629" xr:uid="{00000000-0005-0000-0000-000035270000}"/>
    <cellStyle name="合計 2 4 14" xfId="22247" xr:uid="{00000000-0005-0000-0000-000029070000}"/>
    <cellStyle name="合計 2 4 14 2" xfId="40787" xr:uid="{00000000-0005-0000-0000-000036270000}"/>
    <cellStyle name="合計 2 4 14 3" xfId="53989" xr:uid="{00000000-0005-0000-0000-000036270000}"/>
    <cellStyle name="合計 2 4 15" xfId="23049" xr:uid="{00000000-0005-0000-0000-000031270000}"/>
    <cellStyle name="合計 2 4 16" xfId="24168" xr:uid="{00000000-0005-0000-0000-000031270000}"/>
    <cellStyle name="合計 2 4 17" xfId="54464" xr:uid="{00000000-0005-0000-0000-000010050000}"/>
    <cellStyle name="合計 2 4 2" xfId="1812" xr:uid="{00000000-0005-0000-0000-000011050000}"/>
    <cellStyle name="合計 2 4 2 10" xfId="19373" xr:uid="{00000000-0005-0000-0000-00002A070000}"/>
    <cellStyle name="合計 2 4 2 10 2" xfId="37929" xr:uid="{00000000-0005-0000-0000-000038270000}"/>
    <cellStyle name="合計 2 4 2 10 3" xfId="51421" xr:uid="{00000000-0005-0000-0000-000038270000}"/>
    <cellStyle name="合計 2 4 2 11" xfId="21285" xr:uid="{00000000-0005-0000-0000-000011050000}"/>
    <cellStyle name="合計 2 4 2 11 2" xfId="39825" xr:uid="{00000000-0005-0000-0000-000039270000}"/>
    <cellStyle name="合計 2 4 2 11 3" xfId="53173" xr:uid="{00000000-0005-0000-0000-000039270000}"/>
    <cellStyle name="合計 2 4 2 12" xfId="19970" xr:uid="{00000000-0005-0000-0000-000011050000}"/>
    <cellStyle name="合計 2 4 2 12 2" xfId="38526" xr:uid="{00000000-0005-0000-0000-00003A270000}"/>
    <cellStyle name="合計 2 4 2 12 3" xfId="52018" xr:uid="{00000000-0005-0000-0000-00003A270000}"/>
    <cellStyle name="合計 2 4 2 13" xfId="22430" xr:uid="{00000000-0005-0000-0000-00002A070000}"/>
    <cellStyle name="合計 2 4 2 13 2" xfId="40970" xr:uid="{00000000-0005-0000-0000-00003B270000}"/>
    <cellStyle name="合計 2 4 2 13 3" xfId="54163" xr:uid="{00000000-0005-0000-0000-00003B270000}"/>
    <cellStyle name="合計 2 4 2 14" xfId="23367" xr:uid="{00000000-0005-0000-0000-000037270000}"/>
    <cellStyle name="合計 2 4 2 15" xfId="24119" xr:uid="{00000000-0005-0000-0000-000037270000}"/>
    <cellStyle name="合計 2 4 2 16" xfId="54733" xr:uid="{00000000-0005-0000-0000-000011050000}"/>
    <cellStyle name="合計 2 4 2 2" xfId="1895" xr:uid="{00000000-0005-0000-0000-000011050000}"/>
    <cellStyle name="合計 2 4 2 2 10" xfId="17858" xr:uid="{00000000-0005-0000-0000-000011050000}"/>
    <cellStyle name="合計 2 4 2 2 10 2" xfId="36414" xr:uid="{00000000-0005-0000-0000-00003D270000}"/>
    <cellStyle name="合計 2 4 2 2 11" xfId="17109" xr:uid="{00000000-0005-0000-0000-00002B070000}"/>
    <cellStyle name="合計 2 4 2 2 11 2" xfId="35665" xr:uid="{00000000-0005-0000-0000-00003E270000}"/>
    <cellStyle name="合計 2 4 2 2 11 3" xfId="49345" xr:uid="{00000000-0005-0000-0000-00003E270000}"/>
    <cellStyle name="合計 2 4 2 2 12" xfId="23450" xr:uid="{00000000-0005-0000-0000-00003C270000}"/>
    <cellStyle name="合計 2 4 2 2 13" xfId="54815" xr:uid="{00000000-0005-0000-0000-000011050000}"/>
    <cellStyle name="合計 2 4 2 2 2" xfId="5102" xr:uid="{00000000-0005-0000-0000-00002B070000}"/>
    <cellStyle name="合計 2 4 2 2 2 2" xfId="20129" xr:uid="{00000000-0005-0000-0000-000099080000}"/>
    <cellStyle name="合計 2 4 2 2 2 2 2" xfId="38681" xr:uid="{00000000-0005-0000-0000-000040270000}"/>
    <cellStyle name="合計 2 4 2 2 2 3" xfId="25519" xr:uid="{00000000-0005-0000-0000-00003F270000}"/>
    <cellStyle name="合計 2 4 2 2 3" xfId="7068" xr:uid="{00000000-0005-0000-0000-00002B070000}"/>
    <cellStyle name="合計 2 4 2 2 3 2" xfId="27256" xr:uid="{00000000-0005-0000-0000-000041270000}"/>
    <cellStyle name="合計 2 4 2 2 4" xfId="4005" xr:uid="{00000000-0005-0000-0000-00002B070000}"/>
    <cellStyle name="合計 2 4 2 2 4 2" xfId="24559" xr:uid="{00000000-0005-0000-0000-000042270000}"/>
    <cellStyle name="合計 2 4 2 2 5" xfId="6617" xr:uid="{00000000-0005-0000-0000-00002B070000}"/>
    <cellStyle name="合計 2 4 2 2 5 2" xfId="26878" xr:uid="{00000000-0005-0000-0000-000043270000}"/>
    <cellStyle name="合計 2 4 2 2 6" xfId="3851" xr:uid="{00000000-0005-0000-0000-0000A6270000}"/>
    <cellStyle name="合計 2 4 2 2 7" xfId="12730" xr:uid="{00000000-0005-0000-0000-000011050000}"/>
    <cellStyle name="合計 2 4 2 2 7 2" xfId="31286" xr:uid="{00000000-0005-0000-0000-000045270000}"/>
    <cellStyle name="合計 2 4 2 2 8" xfId="14404" xr:uid="{00000000-0005-0000-0000-00002A070000}"/>
    <cellStyle name="合計 2 4 2 2 8 2" xfId="32960" xr:uid="{00000000-0005-0000-0000-000046270000}"/>
    <cellStyle name="合計 2 4 2 2 8 3" xfId="46944" xr:uid="{00000000-0005-0000-0000-000046270000}"/>
    <cellStyle name="合計 2 4 2 2 9" xfId="13619" xr:uid="{00000000-0005-0000-0000-00002B070000}"/>
    <cellStyle name="合計 2 4 2 2 9 2" xfId="32175" xr:uid="{00000000-0005-0000-0000-000047270000}"/>
    <cellStyle name="合計 2 4 2 3" xfId="2930" xr:uid="{00000000-0005-0000-0000-000011050000}"/>
    <cellStyle name="合計 2 4 2 3 10" xfId="17617" xr:uid="{00000000-0005-0000-0000-00002C070000}"/>
    <cellStyle name="合計 2 4 2 3 10 2" xfId="36173" xr:uid="{00000000-0005-0000-0000-000049270000}"/>
    <cellStyle name="合計 2 4 2 3 10 3" xfId="49801" xr:uid="{00000000-0005-0000-0000-000049270000}"/>
    <cellStyle name="合計 2 4 2 3 11" xfId="55751" xr:uid="{00000000-0005-0000-0000-000011050000}"/>
    <cellStyle name="合計 2 4 2 3 2" xfId="6137" xr:uid="{00000000-0005-0000-0000-00002C070000}"/>
    <cellStyle name="合計 2 4 2 3 2 2" xfId="26545" xr:uid="{00000000-0005-0000-0000-00004A270000}"/>
    <cellStyle name="合計 2 4 2 3 3" xfId="8103" xr:uid="{00000000-0005-0000-0000-00002C070000}"/>
    <cellStyle name="合計 2 4 2 3 3 2" xfId="28120" xr:uid="{00000000-0005-0000-0000-00004B270000}"/>
    <cellStyle name="合計 2 4 2 3 4" xfId="8963" xr:uid="{00000000-0005-0000-0000-00002C070000}"/>
    <cellStyle name="合計 2 4 2 3 4 2" xfId="28797" xr:uid="{00000000-0005-0000-0000-00004C270000}"/>
    <cellStyle name="合計 2 4 2 3 5" xfId="9820" xr:uid="{00000000-0005-0000-0000-00002C070000}"/>
    <cellStyle name="合計 2 4 2 3 5 2" xfId="29421" xr:uid="{00000000-0005-0000-0000-00004D270000}"/>
    <cellStyle name="合計 2 4 2 3 6" xfId="3852" xr:uid="{00000000-0005-0000-0000-0000A7270000}"/>
    <cellStyle name="合計 2 4 2 3 7" xfId="12983" xr:uid="{00000000-0005-0000-0000-00002C070000}"/>
    <cellStyle name="合計 2 4 2 3 7 2" xfId="31539" xr:uid="{00000000-0005-0000-0000-00004F270000}"/>
    <cellStyle name="合計 2 4 2 3 7 3" xfId="45622" xr:uid="{00000000-0005-0000-0000-00004F270000}"/>
    <cellStyle name="合計 2 4 2 3 8" xfId="16836" xr:uid="{00000000-0005-0000-0000-00002C070000}"/>
    <cellStyle name="合計 2 4 2 3 8 2" xfId="35392" xr:uid="{00000000-0005-0000-0000-000050270000}"/>
    <cellStyle name="合計 2 4 2 3 9" xfId="18237" xr:uid="{00000000-0005-0000-0000-000011050000}"/>
    <cellStyle name="合計 2 4 2 3 9 2" xfId="36793" xr:uid="{00000000-0005-0000-0000-000051270000}"/>
    <cellStyle name="合計 2 4 2 4" xfId="3088" xr:uid="{00000000-0005-0000-0000-000011050000}"/>
    <cellStyle name="合計 2 4 2 4 10" xfId="24290" xr:uid="{00000000-0005-0000-0000-000052270000}"/>
    <cellStyle name="合計 2 4 2 4 11" xfId="55909" xr:uid="{00000000-0005-0000-0000-000011050000}"/>
    <cellStyle name="合計 2 4 2 4 2" xfId="6295" xr:uid="{00000000-0005-0000-0000-00002D070000}"/>
    <cellStyle name="合計 2 4 2 4 2 2" xfId="20964" xr:uid="{00000000-0005-0000-0000-00009C080000}"/>
    <cellStyle name="合計 2 4 2 4 2 2 2" xfId="39507" xr:uid="{00000000-0005-0000-0000-000054270000}"/>
    <cellStyle name="合計 2 4 2 4 2 3" xfId="26703" xr:uid="{00000000-0005-0000-0000-000053270000}"/>
    <cellStyle name="合計 2 4 2 4 3" xfId="9978" xr:uid="{00000000-0005-0000-0000-00002D070000}"/>
    <cellStyle name="合計 2 4 2 4 3 2" xfId="29579" xr:uid="{00000000-0005-0000-0000-000055270000}"/>
    <cellStyle name="合計 2 4 2 4 4" xfId="3853" xr:uid="{00000000-0005-0000-0000-0000A8270000}"/>
    <cellStyle name="合計 2 4 2 4 5" xfId="11979" xr:uid="{00000000-0005-0000-0000-00002D070000}"/>
    <cellStyle name="合計 2 4 2 4 5 2" xfId="30543" xr:uid="{00000000-0005-0000-0000-000057270000}"/>
    <cellStyle name="合計 2 4 2 4 5 3" xfId="44687" xr:uid="{00000000-0005-0000-0000-000057270000}"/>
    <cellStyle name="合計 2 4 2 4 6" xfId="16994" xr:uid="{00000000-0005-0000-0000-00002D070000}"/>
    <cellStyle name="合計 2 4 2 4 6 2" xfId="35550" xr:uid="{00000000-0005-0000-0000-000058270000}"/>
    <cellStyle name="合計 2 4 2 4 7" xfId="15985" xr:uid="{00000000-0005-0000-0000-000011050000}"/>
    <cellStyle name="合計 2 4 2 4 7 2" xfId="34541" xr:uid="{00000000-0005-0000-0000-000059270000}"/>
    <cellStyle name="合計 2 4 2 4 8" xfId="11768" xr:uid="{00000000-0005-0000-0000-00002D070000}"/>
    <cellStyle name="合計 2 4 2 4 8 2" xfId="30332" xr:uid="{00000000-0005-0000-0000-00005A270000}"/>
    <cellStyle name="合計 2 4 2 4 8 3" xfId="44479" xr:uid="{00000000-0005-0000-0000-00005A270000}"/>
    <cellStyle name="合計 2 4 2 4 9" xfId="21852" xr:uid="{00000000-0005-0000-0000-000011050000}"/>
    <cellStyle name="合計 2 4 2 4 9 2" xfId="40392" xr:uid="{00000000-0005-0000-0000-00005B270000}"/>
    <cellStyle name="合計 2 4 2 4 9 3" xfId="53740" xr:uid="{00000000-0005-0000-0000-00005B270000}"/>
    <cellStyle name="合計 2 4 2 5" xfId="5019" xr:uid="{00000000-0005-0000-0000-00002A070000}"/>
    <cellStyle name="合計 2 4 2 5 2" xfId="25437" xr:uid="{00000000-0005-0000-0000-00005C270000}"/>
    <cellStyle name="合計 2 4 2 6" xfId="3850" xr:uid="{00000000-0005-0000-0000-0000A5270000}"/>
    <cellStyle name="合計 2 4 2 7" xfId="13623" xr:uid="{00000000-0005-0000-0000-00002A070000}"/>
    <cellStyle name="合計 2 4 2 7 2" xfId="32179" xr:uid="{00000000-0005-0000-0000-00005E270000}"/>
    <cellStyle name="合計 2 4 2 8" xfId="15986" xr:uid="{00000000-0005-0000-0000-00002A070000}"/>
    <cellStyle name="合計 2 4 2 8 2" xfId="34542" xr:uid="{00000000-0005-0000-0000-00005F270000}"/>
    <cellStyle name="合計 2 4 2 9" xfId="14455" xr:uid="{00000000-0005-0000-0000-000011050000}"/>
    <cellStyle name="合計 2 4 2 9 2" xfId="33011" xr:uid="{00000000-0005-0000-0000-000060270000}"/>
    <cellStyle name="合計 2 4 3" xfId="2299" xr:uid="{00000000-0005-0000-0000-000010050000}"/>
    <cellStyle name="合計 2 4 3 10" xfId="13306" xr:uid="{00000000-0005-0000-0000-000010050000}"/>
    <cellStyle name="合計 2 4 3 10 2" xfId="31862" xr:uid="{00000000-0005-0000-0000-000062270000}"/>
    <cellStyle name="合計 2 4 3 11" xfId="14499" xr:uid="{00000000-0005-0000-0000-00002E070000}"/>
    <cellStyle name="合計 2 4 3 11 2" xfId="33055" xr:uid="{00000000-0005-0000-0000-000063270000}"/>
    <cellStyle name="合計 2 4 3 11 3" xfId="47034" xr:uid="{00000000-0005-0000-0000-000063270000}"/>
    <cellStyle name="合計 2 4 3 12" xfId="23810" xr:uid="{00000000-0005-0000-0000-000061270000}"/>
    <cellStyle name="合計 2 4 3 13" xfId="55219" xr:uid="{00000000-0005-0000-0000-000010050000}"/>
    <cellStyle name="合計 2 4 3 2" xfId="5506" xr:uid="{00000000-0005-0000-0000-00002E070000}"/>
    <cellStyle name="合計 2 4 3 2 2" xfId="20492" xr:uid="{00000000-0005-0000-0000-00009E080000}"/>
    <cellStyle name="合計 2 4 3 2 2 2" xfId="39044" xr:uid="{00000000-0005-0000-0000-000065270000}"/>
    <cellStyle name="合計 2 4 3 2 3" xfId="25923" xr:uid="{00000000-0005-0000-0000-000064270000}"/>
    <cellStyle name="合計 2 4 3 3" xfId="7472" xr:uid="{00000000-0005-0000-0000-00002E070000}"/>
    <cellStyle name="合計 2 4 3 3 2" xfId="27626" xr:uid="{00000000-0005-0000-0000-000066270000}"/>
    <cellStyle name="合計 2 4 3 4" xfId="4811" xr:uid="{00000000-0005-0000-0000-00002E070000}"/>
    <cellStyle name="合計 2 4 3 4 2" xfId="25280" xr:uid="{00000000-0005-0000-0000-000067270000}"/>
    <cellStyle name="合計 2 4 3 5" xfId="8225" xr:uid="{00000000-0005-0000-0000-00002E070000}"/>
    <cellStyle name="合計 2 4 3 5 2" xfId="28242" xr:uid="{00000000-0005-0000-0000-000068270000}"/>
    <cellStyle name="合計 2 4 3 6" xfId="3854" xr:uid="{00000000-0005-0000-0000-0000A9270000}"/>
    <cellStyle name="合計 2 4 3 7" xfId="11627" xr:uid="{00000000-0005-0000-0000-000010050000}"/>
    <cellStyle name="合計 2 4 3 7 2" xfId="30191" xr:uid="{00000000-0005-0000-0000-00006A270000}"/>
    <cellStyle name="合計 2 4 3 8" xfId="14975" xr:uid="{00000000-0005-0000-0000-00002D070000}"/>
    <cellStyle name="合計 2 4 3 8 2" xfId="33531" xr:uid="{00000000-0005-0000-0000-00006B270000}"/>
    <cellStyle name="合計 2 4 3 8 3" xfId="47489" xr:uid="{00000000-0005-0000-0000-00006B270000}"/>
    <cellStyle name="合計 2 4 3 9" xfId="11524" xr:uid="{00000000-0005-0000-0000-00002E070000}"/>
    <cellStyle name="合計 2 4 3 9 2" xfId="30088" xr:uid="{00000000-0005-0000-0000-00006C270000}"/>
    <cellStyle name="合計 2 4 4" xfId="2733" xr:uid="{00000000-0005-0000-0000-000010050000}"/>
    <cellStyle name="合計 2 4 4 10" xfId="17277" xr:uid="{00000000-0005-0000-0000-00002F070000}"/>
    <cellStyle name="合計 2 4 4 10 2" xfId="35833" xr:uid="{00000000-0005-0000-0000-00006E270000}"/>
    <cellStyle name="合計 2 4 4 10 3" xfId="49501" xr:uid="{00000000-0005-0000-0000-00006E270000}"/>
    <cellStyle name="合計 2 4 4 11" xfId="55556" xr:uid="{00000000-0005-0000-0000-000010050000}"/>
    <cellStyle name="合計 2 4 4 2" xfId="5940" xr:uid="{00000000-0005-0000-0000-00002F070000}"/>
    <cellStyle name="合計 2 4 4 2 2" xfId="26349" xr:uid="{00000000-0005-0000-0000-00006F270000}"/>
    <cellStyle name="合計 2 4 4 3" xfId="7906" xr:uid="{00000000-0005-0000-0000-00002F070000}"/>
    <cellStyle name="合計 2 4 4 3 2" xfId="27945" xr:uid="{00000000-0005-0000-0000-000070270000}"/>
    <cellStyle name="合計 2 4 4 4" xfId="8767" xr:uid="{00000000-0005-0000-0000-00002F070000}"/>
    <cellStyle name="合計 2 4 4 4 2" xfId="28628" xr:uid="{00000000-0005-0000-0000-000071270000}"/>
    <cellStyle name="合計 2 4 4 5" xfId="9623" xr:uid="{00000000-0005-0000-0000-00002F070000}"/>
    <cellStyle name="合計 2 4 4 5 2" xfId="29224" xr:uid="{00000000-0005-0000-0000-000072270000}"/>
    <cellStyle name="合計 2 4 4 6" xfId="3855" xr:uid="{00000000-0005-0000-0000-0000AA270000}"/>
    <cellStyle name="合計 2 4 4 7" xfId="12501" xr:uid="{00000000-0005-0000-0000-00002F070000}"/>
    <cellStyle name="合計 2 4 4 7 2" xfId="31059" xr:uid="{00000000-0005-0000-0000-000074270000}"/>
    <cellStyle name="合計 2 4 4 7 3" xfId="45159" xr:uid="{00000000-0005-0000-0000-000074270000}"/>
    <cellStyle name="合計 2 4 4 8" xfId="16640" xr:uid="{00000000-0005-0000-0000-00002F070000}"/>
    <cellStyle name="合計 2 4 4 8 2" xfId="35196" xr:uid="{00000000-0005-0000-0000-000075270000}"/>
    <cellStyle name="合計 2 4 4 9" xfId="18430" xr:uid="{00000000-0005-0000-0000-000010050000}"/>
    <cellStyle name="合計 2 4 4 9 2" xfId="36986" xr:uid="{00000000-0005-0000-0000-000076270000}"/>
    <cellStyle name="合計 2 4 5" xfId="2904" xr:uid="{00000000-0005-0000-0000-000010050000}"/>
    <cellStyle name="合計 2 4 5 10" xfId="24152" xr:uid="{00000000-0005-0000-0000-000077270000}"/>
    <cellStyle name="合計 2 4 5 11" xfId="55725" xr:uid="{00000000-0005-0000-0000-000010050000}"/>
    <cellStyle name="合計 2 4 5 2" xfId="6111" xr:uid="{00000000-0005-0000-0000-000030070000}"/>
    <cellStyle name="合計 2 4 5 2 2" xfId="20842" xr:uid="{00000000-0005-0000-0000-0000A1080000}"/>
    <cellStyle name="合計 2 4 5 2 2 2" xfId="39385" xr:uid="{00000000-0005-0000-0000-000079270000}"/>
    <cellStyle name="合計 2 4 5 2 3" xfId="26519" xr:uid="{00000000-0005-0000-0000-000078270000}"/>
    <cellStyle name="合計 2 4 5 3" xfId="9794" xr:uid="{00000000-0005-0000-0000-000030070000}"/>
    <cellStyle name="合計 2 4 5 3 2" xfId="29395" xr:uid="{00000000-0005-0000-0000-00007A270000}"/>
    <cellStyle name="合計 2 4 5 4" xfId="3856" xr:uid="{00000000-0005-0000-0000-0000AB270000}"/>
    <cellStyle name="合計 2 4 5 5" xfId="12042" xr:uid="{00000000-0005-0000-0000-000030070000}"/>
    <cellStyle name="合計 2 4 5 5 2" xfId="30606" xr:uid="{00000000-0005-0000-0000-00007C270000}"/>
    <cellStyle name="合計 2 4 5 5 3" xfId="44750" xr:uid="{00000000-0005-0000-0000-00007C270000}"/>
    <cellStyle name="合計 2 4 5 6" xfId="16810" xr:uid="{00000000-0005-0000-0000-000030070000}"/>
    <cellStyle name="合計 2 4 5 6 2" xfId="35366" xr:uid="{00000000-0005-0000-0000-00007D270000}"/>
    <cellStyle name="合計 2 4 5 7" xfId="17404" xr:uid="{00000000-0005-0000-0000-000010050000}"/>
    <cellStyle name="合計 2 4 5 7 2" xfId="35960" xr:uid="{00000000-0005-0000-0000-00007E270000}"/>
    <cellStyle name="合計 2 4 5 8" xfId="15166" xr:uid="{00000000-0005-0000-0000-000030070000}"/>
    <cellStyle name="合計 2 4 5 8 2" xfId="33722" xr:uid="{00000000-0005-0000-0000-00007F270000}"/>
    <cellStyle name="合計 2 4 5 8 3" xfId="47670" xr:uid="{00000000-0005-0000-0000-00007F270000}"/>
    <cellStyle name="合計 2 4 5 9" xfId="21730" xr:uid="{00000000-0005-0000-0000-000010050000}"/>
    <cellStyle name="合計 2 4 5 9 2" xfId="40270" xr:uid="{00000000-0005-0000-0000-000080270000}"/>
    <cellStyle name="合計 2 4 5 9 3" xfId="53618" xr:uid="{00000000-0005-0000-0000-000080270000}"/>
    <cellStyle name="合計 2 4 6" xfId="4508" xr:uid="{00000000-0005-0000-0000-000029070000}"/>
    <cellStyle name="合計 2 4 6 2" xfId="25022" xr:uid="{00000000-0005-0000-0000-000081270000}"/>
    <cellStyle name="合計 2 4 7" xfId="3849" xr:uid="{00000000-0005-0000-0000-0000A4270000}"/>
    <cellStyle name="合計 2 4 8" xfId="12134" xr:uid="{00000000-0005-0000-0000-000029070000}"/>
    <cellStyle name="合計 2 4 8 2" xfId="30697" xr:uid="{00000000-0005-0000-0000-000083270000}"/>
    <cellStyle name="合計 2 4 9" xfId="18500" xr:uid="{00000000-0005-0000-0000-000029070000}"/>
    <cellStyle name="合計 2 4 9 2" xfId="37056" xr:uid="{00000000-0005-0000-0000-000084270000}"/>
    <cellStyle name="合計 2 5" xfId="1807" xr:uid="{00000000-0005-0000-0000-000012050000}"/>
    <cellStyle name="合計 2 5 10" xfId="19343" xr:uid="{00000000-0005-0000-0000-000031070000}"/>
    <cellStyle name="合計 2 5 10 2" xfId="37899" xr:uid="{00000000-0005-0000-0000-000086270000}"/>
    <cellStyle name="合計 2 5 10 3" xfId="51391" xr:uid="{00000000-0005-0000-0000-000086270000}"/>
    <cellStyle name="合計 2 5 11" xfId="21280" xr:uid="{00000000-0005-0000-0000-000012050000}"/>
    <cellStyle name="合計 2 5 11 2" xfId="39820" xr:uid="{00000000-0005-0000-0000-000087270000}"/>
    <cellStyle name="合計 2 5 11 3" xfId="53168" xr:uid="{00000000-0005-0000-0000-000087270000}"/>
    <cellStyle name="合計 2 5 12" xfId="18977" xr:uid="{00000000-0005-0000-0000-000012050000}"/>
    <cellStyle name="合計 2 5 12 2" xfId="37533" xr:uid="{00000000-0005-0000-0000-000088270000}"/>
    <cellStyle name="合計 2 5 12 3" xfId="51025" xr:uid="{00000000-0005-0000-0000-000088270000}"/>
    <cellStyle name="合計 2 5 13" xfId="22425" xr:uid="{00000000-0005-0000-0000-000031070000}"/>
    <cellStyle name="合計 2 5 13 2" xfId="40965" xr:uid="{00000000-0005-0000-0000-000089270000}"/>
    <cellStyle name="合計 2 5 13 3" xfId="54158" xr:uid="{00000000-0005-0000-0000-000089270000}"/>
    <cellStyle name="合計 2 5 14" xfId="23362" xr:uid="{00000000-0005-0000-0000-000085270000}"/>
    <cellStyle name="合計 2 5 15" xfId="24120" xr:uid="{00000000-0005-0000-0000-000085270000}"/>
    <cellStyle name="合計 2 5 16" xfId="54728" xr:uid="{00000000-0005-0000-0000-000012050000}"/>
    <cellStyle name="合計 2 5 2" xfId="1900" xr:uid="{00000000-0005-0000-0000-000012050000}"/>
    <cellStyle name="合計 2 5 2 10" xfId="17328" xr:uid="{00000000-0005-0000-0000-000012050000}"/>
    <cellStyle name="合計 2 5 2 10 2" xfId="35884" xr:uid="{00000000-0005-0000-0000-00008B270000}"/>
    <cellStyle name="合計 2 5 2 11" xfId="19949" xr:uid="{00000000-0005-0000-0000-000032070000}"/>
    <cellStyle name="合計 2 5 2 11 2" xfId="38505" xr:uid="{00000000-0005-0000-0000-00008C270000}"/>
    <cellStyle name="合計 2 5 2 11 3" xfId="51997" xr:uid="{00000000-0005-0000-0000-00008C270000}"/>
    <cellStyle name="合計 2 5 2 12" xfId="23455" xr:uid="{00000000-0005-0000-0000-00008A270000}"/>
    <cellStyle name="合計 2 5 2 13" xfId="54820" xr:uid="{00000000-0005-0000-0000-000012050000}"/>
    <cellStyle name="合計 2 5 2 2" xfId="5107" xr:uid="{00000000-0005-0000-0000-000032070000}"/>
    <cellStyle name="合計 2 5 2 2 2" xfId="20134" xr:uid="{00000000-0005-0000-0000-0000A4080000}"/>
    <cellStyle name="合計 2 5 2 2 2 2" xfId="38686" xr:uid="{00000000-0005-0000-0000-00008E270000}"/>
    <cellStyle name="合計 2 5 2 2 3" xfId="25524" xr:uid="{00000000-0005-0000-0000-00008D270000}"/>
    <cellStyle name="合計 2 5 2 3" xfId="7073" xr:uid="{00000000-0005-0000-0000-000032070000}"/>
    <cellStyle name="合計 2 5 2 3 2" xfId="27261" xr:uid="{00000000-0005-0000-0000-00008F270000}"/>
    <cellStyle name="合計 2 5 2 4" xfId="4010" xr:uid="{00000000-0005-0000-0000-000032070000}"/>
    <cellStyle name="合計 2 5 2 4 2" xfId="24564" xr:uid="{00000000-0005-0000-0000-000090270000}"/>
    <cellStyle name="合計 2 5 2 5" xfId="6622" xr:uid="{00000000-0005-0000-0000-000032070000}"/>
    <cellStyle name="合計 2 5 2 5 2" xfId="26883" xr:uid="{00000000-0005-0000-0000-000091270000}"/>
    <cellStyle name="合計 2 5 2 6" xfId="3858" xr:uid="{00000000-0005-0000-0000-0000AD270000}"/>
    <cellStyle name="合計 2 5 2 7" xfId="12725" xr:uid="{00000000-0005-0000-0000-000012050000}"/>
    <cellStyle name="合計 2 5 2 7 2" xfId="31281" xr:uid="{00000000-0005-0000-0000-000093270000}"/>
    <cellStyle name="合計 2 5 2 8" xfId="14616" xr:uid="{00000000-0005-0000-0000-000031070000}"/>
    <cellStyle name="合計 2 5 2 8 2" xfId="33172" xr:uid="{00000000-0005-0000-0000-000094270000}"/>
    <cellStyle name="合計 2 5 2 8 3" xfId="47143" xr:uid="{00000000-0005-0000-0000-000094270000}"/>
    <cellStyle name="合計 2 5 2 9" xfId="13519" xr:uid="{00000000-0005-0000-0000-000032070000}"/>
    <cellStyle name="合計 2 5 2 9 2" xfId="32075" xr:uid="{00000000-0005-0000-0000-000095270000}"/>
    <cellStyle name="合計 2 5 3" xfId="2925" xr:uid="{00000000-0005-0000-0000-000012050000}"/>
    <cellStyle name="合計 2 5 3 10" xfId="19805" xr:uid="{00000000-0005-0000-0000-000033070000}"/>
    <cellStyle name="合計 2 5 3 10 2" xfId="38361" xr:uid="{00000000-0005-0000-0000-000097270000}"/>
    <cellStyle name="合計 2 5 3 10 3" xfId="51853" xr:uid="{00000000-0005-0000-0000-000097270000}"/>
    <cellStyle name="合計 2 5 3 11" xfId="55746" xr:uid="{00000000-0005-0000-0000-000012050000}"/>
    <cellStyle name="合計 2 5 3 2" xfId="6132" xr:uid="{00000000-0005-0000-0000-000033070000}"/>
    <cellStyle name="合計 2 5 3 2 2" xfId="26540" xr:uid="{00000000-0005-0000-0000-000098270000}"/>
    <cellStyle name="合計 2 5 3 3" xfId="8098" xr:uid="{00000000-0005-0000-0000-000033070000}"/>
    <cellStyle name="合計 2 5 3 3 2" xfId="28115" xr:uid="{00000000-0005-0000-0000-000099270000}"/>
    <cellStyle name="合計 2 5 3 4" xfId="8958" xr:uid="{00000000-0005-0000-0000-000033070000}"/>
    <cellStyle name="合計 2 5 3 4 2" xfId="28792" xr:uid="{00000000-0005-0000-0000-00009A270000}"/>
    <cellStyle name="合計 2 5 3 5" xfId="9815" xr:uid="{00000000-0005-0000-0000-000033070000}"/>
    <cellStyle name="合計 2 5 3 5 2" xfId="29416" xr:uid="{00000000-0005-0000-0000-00009B270000}"/>
    <cellStyle name="合計 2 5 3 6" xfId="3859" xr:uid="{00000000-0005-0000-0000-0000AE270000}"/>
    <cellStyle name="合計 2 5 3 7" xfId="12984" xr:uid="{00000000-0005-0000-0000-000033070000}"/>
    <cellStyle name="合計 2 5 3 7 2" xfId="31540" xr:uid="{00000000-0005-0000-0000-00009D270000}"/>
    <cellStyle name="合計 2 5 3 7 3" xfId="45623" xr:uid="{00000000-0005-0000-0000-00009D270000}"/>
    <cellStyle name="合計 2 5 3 8" xfId="16831" xr:uid="{00000000-0005-0000-0000-000033070000}"/>
    <cellStyle name="合計 2 5 3 8 2" xfId="35387" xr:uid="{00000000-0005-0000-0000-00009E270000}"/>
    <cellStyle name="合計 2 5 3 9" xfId="17630" xr:uid="{00000000-0005-0000-0000-000012050000}"/>
    <cellStyle name="合計 2 5 3 9 2" xfId="36186" xr:uid="{00000000-0005-0000-0000-00009F270000}"/>
    <cellStyle name="合計 2 5 4" xfId="3083" xr:uid="{00000000-0005-0000-0000-000012050000}"/>
    <cellStyle name="合計 2 5 4 10" xfId="24285" xr:uid="{00000000-0005-0000-0000-0000A0270000}"/>
    <cellStyle name="合計 2 5 4 11" xfId="55904" xr:uid="{00000000-0005-0000-0000-000012050000}"/>
    <cellStyle name="合計 2 5 4 2" xfId="6290" xr:uid="{00000000-0005-0000-0000-000034070000}"/>
    <cellStyle name="合計 2 5 4 2 2" xfId="20959" xr:uid="{00000000-0005-0000-0000-0000A7080000}"/>
    <cellStyle name="合計 2 5 4 2 2 2" xfId="39502" xr:uid="{00000000-0005-0000-0000-0000A2270000}"/>
    <cellStyle name="合計 2 5 4 2 3" xfId="26698" xr:uid="{00000000-0005-0000-0000-0000A1270000}"/>
    <cellStyle name="合計 2 5 4 3" xfId="9973" xr:uid="{00000000-0005-0000-0000-000034070000}"/>
    <cellStyle name="合計 2 5 4 3 2" xfId="29574" xr:uid="{00000000-0005-0000-0000-0000A3270000}"/>
    <cellStyle name="合計 2 5 4 4" xfId="3860" xr:uid="{00000000-0005-0000-0000-0000AF270000}"/>
    <cellStyle name="合計 2 5 4 5" xfId="11811" xr:uid="{00000000-0005-0000-0000-000034070000}"/>
    <cellStyle name="合計 2 5 4 5 2" xfId="30375" xr:uid="{00000000-0005-0000-0000-0000A5270000}"/>
    <cellStyle name="合計 2 5 4 5 3" xfId="44521" xr:uid="{00000000-0005-0000-0000-0000A5270000}"/>
    <cellStyle name="合計 2 5 4 6" xfId="16989" xr:uid="{00000000-0005-0000-0000-000034070000}"/>
    <cellStyle name="合計 2 5 4 6 2" xfId="35545" xr:uid="{00000000-0005-0000-0000-0000A6270000}"/>
    <cellStyle name="合計 2 5 4 7" xfId="16068" xr:uid="{00000000-0005-0000-0000-000012050000}"/>
    <cellStyle name="合計 2 5 4 7 2" xfId="34624" xr:uid="{00000000-0005-0000-0000-0000A7270000}"/>
    <cellStyle name="合計 2 5 4 8" xfId="18137" xr:uid="{00000000-0005-0000-0000-000034070000}"/>
    <cellStyle name="合計 2 5 4 8 2" xfId="36693" xr:uid="{00000000-0005-0000-0000-0000A8270000}"/>
    <cellStyle name="合計 2 5 4 8 3" xfId="50248" xr:uid="{00000000-0005-0000-0000-0000A8270000}"/>
    <cellStyle name="合計 2 5 4 9" xfId="21847" xr:uid="{00000000-0005-0000-0000-000012050000}"/>
    <cellStyle name="合計 2 5 4 9 2" xfId="40387" xr:uid="{00000000-0005-0000-0000-0000A9270000}"/>
    <cellStyle name="合計 2 5 4 9 3" xfId="53735" xr:uid="{00000000-0005-0000-0000-0000A9270000}"/>
    <cellStyle name="合計 2 5 5" xfId="5014" xr:uid="{00000000-0005-0000-0000-000031070000}"/>
    <cellStyle name="合計 2 5 5 2" xfId="25432" xr:uid="{00000000-0005-0000-0000-0000AA270000}"/>
    <cellStyle name="合計 2 5 6" xfId="3857" xr:uid="{00000000-0005-0000-0000-0000AC270000}"/>
    <cellStyle name="合計 2 5 7" xfId="11499" xr:uid="{00000000-0005-0000-0000-000031070000}"/>
    <cellStyle name="合計 2 5 7 2" xfId="30063" xr:uid="{00000000-0005-0000-0000-0000AC270000}"/>
    <cellStyle name="合計 2 5 8" xfId="17188" xr:uid="{00000000-0005-0000-0000-000031070000}"/>
    <cellStyle name="合計 2 5 8 2" xfId="35744" xr:uid="{00000000-0005-0000-0000-0000AD270000}"/>
    <cellStyle name="合計 2 5 9" xfId="18165" xr:uid="{00000000-0005-0000-0000-000012050000}"/>
    <cellStyle name="合計 2 5 9 2" xfId="36721" xr:uid="{00000000-0005-0000-0000-0000AE270000}"/>
    <cellStyle name="合計 2 6" xfId="2304" xr:uid="{00000000-0005-0000-0000-000007050000}"/>
    <cellStyle name="合計 2 6 10" xfId="17794" xr:uid="{00000000-0005-0000-0000-000007050000}"/>
    <cellStyle name="合計 2 6 10 2" xfId="36350" xr:uid="{00000000-0005-0000-0000-0000B0270000}"/>
    <cellStyle name="合計 2 6 11" xfId="19545" xr:uid="{00000000-0005-0000-0000-000035070000}"/>
    <cellStyle name="合計 2 6 11 2" xfId="38101" xr:uid="{00000000-0005-0000-0000-0000B1270000}"/>
    <cellStyle name="合計 2 6 11 3" xfId="51593" xr:uid="{00000000-0005-0000-0000-0000B1270000}"/>
    <cellStyle name="合計 2 6 12" xfId="23815" xr:uid="{00000000-0005-0000-0000-0000AF270000}"/>
    <cellStyle name="合計 2 6 13" xfId="55224" xr:uid="{00000000-0005-0000-0000-000007050000}"/>
    <cellStyle name="合計 2 6 2" xfId="5511" xr:uid="{00000000-0005-0000-0000-000035070000}"/>
    <cellStyle name="合計 2 6 2 2" xfId="20497" xr:uid="{00000000-0005-0000-0000-0000A9080000}"/>
    <cellStyle name="合計 2 6 2 2 2" xfId="39049" xr:uid="{00000000-0005-0000-0000-0000B3270000}"/>
    <cellStyle name="合計 2 6 2 3" xfId="25928" xr:uid="{00000000-0005-0000-0000-0000B2270000}"/>
    <cellStyle name="合計 2 6 3" xfId="7477" xr:uid="{00000000-0005-0000-0000-000035070000}"/>
    <cellStyle name="合計 2 6 3 2" xfId="27631" xr:uid="{00000000-0005-0000-0000-0000B4270000}"/>
    <cellStyle name="合計 2 6 4" xfId="4816" xr:uid="{00000000-0005-0000-0000-000035070000}"/>
    <cellStyle name="合計 2 6 4 2" xfId="25285" xr:uid="{00000000-0005-0000-0000-0000B5270000}"/>
    <cellStyle name="合計 2 6 5" xfId="8227" xr:uid="{00000000-0005-0000-0000-000035070000}"/>
    <cellStyle name="合計 2 6 5 2" xfId="28244" xr:uid="{00000000-0005-0000-0000-0000B6270000}"/>
    <cellStyle name="合計 2 6 6" xfId="3861" xr:uid="{00000000-0005-0000-0000-0000B0270000}"/>
    <cellStyle name="合計 2 6 7" xfId="11622" xr:uid="{00000000-0005-0000-0000-000007050000}"/>
    <cellStyle name="合計 2 6 7 2" xfId="30186" xr:uid="{00000000-0005-0000-0000-0000B8270000}"/>
    <cellStyle name="合計 2 6 8" xfId="14980" xr:uid="{00000000-0005-0000-0000-000034070000}"/>
    <cellStyle name="合計 2 6 8 2" xfId="33536" xr:uid="{00000000-0005-0000-0000-0000B9270000}"/>
    <cellStyle name="合計 2 6 8 3" xfId="47494" xr:uid="{00000000-0005-0000-0000-0000B9270000}"/>
    <cellStyle name="合計 2 6 9" xfId="12182" xr:uid="{00000000-0005-0000-0000-000035070000}"/>
    <cellStyle name="合計 2 6 9 2" xfId="30745" xr:uid="{00000000-0005-0000-0000-0000BA270000}"/>
    <cellStyle name="合計 2 7" xfId="2728" xr:uid="{00000000-0005-0000-0000-000007050000}"/>
    <cellStyle name="合計 2 7 10" xfId="17688" xr:uid="{00000000-0005-0000-0000-000036070000}"/>
    <cellStyle name="合計 2 7 10 2" xfId="36244" xr:uid="{00000000-0005-0000-0000-0000BC270000}"/>
    <cellStyle name="合計 2 7 10 3" xfId="49859" xr:uid="{00000000-0005-0000-0000-0000BC270000}"/>
    <cellStyle name="合計 2 7 11" xfId="55551" xr:uid="{00000000-0005-0000-0000-000007050000}"/>
    <cellStyle name="合計 2 7 2" xfId="5935" xr:uid="{00000000-0005-0000-0000-000036070000}"/>
    <cellStyle name="合計 2 7 2 2" xfId="26344" xr:uid="{00000000-0005-0000-0000-0000BD270000}"/>
    <cellStyle name="合計 2 7 3" xfId="7901" xr:uid="{00000000-0005-0000-0000-000036070000}"/>
    <cellStyle name="合計 2 7 3 2" xfId="27940" xr:uid="{00000000-0005-0000-0000-0000BE270000}"/>
    <cellStyle name="合計 2 7 4" xfId="8762" xr:uid="{00000000-0005-0000-0000-000036070000}"/>
    <cellStyle name="合計 2 7 4 2" xfId="28623" xr:uid="{00000000-0005-0000-0000-0000BF270000}"/>
    <cellStyle name="合計 2 7 5" xfId="9618" xr:uid="{00000000-0005-0000-0000-000036070000}"/>
    <cellStyle name="合計 2 7 5 2" xfId="29219" xr:uid="{00000000-0005-0000-0000-0000C0270000}"/>
    <cellStyle name="合計 2 7 6" xfId="3862" xr:uid="{00000000-0005-0000-0000-0000B1270000}"/>
    <cellStyle name="合計 2 7 7" xfId="12688" xr:uid="{00000000-0005-0000-0000-000036070000}"/>
    <cellStyle name="合計 2 7 7 2" xfId="31244" xr:uid="{00000000-0005-0000-0000-0000C2270000}"/>
    <cellStyle name="合計 2 7 7 3" xfId="45338" xr:uid="{00000000-0005-0000-0000-0000C2270000}"/>
    <cellStyle name="合計 2 7 8" xfId="16635" xr:uid="{00000000-0005-0000-0000-000036070000}"/>
    <cellStyle name="合計 2 7 8 2" xfId="35191" xr:uid="{00000000-0005-0000-0000-0000C3270000}"/>
    <cellStyle name="合計 2 7 9" xfId="16061" xr:uid="{00000000-0005-0000-0000-000007050000}"/>
    <cellStyle name="合計 2 7 9 2" xfId="34617" xr:uid="{00000000-0005-0000-0000-0000C4270000}"/>
    <cellStyle name="合計 2 8" xfId="2779" xr:uid="{00000000-0005-0000-0000-000007050000}"/>
    <cellStyle name="合計 2 8 10" xfId="24132" xr:uid="{00000000-0005-0000-0000-0000C5270000}"/>
    <cellStyle name="合計 2 8 11" xfId="55602" xr:uid="{00000000-0005-0000-0000-000007050000}"/>
    <cellStyle name="合計 2 8 2" xfId="5986" xr:uid="{00000000-0005-0000-0000-000037070000}"/>
    <cellStyle name="合計 2 8 2 2" xfId="20816" xr:uid="{00000000-0005-0000-0000-0000AC080000}"/>
    <cellStyle name="合計 2 8 2 2 2" xfId="39360" xr:uid="{00000000-0005-0000-0000-0000C7270000}"/>
    <cellStyle name="合計 2 8 2 3" xfId="26395" xr:uid="{00000000-0005-0000-0000-0000C6270000}"/>
    <cellStyle name="合計 2 8 3" xfId="9669" xr:uid="{00000000-0005-0000-0000-000037070000}"/>
    <cellStyle name="合計 2 8 3 2" xfId="29270" xr:uid="{00000000-0005-0000-0000-0000C8270000}"/>
    <cellStyle name="合計 2 8 4" xfId="3863" xr:uid="{00000000-0005-0000-0000-0000B2270000}"/>
    <cellStyle name="合計 2 8 5" xfId="13107" xr:uid="{00000000-0005-0000-0000-000037070000}"/>
    <cellStyle name="合計 2 8 5 2" xfId="31663" xr:uid="{00000000-0005-0000-0000-0000CA270000}"/>
    <cellStyle name="合計 2 8 5 3" xfId="45746" xr:uid="{00000000-0005-0000-0000-0000CA270000}"/>
    <cellStyle name="合計 2 8 6" xfId="16686" xr:uid="{00000000-0005-0000-0000-000037070000}"/>
    <cellStyle name="合計 2 8 6 2" xfId="35242" xr:uid="{00000000-0005-0000-0000-0000CB270000}"/>
    <cellStyle name="合計 2 8 7" xfId="17203" xr:uid="{00000000-0005-0000-0000-000007050000}"/>
    <cellStyle name="合計 2 8 7 2" xfId="35759" xr:uid="{00000000-0005-0000-0000-0000CC270000}"/>
    <cellStyle name="合計 2 8 8" xfId="18709" xr:uid="{00000000-0005-0000-0000-000037070000}"/>
    <cellStyle name="合計 2 8 8 2" xfId="37265" xr:uid="{00000000-0005-0000-0000-0000CD270000}"/>
    <cellStyle name="合計 2 8 8 3" xfId="50762" xr:uid="{00000000-0005-0000-0000-0000CD270000}"/>
    <cellStyle name="合計 2 8 9" xfId="21706" xr:uid="{00000000-0005-0000-0000-000007050000}"/>
    <cellStyle name="合計 2 8 9 2" xfId="40246" xr:uid="{00000000-0005-0000-0000-0000CE270000}"/>
    <cellStyle name="合計 2 8 9 3" xfId="53594" xr:uid="{00000000-0005-0000-0000-0000CE270000}"/>
    <cellStyle name="合計 2 9" xfId="4503" xr:uid="{00000000-0005-0000-0000-000008070000}"/>
    <cellStyle name="合計 2 9 2" xfId="25017" xr:uid="{00000000-0005-0000-0000-0000CF270000}"/>
    <cellStyle name="合計 3" xfId="1293" xr:uid="{00000000-0005-0000-0000-000013050000}"/>
    <cellStyle name="合計 3 10" xfId="14710" xr:uid="{00000000-0005-0000-0000-000038070000}"/>
    <cellStyle name="合計 3 10 2" xfId="33266" xr:uid="{00000000-0005-0000-0000-0000D1270000}"/>
    <cellStyle name="合計 3 11" xfId="16190" xr:uid="{00000000-0005-0000-0000-000038070000}"/>
    <cellStyle name="合計 3 11 2" xfId="34746" xr:uid="{00000000-0005-0000-0000-0000D2270000}"/>
    <cellStyle name="合計 3 12" xfId="17362" xr:uid="{00000000-0005-0000-0000-000013050000}"/>
    <cellStyle name="合計 3 12 2" xfId="35918" xr:uid="{00000000-0005-0000-0000-0000D3270000}"/>
    <cellStyle name="合計 3 13" xfId="19060" xr:uid="{00000000-0005-0000-0000-000038070000}"/>
    <cellStyle name="合計 3 13 2" xfId="37616" xr:uid="{00000000-0005-0000-0000-0000D4270000}"/>
    <cellStyle name="合計 3 13 3" xfId="51108" xr:uid="{00000000-0005-0000-0000-0000D4270000}"/>
    <cellStyle name="合計 3 14" xfId="18609" xr:uid="{00000000-0005-0000-0000-000013050000}"/>
    <cellStyle name="合計 3 14 2" xfId="37165" xr:uid="{00000000-0005-0000-0000-0000D5270000}"/>
    <cellStyle name="合計 3 14 3" xfId="50667" xr:uid="{00000000-0005-0000-0000-0000D5270000}"/>
    <cellStyle name="合計 3 15" xfId="17464" xr:uid="{00000000-0005-0000-0000-000013050000}"/>
    <cellStyle name="合計 3 15 2" xfId="36020" xr:uid="{00000000-0005-0000-0000-0000D6270000}"/>
    <cellStyle name="合計 3 15 3" xfId="49663" xr:uid="{00000000-0005-0000-0000-0000D6270000}"/>
    <cellStyle name="合計 3 16" xfId="22248" xr:uid="{00000000-0005-0000-0000-000038070000}"/>
    <cellStyle name="合計 3 16 2" xfId="40788" xr:uid="{00000000-0005-0000-0000-0000D7270000}"/>
    <cellStyle name="合計 3 16 3" xfId="53990" xr:uid="{00000000-0005-0000-0000-0000D7270000}"/>
    <cellStyle name="合計 3 17" xfId="23050" xr:uid="{00000000-0005-0000-0000-0000D0270000}"/>
    <cellStyle name="合計 3 18" xfId="29932" xr:uid="{00000000-0005-0000-0000-0000D0270000}"/>
    <cellStyle name="合計 3 19" xfId="54465" xr:uid="{00000000-0005-0000-0000-000013050000}"/>
    <cellStyle name="合計 3 2" xfId="1294" xr:uid="{00000000-0005-0000-0000-000014050000}"/>
    <cellStyle name="合計 3 2 10" xfId="18217" xr:uid="{00000000-0005-0000-0000-000039070000}"/>
    <cellStyle name="合計 3 2 10 2" xfId="36773" xr:uid="{00000000-0005-0000-0000-0000D9270000}"/>
    <cellStyle name="合計 3 2 11" xfId="17848" xr:uid="{00000000-0005-0000-0000-000014050000}"/>
    <cellStyle name="合計 3 2 11 2" xfId="36404" xr:uid="{00000000-0005-0000-0000-0000DA270000}"/>
    <cellStyle name="合計 3 2 12" xfId="19179" xr:uid="{00000000-0005-0000-0000-000039070000}"/>
    <cellStyle name="合計 3 2 12 2" xfId="37735" xr:uid="{00000000-0005-0000-0000-0000DB270000}"/>
    <cellStyle name="合計 3 2 12 3" xfId="51227" xr:uid="{00000000-0005-0000-0000-0000DB270000}"/>
    <cellStyle name="合計 3 2 13" xfId="19163" xr:uid="{00000000-0005-0000-0000-000014050000}"/>
    <cellStyle name="合計 3 2 13 2" xfId="37719" xr:uid="{00000000-0005-0000-0000-0000DC270000}"/>
    <cellStyle name="合計 3 2 13 3" xfId="51211" xr:uid="{00000000-0005-0000-0000-0000DC270000}"/>
    <cellStyle name="合計 3 2 14" xfId="18745" xr:uid="{00000000-0005-0000-0000-000014050000}"/>
    <cellStyle name="合計 3 2 14 2" xfId="37301" xr:uid="{00000000-0005-0000-0000-0000DD270000}"/>
    <cellStyle name="合計 3 2 14 3" xfId="50798" xr:uid="{00000000-0005-0000-0000-0000DD270000}"/>
    <cellStyle name="合計 3 2 15" xfId="22249" xr:uid="{00000000-0005-0000-0000-000039070000}"/>
    <cellStyle name="合計 3 2 15 2" xfId="40789" xr:uid="{00000000-0005-0000-0000-0000DE270000}"/>
    <cellStyle name="合計 3 2 15 3" xfId="53991" xr:uid="{00000000-0005-0000-0000-0000DE270000}"/>
    <cellStyle name="合計 3 2 16" xfId="23051" xr:uid="{00000000-0005-0000-0000-0000D8270000}"/>
    <cellStyle name="合計 3 2 17" xfId="29923" xr:uid="{00000000-0005-0000-0000-0000D8270000}"/>
    <cellStyle name="合計 3 2 18" xfId="54466" xr:uid="{00000000-0005-0000-0000-000014050000}"/>
    <cellStyle name="合計 3 2 2" xfId="1295" xr:uid="{00000000-0005-0000-0000-000015050000}"/>
    <cellStyle name="合計 3 2 2 10" xfId="19051" xr:uid="{00000000-0005-0000-0000-00003A070000}"/>
    <cellStyle name="合計 3 2 2 10 2" xfId="37607" xr:uid="{00000000-0005-0000-0000-0000E0270000}"/>
    <cellStyle name="合計 3 2 2 10 3" xfId="51099" xr:uid="{00000000-0005-0000-0000-0000E0270000}"/>
    <cellStyle name="合計 3 2 2 11" xfId="19138" xr:uid="{00000000-0005-0000-0000-000015050000}"/>
    <cellStyle name="合計 3 2 2 11 2" xfId="37694" xr:uid="{00000000-0005-0000-0000-0000E1270000}"/>
    <cellStyle name="合計 3 2 2 11 3" xfId="51186" xr:uid="{00000000-0005-0000-0000-0000E1270000}"/>
    <cellStyle name="合計 3 2 2 12" xfId="21515" xr:uid="{00000000-0005-0000-0000-000015050000}"/>
    <cellStyle name="合計 3 2 2 12 2" xfId="40055" xr:uid="{00000000-0005-0000-0000-0000E2270000}"/>
    <cellStyle name="合計 3 2 2 12 3" xfId="53403" xr:uid="{00000000-0005-0000-0000-0000E2270000}"/>
    <cellStyle name="合計 3 2 2 13" xfId="22250" xr:uid="{00000000-0005-0000-0000-00003A070000}"/>
    <cellStyle name="合計 3 2 2 13 2" xfId="40790" xr:uid="{00000000-0005-0000-0000-0000E3270000}"/>
    <cellStyle name="合計 3 2 2 13 3" xfId="53992" xr:uid="{00000000-0005-0000-0000-0000E3270000}"/>
    <cellStyle name="合計 3 2 2 14" xfId="23052" xr:uid="{00000000-0005-0000-0000-0000DF270000}"/>
    <cellStyle name="合計 3 2 2 15" xfId="29930" xr:uid="{00000000-0005-0000-0000-0000DF270000}"/>
    <cellStyle name="合計 3 2 2 16" xfId="54467" xr:uid="{00000000-0005-0000-0000-000015050000}"/>
    <cellStyle name="合計 3 2 2 2" xfId="2296" xr:uid="{00000000-0005-0000-0000-000015050000}"/>
    <cellStyle name="合計 3 2 2 2 10" xfId="17795" xr:uid="{00000000-0005-0000-0000-000015050000}"/>
    <cellStyle name="合計 3 2 2 2 10 2" xfId="36351" xr:uid="{00000000-0005-0000-0000-0000E5270000}"/>
    <cellStyle name="合計 3 2 2 2 11" xfId="19428" xr:uid="{00000000-0005-0000-0000-00003B070000}"/>
    <cellStyle name="合計 3 2 2 2 11 2" xfId="37984" xr:uid="{00000000-0005-0000-0000-0000E6270000}"/>
    <cellStyle name="合計 3 2 2 2 11 3" xfId="51476" xr:uid="{00000000-0005-0000-0000-0000E6270000}"/>
    <cellStyle name="合計 3 2 2 2 12" xfId="23807" xr:uid="{00000000-0005-0000-0000-0000E4270000}"/>
    <cellStyle name="合計 3 2 2 2 13" xfId="55216" xr:uid="{00000000-0005-0000-0000-000015050000}"/>
    <cellStyle name="合計 3 2 2 2 2" xfId="5503" xr:uid="{00000000-0005-0000-0000-00003B070000}"/>
    <cellStyle name="合計 3 2 2 2 2 2" xfId="20489" xr:uid="{00000000-0005-0000-0000-0000B1080000}"/>
    <cellStyle name="合計 3 2 2 2 2 2 2" xfId="39041" xr:uid="{00000000-0005-0000-0000-0000E8270000}"/>
    <cellStyle name="合計 3 2 2 2 2 3" xfId="25920" xr:uid="{00000000-0005-0000-0000-0000E7270000}"/>
    <cellStyle name="合計 3 2 2 2 3" xfId="7469" xr:uid="{00000000-0005-0000-0000-00003B070000}"/>
    <cellStyle name="合計 3 2 2 2 3 2" xfId="27623" xr:uid="{00000000-0005-0000-0000-0000E9270000}"/>
    <cellStyle name="合計 3 2 2 2 4" xfId="4808" xr:uid="{00000000-0005-0000-0000-00003B070000}"/>
    <cellStyle name="合計 3 2 2 2 4 2" xfId="25277" xr:uid="{00000000-0005-0000-0000-0000EA270000}"/>
    <cellStyle name="合計 3 2 2 2 5" xfId="6885" xr:uid="{00000000-0005-0000-0000-00003B070000}"/>
    <cellStyle name="合計 3 2 2 2 5 2" xfId="27146" xr:uid="{00000000-0005-0000-0000-0000EB270000}"/>
    <cellStyle name="合計 3 2 2 2 6" xfId="3867" xr:uid="{00000000-0005-0000-0000-0000B6270000}"/>
    <cellStyle name="合計 3 2 2 2 7" xfId="11630" xr:uid="{00000000-0005-0000-0000-000015050000}"/>
    <cellStyle name="合計 3 2 2 2 7 2" xfId="30194" xr:uid="{00000000-0005-0000-0000-0000ED270000}"/>
    <cellStyle name="合計 3 2 2 2 8" xfId="14972" xr:uid="{00000000-0005-0000-0000-00003A070000}"/>
    <cellStyle name="合計 3 2 2 2 8 2" xfId="33528" xr:uid="{00000000-0005-0000-0000-0000EE270000}"/>
    <cellStyle name="合計 3 2 2 2 8 3" xfId="47486" xr:uid="{00000000-0005-0000-0000-0000EE270000}"/>
    <cellStyle name="合計 3 2 2 2 9" xfId="15692" xr:uid="{00000000-0005-0000-0000-00003B070000}"/>
    <cellStyle name="合計 3 2 2 2 9 2" xfId="34248" xr:uid="{00000000-0005-0000-0000-0000EF270000}"/>
    <cellStyle name="合計 3 2 2 3" xfId="2736" xr:uid="{00000000-0005-0000-0000-000015050000}"/>
    <cellStyle name="合計 3 2 2 3 10" xfId="12840" xr:uid="{00000000-0005-0000-0000-00003C070000}"/>
    <cellStyle name="合計 3 2 2 3 10 2" xfId="31396" xr:uid="{00000000-0005-0000-0000-0000F1270000}"/>
    <cellStyle name="合計 3 2 2 3 10 3" xfId="45483" xr:uid="{00000000-0005-0000-0000-0000F1270000}"/>
    <cellStyle name="合計 3 2 2 3 11" xfId="55559" xr:uid="{00000000-0005-0000-0000-000015050000}"/>
    <cellStyle name="合計 3 2 2 3 2" xfId="5943" xr:uid="{00000000-0005-0000-0000-00003C070000}"/>
    <cellStyle name="合計 3 2 2 3 2 2" xfId="26352" xr:uid="{00000000-0005-0000-0000-0000F2270000}"/>
    <cellStyle name="合計 3 2 2 3 3" xfId="7909" xr:uid="{00000000-0005-0000-0000-00003C070000}"/>
    <cellStyle name="合計 3 2 2 3 3 2" xfId="27948" xr:uid="{00000000-0005-0000-0000-0000F3270000}"/>
    <cellStyle name="合計 3 2 2 3 4" xfId="8770" xr:uid="{00000000-0005-0000-0000-00003C070000}"/>
    <cellStyle name="合計 3 2 2 3 4 2" xfId="28631" xr:uid="{00000000-0005-0000-0000-0000F4270000}"/>
    <cellStyle name="合計 3 2 2 3 5" xfId="9626" xr:uid="{00000000-0005-0000-0000-00003C070000}"/>
    <cellStyle name="合計 3 2 2 3 5 2" xfId="29227" xr:uid="{00000000-0005-0000-0000-0000F5270000}"/>
    <cellStyle name="合計 3 2 2 3 6" xfId="3868" xr:uid="{00000000-0005-0000-0000-0000B7270000}"/>
    <cellStyle name="合計 3 2 2 3 7" xfId="13117" xr:uid="{00000000-0005-0000-0000-00003C070000}"/>
    <cellStyle name="合計 3 2 2 3 7 2" xfId="31673" xr:uid="{00000000-0005-0000-0000-0000F7270000}"/>
    <cellStyle name="合計 3 2 2 3 7 3" xfId="45756" xr:uid="{00000000-0005-0000-0000-0000F7270000}"/>
    <cellStyle name="合計 3 2 2 3 8" xfId="16643" xr:uid="{00000000-0005-0000-0000-00003C070000}"/>
    <cellStyle name="合計 3 2 2 3 8 2" xfId="35199" xr:uid="{00000000-0005-0000-0000-0000F8270000}"/>
    <cellStyle name="合計 3 2 2 3 9" xfId="13411" xr:uid="{00000000-0005-0000-0000-000015050000}"/>
    <cellStyle name="合計 3 2 2 3 9 2" xfId="31967" xr:uid="{00000000-0005-0000-0000-0000F9270000}"/>
    <cellStyle name="合計 3 2 2 4" xfId="2340" xr:uid="{00000000-0005-0000-0000-000015050000}"/>
    <cellStyle name="合計 3 2 2 4 10" xfId="23851" xr:uid="{00000000-0005-0000-0000-0000FA270000}"/>
    <cellStyle name="合計 3 2 2 4 11" xfId="55260" xr:uid="{00000000-0005-0000-0000-000015050000}"/>
    <cellStyle name="合計 3 2 2 4 2" xfId="5547" xr:uid="{00000000-0005-0000-0000-00003D070000}"/>
    <cellStyle name="合計 3 2 2 4 2 2" xfId="20533" xr:uid="{00000000-0005-0000-0000-0000B4080000}"/>
    <cellStyle name="合計 3 2 2 4 2 2 2" xfId="39085" xr:uid="{00000000-0005-0000-0000-0000FC270000}"/>
    <cellStyle name="合計 3 2 2 4 2 3" xfId="25964" xr:uid="{00000000-0005-0000-0000-0000FB270000}"/>
    <cellStyle name="合計 3 2 2 4 3" xfId="8234" xr:uid="{00000000-0005-0000-0000-00003D070000}"/>
    <cellStyle name="合計 3 2 2 4 3 2" xfId="28251" xr:uid="{00000000-0005-0000-0000-0000FD270000}"/>
    <cellStyle name="合計 3 2 2 4 4" xfId="3869" xr:uid="{00000000-0005-0000-0000-0000B8270000}"/>
    <cellStyle name="合計 3 2 2 4 5" xfId="11942" xr:uid="{00000000-0005-0000-0000-00003D070000}"/>
    <cellStyle name="合計 3 2 2 4 5 2" xfId="30506" xr:uid="{00000000-0005-0000-0000-0000FF270000}"/>
    <cellStyle name="合計 3 2 2 4 5 3" xfId="44650" xr:uid="{00000000-0005-0000-0000-0000FF270000}"/>
    <cellStyle name="合計 3 2 2 4 6" xfId="14365" xr:uid="{00000000-0005-0000-0000-00003D070000}"/>
    <cellStyle name="合計 3 2 2 4 6 2" xfId="32921" xr:uid="{00000000-0005-0000-0000-000000280000}"/>
    <cellStyle name="合計 3 2 2 4 7" xfId="14273" xr:uid="{00000000-0005-0000-0000-000015050000}"/>
    <cellStyle name="合計 3 2 2 4 7 2" xfId="32829" xr:uid="{00000000-0005-0000-0000-000001280000}"/>
    <cellStyle name="合計 3 2 2 4 8" xfId="14557" xr:uid="{00000000-0005-0000-0000-00003D070000}"/>
    <cellStyle name="合計 3 2 2 4 8 2" xfId="33113" xr:uid="{00000000-0005-0000-0000-000002280000}"/>
    <cellStyle name="合計 3 2 2 4 8 3" xfId="47091" xr:uid="{00000000-0005-0000-0000-000002280000}"/>
    <cellStyle name="合計 3 2 2 4 9" xfId="21442" xr:uid="{00000000-0005-0000-0000-000015050000}"/>
    <cellStyle name="合計 3 2 2 4 9 2" xfId="39982" xr:uid="{00000000-0005-0000-0000-000003280000}"/>
    <cellStyle name="合計 3 2 2 4 9 3" xfId="53330" xr:uid="{00000000-0005-0000-0000-000003280000}"/>
    <cellStyle name="合計 3 2 2 5" xfId="4511" xr:uid="{00000000-0005-0000-0000-00003A070000}"/>
    <cellStyle name="合計 3 2 2 5 2" xfId="25025" xr:uid="{00000000-0005-0000-0000-000004280000}"/>
    <cellStyle name="合計 3 2 2 6" xfId="3866" xr:uid="{00000000-0005-0000-0000-0000B5270000}"/>
    <cellStyle name="合計 3 2 2 7" xfId="13836" xr:uid="{00000000-0005-0000-0000-00003A070000}"/>
    <cellStyle name="合計 3 2 2 7 2" xfId="32392" xr:uid="{00000000-0005-0000-0000-000006280000}"/>
    <cellStyle name="合計 3 2 2 8" xfId="13461" xr:uid="{00000000-0005-0000-0000-00003A070000}"/>
    <cellStyle name="合計 3 2 2 8 2" xfId="32017" xr:uid="{00000000-0005-0000-0000-000007280000}"/>
    <cellStyle name="合計 3 2 2 9" xfId="18488" xr:uid="{00000000-0005-0000-0000-000015050000}"/>
    <cellStyle name="合計 3 2 2 9 2" xfId="37044" xr:uid="{00000000-0005-0000-0000-000008280000}"/>
    <cellStyle name="合計 3 2 3" xfId="1296" xr:uid="{00000000-0005-0000-0000-000016050000}"/>
    <cellStyle name="合計 3 2 3 10" xfId="19432" xr:uid="{00000000-0005-0000-0000-00003E070000}"/>
    <cellStyle name="合計 3 2 3 10 2" xfId="37988" xr:uid="{00000000-0005-0000-0000-00000A280000}"/>
    <cellStyle name="合計 3 2 3 10 3" xfId="51480" xr:uid="{00000000-0005-0000-0000-00000A280000}"/>
    <cellStyle name="合計 3 2 3 11" xfId="14391" xr:uid="{00000000-0005-0000-0000-000016050000}"/>
    <cellStyle name="合計 3 2 3 11 2" xfId="32947" xr:uid="{00000000-0005-0000-0000-00000B280000}"/>
    <cellStyle name="合計 3 2 3 11 3" xfId="46931" xr:uid="{00000000-0005-0000-0000-00000B280000}"/>
    <cellStyle name="合計 3 2 3 12" xfId="21514" xr:uid="{00000000-0005-0000-0000-000016050000}"/>
    <cellStyle name="合計 3 2 3 12 2" xfId="40054" xr:uid="{00000000-0005-0000-0000-00000C280000}"/>
    <cellStyle name="合計 3 2 3 12 3" xfId="53402" xr:uid="{00000000-0005-0000-0000-00000C280000}"/>
    <cellStyle name="合計 3 2 3 13" xfId="22251" xr:uid="{00000000-0005-0000-0000-00003E070000}"/>
    <cellStyle name="合計 3 2 3 13 2" xfId="40791" xr:uid="{00000000-0005-0000-0000-00000D280000}"/>
    <cellStyle name="合計 3 2 3 13 3" xfId="53993" xr:uid="{00000000-0005-0000-0000-00000D280000}"/>
    <cellStyle name="合計 3 2 3 14" xfId="23053" xr:uid="{00000000-0005-0000-0000-000009280000}"/>
    <cellStyle name="合計 3 2 3 15" xfId="24380" xr:uid="{00000000-0005-0000-0000-000009280000}"/>
    <cellStyle name="合計 3 2 3 16" xfId="54468" xr:uid="{00000000-0005-0000-0000-000016050000}"/>
    <cellStyle name="合計 3 2 3 2" xfId="2295" xr:uid="{00000000-0005-0000-0000-000016050000}"/>
    <cellStyle name="合計 3 2 3 2 10" xfId="15837" xr:uid="{00000000-0005-0000-0000-000016050000}"/>
    <cellStyle name="合計 3 2 3 2 10 2" xfId="34393" xr:uid="{00000000-0005-0000-0000-00000F280000}"/>
    <cellStyle name="合計 3 2 3 2 11" xfId="19938" xr:uid="{00000000-0005-0000-0000-00003F070000}"/>
    <cellStyle name="合計 3 2 3 2 11 2" xfId="38494" xr:uid="{00000000-0005-0000-0000-000010280000}"/>
    <cellStyle name="合計 3 2 3 2 11 3" xfId="51986" xr:uid="{00000000-0005-0000-0000-000010280000}"/>
    <cellStyle name="合計 3 2 3 2 12" xfId="23806" xr:uid="{00000000-0005-0000-0000-00000E280000}"/>
    <cellStyle name="合計 3 2 3 2 13" xfId="55215" xr:uid="{00000000-0005-0000-0000-000016050000}"/>
    <cellStyle name="合計 3 2 3 2 2" xfId="5502" xr:uid="{00000000-0005-0000-0000-00003F070000}"/>
    <cellStyle name="合計 3 2 3 2 2 2" xfId="20488" xr:uid="{00000000-0005-0000-0000-0000B7080000}"/>
    <cellStyle name="合計 3 2 3 2 2 2 2" xfId="39040" xr:uid="{00000000-0005-0000-0000-000012280000}"/>
    <cellStyle name="合計 3 2 3 2 2 3" xfId="25919" xr:uid="{00000000-0005-0000-0000-000011280000}"/>
    <cellStyle name="合計 3 2 3 2 3" xfId="7468" xr:uid="{00000000-0005-0000-0000-00003F070000}"/>
    <cellStyle name="合計 3 2 3 2 3 2" xfId="27622" xr:uid="{00000000-0005-0000-0000-000013280000}"/>
    <cellStyle name="合計 3 2 3 2 4" xfId="4807" xr:uid="{00000000-0005-0000-0000-00003F070000}"/>
    <cellStyle name="合計 3 2 3 2 4 2" xfId="25276" xr:uid="{00000000-0005-0000-0000-000014280000}"/>
    <cellStyle name="合計 3 2 3 2 5" xfId="6884" xr:uid="{00000000-0005-0000-0000-00003F070000}"/>
    <cellStyle name="合計 3 2 3 2 5 2" xfId="27145" xr:uid="{00000000-0005-0000-0000-000015280000}"/>
    <cellStyle name="合計 3 2 3 2 6" xfId="10112" xr:uid="{00000000-0005-0000-0000-0000BA270000}"/>
    <cellStyle name="合計 3 2 3 2 7" xfId="11631" xr:uid="{00000000-0005-0000-0000-000016050000}"/>
    <cellStyle name="合計 3 2 3 2 7 2" xfId="30195" xr:uid="{00000000-0005-0000-0000-000017280000}"/>
    <cellStyle name="合計 3 2 3 2 8" xfId="14971" xr:uid="{00000000-0005-0000-0000-00003E070000}"/>
    <cellStyle name="合計 3 2 3 2 8 2" xfId="33527" xr:uid="{00000000-0005-0000-0000-000018280000}"/>
    <cellStyle name="合計 3 2 3 2 8 3" xfId="47485" xr:uid="{00000000-0005-0000-0000-000018280000}"/>
    <cellStyle name="合計 3 2 3 2 9" xfId="15524" xr:uid="{00000000-0005-0000-0000-00003F070000}"/>
    <cellStyle name="合計 3 2 3 2 9 2" xfId="34080" xr:uid="{00000000-0005-0000-0000-000019280000}"/>
    <cellStyle name="合計 3 2 3 3" xfId="2737" xr:uid="{00000000-0005-0000-0000-000016050000}"/>
    <cellStyle name="合計 3 2 3 3 10" xfId="18571" xr:uid="{00000000-0005-0000-0000-000040070000}"/>
    <cellStyle name="合計 3 2 3 3 10 2" xfId="37127" xr:uid="{00000000-0005-0000-0000-00001B280000}"/>
    <cellStyle name="合計 3 2 3 3 10 3" xfId="50629" xr:uid="{00000000-0005-0000-0000-00001B280000}"/>
    <cellStyle name="合計 3 2 3 3 11" xfId="55560" xr:uid="{00000000-0005-0000-0000-000016050000}"/>
    <cellStyle name="合計 3 2 3 3 2" xfId="5944" xr:uid="{00000000-0005-0000-0000-000040070000}"/>
    <cellStyle name="合計 3 2 3 3 2 2" xfId="26353" xr:uid="{00000000-0005-0000-0000-00001C280000}"/>
    <cellStyle name="合計 3 2 3 3 3" xfId="7910" xr:uid="{00000000-0005-0000-0000-000040070000}"/>
    <cellStyle name="合計 3 2 3 3 3 2" xfId="27949" xr:uid="{00000000-0005-0000-0000-00001D280000}"/>
    <cellStyle name="合計 3 2 3 3 4" xfId="8771" xr:uid="{00000000-0005-0000-0000-000040070000}"/>
    <cellStyle name="合計 3 2 3 3 4 2" xfId="28632" xr:uid="{00000000-0005-0000-0000-00001E280000}"/>
    <cellStyle name="合計 3 2 3 3 5" xfId="9627" xr:uid="{00000000-0005-0000-0000-000040070000}"/>
    <cellStyle name="合計 3 2 3 3 5 2" xfId="29228" xr:uid="{00000000-0005-0000-0000-00001F280000}"/>
    <cellStyle name="合計 3 2 3 3 6" xfId="10113" xr:uid="{00000000-0005-0000-0000-0000BB270000}"/>
    <cellStyle name="合計 3 2 3 3 7" xfId="12502" xr:uid="{00000000-0005-0000-0000-000040070000}"/>
    <cellStyle name="合計 3 2 3 3 7 2" xfId="31060" xr:uid="{00000000-0005-0000-0000-000021280000}"/>
    <cellStyle name="合計 3 2 3 3 7 3" xfId="45160" xr:uid="{00000000-0005-0000-0000-000021280000}"/>
    <cellStyle name="合計 3 2 3 3 8" xfId="16644" xr:uid="{00000000-0005-0000-0000-000040070000}"/>
    <cellStyle name="合計 3 2 3 3 8 2" xfId="35200" xr:uid="{00000000-0005-0000-0000-000022280000}"/>
    <cellStyle name="合計 3 2 3 3 9" xfId="18079" xr:uid="{00000000-0005-0000-0000-000016050000}"/>
    <cellStyle name="合計 3 2 3 3 9 2" xfId="36635" xr:uid="{00000000-0005-0000-0000-000023280000}"/>
    <cellStyle name="合計 3 2 3 4" xfId="2339" xr:uid="{00000000-0005-0000-0000-000016050000}"/>
    <cellStyle name="合計 3 2 3 4 10" xfId="23850" xr:uid="{00000000-0005-0000-0000-000024280000}"/>
    <cellStyle name="合計 3 2 3 4 11" xfId="55259" xr:uid="{00000000-0005-0000-0000-000016050000}"/>
    <cellStyle name="合計 3 2 3 4 2" xfId="5546" xr:uid="{00000000-0005-0000-0000-000041070000}"/>
    <cellStyle name="合計 3 2 3 4 2 2" xfId="20532" xr:uid="{00000000-0005-0000-0000-0000BA080000}"/>
    <cellStyle name="合計 3 2 3 4 2 2 2" xfId="39084" xr:uid="{00000000-0005-0000-0000-000026280000}"/>
    <cellStyle name="合計 3 2 3 4 2 3" xfId="25963" xr:uid="{00000000-0005-0000-0000-000025280000}"/>
    <cellStyle name="合計 3 2 3 4 3" xfId="8239" xr:uid="{00000000-0005-0000-0000-000041070000}"/>
    <cellStyle name="合計 3 2 3 4 3 2" xfId="28256" xr:uid="{00000000-0005-0000-0000-000027280000}"/>
    <cellStyle name="合計 3 2 3 4 4" xfId="10114" xr:uid="{00000000-0005-0000-0000-0000BC270000}"/>
    <cellStyle name="合計 3 2 3 4 5" xfId="12378" xr:uid="{00000000-0005-0000-0000-000041070000}"/>
    <cellStyle name="合計 3 2 3 4 5 2" xfId="30937" xr:uid="{00000000-0005-0000-0000-000029280000}"/>
    <cellStyle name="合計 3 2 3 4 5 3" xfId="45038" xr:uid="{00000000-0005-0000-0000-000029280000}"/>
    <cellStyle name="合計 3 2 3 4 6" xfId="13678" xr:uid="{00000000-0005-0000-0000-000041070000}"/>
    <cellStyle name="合計 3 2 3 4 6 2" xfId="32234" xr:uid="{00000000-0005-0000-0000-00002A280000}"/>
    <cellStyle name="合計 3 2 3 4 7" xfId="18148" xr:uid="{00000000-0005-0000-0000-000016050000}"/>
    <cellStyle name="合計 3 2 3 4 7 2" xfId="36704" xr:uid="{00000000-0005-0000-0000-00002B280000}"/>
    <cellStyle name="合計 3 2 3 4 8" xfId="12091" xr:uid="{00000000-0005-0000-0000-000041070000}"/>
    <cellStyle name="合計 3 2 3 4 8 2" xfId="30654" xr:uid="{00000000-0005-0000-0000-00002C280000}"/>
    <cellStyle name="合計 3 2 3 4 8 3" xfId="44797" xr:uid="{00000000-0005-0000-0000-00002C280000}"/>
    <cellStyle name="合計 3 2 3 4 9" xfId="21441" xr:uid="{00000000-0005-0000-0000-000016050000}"/>
    <cellStyle name="合計 3 2 3 4 9 2" xfId="39981" xr:uid="{00000000-0005-0000-0000-00002D280000}"/>
    <cellStyle name="合計 3 2 3 4 9 3" xfId="53329" xr:uid="{00000000-0005-0000-0000-00002D280000}"/>
    <cellStyle name="合計 3 2 3 5" xfId="4512" xr:uid="{00000000-0005-0000-0000-00003E070000}"/>
    <cellStyle name="合計 3 2 3 5 2" xfId="25026" xr:uid="{00000000-0005-0000-0000-00002E280000}"/>
    <cellStyle name="合計 3 2 3 6" xfId="3870" xr:uid="{00000000-0005-0000-0000-0000B9270000}"/>
    <cellStyle name="合計 3 2 3 7" xfId="15402" xr:uid="{00000000-0005-0000-0000-00003E070000}"/>
    <cellStyle name="合計 3 2 3 7 2" xfId="33958" xr:uid="{00000000-0005-0000-0000-000030280000}"/>
    <cellStyle name="合計 3 2 3 8" xfId="12147" xr:uid="{00000000-0005-0000-0000-00003E070000}"/>
    <cellStyle name="合計 3 2 3 8 2" xfId="30710" xr:uid="{00000000-0005-0000-0000-000031280000}"/>
    <cellStyle name="合計 3 2 3 9" xfId="18277" xr:uid="{00000000-0005-0000-0000-000016050000}"/>
    <cellStyle name="合計 3 2 3 9 2" xfId="36833" xr:uid="{00000000-0005-0000-0000-000032280000}"/>
    <cellStyle name="合計 3 2 4" xfId="2297" xr:uid="{00000000-0005-0000-0000-000014050000}"/>
    <cellStyle name="合計 3 2 4 10" xfId="18496" xr:uid="{00000000-0005-0000-0000-000014050000}"/>
    <cellStyle name="合計 3 2 4 10 2" xfId="37052" xr:uid="{00000000-0005-0000-0000-000034280000}"/>
    <cellStyle name="合計 3 2 4 11" xfId="18792" xr:uid="{00000000-0005-0000-0000-000042070000}"/>
    <cellStyle name="合計 3 2 4 11 2" xfId="37348" xr:uid="{00000000-0005-0000-0000-000035280000}"/>
    <cellStyle name="合計 3 2 4 11 3" xfId="50841" xr:uid="{00000000-0005-0000-0000-000035280000}"/>
    <cellStyle name="合計 3 2 4 12" xfId="23808" xr:uid="{00000000-0005-0000-0000-000033280000}"/>
    <cellStyle name="合計 3 2 4 13" xfId="55217" xr:uid="{00000000-0005-0000-0000-000014050000}"/>
    <cellStyle name="合計 3 2 4 2" xfId="5504" xr:uid="{00000000-0005-0000-0000-000042070000}"/>
    <cellStyle name="合計 3 2 4 2 2" xfId="20490" xr:uid="{00000000-0005-0000-0000-0000BC080000}"/>
    <cellStyle name="合計 3 2 4 2 2 2" xfId="39042" xr:uid="{00000000-0005-0000-0000-000037280000}"/>
    <cellStyle name="合計 3 2 4 2 3" xfId="25921" xr:uid="{00000000-0005-0000-0000-000036280000}"/>
    <cellStyle name="合計 3 2 4 3" xfId="7470" xr:uid="{00000000-0005-0000-0000-000042070000}"/>
    <cellStyle name="合計 3 2 4 3 2" xfId="27624" xr:uid="{00000000-0005-0000-0000-000038280000}"/>
    <cellStyle name="合計 3 2 4 4" xfId="4809" xr:uid="{00000000-0005-0000-0000-000042070000}"/>
    <cellStyle name="合計 3 2 4 4 2" xfId="25278" xr:uid="{00000000-0005-0000-0000-000039280000}"/>
    <cellStyle name="合計 3 2 4 5" xfId="8224" xr:uid="{00000000-0005-0000-0000-000042070000}"/>
    <cellStyle name="合計 3 2 4 5 2" xfId="28241" xr:uid="{00000000-0005-0000-0000-00003A280000}"/>
    <cellStyle name="合計 3 2 4 6" xfId="10115" xr:uid="{00000000-0005-0000-0000-0000BD270000}"/>
    <cellStyle name="合計 3 2 4 7" xfId="11629" xr:uid="{00000000-0005-0000-0000-000014050000}"/>
    <cellStyle name="合計 3 2 4 7 2" xfId="30193" xr:uid="{00000000-0005-0000-0000-00003C280000}"/>
    <cellStyle name="合計 3 2 4 8" xfId="14973" xr:uid="{00000000-0005-0000-0000-000041070000}"/>
    <cellStyle name="合計 3 2 4 8 2" xfId="33529" xr:uid="{00000000-0005-0000-0000-00003D280000}"/>
    <cellStyle name="合計 3 2 4 8 3" xfId="47487" xr:uid="{00000000-0005-0000-0000-00003D280000}"/>
    <cellStyle name="合計 3 2 4 9" xfId="15519" xr:uid="{00000000-0005-0000-0000-000042070000}"/>
    <cellStyle name="合計 3 2 4 9 2" xfId="34075" xr:uid="{00000000-0005-0000-0000-00003E280000}"/>
    <cellStyle name="合計 3 2 5" xfId="2735" xr:uid="{00000000-0005-0000-0000-000014050000}"/>
    <cellStyle name="合計 3 2 5 10" xfId="18712" xr:uid="{00000000-0005-0000-0000-000043070000}"/>
    <cellStyle name="合計 3 2 5 10 2" xfId="37268" xr:uid="{00000000-0005-0000-0000-000040280000}"/>
    <cellStyle name="合計 3 2 5 10 3" xfId="50765" xr:uid="{00000000-0005-0000-0000-000040280000}"/>
    <cellStyle name="合計 3 2 5 11" xfId="55558" xr:uid="{00000000-0005-0000-0000-000014050000}"/>
    <cellStyle name="合計 3 2 5 2" xfId="5942" xr:uid="{00000000-0005-0000-0000-000043070000}"/>
    <cellStyle name="合計 3 2 5 2 2" xfId="26351" xr:uid="{00000000-0005-0000-0000-000041280000}"/>
    <cellStyle name="合計 3 2 5 3" xfId="7908" xr:uid="{00000000-0005-0000-0000-000043070000}"/>
    <cellStyle name="合計 3 2 5 3 2" xfId="27947" xr:uid="{00000000-0005-0000-0000-000042280000}"/>
    <cellStyle name="合計 3 2 5 4" xfId="8769" xr:uid="{00000000-0005-0000-0000-000043070000}"/>
    <cellStyle name="合計 3 2 5 4 2" xfId="28630" xr:uid="{00000000-0005-0000-0000-000043280000}"/>
    <cellStyle name="合計 3 2 5 5" xfId="9625" xr:uid="{00000000-0005-0000-0000-000043070000}"/>
    <cellStyle name="合計 3 2 5 5 2" xfId="29226" xr:uid="{00000000-0005-0000-0000-000044280000}"/>
    <cellStyle name="合計 3 2 5 6" xfId="10116" xr:uid="{00000000-0005-0000-0000-0000BE270000}"/>
    <cellStyle name="合計 3 2 5 7" xfId="12550" xr:uid="{00000000-0005-0000-0000-000043070000}"/>
    <cellStyle name="合計 3 2 5 7 2" xfId="31106" xr:uid="{00000000-0005-0000-0000-000046280000}"/>
    <cellStyle name="合計 3 2 5 7 3" xfId="45206" xr:uid="{00000000-0005-0000-0000-000046280000}"/>
    <cellStyle name="合計 3 2 5 8" xfId="16642" xr:uid="{00000000-0005-0000-0000-000043070000}"/>
    <cellStyle name="合計 3 2 5 8 2" xfId="35198" xr:uid="{00000000-0005-0000-0000-000047280000}"/>
    <cellStyle name="合計 3 2 5 9" xfId="18115" xr:uid="{00000000-0005-0000-0000-000014050000}"/>
    <cellStyle name="合計 3 2 5 9 2" xfId="36671" xr:uid="{00000000-0005-0000-0000-000048280000}"/>
    <cellStyle name="合計 3 2 6" xfId="2341" xr:uid="{00000000-0005-0000-0000-000014050000}"/>
    <cellStyle name="合計 3 2 6 10" xfId="23852" xr:uid="{00000000-0005-0000-0000-000049280000}"/>
    <cellStyle name="合計 3 2 6 11" xfId="55261" xr:uid="{00000000-0005-0000-0000-000014050000}"/>
    <cellStyle name="合計 3 2 6 2" xfId="5548" xr:uid="{00000000-0005-0000-0000-000044070000}"/>
    <cellStyle name="合計 3 2 6 2 2" xfId="20534" xr:uid="{00000000-0005-0000-0000-0000BF080000}"/>
    <cellStyle name="合計 3 2 6 2 2 2" xfId="39086" xr:uid="{00000000-0005-0000-0000-00004B280000}"/>
    <cellStyle name="合計 3 2 6 2 3" xfId="25965" xr:uid="{00000000-0005-0000-0000-00004A280000}"/>
    <cellStyle name="合計 3 2 6 3" xfId="6912" xr:uid="{00000000-0005-0000-0000-000044070000}"/>
    <cellStyle name="合計 3 2 6 3 2" xfId="27173" xr:uid="{00000000-0005-0000-0000-00004C280000}"/>
    <cellStyle name="合計 3 2 6 4" xfId="10117" xr:uid="{00000000-0005-0000-0000-0000BF270000}"/>
    <cellStyle name="合計 3 2 6 5" xfId="13223" xr:uid="{00000000-0005-0000-0000-000044070000}"/>
    <cellStyle name="合計 3 2 6 5 2" xfId="31779" xr:uid="{00000000-0005-0000-0000-00004E280000}"/>
    <cellStyle name="合計 3 2 6 5 3" xfId="45861" xr:uid="{00000000-0005-0000-0000-00004E280000}"/>
    <cellStyle name="合計 3 2 6 6" xfId="14579" xr:uid="{00000000-0005-0000-0000-000044070000}"/>
    <cellStyle name="合計 3 2 6 6 2" xfId="33135" xr:uid="{00000000-0005-0000-0000-00004F280000}"/>
    <cellStyle name="合計 3 2 6 7" xfId="17366" xr:uid="{00000000-0005-0000-0000-000014050000}"/>
    <cellStyle name="合計 3 2 6 7 2" xfId="35922" xr:uid="{00000000-0005-0000-0000-000050280000}"/>
    <cellStyle name="合計 3 2 6 8" xfId="15586" xr:uid="{00000000-0005-0000-0000-000044070000}"/>
    <cellStyle name="合計 3 2 6 8 2" xfId="34142" xr:uid="{00000000-0005-0000-0000-000051280000}"/>
    <cellStyle name="合計 3 2 6 8 3" xfId="48034" xr:uid="{00000000-0005-0000-0000-000051280000}"/>
    <cellStyle name="合計 3 2 6 9" xfId="21443" xr:uid="{00000000-0005-0000-0000-000014050000}"/>
    <cellStyle name="合計 3 2 6 9 2" xfId="39983" xr:uid="{00000000-0005-0000-0000-000052280000}"/>
    <cellStyle name="合計 3 2 6 9 3" xfId="53331" xr:uid="{00000000-0005-0000-0000-000052280000}"/>
    <cellStyle name="合計 3 2 7" xfId="4510" xr:uid="{00000000-0005-0000-0000-000039070000}"/>
    <cellStyle name="合計 3 2 7 2" xfId="25024" xr:uid="{00000000-0005-0000-0000-000053280000}"/>
    <cellStyle name="合計 3 2 8" xfId="3865" xr:uid="{00000000-0005-0000-0000-0000B4270000}"/>
    <cellStyle name="合計 3 2 9" xfId="13798" xr:uid="{00000000-0005-0000-0000-000039070000}"/>
    <cellStyle name="合計 3 2 9 2" xfId="32354" xr:uid="{00000000-0005-0000-0000-000055280000}"/>
    <cellStyle name="合計 3 3" xfId="1297" xr:uid="{00000000-0005-0000-0000-000017050000}"/>
    <cellStyle name="合計 3 3 10" xfId="19178" xr:uid="{00000000-0005-0000-0000-000045070000}"/>
    <cellStyle name="合計 3 3 10 2" xfId="37734" xr:uid="{00000000-0005-0000-0000-000057280000}"/>
    <cellStyle name="合計 3 3 10 3" xfId="51226" xr:uid="{00000000-0005-0000-0000-000057280000}"/>
    <cellStyle name="合計 3 3 11" xfId="19850" xr:uid="{00000000-0005-0000-0000-000017050000}"/>
    <cellStyle name="合計 3 3 11 2" xfId="38406" xr:uid="{00000000-0005-0000-0000-000058280000}"/>
    <cellStyle name="合計 3 3 11 3" xfId="51898" xr:uid="{00000000-0005-0000-0000-000058280000}"/>
    <cellStyle name="合計 3 3 12" xfId="18808" xr:uid="{00000000-0005-0000-0000-000017050000}"/>
    <cellStyle name="合計 3 3 12 2" xfId="37364" xr:uid="{00000000-0005-0000-0000-000059280000}"/>
    <cellStyle name="合計 3 3 12 3" xfId="50857" xr:uid="{00000000-0005-0000-0000-000059280000}"/>
    <cellStyle name="合計 3 3 13" xfId="22252" xr:uid="{00000000-0005-0000-0000-000045070000}"/>
    <cellStyle name="合計 3 3 13 2" xfId="40792" xr:uid="{00000000-0005-0000-0000-00005A280000}"/>
    <cellStyle name="合計 3 3 13 3" xfId="53994" xr:uid="{00000000-0005-0000-0000-00005A280000}"/>
    <cellStyle name="合計 3 3 14" xfId="23054" xr:uid="{00000000-0005-0000-0000-000056280000}"/>
    <cellStyle name="合計 3 3 15" xfId="29929" xr:uid="{00000000-0005-0000-0000-000056280000}"/>
    <cellStyle name="合計 3 3 16" xfId="54469" xr:uid="{00000000-0005-0000-0000-000017050000}"/>
    <cellStyle name="合計 3 3 2" xfId="2294" xr:uid="{00000000-0005-0000-0000-000017050000}"/>
    <cellStyle name="合計 3 3 2 10" xfId="14844" xr:uid="{00000000-0005-0000-0000-000017050000}"/>
    <cellStyle name="合計 3 3 2 10 2" xfId="33400" xr:uid="{00000000-0005-0000-0000-00005C280000}"/>
    <cellStyle name="合計 3 3 2 11" xfId="14293" xr:uid="{00000000-0005-0000-0000-000046070000}"/>
    <cellStyle name="合計 3 3 2 11 2" xfId="32849" xr:uid="{00000000-0005-0000-0000-00005D280000}"/>
    <cellStyle name="合計 3 3 2 11 3" xfId="46841" xr:uid="{00000000-0005-0000-0000-00005D280000}"/>
    <cellStyle name="合計 3 3 2 12" xfId="23805" xr:uid="{00000000-0005-0000-0000-00005B280000}"/>
    <cellStyle name="合計 3 3 2 13" xfId="55214" xr:uid="{00000000-0005-0000-0000-000017050000}"/>
    <cellStyle name="合計 3 3 2 2" xfId="5501" xr:uid="{00000000-0005-0000-0000-000046070000}"/>
    <cellStyle name="合計 3 3 2 2 2" xfId="20487" xr:uid="{00000000-0005-0000-0000-0000C2080000}"/>
    <cellStyle name="合計 3 3 2 2 2 2" xfId="39039" xr:uid="{00000000-0005-0000-0000-00005F280000}"/>
    <cellStyle name="合計 3 3 2 2 3" xfId="25918" xr:uid="{00000000-0005-0000-0000-00005E280000}"/>
    <cellStyle name="合計 3 3 2 3" xfId="7467" xr:uid="{00000000-0005-0000-0000-000046070000}"/>
    <cellStyle name="合計 3 3 2 3 2" xfId="27621" xr:uid="{00000000-0005-0000-0000-000060280000}"/>
    <cellStyle name="合計 3 3 2 4" xfId="4806" xr:uid="{00000000-0005-0000-0000-000046070000}"/>
    <cellStyle name="合計 3 3 2 4 2" xfId="25275" xr:uid="{00000000-0005-0000-0000-000061280000}"/>
    <cellStyle name="合計 3 3 2 5" xfId="6883" xr:uid="{00000000-0005-0000-0000-000046070000}"/>
    <cellStyle name="合計 3 3 2 5 2" xfId="27144" xr:uid="{00000000-0005-0000-0000-000062280000}"/>
    <cellStyle name="合計 3 3 2 6" xfId="10119" xr:uid="{00000000-0005-0000-0000-0000C1270000}"/>
    <cellStyle name="合計 3 3 2 7" xfId="11632" xr:uid="{00000000-0005-0000-0000-000017050000}"/>
    <cellStyle name="合計 3 3 2 7 2" xfId="30196" xr:uid="{00000000-0005-0000-0000-000064280000}"/>
    <cellStyle name="合計 3 3 2 8" xfId="14970" xr:uid="{00000000-0005-0000-0000-000045070000}"/>
    <cellStyle name="合計 3 3 2 8 2" xfId="33526" xr:uid="{00000000-0005-0000-0000-000065280000}"/>
    <cellStyle name="合計 3 3 2 8 3" xfId="47484" xr:uid="{00000000-0005-0000-0000-000065280000}"/>
    <cellStyle name="合計 3 3 2 9" xfId="12181" xr:uid="{00000000-0005-0000-0000-000046070000}"/>
    <cellStyle name="合計 3 3 2 9 2" xfId="30744" xr:uid="{00000000-0005-0000-0000-000066280000}"/>
    <cellStyle name="合計 3 3 3" xfId="2738" xr:uid="{00000000-0005-0000-0000-000017050000}"/>
    <cellStyle name="合計 3 3 3 10" xfId="14421" xr:uid="{00000000-0005-0000-0000-000047070000}"/>
    <cellStyle name="合計 3 3 3 10 2" xfId="32977" xr:uid="{00000000-0005-0000-0000-000068280000}"/>
    <cellStyle name="合計 3 3 3 10 3" xfId="46961" xr:uid="{00000000-0005-0000-0000-000068280000}"/>
    <cellStyle name="合計 3 3 3 11" xfId="55561" xr:uid="{00000000-0005-0000-0000-000017050000}"/>
    <cellStyle name="合計 3 3 3 2" xfId="5945" xr:uid="{00000000-0005-0000-0000-000047070000}"/>
    <cellStyle name="合計 3 3 3 2 2" xfId="26354" xr:uid="{00000000-0005-0000-0000-000069280000}"/>
    <cellStyle name="合計 3 3 3 3" xfId="7911" xr:uid="{00000000-0005-0000-0000-000047070000}"/>
    <cellStyle name="合計 3 3 3 3 2" xfId="27950" xr:uid="{00000000-0005-0000-0000-00006A280000}"/>
    <cellStyle name="合計 3 3 3 4" xfId="8772" xr:uid="{00000000-0005-0000-0000-000047070000}"/>
    <cellStyle name="合計 3 3 3 4 2" xfId="28633" xr:uid="{00000000-0005-0000-0000-00006B280000}"/>
    <cellStyle name="合計 3 3 3 5" xfId="9628" xr:uid="{00000000-0005-0000-0000-000047070000}"/>
    <cellStyle name="合計 3 3 3 5 2" xfId="29229" xr:uid="{00000000-0005-0000-0000-00006C280000}"/>
    <cellStyle name="合計 3 3 3 6" xfId="10120" xr:uid="{00000000-0005-0000-0000-0000C2270000}"/>
    <cellStyle name="合計 3 3 3 7" xfId="12697" xr:uid="{00000000-0005-0000-0000-000047070000}"/>
    <cellStyle name="合計 3 3 3 7 2" xfId="31253" xr:uid="{00000000-0005-0000-0000-00006E280000}"/>
    <cellStyle name="合計 3 3 3 7 3" xfId="45347" xr:uid="{00000000-0005-0000-0000-00006E280000}"/>
    <cellStyle name="合計 3 3 3 8" xfId="16645" xr:uid="{00000000-0005-0000-0000-000047070000}"/>
    <cellStyle name="合計 3 3 3 8 2" xfId="35201" xr:uid="{00000000-0005-0000-0000-00006F280000}"/>
    <cellStyle name="合計 3 3 3 9" xfId="17993" xr:uid="{00000000-0005-0000-0000-000017050000}"/>
    <cellStyle name="合計 3 3 3 9 2" xfId="36549" xr:uid="{00000000-0005-0000-0000-000070280000}"/>
    <cellStyle name="合計 3 3 4" xfId="2338" xr:uid="{00000000-0005-0000-0000-000017050000}"/>
    <cellStyle name="合計 3 3 4 10" xfId="23849" xr:uid="{00000000-0005-0000-0000-000071280000}"/>
    <cellStyle name="合計 3 3 4 11" xfId="55258" xr:uid="{00000000-0005-0000-0000-000017050000}"/>
    <cellStyle name="合計 3 3 4 2" xfId="5545" xr:uid="{00000000-0005-0000-0000-000048070000}"/>
    <cellStyle name="合計 3 3 4 2 2" xfId="20531" xr:uid="{00000000-0005-0000-0000-0000C5080000}"/>
    <cellStyle name="合計 3 3 4 2 2 2" xfId="39083" xr:uid="{00000000-0005-0000-0000-000073280000}"/>
    <cellStyle name="合計 3 3 4 2 3" xfId="25962" xr:uid="{00000000-0005-0000-0000-000072280000}"/>
    <cellStyle name="合計 3 3 4 3" xfId="6911" xr:uid="{00000000-0005-0000-0000-000048070000}"/>
    <cellStyle name="合計 3 3 4 3 2" xfId="27172" xr:uid="{00000000-0005-0000-0000-000074280000}"/>
    <cellStyle name="合計 3 3 4 4" xfId="10121" xr:uid="{00000000-0005-0000-0000-0000C3270000}"/>
    <cellStyle name="合計 3 3 4 5" xfId="11748" xr:uid="{00000000-0005-0000-0000-000048070000}"/>
    <cellStyle name="合計 3 3 4 5 2" xfId="30312" xr:uid="{00000000-0005-0000-0000-000076280000}"/>
    <cellStyle name="合計 3 3 4 5 3" xfId="44459" xr:uid="{00000000-0005-0000-0000-000076280000}"/>
    <cellStyle name="合計 3 3 4 6" xfId="12266" xr:uid="{00000000-0005-0000-0000-000048070000}"/>
    <cellStyle name="合計 3 3 4 6 2" xfId="30827" xr:uid="{00000000-0005-0000-0000-000077280000}"/>
    <cellStyle name="合計 3 3 4 7" xfId="17964" xr:uid="{00000000-0005-0000-0000-000017050000}"/>
    <cellStyle name="合計 3 3 4 7 2" xfId="36520" xr:uid="{00000000-0005-0000-0000-000078280000}"/>
    <cellStyle name="合計 3 3 4 8" xfId="15365" xr:uid="{00000000-0005-0000-0000-000048070000}"/>
    <cellStyle name="合計 3 3 4 8 2" xfId="33921" xr:uid="{00000000-0005-0000-0000-000079280000}"/>
    <cellStyle name="合計 3 3 4 8 3" xfId="47852" xr:uid="{00000000-0005-0000-0000-000079280000}"/>
    <cellStyle name="合計 3 3 4 9" xfId="21440" xr:uid="{00000000-0005-0000-0000-000017050000}"/>
    <cellStyle name="合計 3 3 4 9 2" xfId="39980" xr:uid="{00000000-0005-0000-0000-00007A280000}"/>
    <cellStyle name="合計 3 3 4 9 3" xfId="53328" xr:uid="{00000000-0005-0000-0000-00007A280000}"/>
    <cellStyle name="合計 3 3 5" xfId="4513" xr:uid="{00000000-0005-0000-0000-000045070000}"/>
    <cellStyle name="合計 3 3 5 2" xfId="25027" xr:uid="{00000000-0005-0000-0000-00007B280000}"/>
    <cellStyle name="合計 3 3 6" xfId="10118" xr:uid="{00000000-0005-0000-0000-0000C0270000}"/>
    <cellStyle name="合計 3 3 7" xfId="15006" xr:uid="{00000000-0005-0000-0000-000045070000}"/>
    <cellStyle name="合計 3 3 7 2" xfId="33562" xr:uid="{00000000-0005-0000-0000-00007D280000}"/>
    <cellStyle name="合計 3 3 8" xfId="17677" xr:uid="{00000000-0005-0000-0000-000045070000}"/>
    <cellStyle name="合計 3 3 8 2" xfId="36233" xr:uid="{00000000-0005-0000-0000-00007E280000}"/>
    <cellStyle name="合計 3 3 9" xfId="17647" xr:uid="{00000000-0005-0000-0000-000017050000}"/>
    <cellStyle name="合計 3 3 9 2" xfId="36203" xr:uid="{00000000-0005-0000-0000-00007F280000}"/>
    <cellStyle name="合計 3 4" xfId="1298" xr:uid="{00000000-0005-0000-0000-000018050000}"/>
    <cellStyle name="合計 3 4 10" xfId="18931" xr:uid="{00000000-0005-0000-0000-000049070000}"/>
    <cellStyle name="合計 3 4 10 2" xfId="37487" xr:uid="{00000000-0005-0000-0000-000081280000}"/>
    <cellStyle name="合計 3 4 10 3" xfId="50979" xr:uid="{00000000-0005-0000-0000-000081280000}"/>
    <cellStyle name="合計 3 4 11" xfId="18965" xr:uid="{00000000-0005-0000-0000-000018050000}"/>
    <cellStyle name="合計 3 4 11 2" xfId="37521" xr:uid="{00000000-0005-0000-0000-000082280000}"/>
    <cellStyle name="合計 3 4 11 3" xfId="51013" xr:uid="{00000000-0005-0000-0000-000082280000}"/>
    <cellStyle name="合計 3 4 12" xfId="18695" xr:uid="{00000000-0005-0000-0000-000018050000}"/>
    <cellStyle name="合計 3 4 12 2" xfId="37251" xr:uid="{00000000-0005-0000-0000-000083280000}"/>
    <cellStyle name="合計 3 4 12 3" xfId="50748" xr:uid="{00000000-0005-0000-0000-000083280000}"/>
    <cellStyle name="合計 3 4 13" xfId="22253" xr:uid="{00000000-0005-0000-0000-000049070000}"/>
    <cellStyle name="合計 3 4 13 2" xfId="40793" xr:uid="{00000000-0005-0000-0000-000084280000}"/>
    <cellStyle name="合計 3 4 13 3" xfId="53995" xr:uid="{00000000-0005-0000-0000-000084280000}"/>
    <cellStyle name="合計 3 4 14" xfId="23055" xr:uid="{00000000-0005-0000-0000-000080280000}"/>
    <cellStyle name="合計 3 4 15" xfId="29928" xr:uid="{00000000-0005-0000-0000-000080280000}"/>
    <cellStyle name="合計 3 4 16" xfId="54470" xr:uid="{00000000-0005-0000-0000-000018050000}"/>
    <cellStyle name="合計 3 4 2" xfId="2293" xr:uid="{00000000-0005-0000-0000-000018050000}"/>
    <cellStyle name="合計 3 4 2 10" xfId="17674" xr:uid="{00000000-0005-0000-0000-000018050000}"/>
    <cellStyle name="合計 3 4 2 10 2" xfId="36230" xr:uid="{00000000-0005-0000-0000-000086280000}"/>
    <cellStyle name="合計 3 4 2 11" xfId="17478" xr:uid="{00000000-0005-0000-0000-00004A070000}"/>
    <cellStyle name="合計 3 4 2 11 2" xfId="36034" xr:uid="{00000000-0005-0000-0000-000087280000}"/>
    <cellStyle name="合計 3 4 2 11 3" xfId="49674" xr:uid="{00000000-0005-0000-0000-000087280000}"/>
    <cellStyle name="合計 3 4 2 12" xfId="23804" xr:uid="{00000000-0005-0000-0000-000085280000}"/>
    <cellStyle name="合計 3 4 2 13" xfId="55213" xr:uid="{00000000-0005-0000-0000-000018050000}"/>
    <cellStyle name="合計 3 4 2 2" xfId="5500" xr:uid="{00000000-0005-0000-0000-00004A070000}"/>
    <cellStyle name="合計 3 4 2 2 2" xfId="20486" xr:uid="{00000000-0005-0000-0000-0000C8080000}"/>
    <cellStyle name="合計 3 4 2 2 2 2" xfId="39038" xr:uid="{00000000-0005-0000-0000-000089280000}"/>
    <cellStyle name="合計 3 4 2 2 3" xfId="25917" xr:uid="{00000000-0005-0000-0000-000088280000}"/>
    <cellStyle name="合計 3 4 2 3" xfId="7466" xr:uid="{00000000-0005-0000-0000-00004A070000}"/>
    <cellStyle name="合計 3 4 2 3 2" xfId="27620" xr:uid="{00000000-0005-0000-0000-00008A280000}"/>
    <cellStyle name="合計 3 4 2 4" xfId="4805" xr:uid="{00000000-0005-0000-0000-00004A070000}"/>
    <cellStyle name="合計 3 4 2 4 2" xfId="25274" xr:uid="{00000000-0005-0000-0000-00008B280000}"/>
    <cellStyle name="合計 3 4 2 5" xfId="8216" xr:uid="{00000000-0005-0000-0000-00004A070000}"/>
    <cellStyle name="合計 3 4 2 5 2" xfId="28233" xr:uid="{00000000-0005-0000-0000-00008C280000}"/>
    <cellStyle name="合計 3 4 2 6" xfId="10123" xr:uid="{00000000-0005-0000-0000-0000C5270000}"/>
    <cellStyle name="合計 3 4 2 7" xfId="11633" xr:uid="{00000000-0005-0000-0000-000018050000}"/>
    <cellStyle name="合計 3 4 2 7 2" xfId="30197" xr:uid="{00000000-0005-0000-0000-00008E280000}"/>
    <cellStyle name="合計 3 4 2 8" xfId="14969" xr:uid="{00000000-0005-0000-0000-000049070000}"/>
    <cellStyle name="合計 3 4 2 8 2" xfId="33525" xr:uid="{00000000-0005-0000-0000-00008F280000}"/>
    <cellStyle name="合計 3 4 2 8 3" xfId="47483" xr:uid="{00000000-0005-0000-0000-00008F280000}"/>
    <cellStyle name="合計 3 4 2 9" xfId="15691" xr:uid="{00000000-0005-0000-0000-00004A070000}"/>
    <cellStyle name="合計 3 4 2 9 2" xfId="34247" xr:uid="{00000000-0005-0000-0000-000090280000}"/>
    <cellStyle name="合計 3 4 3" xfId="2739" xr:uid="{00000000-0005-0000-0000-000018050000}"/>
    <cellStyle name="合計 3 4 3 10" xfId="18452" xr:uid="{00000000-0005-0000-0000-00004B070000}"/>
    <cellStyle name="合計 3 4 3 10 2" xfId="37008" xr:uid="{00000000-0005-0000-0000-000092280000}"/>
    <cellStyle name="合計 3 4 3 10 3" xfId="50524" xr:uid="{00000000-0005-0000-0000-000092280000}"/>
    <cellStyle name="合計 3 4 3 11" xfId="55562" xr:uid="{00000000-0005-0000-0000-000018050000}"/>
    <cellStyle name="合計 3 4 3 2" xfId="5946" xr:uid="{00000000-0005-0000-0000-00004B070000}"/>
    <cellStyle name="合計 3 4 3 2 2" xfId="26355" xr:uid="{00000000-0005-0000-0000-000093280000}"/>
    <cellStyle name="合計 3 4 3 3" xfId="7912" xr:uid="{00000000-0005-0000-0000-00004B070000}"/>
    <cellStyle name="合計 3 4 3 3 2" xfId="27951" xr:uid="{00000000-0005-0000-0000-000094280000}"/>
    <cellStyle name="合計 3 4 3 4" xfId="8773" xr:uid="{00000000-0005-0000-0000-00004B070000}"/>
    <cellStyle name="合計 3 4 3 4 2" xfId="28634" xr:uid="{00000000-0005-0000-0000-000095280000}"/>
    <cellStyle name="合計 3 4 3 5" xfId="9629" xr:uid="{00000000-0005-0000-0000-00004B070000}"/>
    <cellStyle name="合計 3 4 3 5 2" xfId="29230" xr:uid="{00000000-0005-0000-0000-000096280000}"/>
    <cellStyle name="合計 3 4 3 6" xfId="10124" xr:uid="{00000000-0005-0000-0000-0000C6270000}"/>
    <cellStyle name="合計 3 4 3 7" xfId="12551" xr:uid="{00000000-0005-0000-0000-00004B070000}"/>
    <cellStyle name="合計 3 4 3 7 2" xfId="31107" xr:uid="{00000000-0005-0000-0000-000098280000}"/>
    <cellStyle name="合計 3 4 3 7 3" xfId="45207" xr:uid="{00000000-0005-0000-0000-000098280000}"/>
    <cellStyle name="合計 3 4 3 8" xfId="16646" xr:uid="{00000000-0005-0000-0000-00004B070000}"/>
    <cellStyle name="合計 3 4 3 8 2" xfId="35202" xr:uid="{00000000-0005-0000-0000-000099280000}"/>
    <cellStyle name="合計 3 4 3 9" xfId="15324" xr:uid="{00000000-0005-0000-0000-000018050000}"/>
    <cellStyle name="合計 3 4 3 9 2" xfId="33880" xr:uid="{00000000-0005-0000-0000-00009A280000}"/>
    <cellStyle name="合計 3 4 4" xfId="2337" xr:uid="{00000000-0005-0000-0000-000018050000}"/>
    <cellStyle name="合計 3 4 4 10" xfId="23848" xr:uid="{00000000-0005-0000-0000-00009B280000}"/>
    <cellStyle name="合計 3 4 4 11" xfId="55257" xr:uid="{00000000-0005-0000-0000-000018050000}"/>
    <cellStyle name="合計 3 4 4 2" xfId="5544" xr:uid="{00000000-0005-0000-0000-00004C070000}"/>
    <cellStyle name="合計 3 4 4 2 2" xfId="20530" xr:uid="{00000000-0005-0000-0000-0000CB080000}"/>
    <cellStyle name="合計 3 4 4 2 2 2" xfId="39082" xr:uid="{00000000-0005-0000-0000-00009D280000}"/>
    <cellStyle name="合計 3 4 4 2 3" xfId="25961" xr:uid="{00000000-0005-0000-0000-00009C280000}"/>
    <cellStyle name="合計 3 4 4 3" xfId="8238" xr:uid="{00000000-0005-0000-0000-00004C070000}"/>
    <cellStyle name="合計 3 4 4 3 2" xfId="28255" xr:uid="{00000000-0005-0000-0000-00009E280000}"/>
    <cellStyle name="合計 3 4 4 4" xfId="10125" xr:uid="{00000000-0005-0000-0000-0000C7270000}"/>
    <cellStyle name="合計 3 4 4 5" xfId="11907" xr:uid="{00000000-0005-0000-0000-00004C070000}"/>
    <cellStyle name="合計 3 4 4 5 2" xfId="30471" xr:uid="{00000000-0005-0000-0000-0000A0280000}"/>
    <cellStyle name="合計 3 4 4 5 3" xfId="44616" xr:uid="{00000000-0005-0000-0000-0000A0280000}"/>
    <cellStyle name="合計 3 4 4 6" xfId="13506" xr:uid="{00000000-0005-0000-0000-00004C070000}"/>
    <cellStyle name="合計 3 4 4 6 2" xfId="32062" xr:uid="{00000000-0005-0000-0000-0000A1280000}"/>
    <cellStyle name="合計 3 4 4 7" xfId="14027" xr:uid="{00000000-0005-0000-0000-000018050000}"/>
    <cellStyle name="合計 3 4 4 7 2" xfId="32583" xr:uid="{00000000-0005-0000-0000-0000A2280000}"/>
    <cellStyle name="合計 3 4 4 8" xfId="18521" xr:uid="{00000000-0005-0000-0000-00004C070000}"/>
    <cellStyle name="合計 3 4 4 8 2" xfId="37077" xr:uid="{00000000-0005-0000-0000-0000A3280000}"/>
    <cellStyle name="合計 3 4 4 8 3" xfId="50581" xr:uid="{00000000-0005-0000-0000-0000A3280000}"/>
    <cellStyle name="合計 3 4 4 9" xfId="21439" xr:uid="{00000000-0005-0000-0000-000018050000}"/>
    <cellStyle name="合計 3 4 4 9 2" xfId="39979" xr:uid="{00000000-0005-0000-0000-0000A4280000}"/>
    <cellStyle name="合計 3 4 4 9 3" xfId="53327" xr:uid="{00000000-0005-0000-0000-0000A4280000}"/>
    <cellStyle name="合計 3 4 5" xfId="4514" xr:uid="{00000000-0005-0000-0000-000049070000}"/>
    <cellStyle name="合計 3 4 5 2" xfId="25028" xr:uid="{00000000-0005-0000-0000-0000A5280000}"/>
    <cellStyle name="合計 3 4 6" xfId="10122" xr:uid="{00000000-0005-0000-0000-0000C4270000}"/>
    <cellStyle name="合計 3 4 7" xfId="13796" xr:uid="{00000000-0005-0000-0000-000049070000}"/>
    <cellStyle name="合計 3 4 7 2" xfId="32352" xr:uid="{00000000-0005-0000-0000-0000A7280000}"/>
    <cellStyle name="合計 3 4 8" xfId="12135" xr:uid="{00000000-0005-0000-0000-000049070000}"/>
    <cellStyle name="合計 3 4 8 2" xfId="30698" xr:uid="{00000000-0005-0000-0000-0000A8280000}"/>
    <cellStyle name="合計 3 4 9" xfId="17518" xr:uid="{00000000-0005-0000-0000-000018050000}"/>
    <cellStyle name="合計 3 4 9 2" xfId="36074" xr:uid="{00000000-0005-0000-0000-0000A9280000}"/>
    <cellStyle name="合計 3 5" xfId="2298" xr:uid="{00000000-0005-0000-0000-000013050000}"/>
    <cellStyle name="合計 3 5 10" xfId="15857" xr:uid="{00000000-0005-0000-0000-000013050000}"/>
    <cellStyle name="合計 3 5 10 2" xfId="34413" xr:uid="{00000000-0005-0000-0000-0000AB280000}"/>
    <cellStyle name="合計 3 5 11" xfId="13270" xr:uid="{00000000-0005-0000-0000-00004D070000}"/>
    <cellStyle name="合計 3 5 11 2" xfId="31826" xr:uid="{00000000-0005-0000-0000-0000AC280000}"/>
    <cellStyle name="合計 3 5 11 3" xfId="45908" xr:uid="{00000000-0005-0000-0000-0000AC280000}"/>
    <cellStyle name="合計 3 5 12" xfId="23809" xr:uid="{00000000-0005-0000-0000-0000AA280000}"/>
    <cellStyle name="合計 3 5 13" xfId="55218" xr:uid="{00000000-0005-0000-0000-000013050000}"/>
    <cellStyle name="合計 3 5 2" xfId="5505" xr:uid="{00000000-0005-0000-0000-00004D070000}"/>
    <cellStyle name="合計 3 5 2 2" xfId="20491" xr:uid="{00000000-0005-0000-0000-0000CD080000}"/>
    <cellStyle name="合計 3 5 2 2 2" xfId="39043" xr:uid="{00000000-0005-0000-0000-0000AE280000}"/>
    <cellStyle name="合計 3 5 2 3" xfId="25922" xr:uid="{00000000-0005-0000-0000-0000AD280000}"/>
    <cellStyle name="合計 3 5 3" xfId="7471" xr:uid="{00000000-0005-0000-0000-00004D070000}"/>
    <cellStyle name="合計 3 5 3 2" xfId="27625" xr:uid="{00000000-0005-0000-0000-0000AF280000}"/>
    <cellStyle name="合計 3 5 4" xfId="4810" xr:uid="{00000000-0005-0000-0000-00004D070000}"/>
    <cellStyle name="合計 3 5 4 2" xfId="25279" xr:uid="{00000000-0005-0000-0000-0000B0280000}"/>
    <cellStyle name="合計 3 5 5" xfId="6886" xr:uid="{00000000-0005-0000-0000-00004D070000}"/>
    <cellStyle name="合計 3 5 5 2" xfId="27147" xr:uid="{00000000-0005-0000-0000-0000B1280000}"/>
    <cellStyle name="合計 3 5 6" xfId="10126" xr:uid="{00000000-0005-0000-0000-0000C8270000}"/>
    <cellStyle name="合計 3 5 7" xfId="11628" xr:uid="{00000000-0005-0000-0000-000013050000}"/>
    <cellStyle name="合計 3 5 7 2" xfId="30192" xr:uid="{00000000-0005-0000-0000-0000B3280000}"/>
    <cellStyle name="合計 3 5 8" xfId="14974" xr:uid="{00000000-0005-0000-0000-00004C070000}"/>
    <cellStyle name="合計 3 5 8 2" xfId="33530" xr:uid="{00000000-0005-0000-0000-0000B4280000}"/>
    <cellStyle name="合計 3 5 8 3" xfId="47488" xr:uid="{00000000-0005-0000-0000-0000B4280000}"/>
    <cellStyle name="合計 3 5 9" xfId="15687" xr:uid="{00000000-0005-0000-0000-00004D070000}"/>
    <cellStyle name="合計 3 5 9 2" xfId="34243" xr:uid="{00000000-0005-0000-0000-0000B5280000}"/>
    <cellStyle name="合計 3 6" xfId="2734" xr:uid="{00000000-0005-0000-0000-000013050000}"/>
    <cellStyle name="合計 3 6 10" xfId="18541" xr:uid="{00000000-0005-0000-0000-00004E070000}"/>
    <cellStyle name="合計 3 6 10 2" xfId="37097" xr:uid="{00000000-0005-0000-0000-0000B7280000}"/>
    <cellStyle name="合計 3 6 10 3" xfId="50599" xr:uid="{00000000-0005-0000-0000-0000B7280000}"/>
    <cellStyle name="合計 3 6 11" xfId="55557" xr:uid="{00000000-0005-0000-0000-000013050000}"/>
    <cellStyle name="合計 3 6 2" xfId="5941" xr:uid="{00000000-0005-0000-0000-00004E070000}"/>
    <cellStyle name="合計 3 6 2 2" xfId="26350" xr:uid="{00000000-0005-0000-0000-0000B8280000}"/>
    <cellStyle name="合計 3 6 3" xfId="7907" xr:uid="{00000000-0005-0000-0000-00004E070000}"/>
    <cellStyle name="合計 3 6 3 2" xfId="27946" xr:uid="{00000000-0005-0000-0000-0000B9280000}"/>
    <cellStyle name="合計 3 6 4" xfId="8768" xr:uid="{00000000-0005-0000-0000-00004E070000}"/>
    <cellStyle name="合計 3 6 4 2" xfId="28629" xr:uid="{00000000-0005-0000-0000-0000BA280000}"/>
    <cellStyle name="合計 3 6 5" xfId="9624" xr:uid="{00000000-0005-0000-0000-00004E070000}"/>
    <cellStyle name="合計 3 6 5 2" xfId="29225" xr:uid="{00000000-0005-0000-0000-0000BB280000}"/>
    <cellStyle name="合計 3 6 6" xfId="10127" xr:uid="{00000000-0005-0000-0000-0000C9270000}"/>
    <cellStyle name="合計 3 6 7" xfId="12696" xr:uid="{00000000-0005-0000-0000-00004E070000}"/>
    <cellStyle name="合計 3 6 7 2" xfId="31252" xr:uid="{00000000-0005-0000-0000-0000BD280000}"/>
    <cellStyle name="合計 3 6 7 3" xfId="45346" xr:uid="{00000000-0005-0000-0000-0000BD280000}"/>
    <cellStyle name="合計 3 6 8" xfId="16641" xr:uid="{00000000-0005-0000-0000-00004E070000}"/>
    <cellStyle name="合計 3 6 8 2" xfId="35197" xr:uid="{00000000-0005-0000-0000-0000BE280000}"/>
    <cellStyle name="合計 3 6 9" xfId="12346" xr:uid="{00000000-0005-0000-0000-000013050000}"/>
    <cellStyle name="合計 3 6 9 2" xfId="30907" xr:uid="{00000000-0005-0000-0000-0000BF280000}"/>
    <cellStyle name="合計 3 7" xfId="2342" xr:uid="{00000000-0005-0000-0000-000013050000}"/>
    <cellStyle name="合計 3 7 10" xfId="23853" xr:uid="{00000000-0005-0000-0000-0000C0280000}"/>
    <cellStyle name="合計 3 7 11" xfId="55262" xr:uid="{00000000-0005-0000-0000-000013050000}"/>
    <cellStyle name="合計 3 7 2" xfId="5549" xr:uid="{00000000-0005-0000-0000-00004F070000}"/>
    <cellStyle name="合計 3 7 2 2" xfId="20535" xr:uid="{00000000-0005-0000-0000-0000D0080000}"/>
    <cellStyle name="合計 3 7 2 2 2" xfId="39087" xr:uid="{00000000-0005-0000-0000-0000C2280000}"/>
    <cellStyle name="合計 3 7 2 3" xfId="25966" xr:uid="{00000000-0005-0000-0000-0000C1280000}"/>
    <cellStyle name="合計 3 7 3" xfId="6913" xr:uid="{00000000-0005-0000-0000-00004F070000}"/>
    <cellStyle name="合計 3 7 3 2" xfId="27174" xr:uid="{00000000-0005-0000-0000-0000C3280000}"/>
    <cellStyle name="合計 3 7 4" xfId="10128" xr:uid="{00000000-0005-0000-0000-0000CA270000}"/>
    <cellStyle name="合計 3 7 5" xfId="13222" xr:uid="{00000000-0005-0000-0000-00004F070000}"/>
    <cellStyle name="合計 3 7 5 2" xfId="31778" xr:uid="{00000000-0005-0000-0000-0000C5280000}"/>
    <cellStyle name="合計 3 7 5 3" xfId="45860" xr:uid="{00000000-0005-0000-0000-0000C5280000}"/>
    <cellStyle name="合計 3 7 6" xfId="13679" xr:uid="{00000000-0005-0000-0000-00004F070000}"/>
    <cellStyle name="合計 3 7 6 2" xfId="32235" xr:uid="{00000000-0005-0000-0000-0000C6280000}"/>
    <cellStyle name="合計 3 7 7" xfId="11671" xr:uid="{00000000-0005-0000-0000-000013050000}"/>
    <cellStyle name="合計 3 7 7 2" xfId="30235" xr:uid="{00000000-0005-0000-0000-0000C7280000}"/>
    <cellStyle name="合計 3 7 8" xfId="17620" xr:uid="{00000000-0005-0000-0000-00004F070000}"/>
    <cellStyle name="合計 3 7 8 2" xfId="36176" xr:uid="{00000000-0005-0000-0000-0000C8280000}"/>
    <cellStyle name="合計 3 7 8 3" xfId="49804" xr:uid="{00000000-0005-0000-0000-0000C8280000}"/>
    <cellStyle name="合計 3 7 9" xfId="21444" xr:uid="{00000000-0005-0000-0000-000013050000}"/>
    <cellStyle name="合計 3 7 9 2" xfId="39984" xr:uid="{00000000-0005-0000-0000-0000C9280000}"/>
    <cellStyle name="合計 3 7 9 3" xfId="53332" xr:uid="{00000000-0005-0000-0000-0000C9280000}"/>
    <cellStyle name="合計 3 8" xfId="4509" xr:uid="{00000000-0005-0000-0000-000038070000}"/>
    <cellStyle name="合計 3 8 2" xfId="25023" xr:uid="{00000000-0005-0000-0000-0000CA280000}"/>
    <cellStyle name="合計 3 9" xfId="3864" xr:uid="{00000000-0005-0000-0000-0000B3270000}"/>
    <cellStyle name="合計 4" xfId="1299" xr:uid="{00000000-0005-0000-0000-000019050000}"/>
    <cellStyle name="合計 4 10" xfId="15403" xr:uid="{00000000-0005-0000-0000-000050070000}"/>
    <cellStyle name="合計 4 10 2" xfId="33959" xr:uid="{00000000-0005-0000-0000-0000CD280000}"/>
    <cellStyle name="合計 4 11" xfId="15943" xr:uid="{00000000-0005-0000-0000-000050070000}"/>
    <cellStyle name="合計 4 11 2" xfId="34499" xr:uid="{00000000-0005-0000-0000-0000CE280000}"/>
    <cellStyle name="合計 4 12" xfId="18059" xr:uid="{00000000-0005-0000-0000-000019050000}"/>
    <cellStyle name="合計 4 12 2" xfId="36615" xr:uid="{00000000-0005-0000-0000-0000CF280000}"/>
    <cellStyle name="合計 4 13" xfId="19062" xr:uid="{00000000-0005-0000-0000-000050070000}"/>
    <cellStyle name="合計 4 13 2" xfId="37618" xr:uid="{00000000-0005-0000-0000-0000D0280000}"/>
    <cellStyle name="合計 4 13 3" xfId="51110" xr:uid="{00000000-0005-0000-0000-0000D0280000}"/>
    <cellStyle name="合計 4 14" xfId="18318" xr:uid="{00000000-0005-0000-0000-000019050000}"/>
    <cellStyle name="合計 4 14 2" xfId="36874" xr:uid="{00000000-0005-0000-0000-0000D1280000}"/>
    <cellStyle name="合計 4 14 3" xfId="50403" xr:uid="{00000000-0005-0000-0000-0000D1280000}"/>
    <cellStyle name="合計 4 15" xfId="15860" xr:uid="{00000000-0005-0000-0000-000019050000}"/>
    <cellStyle name="合計 4 15 2" xfId="34416" xr:uid="{00000000-0005-0000-0000-0000D2280000}"/>
    <cellStyle name="合計 4 15 3" xfId="48266" xr:uid="{00000000-0005-0000-0000-0000D2280000}"/>
    <cellStyle name="合計 4 16" xfId="22254" xr:uid="{00000000-0005-0000-0000-000050070000}"/>
    <cellStyle name="合計 4 16 2" xfId="40794" xr:uid="{00000000-0005-0000-0000-0000D3280000}"/>
    <cellStyle name="合計 4 16 3" xfId="53996" xr:uid="{00000000-0005-0000-0000-0000D3280000}"/>
    <cellStyle name="合計 4 17" xfId="23056" xr:uid="{00000000-0005-0000-0000-0000CC280000}"/>
    <cellStyle name="合計 4 18" xfId="29924" xr:uid="{00000000-0005-0000-0000-0000CC280000}"/>
    <cellStyle name="合計 4 19" xfId="54471" xr:uid="{00000000-0005-0000-0000-000019050000}"/>
    <cellStyle name="合計 4 2" xfId="1300" xr:uid="{00000000-0005-0000-0000-00001A050000}"/>
    <cellStyle name="合計 4 2 10" xfId="18326" xr:uid="{00000000-0005-0000-0000-000051070000}"/>
    <cellStyle name="合計 4 2 10 2" xfId="36882" xr:uid="{00000000-0005-0000-0000-0000D5280000}"/>
    <cellStyle name="合計 4 2 11" xfId="15430" xr:uid="{00000000-0005-0000-0000-00001A050000}"/>
    <cellStyle name="合計 4 2 11 2" xfId="33986" xr:uid="{00000000-0005-0000-0000-0000D6280000}"/>
    <cellStyle name="合計 4 2 12" xfId="15425" xr:uid="{00000000-0005-0000-0000-000051070000}"/>
    <cellStyle name="合計 4 2 12 2" xfId="33981" xr:uid="{00000000-0005-0000-0000-0000D7280000}"/>
    <cellStyle name="合計 4 2 12 3" xfId="47906" xr:uid="{00000000-0005-0000-0000-0000D7280000}"/>
    <cellStyle name="合計 4 2 13" xfId="19303" xr:uid="{00000000-0005-0000-0000-00001A050000}"/>
    <cellStyle name="合計 4 2 13 2" xfId="37859" xr:uid="{00000000-0005-0000-0000-0000D8280000}"/>
    <cellStyle name="合計 4 2 13 3" xfId="51351" xr:uid="{00000000-0005-0000-0000-0000D8280000}"/>
    <cellStyle name="合計 4 2 14" xfId="16092" xr:uid="{00000000-0005-0000-0000-00001A050000}"/>
    <cellStyle name="合計 4 2 14 2" xfId="34648" xr:uid="{00000000-0005-0000-0000-0000D9280000}"/>
    <cellStyle name="合計 4 2 14 3" xfId="48461" xr:uid="{00000000-0005-0000-0000-0000D9280000}"/>
    <cellStyle name="合計 4 2 15" xfId="22255" xr:uid="{00000000-0005-0000-0000-000051070000}"/>
    <cellStyle name="合計 4 2 15 2" xfId="40795" xr:uid="{00000000-0005-0000-0000-0000DA280000}"/>
    <cellStyle name="合計 4 2 15 3" xfId="53997" xr:uid="{00000000-0005-0000-0000-0000DA280000}"/>
    <cellStyle name="合計 4 2 16" xfId="23057" xr:uid="{00000000-0005-0000-0000-0000D4280000}"/>
    <cellStyle name="合計 4 2 17" xfId="29927" xr:uid="{00000000-0005-0000-0000-0000D4280000}"/>
    <cellStyle name="合計 4 2 18" xfId="54472" xr:uid="{00000000-0005-0000-0000-00001A050000}"/>
    <cellStyle name="合計 4 2 2" xfId="1301" xr:uid="{00000000-0005-0000-0000-00001B050000}"/>
    <cellStyle name="合計 4 2 2 10" xfId="19854" xr:uid="{00000000-0005-0000-0000-000052070000}"/>
    <cellStyle name="合計 4 2 2 10 2" xfId="38410" xr:uid="{00000000-0005-0000-0000-0000DC280000}"/>
    <cellStyle name="合計 4 2 2 10 3" xfId="51902" xr:uid="{00000000-0005-0000-0000-0000DC280000}"/>
    <cellStyle name="合計 4 2 2 11" xfId="17719" xr:uid="{00000000-0005-0000-0000-00001B050000}"/>
    <cellStyle name="合計 4 2 2 11 2" xfId="36275" xr:uid="{00000000-0005-0000-0000-0000DD280000}"/>
    <cellStyle name="合計 4 2 2 11 3" xfId="49889" xr:uid="{00000000-0005-0000-0000-0000DD280000}"/>
    <cellStyle name="合計 4 2 2 12" xfId="18678" xr:uid="{00000000-0005-0000-0000-00001B050000}"/>
    <cellStyle name="合計 4 2 2 12 2" xfId="37234" xr:uid="{00000000-0005-0000-0000-0000DE280000}"/>
    <cellStyle name="合計 4 2 2 12 3" xfId="50731" xr:uid="{00000000-0005-0000-0000-0000DE280000}"/>
    <cellStyle name="合計 4 2 2 13" xfId="22256" xr:uid="{00000000-0005-0000-0000-000052070000}"/>
    <cellStyle name="合計 4 2 2 13 2" xfId="40796" xr:uid="{00000000-0005-0000-0000-0000DF280000}"/>
    <cellStyle name="合計 4 2 2 13 3" xfId="53998" xr:uid="{00000000-0005-0000-0000-0000DF280000}"/>
    <cellStyle name="合計 4 2 2 14" xfId="23058" xr:uid="{00000000-0005-0000-0000-0000DB280000}"/>
    <cellStyle name="合計 4 2 2 15" xfId="29926" xr:uid="{00000000-0005-0000-0000-0000DB280000}"/>
    <cellStyle name="合計 4 2 2 16" xfId="54473" xr:uid="{00000000-0005-0000-0000-00001B050000}"/>
    <cellStyle name="合計 4 2 2 2" xfId="2290" xr:uid="{00000000-0005-0000-0000-00001B050000}"/>
    <cellStyle name="合計 4 2 2 2 10" xfId="15864" xr:uid="{00000000-0005-0000-0000-00001B050000}"/>
    <cellStyle name="合計 4 2 2 2 10 2" xfId="34420" xr:uid="{00000000-0005-0000-0000-0000E1280000}"/>
    <cellStyle name="合計 4 2 2 2 11" xfId="13785" xr:uid="{00000000-0005-0000-0000-000053070000}"/>
    <cellStyle name="合計 4 2 2 2 11 2" xfId="32341" xr:uid="{00000000-0005-0000-0000-0000E2280000}"/>
    <cellStyle name="合計 4 2 2 2 11 3" xfId="46371" xr:uid="{00000000-0005-0000-0000-0000E2280000}"/>
    <cellStyle name="合計 4 2 2 2 12" xfId="23801" xr:uid="{00000000-0005-0000-0000-0000E0280000}"/>
    <cellStyle name="合計 4 2 2 2 13" xfId="55210" xr:uid="{00000000-0005-0000-0000-00001B050000}"/>
    <cellStyle name="合計 4 2 2 2 2" xfId="5497" xr:uid="{00000000-0005-0000-0000-000053070000}"/>
    <cellStyle name="合計 4 2 2 2 2 2" xfId="20483" xr:uid="{00000000-0005-0000-0000-0000D5080000}"/>
    <cellStyle name="合計 4 2 2 2 2 2 2" xfId="39035" xr:uid="{00000000-0005-0000-0000-0000E4280000}"/>
    <cellStyle name="合計 4 2 2 2 2 3" xfId="25914" xr:uid="{00000000-0005-0000-0000-0000E3280000}"/>
    <cellStyle name="合計 4 2 2 2 3" xfId="7463" xr:uid="{00000000-0005-0000-0000-000053070000}"/>
    <cellStyle name="合計 4 2 2 2 3 2" xfId="27617" xr:uid="{00000000-0005-0000-0000-0000E5280000}"/>
    <cellStyle name="合計 4 2 2 2 4" xfId="4802" xr:uid="{00000000-0005-0000-0000-000053070000}"/>
    <cellStyle name="合計 4 2 2 2 4 2" xfId="25271" xr:uid="{00000000-0005-0000-0000-0000E6280000}"/>
    <cellStyle name="合計 4 2 2 2 5" xfId="8220" xr:uid="{00000000-0005-0000-0000-000053070000}"/>
    <cellStyle name="合計 4 2 2 2 5 2" xfId="28237" xr:uid="{00000000-0005-0000-0000-0000E7280000}"/>
    <cellStyle name="合計 4 2 2 2 6" xfId="10132" xr:uid="{00000000-0005-0000-0000-0000CE270000}"/>
    <cellStyle name="合計 4 2 2 2 7" xfId="11636" xr:uid="{00000000-0005-0000-0000-00001B050000}"/>
    <cellStyle name="合計 4 2 2 2 7 2" xfId="30200" xr:uid="{00000000-0005-0000-0000-0000E9280000}"/>
    <cellStyle name="合計 4 2 2 2 8" xfId="14966" xr:uid="{00000000-0005-0000-0000-000052070000}"/>
    <cellStyle name="合計 4 2 2 2 8 2" xfId="33522" xr:uid="{00000000-0005-0000-0000-0000EA280000}"/>
    <cellStyle name="合計 4 2 2 2 8 3" xfId="47480" xr:uid="{00000000-0005-0000-0000-0000EA280000}"/>
    <cellStyle name="合計 4 2 2 2 9" xfId="15688" xr:uid="{00000000-0005-0000-0000-000053070000}"/>
    <cellStyle name="合計 4 2 2 2 9 2" xfId="34244" xr:uid="{00000000-0005-0000-0000-0000EB280000}"/>
    <cellStyle name="合計 4 2 2 3" xfId="2742" xr:uid="{00000000-0005-0000-0000-00001B050000}"/>
    <cellStyle name="合計 4 2 2 3 10" xfId="15766" xr:uid="{00000000-0005-0000-0000-000054070000}"/>
    <cellStyle name="合計 4 2 2 3 10 2" xfId="34322" xr:uid="{00000000-0005-0000-0000-0000ED280000}"/>
    <cellStyle name="合計 4 2 2 3 10 3" xfId="48178" xr:uid="{00000000-0005-0000-0000-0000ED280000}"/>
    <cellStyle name="合計 4 2 2 3 11" xfId="55565" xr:uid="{00000000-0005-0000-0000-00001B050000}"/>
    <cellStyle name="合計 4 2 2 3 2" xfId="5949" xr:uid="{00000000-0005-0000-0000-000054070000}"/>
    <cellStyle name="合計 4 2 2 3 2 2" xfId="26358" xr:uid="{00000000-0005-0000-0000-0000EE280000}"/>
    <cellStyle name="合計 4 2 2 3 3" xfId="7915" xr:uid="{00000000-0005-0000-0000-000054070000}"/>
    <cellStyle name="合計 4 2 2 3 3 2" xfId="27954" xr:uid="{00000000-0005-0000-0000-0000EF280000}"/>
    <cellStyle name="合計 4 2 2 3 4" xfId="8776" xr:uid="{00000000-0005-0000-0000-000054070000}"/>
    <cellStyle name="合計 4 2 2 3 4 2" xfId="28637" xr:uid="{00000000-0005-0000-0000-0000F0280000}"/>
    <cellStyle name="合計 4 2 2 3 5" xfId="9632" xr:uid="{00000000-0005-0000-0000-000054070000}"/>
    <cellStyle name="合計 4 2 2 3 5 2" xfId="29233" xr:uid="{00000000-0005-0000-0000-0000F1280000}"/>
    <cellStyle name="合計 4 2 2 3 6" xfId="10133" xr:uid="{00000000-0005-0000-0000-0000CF270000}"/>
    <cellStyle name="合計 4 2 2 3 7" xfId="12548" xr:uid="{00000000-0005-0000-0000-000054070000}"/>
    <cellStyle name="合計 4 2 2 3 7 2" xfId="31105" xr:uid="{00000000-0005-0000-0000-0000F3280000}"/>
    <cellStyle name="合計 4 2 2 3 7 3" xfId="45205" xr:uid="{00000000-0005-0000-0000-0000F3280000}"/>
    <cellStyle name="合計 4 2 2 3 8" xfId="16649" xr:uid="{00000000-0005-0000-0000-000054070000}"/>
    <cellStyle name="合計 4 2 2 3 8 2" xfId="35205" xr:uid="{00000000-0005-0000-0000-0000F4280000}"/>
    <cellStyle name="合計 4 2 2 3 9" xfId="16167" xr:uid="{00000000-0005-0000-0000-00001B050000}"/>
    <cellStyle name="合計 4 2 2 3 9 2" xfId="34723" xr:uid="{00000000-0005-0000-0000-0000F5280000}"/>
    <cellStyle name="合計 4 2 2 4" xfId="2336" xr:uid="{00000000-0005-0000-0000-00001B050000}"/>
    <cellStyle name="合計 4 2 2 4 10" xfId="23847" xr:uid="{00000000-0005-0000-0000-0000F6280000}"/>
    <cellStyle name="合計 4 2 2 4 11" xfId="55256" xr:uid="{00000000-0005-0000-0000-00001B050000}"/>
    <cellStyle name="合計 4 2 2 4 2" xfId="5543" xr:uid="{00000000-0005-0000-0000-000055070000}"/>
    <cellStyle name="合計 4 2 2 4 2 2" xfId="20529" xr:uid="{00000000-0005-0000-0000-0000D8080000}"/>
    <cellStyle name="合計 4 2 2 4 2 2 2" xfId="39081" xr:uid="{00000000-0005-0000-0000-0000F8280000}"/>
    <cellStyle name="合計 4 2 2 4 2 3" xfId="25960" xr:uid="{00000000-0005-0000-0000-0000F7280000}"/>
    <cellStyle name="合計 4 2 2 4 3" xfId="6910" xr:uid="{00000000-0005-0000-0000-000055070000}"/>
    <cellStyle name="合計 4 2 2 4 3 2" xfId="27171" xr:uid="{00000000-0005-0000-0000-0000F9280000}"/>
    <cellStyle name="合計 4 2 2 4 4" xfId="10134" xr:uid="{00000000-0005-0000-0000-0000D0270000}"/>
    <cellStyle name="合計 4 2 2 4 5" xfId="12805" xr:uid="{00000000-0005-0000-0000-000055070000}"/>
    <cellStyle name="合計 4 2 2 4 5 2" xfId="31361" xr:uid="{00000000-0005-0000-0000-0000FB280000}"/>
    <cellStyle name="合計 4 2 2 4 5 3" xfId="45449" xr:uid="{00000000-0005-0000-0000-0000FB280000}"/>
    <cellStyle name="合計 4 2 2 4 6" xfId="14576" xr:uid="{00000000-0005-0000-0000-000055070000}"/>
    <cellStyle name="合計 4 2 2 4 6 2" xfId="33132" xr:uid="{00000000-0005-0000-0000-0000FC280000}"/>
    <cellStyle name="合計 4 2 2 4 7" xfId="16016" xr:uid="{00000000-0005-0000-0000-00001B050000}"/>
    <cellStyle name="合計 4 2 2 4 7 2" xfId="34572" xr:uid="{00000000-0005-0000-0000-0000FD280000}"/>
    <cellStyle name="合計 4 2 2 4 8" xfId="19542" xr:uid="{00000000-0005-0000-0000-000055070000}"/>
    <cellStyle name="合計 4 2 2 4 8 2" xfId="38098" xr:uid="{00000000-0005-0000-0000-0000FE280000}"/>
    <cellStyle name="合計 4 2 2 4 8 3" xfId="51590" xr:uid="{00000000-0005-0000-0000-0000FE280000}"/>
    <cellStyle name="合計 4 2 2 4 9" xfId="21438" xr:uid="{00000000-0005-0000-0000-00001B050000}"/>
    <cellStyle name="合計 4 2 2 4 9 2" xfId="39978" xr:uid="{00000000-0005-0000-0000-0000FF280000}"/>
    <cellStyle name="合計 4 2 2 4 9 3" xfId="53326" xr:uid="{00000000-0005-0000-0000-0000FF280000}"/>
    <cellStyle name="合計 4 2 2 5" xfId="4517" xr:uid="{00000000-0005-0000-0000-000052070000}"/>
    <cellStyle name="合計 4 2 2 5 2" xfId="25031" xr:uid="{00000000-0005-0000-0000-000000290000}"/>
    <cellStyle name="合計 4 2 2 6" xfId="10131" xr:uid="{00000000-0005-0000-0000-0000CD270000}"/>
    <cellStyle name="合計 4 2 2 7" xfId="15401" xr:uid="{00000000-0005-0000-0000-000052070000}"/>
    <cellStyle name="合計 4 2 2 7 2" xfId="33957" xr:uid="{00000000-0005-0000-0000-000002290000}"/>
    <cellStyle name="合計 4 2 2 8" xfId="14209" xr:uid="{00000000-0005-0000-0000-000052070000}"/>
    <cellStyle name="合計 4 2 2 8 2" xfId="32765" xr:uid="{00000000-0005-0000-0000-000003290000}"/>
    <cellStyle name="合計 4 2 2 9" xfId="12092" xr:uid="{00000000-0005-0000-0000-00001B050000}"/>
    <cellStyle name="合計 4 2 2 9 2" xfId="30655" xr:uid="{00000000-0005-0000-0000-000004290000}"/>
    <cellStyle name="合計 4 2 3" xfId="1302" xr:uid="{00000000-0005-0000-0000-00001C050000}"/>
    <cellStyle name="合計 4 2 3 10" xfId="19732" xr:uid="{00000000-0005-0000-0000-000056070000}"/>
    <cellStyle name="合計 4 2 3 10 2" xfId="38288" xr:uid="{00000000-0005-0000-0000-000006290000}"/>
    <cellStyle name="合計 4 2 3 10 3" xfId="51780" xr:uid="{00000000-0005-0000-0000-000006290000}"/>
    <cellStyle name="合計 4 2 3 11" xfId="18685" xr:uid="{00000000-0005-0000-0000-00001C050000}"/>
    <cellStyle name="合計 4 2 3 11 2" xfId="37241" xr:uid="{00000000-0005-0000-0000-000007290000}"/>
    <cellStyle name="合計 4 2 3 11 3" xfId="50738" xr:uid="{00000000-0005-0000-0000-000007290000}"/>
    <cellStyle name="合計 4 2 3 12" xfId="18818" xr:uid="{00000000-0005-0000-0000-00001C050000}"/>
    <cellStyle name="合計 4 2 3 12 2" xfId="37374" xr:uid="{00000000-0005-0000-0000-000008290000}"/>
    <cellStyle name="合計 4 2 3 12 3" xfId="50867" xr:uid="{00000000-0005-0000-0000-000008290000}"/>
    <cellStyle name="合計 4 2 3 13" xfId="22257" xr:uid="{00000000-0005-0000-0000-000056070000}"/>
    <cellStyle name="合計 4 2 3 13 2" xfId="40797" xr:uid="{00000000-0005-0000-0000-000009290000}"/>
    <cellStyle name="合計 4 2 3 13 3" xfId="53999" xr:uid="{00000000-0005-0000-0000-000009290000}"/>
    <cellStyle name="合計 4 2 3 14" xfId="23059" xr:uid="{00000000-0005-0000-0000-000005290000}"/>
    <cellStyle name="合計 4 2 3 15" xfId="24171" xr:uid="{00000000-0005-0000-0000-000005290000}"/>
    <cellStyle name="合計 4 2 3 16" xfId="54474" xr:uid="{00000000-0005-0000-0000-00001C050000}"/>
    <cellStyle name="合計 4 2 3 2" xfId="2289" xr:uid="{00000000-0005-0000-0000-00001C050000}"/>
    <cellStyle name="合計 4 2 3 2 10" xfId="17532" xr:uid="{00000000-0005-0000-0000-00001C050000}"/>
    <cellStyle name="合計 4 2 3 2 10 2" xfId="36088" xr:uid="{00000000-0005-0000-0000-00000B290000}"/>
    <cellStyle name="合計 4 2 3 2 11" xfId="19621" xr:uid="{00000000-0005-0000-0000-000057070000}"/>
    <cellStyle name="合計 4 2 3 2 11 2" xfId="38177" xr:uid="{00000000-0005-0000-0000-00000C290000}"/>
    <cellStyle name="合計 4 2 3 2 11 3" xfId="51669" xr:uid="{00000000-0005-0000-0000-00000C290000}"/>
    <cellStyle name="合計 4 2 3 2 12" xfId="23800" xr:uid="{00000000-0005-0000-0000-00000A290000}"/>
    <cellStyle name="合計 4 2 3 2 13" xfId="55209" xr:uid="{00000000-0005-0000-0000-00001C050000}"/>
    <cellStyle name="合計 4 2 3 2 2" xfId="5496" xr:uid="{00000000-0005-0000-0000-000057070000}"/>
    <cellStyle name="合計 4 2 3 2 2 2" xfId="20482" xr:uid="{00000000-0005-0000-0000-0000DB080000}"/>
    <cellStyle name="合計 4 2 3 2 2 2 2" xfId="39034" xr:uid="{00000000-0005-0000-0000-00000E290000}"/>
    <cellStyle name="合計 4 2 3 2 2 3" xfId="25913" xr:uid="{00000000-0005-0000-0000-00000D290000}"/>
    <cellStyle name="合計 4 2 3 2 3" xfId="7462" xr:uid="{00000000-0005-0000-0000-000057070000}"/>
    <cellStyle name="合計 4 2 3 2 3 2" xfId="27616" xr:uid="{00000000-0005-0000-0000-00000F290000}"/>
    <cellStyle name="合計 4 2 3 2 4" xfId="4801" xr:uid="{00000000-0005-0000-0000-000057070000}"/>
    <cellStyle name="合計 4 2 3 2 4 2" xfId="25270" xr:uid="{00000000-0005-0000-0000-000010290000}"/>
    <cellStyle name="合計 4 2 3 2 5" xfId="6881" xr:uid="{00000000-0005-0000-0000-000057070000}"/>
    <cellStyle name="合計 4 2 3 2 5 2" xfId="27142" xr:uid="{00000000-0005-0000-0000-000011290000}"/>
    <cellStyle name="合計 4 2 3 2 6" xfId="10136" xr:uid="{00000000-0005-0000-0000-0000D2270000}"/>
    <cellStyle name="合計 4 2 3 2 7" xfId="11637" xr:uid="{00000000-0005-0000-0000-00001C050000}"/>
    <cellStyle name="合計 4 2 3 2 7 2" xfId="30201" xr:uid="{00000000-0005-0000-0000-000013290000}"/>
    <cellStyle name="合計 4 2 3 2 8" xfId="14965" xr:uid="{00000000-0005-0000-0000-000056070000}"/>
    <cellStyle name="合計 4 2 3 2 8 2" xfId="33521" xr:uid="{00000000-0005-0000-0000-000014290000}"/>
    <cellStyle name="合計 4 2 3 2 8 3" xfId="47479" xr:uid="{00000000-0005-0000-0000-000014290000}"/>
    <cellStyle name="合計 4 2 3 2 9" xfId="15520" xr:uid="{00000000-0005-0000-0000-000057070000}"/>
    <cellStyle name="合計 4 2 3 2 9 2" xfId="34076" xr:uid="{00000000-0005-0000-0000-000015290000}"/>
    <cellStyle name="合計 4 2 3 3" xfId="2743" xr:uid="{00000000-0005-0000-0000-00001C050000}"/>
    <cellStyle name="合計 4 2 3 3 10" xfId="18290" xr:uid="{00000000-0005-0000-0000-000058070000}"/>
    <cellStyle name="合計 4 2 3 3 10 2" xfId="36846" xr:uid="{00000000-0005-0000-0000-000017290000}"/>
    <cellStyle name="合計 4 2 3 3 10 3" xfId="50379" xr:uid="{00000000-0005-0000-0000-000017290000}"/>
    <cellStyle name="合計 4 2 3 3 11" xfId="55566" xr:uid="{00000000-0005-0000-0000-00001C050000}"/>
    <cellStyle name="合計 4 2 3 3 2" xfId="5950" xr:uid="{00000000-0005-0000-0000-000058070000}"/>
    <cellStyle name="合計 4 2 3 3 2 2" xfId="26359" xr:uid="{00000000-0005-0000-0000-000018290000}"/>
    <cellStyle name="合計 4 2 3 3 3" xfId="7916" xr:uid="{00000000-0005-0000-0000-000058070000}"/>
    <cellStyle name="合計 4 2 3 3 3 2" xfId="27955" xr:uid="{00000000-0005-0000-0000-000019290000}"/>
    <cellStyle name="合計 4 2 3 3 4" xfId="8777" xr:uid="{00000000-0005-0000-0000-000058070000}"/>
    <cellStyle name="合計 4 2 3 3 4 2" xfId="28638" xr:uid="{00000000-0005-0000-0000-00001A290000}"/>
    <cellStyle name="合計 4 2 3 3 5" xfId="9633" xr:uid="{00000000-0005-0000-0000-000058070000}"/>
    <cellStyle name="合計 4 2 3 3 5 2" xfId="29234" xr:uid="{00000000-0005-0000-0000-00001B290000}"/>
    <cellStyle name="合計 4 2 3 3 6" xfId="10137" xr:uid="{00000000-0005-0000-0000-0000D3270000}"/>
    <cellStyle name="合計 4 2 3 3 7" xfId="13116" xr:uid="{00000000-0005-0000-0000-000058070000}"/>
    <cellStyle name="合計 4 2 3 3 7 2" xfId="31672" xr:uid="{00000000-0005-0000-0000-00001D290000}"/>
    <cellStyle name="合計 4 2 3 3 7 3" xfId="45755" xr:uid="{00000000-0005-0000-0000-00001D290000}"/>
    <cellStyle name="合計 4 2 3 3 8" xfId="16650" xr:uid="{00000000-0005-0000-0000-000058070000}"/>
    <cellStyle name="合計 4 2 3 3 8 2" xfId="35206" xr:uid="{00000000-0005-0000-0000-00001E290000}"/>
    <cellStyle name="合計 4 2 3 3 9" xfId="18255" xr:uid="{00000000-0005-0000-0000-00001C050000}"/>
    <cellStyle name="合計 4 2 3 3 9 2" xfId="36811" xr:uid="{00000000-0005-0000-0000-00001F290000}"/>
    <cellStyle name="合計 4 2 3 4" xfId="2905" xr:uid="{00000000-0005-0000-0000-00001C050000}"/>
    <cellStyle name="合計 4 2 3 4 10" xfId="24153" xr:uid="{00000000-0005-0000-0000-000020290000}"/>
    <cellStyle name="合計 4 2 3 4 11" xfId="55726" xr:uid="{00000000-0005-0000-0000-00001C050000}"/>
    <cellStyle name="合計 4 2 3 4 2" xfId="6112" xr:uid="{00000000-0005-0000-0000-000059070000}"/>
    <cellStyle name="合計 4 2 3 4 2 2" xfId="20843" xr:uid="{00000000-0005-0000-0000-0000DE080000}"/>
    <cellStyle name="合計 4 2 3 4 2 2 2" xfId="39386" xr:uid="{00000000-0005-0000-0000-000022290000}"/>
    <cellStyle name="合計 4 2 3 4 2 3" xfId="26520" xr:uid="{00000000-0005-0000-0000-000021290000}"/>
    <cellStyle name="合計 4 2 3 4 3" xfId="9795" xr:uid="{00000000-0005-0000-0000-000059070000}"/>
    <cellStyle name="合計 4 2 3 4 3 2" xfId="29396" xr:uid="{00000000-0005-0000-0000-000023290000}"/>
    <cellStyle name="合計 4 2 3 4 4" xfId="10138" xr:uid="{00000000-0005-0000-0000-0000D4270000}"/>
    <cellStyle name="合計 4 2 3 4 5" xfId="11871" xr:uid="{00000000-0005-0000-0000-000059070000}"/>
    <cellStyle name="合計 4 2 3 4 5 2" xfId="30435" xr:uid="{00000000-0005-0000-0000-000025290000}"/>
    <cellStyle name="合計 4 2 3 4 5 3" xfId="44580" xr:uid="{00000000-0005-0000-0000-000025290000}"/>
    <cellStyle name="合計 4 2 3 4 6" xfId="16811" xr:uid="{00000000-0005-0000-0000-000059070000}"/>
    <cellStyle name="合計 4 2 3 4 6 2" xfId="35367" xr:uid="{00000000-0005-0000-0000-000026290000}"/>
    <cellStyle name="合計 4 2 3 4 7" xfId="16108" xr:uid="{00000000-0005-0000-0000-00001C050000}"/>
    <cellStyle name="合計 4 2 3 4 7 2" xfId="34664" xr:uid="{00000000-0005-0000-0000-000027290000}"/>
    <cellStyle name="合計 4 2 3 4 8" xfId="19502" xr:uid="{00000000-0005-0000-0000-000059070000}"/>
    <cellStyle name="合計 4 2 3 4 8 2" xfId="38058" xr:uid="{00000000-0005-0000-0000-000028290000}"/>
    <cellStyle name="合計 4 2 3 4 8 3" xfId="51550" xr:uid="{00000000-0005-0000-0000-000028290000}"/>
    <cellStyle name="合計 4 2 3 4 9" xfId="21731" xr:uid="{00000000-0005-0000-0000-00001C050000}"/>
    <cellStyle name="合計 4 2 3 4 9 2" xfId="40271" xr:uid="{00000000-0005-0000-0000-000029290000}"/>
    <cellStyle name="合計 4 2 3 4 9 3" xfId="53619" xr:uid="{00000000-0005-0000-0000-000029290000}"/>
    <cellStyle name="合計 4 2 3 5" xfId="4518" xr:uid="{00000000-0005-0000-0000-000056070000}"/>
    <cellStyle name="合計 4 2 3 5 2" xfId="25032" xr:uid="{00000000-0005-0000-0000-00002A290000}"/>
    <cellStyle name="合計 4 2 3 6" xfId="10135" xr:uid="{00000000-0005-0000-0000-0000D1270000}"/>
    <cellStyle name="合計 4 2 3 7" xfId="15007" xr:uid="{00000000-0005-0000-0000-000056070000}"/>
    <cellStyle name="合計 4 2 3 7 2" xfId="33563" xr:uid="{00000000-0005-0000-0000-00002C290000}"/>
    <cellStyle name="合計 4 2 3 8" xfId="14009" xr:uid="{00000000-0005-0000-0000-000056070000}"/>
    <cellStyle name="合計 4 2 3 8 2" xfId="32565" xr:uid="{00000000-0005-0000-0000-00002D290000}"/>
    <cellStyle name="合計 4 2 3 9" xfId="18271" xr:uid="{00000000-0005-0000-0000-00001C050000}"/>
    <cellStyle name="合計 4 2 3 9 2" xfId="36827" xr:uid="{00000000-0005-0000-0000-00002E290000}"/>
    <cellStyle name="合計 4 2 4" xfId="2291" xr:uid="{00000000-0005-0000-0000-00001A050000}"/>
    <cellStyle name="合計 4 2 4 10" xfId="18311" xr:uid="{00000000-0005-0000-0000-00001A050000}"/>
    <cellStyle name="合計 4 2 4 10 2" xfId="36867" xr:uid="{00000000-0005-0000-0000-000030290000}"/>
    <cellStyle name="合計 4 2 4 11" xfId="17569" xr:uid="{00000000-0005-0000-0000-00005A070000}"/>
    <cellStyle name="合計 4 2 4 11 2" xfId="36125" xr:uid="{00000000-0005-0000-0000-000031290000}"/>
    <cellStyle name="合計 4 2 4 11 3" xfId="49755" xr:uid="{00000000-0005-0000-0000-000031290000}"/>
    <cellStyle name="合計 4 2 4 12" xfId="23802" xr:uid="{00000000-0005-0000-0000-00002F290000}"/>
    <cellStyle name="合計 4 2 4 13" xfId="55211" xr:uid="{00000000-0005-0000-0000-00001A050000}"/>
    <cellStyle name="合計 4 2 4 2" xfId="5498" xr:uid="{00000000-0005-0000-0000-00005A070000}"/>
    <cellStyle name="合計 4 2 4 2 2" xfId="20484" xr:uid="{00000000-0005-0000-0000-0000E0080000}"/>
    <cellStyle name="合計 4 2 4 2 2 2" xfId="39036" xr:uid="{00000000-0005-0000-0000-000033290000}"/>
    <cellStyle name="合計 4 2 4 2 3" xfId="25915" xr:uid="{00000000-0005-0000-0000-000032290000}"/>
    <cellStyle name="合計 4 2 4 3" xfId="7464" xr:uid="{00000000-0005-0000-0000-00005A070000}"/>
    <cellStyle name="合計 4 2 4 3 2" xfId="27618" xr:uid="{00000000-0005-0000-0000-000034290000}"/>
    <cellStyle name="合計 4 2 4 4" xfId="4803" xr:uid="{00000000-0005-0000-0000-00005A070000}"/>
    <cellStyle name="合計 4 2 4 4 2" xfId="25272" xr:uid="{00000000-0005-0000-0000-000035290000}"/>
    <cellStyle name="合計 4 2 4 5" xfId="6882" xr:uid="{00000000-0005-0000-0000-00005A070000}"/>
    <cellStyle name="合計 4 2 4 5 2" xfId="27143" xr:uid="{00000000-0005-0000-0000-000036290000}"/>
    <cellStyle name="合計 4 2 4 6" xfId="10139" xr:uid="{00000000-0005-0000-0000-0000D5270000}"/>
    <cellStyle name="合計 4 2 4 7" xfId="11635" xr:uid="{00000000-0005-0000-0000-00001A050000}"/>
    <cellStyle name="合計 4 2 4 7 2" xfId="30199" xr:uid="{00000000-0005-0000-0000-000038290000}"/>
    <cellStyle name="合計 4 2 4 8" xfId="14967" xr:uid="{00000000-0005-0000-0000-000059070000}"/>
    <cellStyle name="合計 4 2 4 8 2" xfId="33523" xr:uid="{00000000-0005-0000-0000-000039290000}"/>
    <cellStyle name="合計 4 2 4 8 3" xfId="47481" xr:uid="{00000000-0005-0000-0000-000039290000}"/>
    <cellStyle name="合計 4 2 4 9" xfId="11708" xr:uid="{00000000-0005-0000-0000-00005A070000}"/>
    <cellStyle name="合計 4 2 4 9 2" xfId="30272" xr:uid="{00000000-0005-0000-0000-00003A290000}"/>
    <cellStyle name="合計 4 2 5" xfId="2741" xr:uid="{00000000-0005-0000-0000-00001A050000}"/>
    <cellStyle name="合計 4 2 5 10" xfId="18574" xr:uid="{00000000-0005-0000-0000-00005B070000}"/>
    <cellStyle name="合計 4 2 5 10 2" xfId="37130" xr:uid="{00000000-0005-0000-0000-00003C290000}"/>
    <cellStyle name="合計 4 2 5 10 3" xfId="50632" xr:uid="{00000000-0005-0000-0000-00003C290000}"/>
    <cellStyle name="合計 4 2 5 11" xfId="55564" xr:uid="{00000000-0005-0000-0000-00001A050000}"/>
    <cellStyle name="合計 4 2 5 2" xfId="5948" xr:uid="{00000000-0005-0000-0000-00005B070000}"/>
    <cellStyle name="合計 4 2 5 2 2" xfId="26357" xr:uid="{00000000-0005-0000-0000-00003D290000}"/>
    <cellStyle name="合計 4 2 5 3" xfId="7914" xr:uid="{00000000-0005-0000-0000-00005B070000}"/>
    <cellStyle name="合計 4 2 5 3 2" xfId="27953" xr:uid="{00000000-0005-0000-0000-00003E290000}"/>
    <cellStyle name="合計 4 2 5 4" xfId="8775" xr:uid="{00000000-0005-0000-0000-00005B070000}"/>
    <cellStyle name="合計 4 2 5 4 2" xfId="28636" xr:uid="{00000000-0005-0000-0000-00003F290000}"/>
    <cellStyle name="合計 4 2 5 5" xfId="9631" xr:uid="{00000000-0005-0000-0000-00005B070000}"/>
    <cellStyle name="合計 4 2 5 5 2" xfId="29232" xr:uid="{00000000-0005-0000-0000-000040290000}"/>
    <cellStyle name="合計 4 2 5 6" xfId="10140" xr:uid="{00000000-0005-0000-0000-0000D6270000}"/>
    <cellStyle name="合計 4 2 5 7" xfId="12695" xr:uid="{00000000-0005-0000-0000-00005B070000}"/>
    <cellStyle name="合計 4 2 5 7 2" xfId="31251" xr:uid="{00000000-0005-0000-0000-000042290000}"/>
    <cellStyle name="合計 4 2 5 7 3" xfId="45345" xr:uid="{00000000-0005-0000-0000-000042290000}"/>
    <cellStyle name="合計 4 2 5 8" xfId="16648" xr:uid="{00000000-0005-0000-0000-00005B070000}"/>
    <cellStyle name="合計 4 2 5 8 2" xfId="35204" xr:uid="{00000000-0005-0000-0000-000043290000}"/>
    <cellStyle name="合計 4 2 5 9" xfId="16170" xr:uid="{00000000-0005-0000-0000-00001A050000}"/>
    <cellStyle name="合計 4 2 5 9 2" xfId="34726" xr:uid="{00000000-0005-0000-0000-000044290000}"/>
    <cellStyle name="合計 4 2 6" xfId="2902" xr:uid="{00000000-0005-0000-0000-00001A050000}"/>
    <cellStyle name="合計 4 2 6 10" xfId="24150" xr:uid="{00000000-0005-0000-0000-000045290000}"/>
    <cellStyle name="合計 4 2 6 11" xfId="55723" xr:uid="{00000000-0005-0000-0000-00001A050000}"/>
    <cellStyle name="合計 4 2 6 2" xfId="6109" xr:uid="{00000000-0005-0000-0000-00005C070000}"/>
    <cellStyle name="合計 4 2 6 2 2" xfId="20840" xr:uid="{00000000-0005-0000-0000-0000E3080000}"/>
    <cellStyle name="合計 4 2 6 2 2 2" xfId="39383" xr:uid="{00000000-0005-0000-0000-000047290000}"/>
    <cellStyle name="合計 4 2 6 2 3" xfId="26517" xr:uid="{00000000-0005-0000-0000-000046290000}"/>
    <cellStyle name="合計 4 2 6 3" xfId="9792" xr:uid="{00000000-0005-0000-0000-00005C070000}"/>
    <cellStyle name="合計 4 2 6 3 2" xfId="29393" xr:uid="{00000000-0005-0000-0000-000048290000}"/>
    <cellStyle name="合計 4 2 6 4" xfId="10141" xr:uid="{00000000-0005-0000-0000-0000D7270000}"/>
    <cellStyle name="合計 4 2 6 5" xfId="12041" xr:uid="{00000000-0005-0000-0000-00005C070000}"/>
    <cellStyle name="合計 4 2 6 5 2" xfId="30605" xr:uid="{00000000-0005-0000-0000-00004A290000}"/>
    <cellStyle name="合計 4 2 6 5 3" xfId="44749" xr:uid="{00000000-0005-0000-0000-00004A290000}"/>
    <cellStyle name="合計 4 2 6 6" xfId="16808" xr:uid="{00000000-0005-0000-0000-00005C070000}"/>
    <cellStyle name="合計 4 2 6 6 2" xfId="35364" xr:uid="{00000000-0005-0000-0000-00004B290000}"/>
    <cellStyle name="合計 4 2 6 7" xfId="13852" xr:uid="{00000000-0005-0000-0000-00001A050000}"/>
    <cellStyle name="合計 4 2 6 7 2" xfId="32408" xr:uid="{00000000-0005-0000-0000-00004C290000}"/>
    <cellStyle name="合計 4 2 6 8" xfId="14444" xr:uid="{00000000-0005-0000-0000-00005C070000}"/>
    <cellStyle name="合計 4 2 6 8 2" xfId="33000" xr:uid="{00000000-0005-0000-0000-00004D290000}"/>
    <cellStyle name="合計 4 2 6 8 3" xfId="46983" xr:uid="{00000000-0005-0000-0000-00004D290000}"/>
    <cellStyle name="合計 4 2 6 9" xfId="21728" xr:uid="{00000000-0005-0000-0000-00001A050000}"/>
    <cellStyle name="合計 4 2 6 9 2" xfId="40268" xr:uid="{00000000-0005-0000-0000-00004E290000}"/>
    <cellStyle name="合計 4 2 6 9 3" xfId="53616" xr:uid="{00000000-0005-0000-0000-00004E290000}"/>
    <cellStyle name="合計 4 2 7" xfId="4516" xr:uid="{00000000-0005-0000-0000-000051070000}"/>
    <cellStyle name="合計 4 2 7 2" xfId="25030" xr:uid="{00000000-0005-0000-0000-00004F290000}"/>
    <cellStyle name="合計 4 2 8" xfId="10130" xr:uid="{00000000-0005-0000-0000-0000CC270000}"/>
    <cellStyle name="合計 4 2 9" xfId="15005" xr:uid="{00000000-0005-0000-0000-000051070000}"/>
    <cellStyle name="合計 4 2 9 2" xfId="33561" xr:uid="{00000000-0005-0000-0000-000051290000}"/>
    <cellStyle name="合計 4 3" xfId="1303" xr:uid="{00000000-0005-0000-0000-00001D050000}"/>
    <cellStyle name="合計 4 3 10" xfId="19290" xr:uid="{00000000-0005-0000-0000-00005D070000}"/>
    <cellStyle name="合計 4 3 10 2" xfId="37846" xr:uid="{00000000-0005-0000-0000-000053290000}"/>
    <cellStyle name="合計 4 3 10 3" xfId="51338" xr:uid="{00000000-0005-0000-0000-000053290000}"/>
    <cellStyle name="合計 4 3 11" xfId="19165" xr:uid="{00000000-0005-0000-0000-00001D050000}"/>
    <cellStyle name="合計 4 3 11 2" xfId="37721" xr:uid="{00000000-0005-0000-0000-000054290000}"/>
    <cellStyle name="合計 4 3 11 3" xfId="51213" xr:uid="{00000000-0005-0000-0000-000054290000}"/>
    <cellStyle name="合計 4 3 12" xfId="15923" xr:uid="{00000000-0005-0000-0000-00001D050000}"/>
    <cellStyle name="合計 4 3 12 2" xfId="34479" xr:uid="{00000000-0005-0000-0000-000055290000}"/>
    <cellStyle name="合計 4 3 12 3" xfId="48324" xr:uid="{00000000-0005-0000-0000-000055290000}"/>
    <cellStyle name="合計 4 3 13" xfId="22258" xr:uid="{00000000-0005-0000-0000-00005D070000}"/>
    <cellStyle name="合計 4 3 13 2" xfId="40798" xr:uid="{00000000-0005-0000-0000-000056290000}"/>
    <cellStyle name="合計 4 3 13 3" xfId="54000" xr:uid="{00000000-0005-0000-0000-000056290000}"/>
    <cellStyle name="合計 4 3 14" xfId="23060" xr:uid="{00000000-0005-0000-0000-000052290000}"/>
    <cellStyle name="合計 4 3 15" xfId="29925" xr:uid="{00000000-0005-0000-0000-000052290000}"/>
    <cellStyle name="合計 4 3 16" xfId="54475" xr:uid="{00000000-0005-0000-0000-00001D050000}"/>
    <cellStyle name="合計 4 3 2" xfId="2288" xr:uid="{00000000-0005-0000-0000-00001D050000}"/>
    <cellStyle name="合計 4 3 2 10" xfId="15614" xr:uid="{00000000-0005-0000-0000-00001D050000}"/>
    <cellStyle name="合計 4 3 2 10 2" xfId="34170" xr:uid="{00000000-0005-0000-0000-000058290000}"/>
    <cellStyle name="合計 4 3 2 11" xfId="19635" xr:uid="{00000000-0005-0000-0000-00005E070000}"/>
    <cellStyle name="合計 4 3 2 11 2" xfId="38191" xr:uid="{00000000-0005-0000-0000-000059290000}"/>
    <cellStyle name="合計 4 3 2 11 3" xfId="51683" xr:uid="{00000000-0005-0000-0000-000059290000}"/>
    <cellStyle name="合計 4 3 2 12" xfId="23799" xr:uid="{00000000-0005-0000-0000-000057290000}"/>
    <cellStyle name="合計 4 3 2 13" xfId="55208" xr:uid="{00000000-0005-0000-0000-00001D050000}"/>
    <cellStyle name="合計 4 3 2 2" xfId="5495" xr:uid="{00000000-0005-0000-0000-00005E070000}"/>
    <cellStyle name="合計 4 3 2 2 2" xfId="20481" xr:uid="{00000000-0005-0000-0000-0000E6080000}"/>
    <cellStyle name="合計 4 3 2 2 2 2" xfId="39033" xr:uid="{00000000-0005-0000-0000-00005B290000}"/>
    <cellStyle name="合計 4 3 2 2 3" xfId="25912" xr:uid="{00000000-0005-0000-0000-00005A290000}"/>
    <cellStyle name="合計 4 3 2 3" xfId="7461" xr:uid="{00000000-0005-0000-0000-00005E070000}"/>
    <cellStyle name="合計 4 3 2 3 2" xfId="27615" xr:uid="{00000000-0005-0000-0000-00005C290000}"/>
    <cellStyle name="合計 4 3 2 4" xfId="4800" xr:uid="{00000000-0005-0000-0000-00005E070000}"/>
    <cellStyle name="合計 4 3 2 4 2" xfId="25269" xr:uid="{00000000-0005-0000-0000-00005D290000}"/>
    <cellStyle name="合計 4 3 2 5" xfId="8217" xr:uid="{00000000-0005-0000-0000-00005E070000}"/>
    <cellStyle name="合計 4 3 2 5 2" xfId="28234" xr:uid="{00000000-0005-0000-0000-00005E290000}"/>
    <cellStyle name="合計 4 3 2 6" xfId="10143" xr:uid="{00000000-0005-0000-0000-0000D9270000}"/>
    <cellStyle name="合計 4 3 2 7" xfId="11638" xr:uid="{00000000-0005-0000-0000-00001D050000}"/>
    <cellStyle name="合計 4 3 2 7 2" xfId="30202" xr:uid="{00000000-0005-0000-0000-000060290000}"/>
    <cellStyle name="合計 4 3 2 8" xfId="14964" xr:uid="{00000000-0005-0000-0000-00005D070000}"/>
    <cellStyle name="合計 4 3 2 8 2" xfId="33520" xr:uid="{00000000-0005-0000-0000-000061290000}"/>
    <cellStyle name="合計 4 3 2 8 3" xfId="47478" xr:uid="{00000000-0005-0000-0000-000061290000}"/>
    <cellStyle name="合計 4 3 2 9" xfId="15690" xr:uid="{00000000-0005-0000-0000-00005E070000}"/>
    <cellStyle name="合計 4 3 2 9 2" xfId="34246" xr:uid="{00000000-0005-0000-0000-000062290000}"/>
    <cellStyle name="合計 4 3 3" xfId="2744" xr:uid="{00000000-0005-0000-0000-00001D050000}"/>
    <cellStyle name="合計 4 3 3 10" xfId="16109" xr:uid="{00000000-0005-0000-0000-00005F070000}"/>
    <cellStyle name="合計 4 3 3 10 2" xfId="34665" xr:uid="{00000000-0005-0000-0000-000064290000}"/>
    <cellStyle name="合計 4 3 3 10 3" xfId="48476" xr:uid="{00000000-0005-0000-0000-000064290000}"/>
    <cellStyle name="合計 4 3 3 11" xfId="55567" xr:uid="{00000000-0005-0000-0000-00001D050000}"/>
    <cellStyle name="合計 4 3 3 2" xfId="5951" xr:uid="{00000000-0005-0000-0000-00005F070000}"/>
    <cellStyle name="合計 4 3 3 2 2" xfId="26360" xr:uid="{00000000-0005-0000-0000-000065290000}"/>
    <cellStyle name="合計 4 3 3 3" xfId="7917" xr:uid="{00000000-0005-0000-0000-00005F070000}"/>
    <cellStyle name="合計 4 3 3 3 2" xfId="27956" xr:uid="{00000000-0005-0000-0000-000066290000}"/>
    <cellStyle name="合計 4 3 3 4" xfId="8778" xr:uid="{00000000-0005-0000-0000-00005F070000}"/>
    <cellStyle name="合計 4 3 3 4 2" xfId="28639" xr:uid="{00000000-0005-0000-0000-000067290000}"/>
    <cellStyle name="合計 4 3 3 5" xfId="9634" xr:uid="{00000000-0005-0000-0000-00005F070000}"/>
    <cellStyle name="合計 4 3 3 5 2" xfId="29235" xr:uid="{00000000-0005-0000-0000-000068290000}"/>
    <cellStyle name="合計 4 3 3 6" xfId="10144" xr:uid="{00000000-0005-0000-0000-0000DA270000}"/>
    <cellStyle name="合計 4 3 3 7" xfId="12503" xr:uid="{00000000-0005-0000-0000-00005F070000}"/>
    <cellStyle name="合計 4 3 3 7 2" xfId="31061" xr:uid="{00000000-0005-0000-0000-00006A290000}"/>
    <cellStyle name="合計 4 3 3 7 3" xfId="45161" xr:uid="{00000000-0005-0000-0000-00006A290000}"/>
    <cellStyle name="合計 4 3 3 8" xfId="16651" xr:uid="{00000000-0005-0000-0000-00005F070000}"/>
    <cellStyle name="合計 4 3 3 8 2" xfId="35207" xr:uid="{00000000-0005-0000-0000-00006B290000}"/>
    <cellStyle name="合計 4 3 3 9" xfId="17408" xr:uid="{00000000-0005-0000-0000-00001D050000}"/>
    <cellStyle name="合計 4 3 3 9 2" xfId="35964" xr:uid="{00000000-0005-0000-0000-00006C290000}"/>
    <cellStyle name="合計 4 3 4" xfId="2780" xr:uid="{00000000-0005-0000-0000-00001D050000}"/>
    <cellStyle name="合計 4 3 4 10" xfId="24133" xr:uid="{00000000-0005-0000-0000-00006D290000}"/>
    <cellStyle name="合計 4 3 4 11" xfId="55603" xr:uid="{00000000-0005-0000-0000-00001D050000}"/>
    <cellStyle name="合計 4 3 4 2" xfId="5987" xr:uid="{00000000-0005-0000-0000-000060070000}"/>
    <cellStyle name="合計 4 3 4 2 2" xfId="20817" xr:uid="{00000000-0005-0000-0000-0000E9080000}"/>
    <cellStyle name="合計 4 3 4 2 2 2" xfId="39361" xr:uid="{00000000-0005-0000-0000-00006F290000}"/>
    <cellStyle name="合計 4 3 4 2 3" xfId="26396" xr:uid="{00000000-0005-0000-0000-00006E290000}"/>
    <cellStyle name="合計 4 3 4 3" xfId="9670" xr:uid="{00000000-0005-0000-0000-000060070000}"/>
    <cellStyle name="合計 4 3 4 3 2" xfId="29271" xr:uid="{00000000-0005-0000-0000-000070290000}"/>
    <cellStyle name="合計 4 3 4 4" xfId="10145" xr:uid="{00000000-0005-0000-0000-0000DB270000}"/>
    <cellStyle name="合計 4 3 4 5" xfId="13106" xr:uid="{00000000-0005-0000-0000-000060070000}"/>
    <cellStyle name="合計 4 3 4 5 2" xfId="31662" xr:uid="{00000000-0005-0000-0000-000072290000}"/>
    <cellStyle name="合計 4 3 4 5 3" xfId="45745" xr:uid="{00000000-0005-0000-0000-000072290000}"/>
    <cellStyle name="合計 4 3 4 6" xfId="16687" xr:uid="{00000000-0005-0000-0000-000060070000}"/>
    <cellStyle name="合計 4 3 4 6 2" xfId="35243" xr:uid="{00000000-0005-0000-0000-000073290000}"/>
    <cellStyle name="合計 4 3 4 7" xfId="13842" xr:uid="{00000000-0005-0000-0000-00001D050000}"/>
    <cellStyle name="合計 4 3 4 7 2" xfId="32398" xr:uid="{00000000-0005-0000-0000-000074290000}"/>
    <cellStyle name="合計 4 3 4 8" xfId="18568" xr:uid="{00000000-0005-0000-0000-000060070000}"/>
    <cellStyle name="合計 4 3 4 8 2" xfId="37124" xr:uid="{00000000-0005-0000-0000-000075290000}"/>
    <cellStyle name="合計 4 3 4 8 3" xfId="50626" xr:uid="{00000000-0005-0000-0000-000075290000}"/>
    <cellStyle name="合計 4 3 4 9" xfId="21707" xr:uid="{00000000-0005-0000-0000-00001D050000}"/>
    <cellStyle name="合計 4 3 4 9 2" xfId="40247" xr:uid="{00000000-0005-0000-0000-000076290000}"/>
    <cellStyle name="合計 4 3 4 9 3" xfId="53595" xr:uid="{00000000-0005-0000-0000-000076290000}"/>
    <cellStyle name="合計 4 3 5" xfId="4519" xr:uid="{00000000-0005-0000-0000-00005D070000}"/>
    <cellStyle name="合計 4 3 5 2" xfId="25033" xr:uid="{00000000-0005-0000-0000-000077290000}"/>
    <cellStyle name="合計 4 3 6" xfId="10142" xr:uid="{00000000-0005-0000-0000-0000D8270000}"/>
    <cellStyle name="合計 4 3 7" xfId="13834" xr:uid="{00000000-0005-0000-0000-00005D070000}"/>
    <cellStyle name="合計 4 3 7 2" xfId="32390" xr:uid="{00000000-0005-0000-0000-000079290000}"/>
    <cellStyle name="合計 4 3 8" xfId="17976" xr:uid="{00000000-0005-0000-0000-00005D070000}"/>
    <cellStyle name="合計 4 3 8 2" xfId="36532" xr:uid="{00000000-0005-0000-0000-00007A290000}"/>
    <cellStyle name="合計 4 3 9" xfId="17838" xr:uid="{00000000-0005-0000-0000-00001D050000}"/>
    <cellStyle name="合計 4 3 9 2" xfId="36394" xr:uid="{00000000-0005-0000-0000-00007B290000}"/>
    <cellStyle name="合計 4 4" xfId="1304" xr:uid="{00000000-0005-0000-0000-00001E050000}"/>
    <cellStyle name="合計 4 4 10" xfId="18951" xr:uid="{00000000-0005-0000-0000-000061070000}"/>
    <cellStyle name="合計 4 4 10 2" xfId="37507" xr:uid="{00000000-0005-0000-0000-00007D290000}"/>
    <cellStyle name="合計 4 4 10 3" xfId="50999" xr:uid="{00000000-0005-0000-0000-00007D290000}"/>
    <cellStyle name="合計 4 4 11" xfId="19140" xr:uid="{00000000-0005-0000-0000-00001E050000}"/>
    <cellStyle name="合計 4 4 11 2" xfId="37696" xr:uid="{00000000-0005-0000-0000-00007E290000}"/>
    <cellStyle name="合計 4 4 11 3" xfId="51188" xr:uid="{00000000-0005-0000-0000-00007E290000}"/>
    <cellStyle name="合計 4 4 12" xfId="17180" xr:uid="{00000000-0005-0000-0000-00001E050000}"/>
    <cellStyle name="合計 4 4 12 2" xfId="35736" xr:uid="{00000000-0005-0000-0000-00007F290000}"/>
    <cellStyle name="合計 4 4 12 3" xfId="49411" xr:uid="{00000000-0005-0000-0000-00007F290000}"/>
    <cellStyle name="合計 4 4 13" xfId="22259" xr:uid="{00000000-0005-0000-0000-000061070000}"/>
    <cellStyle name="合計 4 4 13 2" xfId="40799" xr:uid="{00000000-0005-0000-0000-000080290000}"/>
    <cellStyle name="合計 4 4 13 3" xfId="54001" xr:uid="{00000000-0005-0000-0000-000080290000}"/>
    <cellStyle name="合計 4 4 14" xfId="23061" xr:uid="{00000000-0005-0000-0000-00007C290000}"/>
    <cellStyle name="合計 4 4 15" xfId="29907" xr:uid="{00000000-0005-0000-0000-00007C290000}"/>
    <cellStyle name="合計 4 4 16" xfId="54476" xr:uid="{00000000-0005-0000-0000-00001E050000}"/>
    <cellStyle name="合計 4 4 2" xfId="2287" xr:uid="{00000000-0005-0000-0000-00001E050000}"/>
    <cellStyle name="合計 4 4 2 10" xfId="15331" xr:uid="{00000000-0005-0000-0000-00001E050000}"/>
    <cellStyle name="合計 4 4 2 10 2" xfId="33887" xr:uid="{00000000-0005-0000-0000-000082290000}"/>
    <cellStyle name="合計 4 4 2 11" xfId="18734" xr:uid="{00000000-0005-0000-0000-000062070000}"/>
    <cellStyle name="合計 4 4 2 11 2" xfId="37290" xr:uid="{00000000-0005-0000-0000-000083290000}"/>
    <cellStyle name="合計 4 4 2 11 3" xfId="50787" xr:uid="{00000000-0005-0000-0000-000083290000}"/>
    <cellStyle name="合計 4 4 2 12" xfId="23798" xr:uid="{00000000-0005-0000-0000-000081290000}"/>
    <cellStyle name="合計 4 4 2 13" xfId="55207" xr:uid="{00000000-0005-0000-0000-00001E050000}"/>
    <cellStyle name="合計 4 4 2 2" xfId="5494" xr:uid="{00000000-0005-0000-0000-000062070000}"/>
    <cellStyle name="合計 4 4 2 2 2" xfId="20480" xr:uid="{00000000-0005-0000-0000-0000EC080000}"/>
    <cellStyle name="合計 4 4 2 2 2 2" xfId="39032" xr:uid="{00000000-0005-0000-0000-000085290000}"/>
    <cellStyle name="合計 4 4 2 2 3" xfId="25911" xr:uid="{00000000-0005-0000-0000-000084290000}"/>
    <cellStyle name="合計 4 4 2 3" xfId="7460" xr:uid="{00000000-0005-0000-0000-000062070000}"/>
    <cellStyle name="合計 4 4 2 3 2" xfId="27614" xr:uid="{00000000-0005-0000-0000-000086290000}"/>
    <cellStyle name="合計 4 4 2 4" xfId="4799" xr:uid="{00000000-0005-0000-0000-000062070000}"/>
    <cellStyle name="合計 4 4 2 4 2" xfId="25268" xr:uid="{00000000-0005-0000-0000-000087290000}"/>
    <cellStyle name="合計 4 4 2 5" xfId="8219" xr:uid="{00000000-0005-0000-0000-000062070000}"/>
    <cellStyle name="合計 4 4 2 5 2" xfId="28236" xr:uid="{00000000-0005-0000-0000-000088290000}"/>
    <cellStyle name="合計 4 4 2 6" xfId="10147" xr:uid="{00000000-0005-0000-0000-0000DD270000}"/>
    <cellStyle name="合計 4 4 2 7" xfId="11639" xr:uid="{00000000-0005-0000-0000-00001E050000}"/>
    <cellStyle name="合計 4 4 2 7 2" xfId="30203" xr:uid="{00000000-0005-0000-0000-00008A290000}"/>
    <cellStyle name="合計 4 4 2 8" xfId="14963" xr:uid="{00000000-0005-0000-0000-000061070000}"/>
    <cellStyle name="合計 4 4 2 8 2" xfId="33519" xr:uid="{00000000-0005-0000-0000-00008B290000}"/>
    <cellStyle name="合計 4 4 2 8 3" xfId="47477" xr:uid="{00000000-0005-0000-0000-00008B290000}"/>
    <cellStyle name="合計 4 4 2 9" xfId="15522" xr:uid="{00000000-0005-0000-0000-000062070000}"/>
    <cellStyle name="合計 4 4 2 9 2" xfId="34078" xr:uid="{00000000-0005-0000-0000-00008C290000}"/>
    <cellStyle name="合計 4 4 3" xfId="2745" xr:uid="{00000000-0005-0000-0000-00001E050000}"/>
    <cellStyle name="合計 4 4 3 10" xfId="14136" xr:uid="{00000000-0005-0000-0000-000063070000}"/>
    <cellStyle name="合計 4 4 3 10 2" xfId="32692" xr:uid="{00000000-0005-0000-0000-00008E290000}"/>
    <cellStyle name="合計 4 4 3 10 3" xfId="46692" xr:uid="{00000000-0005-0000-0000-00008E290000}"/>
    <cellStyle name="合計 4 4 3 11" xfId="55568" xr:uid="{00000000-0005-0000-0000-00001E050000}"/>
    <cellStyle name="合計 4 4 3 2" xfId="5952" xr:uid="{00000000-0005-0000-0000-000063070000}"/>
    <cellStyle name="合計 4 4 3 2 2" xfId="26361" xr:uid="{00000000-0005-0000-0000-00008F290000}"/>
    <cellStyle name="合計 4 4 3 3" xfId="7918" xr:uid="{00000000-0005-0000-0000-000063070000}"/>
    <cellStyle name="合計 4 4 3 3 2" xfId="27957" xr:uid="{00000000-0005-0000-0000-000090290000}"/>
    <cellStyle name="合計 4 4 3 4" xfId="8779" xr:uid="{00000000-0005-0000-0000-000063070000}"/>
    <cellStyle name="合計 4 4 3 4 2" xfId="28640" xr:uid="{00000000-0005-0000-0000-000091290000}"/>
    <cellStyle name="合計 4 4 3 5" xfId="9635" xr:uid="{00000000-0005-0000-0000-000063070000}"/>
    <cellStyle name="合計 4 4 3 5 2" xfId="29236" xr:uid="{00000000-0005-0000-0000-000092290000}"/>
    <cellStyle name="合計 4 4 3 6" xfId="10148" xr:uid="{00000000-0005-0000-0000-0000DE270000}"/>
    <cellStyle name="合計 4 4 3 7" xfId="12698" xr:uid="{00000000-0005-0000-0000-000063070000}"/>
    <cellStyle name="合計 4 4 3 7 2" xfId="31254" xr:uid="{00000000-0005-0000-0000-000094290000}"/>
    <cellStyle name="合計 4 4 3 7 3" xfId="45348" xr:uid="{00000000-0005-0000-0000-000094290000}"/>
    <cellStyle name="合計 4 4 3 8" xfId="16652" xr:uid="{00000000-0005-0000-0000-000063070000}"/>
    <cellStyle name="合計 4 4 3 8 2" xfId="35208" xr:uid="{00000000-0005-0000-0000-000095290000}"/>
    <cellStyle name="合計 4 4 3 9" xfId="14589" xr:uid="{00000000-0005-0000-0000-00001E050000}"/>
    <cellStyle name="合計 4 4 3 9 2" xfId="33145" xr:uid="{00000000-0005-0000-0000-000096290000}"/>
    <cellStyle name="合計 4 4 4" xfId="2335" xr:uid="{00000000-0005-0000-0000-00001E050000}"/>
    <cellStyle name="合計 4 4 4 10" xfId="23846" xr:uid="{00000000-0005-0000-0000-000097290000}"/>
    <cellStyle name="合計 4 4 4 11" xfId="55255" xr:uid="{00000000-0005-0000-0000-00001E050000}"/>
    <cellStyle name="合計 4 4 4 2" xfId="5542" xr:uid="{00000000-0005-0000-0000-000064070000}"/>
    <cellStyle name="合計 4 4 4 2 2" xfId="20528" xr:uid="{00000000-0005-0000-0000-0000EF080000}"/>
    <cellStyle name="合計 4 4 4 2 2 2" xfId="39080" xr:uid="{00000000-0005-0000-0000-000099290000}"/>
    <cellStyle name="合計 4 4 4 2 3" xfId="25959" xr:uid="{00000000-0005-0000-0000-000098290000}"/>
    <cellStyle name="合計 4 4 4 3" xfId="8235" xr:uid="{00000000-0005-0000-0000-000064070000}"/>
    <cellStyle name="合計 4 4 4 3 2" xfId="28252" xr:uid="{00000000-0005-0000-0000-00009A290000}"/>
    <cellStyle name="合計 4 4 4 4" xfId="10149" xr:uid="{00000000-0005-0000-0000-0000DF270000}"/>
    <cellStyle name="合計 4 4 4 5" xfId="11679" xr:uid="{00000000-0005-0000-0000-000064070000}"/>
    <cellStyle name="合計 4 4 4 5 2" xfId="30243" xr:uid="{00000000-0005-0000-0000-00009C290000}"/>
    <cellStyle name="合計 4 4 4 5 3" xfId="44395" xr:uid="{00000000-0005-0000-0000-00009C290000}"/>
    <cellStyle name="合計 4 4 4 6" xfId="14362" xr:uid="{00000000-0005-0000-0000-000064070000}"/>
    <cellStyle name="合計 4 4 4 6 2" xfId="32918" xr:uid="{00000000-0005-0000-0000-00009D290000}"/>
    <cellStyle name="合計 4 4 4 7" xfId="16169" xr:uid="{00000000-0005-0000-0000-00001E050000}"/>
    <cellStyle name="合計 4 4 4 7 2" xfId="34725" xr:uid="{00000000-0005-0000-0000-00009E290000}"/>
    <cellStyle name="合計 4 4 4 8" xfId="19415" xr:uid="{00000000-0005-0000-0000-000064070000}"/>
    <cellStyle name="合計 4 4 4 8 2" xfId="37971" xr:uid="{00000000-0005-0000-0000-00009F290000}"/>
    <cellStyle name="合計 4 4 4 8 3" xfId="51463" xr:uid="{00000000-0005-0000-0000-00009F290000}"/>
    <cellStyle name="合計 4 4 4 9" xfId="21437" xr:uid="{00000000-0005-0000-0000-00001E050000}"/>
    <cellStyle name="合計 4 4 4 9 2" xfId="39977" xr:uid="{00000000-0005-0000-0000-0000A0290000}"/>
    <cellStyle name="合計 4 4 4 9 3" xfId="53325" xr:uid="{00000000-0005-0000-0000-0000A0290000}"/>
    <cellStyle name="合計 4 4 5" xfId="4520" xr:uid="{00000000-0005-0000-0000-000061070000}"/>
    <cellStyle name="合計 4 4 5 2" xfId="25034" xr:uid="{00000000-0005-0000-0000-0000A1290000}"/>
    <cellStyle name="合計 4 4 6" xfId="10146" xr:uid="{00000000-0005-0000-0000-0000DC270000}"/>
    <cellStyle name="合計 4 4 7" xfId="15404" xr:uid="{00000000-0005-0000-0000-000061070000}"/>
    <cellStyle name="合計 4 4 7 2" xfId="33960" xr:uid="{00000000-0005-0000-0000-0000A3290000}"/>
    <cellStyle name="合計 4 4 8" xfId="13621" xr:uid="{00000000-0005-0000-0000-000061070000}"/>
    <cellStyle name="合計 4 4 8 2" xfId="32177" xr:uid="{00000000-0005-0000-0000-0000A4290000}"/>
    <cellStyle name="合計 4 4 9" xfId="13698" xr:uid="{00000000-0005-0000-0000-00001E050000}"/>
    <cellStyle name="合計 4 4 9 2" xfId="32254" xr:uid="{00000000-0005-0000-0000-0000A5290000}"/>
    <cellStyle name="合計 4 5" xfId="2292" xr:uid="{00000000-0005-0000-0000-000019050000}"/>
    <cellStyle name="合計 4 5 10" xfId="13776" xr:uid="{00000000-0005-0000-0000-000019050000}"/>
    <cellStyle name="合計 4 5 10 2" xfId="32332" xr:uid="{00000000-0005-0000-0000-0000A7290000}"/>
    <cellStyle name="合計 4 5 11" xfId="17147" xr:uid="{00000000-0005-0000-0000-000065070000}"/>
    <cellStyle name="合計 4 5 11 2" xfId="35703" xr:uid="{00000000-0005-0000-0000-0000A8290000}"/>
    <cellStyle name="合計 4 5 11 3" xfId="49379" xr:uid="{00000000-0005-0000-0000-0000A8290000}"/>
    <cellStyle name="合計 4 5 12" xfId="23803" xr:uid="{00000000-0005-0000-0000-0000A6290000}"/>
    <cellStyle name="合計 4 5 13" xfId="55212" xr:uid="{00000000-0005-0000-0000-000019050000}"/>
    <cellStyle name="合計 4 5 2" xfId="5499" xr:uid="{00000000-0005-0000-0000-000065070000}"/>
    <cellStyle name="合計 4 5 2 2" xfId="20485" xr:uid="{00000000-0005-0000-0000-0000F1080000}"/>
    <cellStyle name="合計 4 5 2 2 2" xfId="39037" xr:uid="{00000000-0005-0000-0000-0000AA290000}"/>
    <cellStyle name="合計 4 5 2 3" xfId="25916" xr:uid="{00000000-0005-0000-0000-0000A9290000}"/>
    <cellStyle name="合計 4 5 3" xfId="7465" xr:uid="{00000000-0005-0000-0000-000065070000}"/>
    <cellStyle name="合計 4 5 3 2" xfId="27619" xr:uid="{00000000-0005-0000-0000-0000AB290000}"/>
    <cellStyle name="合計 4 5 4" xfId="4804" xr:uid="{00000000-0005-0000-0000-000065070000}"/>
    <cellStyle name="合計 4 5 4 2" xfId="25273" xr:uid="{00000000-0005-0000-0000-0000AC290000}"/>
    <cellStyle name="合計 4 5 5" xfId="8221" xr:uid="{00000000-0005-0000-0000-000065070000}"/>
    <cellStyle name="合計 4 5 5 2" xfId="28238" xr:uid="{00000000-0005-0000-0000-0000AD290000}"/>
    <cellStyle name="合計 4 5 6" xfId="10150" xr:uid="{00000000-0005-0000-0000-0000E0270000}"/>
    <cellStyle name="合計 4 5 7" xfId="11634" xr:uid="{00000000-0005-0000-0000-000019050000}"/>
    <cellStyle name="合計 4 5 7 2" xfId="30198" xr:uid="{00000000-0005-0000-0000-0000AF290000}"/>
    <cellStyle name="合計 4 5 8" xfId="14968" xr:uid="{00000000-0005-0000-0000-000064070000}"/>
    <cellStyle name="合計 4 5 8 2" xfId="33524" xr:uid="{00000000-0005-0000-0000-0000B0290000}"/>
    <cellStyle name="合計 4 5 8 3" xfId="47482" xr:uid="{00000000-0005-0000-0000-0000B0290000}"/>
    <cellStyle name="合計 4 5 9" xfId="15523" xr:uid="{00000000-0005-0000-0000-000065070000}"/>
    <cellStyle name="合計 4 5 9 2" xfId="34079" xr:uid="{00000000-0005-0000-0000-0000B1290000}"/>
    <cellStyle name="合計 4 6" xfId="2740" xr:uid="{00000000-0005-0000-0000-000019050000}"/>
    <cellStyle name="合計 4 6 10" xfId="18715" xr:uid="{00000000-0005-0000-0000-000066070000}"/>
    <cellStyle name="合計 4 6 10 2" xfId="37271" xr:uid="{00000000-0005-0000-0000-0000B3290000}"/>
    <cellStyle name="合計 4 6 10 3" xfId="50768" xr:uid="{00000000-0005-0000-0000-0000B3290000}"/>
    <cellStyle name="合計 4 6 11" xfId="55563" xr:uid="{00000000-0005-0000-0000-000019050000}"/>
    <cellStyle name="合計 4 6 2" xfId="5947" xr:uid="{00000000-0005-0000-0000-000066070000}"/>
    <cellStyle name="合計 4 6 2 2" xfId="26356" xr:uid="{00000000-0005-0000-0000-0000B4290000}"/>
    <cellStyle name="合計 4 6 3" xfId="7913" xr:uid="{00000000-0005-0000-0000-000066070000}"/>
    <cellStyle name="合計 4 6 3 2" xfId="27952" xr:uid="{00000000-0005-0000-0000-0000B5290000}"/>
    <cellStyle name="合計 4 6 4" xfId="8774" xr:uid="{00000000-0005-0000-0000-000066070000}"/>
    <cellStyle name="合計 4 6 4 2" xfId="28635" xr:uid="{00000000-0005-0000-0000-0000B6290000}"/>
    <cellStyle name="合計 4 6 5" xfId="9630" xr:uid="{00000000-0005-0000-0000-000066070000}"/>
    <cellStyle name="合計 4 6 5 2" xfId="29231" xr:uid="{00000000-0005-0000-0000-0000B7290000}"/>
    <cellStyle name="合計 4 6 6" xfId="10151" xr:uid="{00000000-0005-0000-0000-0000E1270000}"/>
    <cellStyle name="合計 4 6 7" xfId="12500" xr:uid="{00000000-0005-0000-0000-000066070000}"/>
    <cellStyle name="合計 4 6 7 2" xfId="31058" xr:uid="{00000000-0005-0000-0000-0000B9290000}"/>
    <cellStyle name="合計 4 6 7 3" xfId="45158" xr:uid="{00000000-0005-0000-0000-0000B9290000}"/>
    <cellStyle name="合計 4 6 8" xfId="16647" xr:uid="{00000000-0005-0000-0000-000066070000}"/>
    <cellStyle name="合計 4 6 8 2" xfId="35203" xr:uid="{00000000-0005-0000-0000-0000BA290000}"/>
    <cellStyle name="合計 4 6 9" xfId="18179" xr:uid="{00000000-0005-0000-0000-000019050000}"/>
    <cellStyle name="合計 4 6 9 2" xfId="36735" xr:uid="{00000000-0005-0000-0000-0000BB290000}"/>
    <cellStyle name="合計 4 7" xfId="2777" xr:uid="{00000000-0005-0000-0000-000019050000}"/>
    <cellStyle name="合計 4 7 10" xfId="24130" xr:uid="{00000000-0005-0000-0000-0000BC290000}"/>
    <cellStyle name="合計 4 7 11" xfId="55600" xr:uid="{00000000-0005-0000-0000-000019050000}"/>
    <cellStyle name="合計 4 7 2" xfId="5984" xr:uid="{00000000-0005-0000-0000-000067070000}"/>
    <cellStyle name="合計 4 7 2 2" xfId="20814" xr:uid="{00000000-0005-0000-0000-0000F4080000}"/>
    <cellStyle name="合計 4 7 2 2 2" xfId="39358" xr:uid="{00000000-0005-0000-0000-0000BE290000}"/>
    <cellStyle name="合計 4 7 2 3" xfId="26393" xr:uid="{00000000-0005-0000-0000-0000BD290000}"/>
    <cellStyle name="合計 4 7 3" xfId="9667" xr:uid="{00000000-0005-0000-0000-000067070000}"/>
    <cellStyle name="合計 4 7 3 2" xfId="29268" xr:uid="{00000000-0005-0000-0000-0000BF290000}"/>
    <cellStyle name="合計 4 7 4" xfId="10152" xr:uid="{00000000-0005-0000-0000-0000E2270000}"/>
    <cellStyle name="合計 4 7 5" xfId="12552" xr:uid="{00000000-0005-0000-0000-000067070000}"/>
    <cellStyle name="合計 4 7 5 2" xfId="31108" xr:uid="{00000000-0005-0000-0000-0000C1290000}"/>
    <cellStyle name="合計 4 7 5 3" xfId="45208" xr:uid="{00000000-0005-0000-0000-0000C1290000}"/>
    <cellStyle name="合計 4 7 6" xfId="16684" xr:uid="{00000000-0005-0000-0000-000067070000}"/>
    <cellStyle name="合計 4 7 6 2" xfId="35240" xr:uid="{00000000-0005-0000-0000-0000C2290000}"/>
    <cellStyle name="合計 4 7 7" xfId="17713" xr:uid="{00000000-0005-0000-0000-000019050000}"/>
    <cellStyle name="合計 4 7 7 2" xfId="36269" xr:uid="{00000000-0005-0000-0000-0000C3290000}"/>
    <cellStyle name="合計 4 7 8" xfId="16036" xr:uid="{00000000-0005-0000-0000-000067070000}"/>
    <cellStyle name="合計 4 7 8 2" xfId="34592" xr:uid="{00000000-0005-0000-0000-0000C4290000}"/>
    <cellStyle name="合計 4 7 8 3" xfId="48410" xr:uid="{00000000-0005-0000-0000-0000C4290000}"/>
    <cellStyle name="合計 4 7 9" xfId="21704" xr:uid="{00000000-0005-0000-0000-000019050000}"/>
    <cellStyle name="合計 4 7 9 2" xfId="40244" xr:uid="{00000000-0005-0000-0000-0000C5290000}"/>
    <cellStyle name="合計 4 7 9 3" xfId="53592" xr:uid="{00000000-0005-0000-0000-0000C5290000}"/>
    <cellStyle name="合計 4 8" xfId="4515" xr:uid="{00000000-0005-0000-0000-000050070000}"/>
    <cellStyle name="合計 4 8 2" xfId="25029" xr:uid="{00000000-0005-0000-0000-0000C6290000}"/>
    <cellStyle name="合計 4 9" xfId="10129" xr:uid="{00000000-0005-0000-0000-0000CB270000}"/>
    <cellStyle name="合計 5" xfId="1305" xr:uid="{00000000-0005-0000-0000-00001F050000}"/>
    <cellStyle name="合計 5 10" xfId="15004" xr:uid="{00000000-0005-0000-0000-000068070000}"/>
    <cellStyle name="合計 5 10 2" xfId="33560" xr:uid="{00000000-0005-0000-0000-0000C9290000}"/>
    <cellStyle name="合計 5 11" xfId="14595" xr:uid="{00000000-0005-0000-0000-000068070000}"/>
    <cellStyle name="合計 5 11 2" xfId="33151" xr:uid="{00000000-0005-0000-0000-0000CA290000}"/>
    <cellStyle name="合計 5 12" xfId="15284" xr:uid="{00000000-0005-0000-0000-00001F050000}"/>
    <cellStyle name="合計 5 12 2" xfId="33840" xr:uid="{00000000-0005-0000-0000-0000CB290000}"/>
    <cellStyle name="合計 5 13" xfId="18930" xr:uid="{00000000-0005-0000-0000-000068070000}"/>
    <cellStyle name="合計 5 13 2" xfId="37486" xr:uid="{00000000-0005-0000-0000-0000CC290000}"/>
    <cellStyle name="合計 5 13 3" xfId="50978" xr:uid="{00000000-0005-0000-0000-0000CC290000}"/>
    <cellStyle name="合計 5 14" xfId="17143" xr:uid="{00000000-0005-0000-0000-00001F050000}"/>
    <cellStyle name="合計 5 14 2" xfId="35699" xr:uid="{00000000-0005-0000-0000-0000CD290000}"/>
    <cellStyle name="合計 5 14 3" xfId="49375" xr:uid="{00000000-0005-0000-0000-0000CD290000}"/>
    <cellStyle name="合計 5 15" xfId="17493" xr:uid="{00000000-0005-0000-0000-00001F050000}"/>
    <cellStyle name="合計 5 15 2" xfId="36049" xr:uid="{00000000-0005-0000-0000-0000CE290000}"/>
    <cellStyle name="合計 5 15 3" xfId="49687" xr:uid="{00000000-0005-0000-0000-0000CE290000}"/>
    <cellStyle name="合計 5 16" xfId="22260" xr:uid="{00000000-0005-0000-0000-000068070000}"/>
    <cellStyle name="合計 5 16 2" xfId="40800" xr:uid="{00000000-0005-0000-0000-0000CF290000}"/>
    <cellStyle name="合計 5 16 3" xfId="54002" xr:uid="{00000000-0005-0000-0000-0000CF290000}"/>
    <cellStyle name="合計 5 17" xfId="23062" xr:uid="{00000000-0005-0000-0000-0000C8290000}"/>
    <cellStyle name="合計 5 18" xfId="29922" xr:uid="{00000000-0005-0000-0000-0000C8290000}"/>
    <cellStyle name="合計 5 19" xfId="54477" xr:uid="{00000000-0005-0000-0000-00001F050000}"/>
    <cellStyle name="合計 5 2" xfId="1306" xr:uid="{00000000-0005-0000-0000-000020050000}"/>
    <cellStyle name="合計 5 2 10" xfId="13398" xr:uid="{00000000-0005-0000-0000-000069070000}"/>
    <cellStyle name="合計 5 2 10 2" xfId="31954" xr:uid="{00000000-0005-0000-0000-0000D1290000}"/>
    <cellStyle name="合計 5 2 11" xfId="15349" xr:uid="{00000000-0005-0000-0000-000020050000}"/>
    <cellStyle name="合計 5 2 11 2" xfId="33905" xr:uid="{00000000-0005-0000-0000-0000D2290000}"/>
    <cellStyle name="合計 5 2 12" xfId="19830" xr:uid="{00000000-0005-0000-0000-000069070000}"/>
    <cellStyle name="合計 5 2 12 2" xfId="38386" xr:uid="{00000000-0005-0000-0000-0000D3290000}"/>
    <cellStyle name="合計 5 2 12 3" xfId="51878" xr:uid="{00000000-0005-0000-0000-0000D3290000}"/>
    <cellStyle name="合計 5 2 13" xfId="19787" xr:uid="{00000000-0005-0000-0000-000020050000}"/>
    <cellStyle name="合計 5 2 13 2" xfId="38343" xr:uid="{00000000-0005-0000-0000-0000D4290000}"/>
    <cellStyle name="合計 5 2 13 3" xfId="51835" xr:uid="{00000000-0005-0000-0000-0000D4290000}"/>
    <cellStyle name="合計 5 2 14" xfId="18309" xr:uid="{00000000-0005-0000-0000-000020050000}"/>
    <cellStyle name="合計 5 2 14 2" xfId="36865" xr:uid="{00000000-0005-0000-0000-0000D5290000}"/>
    <cellStyle name="合計 5 2 14 3" xfId="50396" xr:uid="{00000000-0005-0000-0000-0000D5290000}"/>
    <cellStyle name="合計 5 2 15" xfId="22261" xr:uid="{00000000-0005-0000-0000-000069070000}"/>
    <cellStyle name="合計 5 2 15 2" xfId="40801" xr:uid="{00000000-0005-0000-0000-0000D6290000}"/>
    <cellStyle name="合計 5 2 15 3" xfId="54003" xr:uid="{00000000-0005-0000-0000-0000D6290000}"/>
    <cellStyle name="合計 5 2 16" xfId="23063" xr:uid="{00000000-0005-0000-0000-0000D0290000}"/>
    <cellStyle name="合計 5 2 17" xfId="24378" xr:uid="{00000000-0005-0000-0000-0000D0290000}"/>
    <cellStyle name="合計 5 2 18" xfId="54478" xr:uid="{00000000-0005-0000-0000-000020050000}"/>
    <cellStyle name="合計 5 2 2" xfId="1307" xr:uid="{00000000-0005-0000-0000-000021050000}"/>
    <cellStyle name="合計 5 2 2 10" xfId="18876" xr:uid="{00000000-0005-0000-0000-00006A070000}"/>
    <cellStyle name="合計 5 2 2 10 2" xfId="37432" xr:uid="{00000000-0005-0000-0000-0000D8290000}"/>
    <cellStyle name="合計 5 2 2 10 3" xfId="50924" xr:uid="{00000000-0005-0000-0000-0000D8290000}"/>
    <cellStyle name="合計 5 2 2 11" xfId="19744" xr:uid="{00000000-0005-0000-0000-000021050000}"/>
    <cellStyle name="合計 5 2 2 11 2" xfId="38300" xr:uid="{00000000-0005-0000-0000-0000D9290000}"/>
    <cellStyle name="合計 5 2 2 11 3" xfId="51792" xr:uid="{00000000-0005-0000-0000-0000D9290000}"/>
    <cellStyle name="合計 5 2 2 12" xfId="17710" xr:uid="{00000000-0005-0000-0000-000021050000}"/>
    <cellStyle name="合計 5 2 2 12 2" xfId="36266" xr:uid="{00000000-0005-0000-0000-0000DA290000}"/>
    <cellStyle name="合計 5 2 2 12 3" xfId="49881" xr:uid="{00000000-0005-0000-0000-0000DA290000}"/>
    <cellStyle name="合計 5 2 2 13" xfId="22262" xr:uid="{00000000-0005-0000-0000-00006A070000}"/>
    <cellStyle name="合計 5 2 2 13 2" xfId="40802" xr:uid="{00000000-0005-0000-0000-0000DB290000}"/>
    <cellStyle name="合計 5 2 2 13 3" xfId="54004" xr:uid="{00000000-0005-0000-0000-0000DB290000}"/>
    <cellStyle name="合計 5 2 2 14" xfId="23064" xr:uid="{00000000-0005-0000-0000-0000D7290000}"/>
    <cellStyle name="合計 5 2 2 15" xfId="29921" xr:uid="{00000000-0005-0000-0000-0000D7290000}"/>
    <cellStyle name="合計 5 2 2 16" xfId="54479" xr:uid="{00000000-0005-0000-0000-000021050000}"/>
    <cellStyle name="合計 5 2 2 2" xfId="2284" xr:uid="{00000000-0005-0000-0000-000021050000}"/>
    <cellStyle name="合計 5 2 2 2 10" xfId="13695" xr:uid="{00000000-0005-0000-0000-000021050000}"/>
    <cellStyle name="合計 5 2 2 2 10 2" xfId="32251" xr:uid="{00000000-0005-0000-0000-0000DD290000}"/>
    <cellStyle name="合計 5 2 2 2 11" xfId="14925" xr:uid="{00000000-0005-0000-0000-00006B070000}"/>
    <cellStyle name="合計 5 2 2 2 11 2" xfId="33481" xr:uid="{00000000-0005-0000-0000-0000DE290000}"/>
    <cellStyle name="合計 5 2 2 2 11 3" xfId="47439" xr:uid="{00000000-0005-0000-0000-0000DE290000}"/>
    <cellStyle name="合計 5 2 2 2 12" xfId="23795" xr:uid="{00000000-0005-0000-0000-0000DC290000}"/>
    <cellStyle name="合計 5 2 2 2 13" xfId="55204" xr:uid="{00000000-0005-0000-0000-000021050000}"/>
    <cellStyle name="合計 5 2 2 2 2" xfId="5491" xr:uid="{00000000-0005-0000-0000-00006B070000}"/>
    <cellStyle name="合計 5 2 2 2 2 2" xfId="20477" xr:uid="{00000000-0005-0000-0000-0000F9080000}"/>
    <cellStyle name="合計 5 2 2 2 2 2 2" xfId="39029" xr:uid="{00000000-0005-0000-0000-0000E0290000}"/>
    <cellStyle name="合計 5 2 2 2 2 3" xfId="25908" xr:uid="{00000000-0005-0000-0000-0000DF290000}"/>
    <cellStyle name="合計 5 2 2 2 3" xfId="7457" xr:uid="{00000000-0005-0000-0000-00006B070000}"/>
    <cellStyle name="合計 5 2 2 2 3 2" xfId="27611" xr:uid="{00000000-0005-0000-0000-0000E1290000}"/>
    <cellStyle name="合計 5 2 2 2 4" xfId="4796" xr:uid="{00000000-0005-0000-0000-00006B070000}"/>
    <cellStyle name="合計 5 2 2 2 4 2" xfId="25265" xr:uid="{00000000-0005-0000-0000-0000E2290000}"/>
    <cellStyle name="合計 5 2 2 2 5" xfId="6879" xr:uid="{00000000-0005-0000-0000-00006B070000}"/>
    <cellStyle name="合計 5 2 2 2 5 2" xfId="27140" xr:uid="{00000000-0005-0000-0000-0000E3290000}"/>
    <cellStyle name="合計 5 2 2 2 6" xfId="10156" xr:uid="{00000000-0005-0000-0000-0000E6270000}"/>
    <cellStyle name="合計 5 2 2 2 7" xfId="11642" xr:uid="{00000000-0005-0000-0000-000021050000}"/>
    <cellStyle name="合計 5 2 2 2 7 2" xfId="30206" xr:uid="{00000000-0005-0000-0000-0000E5290000}"/>
    <cellStyle name="合計 5 2 2 2 8" xfId="14960" xr:uid="{00000000-0005-0000-0000-00006A070000}"/>
    <cellStyle name="合計 5 2 2 2 8 2" xfId="33516" xr:uid="{00000000-0005-0000-0000-0000E6290000}"/>
    <cellStyle name="合計 5 2 2 2 8 3" xfId="47474" xr:uid="{00000000-0005-0000-0000-0000E6290000}"/>
    <cellStyle name="合計 5 2 2 2 9" xfId="15521" xr:uid="{00000000-0005-0000-0000-00006B070000}"/>
    <cellStyle name="合計 5 2 2 2 9 2" xfId="34077" xr:uid="{00000000-0005-0000-0000-0000E7290000}"/>
    <cellStyle name="合計 5 2 2 3" xfId="2748" xr:uid="{00000000-0005-0000-0000-000021050000}"/>
    <cellStyle name="合計 5 2 2 3 10" xfId="19978" xr:uid="{00000000-0005-0000-0000-00006C070000}"/>
    <cellStyle name="合計 5 2 2 3 10 2" xfId="38534" xr:uid="{00000000-0005-0000-0000-0000E9290000}"/>
    <cellStyle name="合計 5 2 2 3 10 3" xfId="52026" xr:uid="{00000000-0005-0000-0000-0000E9290000}"/>
    <cellStyle name="合計 5 2 2 3 11" xfId="55571" xr:uid="{00000000-0005-0000-0000-000021050000}"/>
    <cellStyle name="合計 5 2 2 3 2" xfId="5955" xr:uid="{00000000-0005-0000-0000-00006C070000}"/>
    <cellStyle name="合計 5 2 2 3 2 2" xfId="26364" xr:uid="{00000000-0005-0000-0000-0000EA290000}"/>
    <cellStyle name="合計 5 2 2 3 3" xfId="7921" xr:uid="{00000000-0005-0000-0000-00006C070000}"/>
    <cellStyle name="合計 5 2 2 3 3 2" xfId="27960" xr:uid="{00000000-0005-0000-0000-0000EB290000}"/>
    <cellStyle name="合計 5 2 2 3 4" xfId="8782" xr:uid="{00000000-0005-0000-0000-00006C070000}"/>
    <cellStyle name="合計 5 2 2 3 4 2" xfId="28643" xr:uid="{00000000-0005-0000-0000-0000EC290000}"/>
    <cellStyle name="合計 5 2 2 3 5" xfId="9638" xr:uid="{00000000-0005-0000-0000-00006C070000}"/>
    <cellStyle name="合計 5 2 2 3 5 2" xfId="29239" xr:uid="{00000000-0005-0000-0000-0000ED290000}"/>
    <cellStyle name="合計 5 2 2 3 6" xfId="10157" xr:uid="{00000000-0005-0000-0000-0000E7270000}"/>
    <cellStyle name="合計 5 2 2 3 7" xfId="12504" xr:uid="{00000000-0005-0000-0000-00006C070000}"/>
    <cellStyle name="合計 5 2 2 3 7 2" xfId="31062" xr:uid="{00000000-0005-0000-0000-0000EF290000}"/>
    <cellStyle name="合計 5 2 2 3 7 3" xfId="45162" xr:uid="{00000000-0005-0000-0000-0000EF290000}"/>
    <cellStyle name="合計 5 2 2 3 8" xfId="16655" xr:uid="{00000000-0005-0000-0000-00006C070000}"/>
    <cellStyle name="合計 5 2 2 3 8 2" xfId="35211" xr:uid="{00000000-0005-0000-0000-0000F0290000}"/>
    <cellStyle name="合計 5 2 2 3 9" xfId="17298" xr:uid="{00000000-0005-0000-0000-000021050000}"/>
    <cellStyle name="合計 5 2 2 3 9 2" xfId="35854" xr:uid="{00000000-0005-0000-0000-0000F1290000}"/>
    <cellStyle name="合計 5 2 2 4" xfId="2332" xr:uid="{00000000-0005-0000-0000-000021050000}"/>
    <cellStyle name="合計 5 2 2 4 10" xfId="23843" xr:uid="{00000000-0005-0000-0000-0000F2290000}"/>
    <cellStyle name="合計 5 2 2 4 11" xfId="55252" xr:uid="{00000000-0005-0000-0000-000021050000}"/>
    <cellStyle name="合計 5 2 2 4 2" xfId="5539" xr:uid="{00000000-0005-0000-0000-00006D070000}"/>
    <cellStyle name="合計 5 2 2 4 2 2" xfId="20525" xr:uid="{00000000-0005-0000-0000-0000FC080000}"/>
    <cellStyle name="合計 5 2 2 4 2 2 2" xfId="39077" xr:uid="{00000000-0005-0000-0000-0000F4290000}"/>
    <cellStyle name="合計 5 2 2 4 2 3" xfId="25956" xr:uid="{00000000-0005-0000-0000-0000F3290000}"/>
    <cellStyle name="合計 5 2 2 4 3" xfId="8236" xr:uid="{00000000-0005-0000-0000-00006D070000}"/>
    <cellStyle name="合計 5 2 2 4 3 2" xfId="28253" xr:uid="{00000000-0005-0000-0000-0000F5290000}"/>
    <cellStyle name="合計 5 2 2 4 4" xfId="10158" xr:uid="{00000000-0005-0000-0000-0000E8270000}"/>
    <cellStyle name="合計 5 2 2 4 5" xfId="11906" xr:uid="{00000000-0005-0000-0000-00006D070000}"/>
    <cellStyle name="合計 5 2 2 4 5 2" xfId="30470" xr:uid="{00000000-0005-0000-0000-0000F7290000}"/>
    <cellStyle name="合計 5 2 2 4 5 3" xfId="44615" xr:uid="{00000000-0005-0000-0000-0000F7290000}"/>
    <cellStyle name="合計 5 2 2 4 6" xfId="15704" xr:uid="{00000000-0005-0000-0000-00006D070000}"/>
    <cellStyle name="合計 5 2 2 4 6 2" xfId="34260" xr:uid="{00000000-0005-0000-0000-0000F8290000}"/>
    <cellStyle name="合計 5 2 2 4 7" xfId="18224" xr:uid="{00000000-0005-0000-0000-000021050000}"/>
    <cellStyle name="合計 5 2 2 4 7 2" xfId="36780" xr:uid="{00000000-0005-0000-0000-0000F9290000}"/>
    <cellStyle name="合計 5 2 2 4 8" xfId="17706" xr:uid="{00000000-0005-0000-0000-00006D070000}"/>
    <cellStyle name="合計 5 2 2 4 8 2" xfId="36262" xr:uid="{00000000-0005-0000-0000-0000FA290000}"/>
    <cellStyle name="合計 5 2 2 4 8 3" xfId="49877" xr:uid="{00000000-0005-0000-0000-0000FA290000}"/>
    <cellStyle name="合計 5 2 2 4 9" xfId="21434" xr:uid="{00000000-0005-0000-0000-000021050000}"/>
    <cellStyle name="合計 5 2 2 4 9 2" xfId="39974" xr:uid="{00000000-0005-0000-0000-0000FB290000}"/>
    <cellStyle name="合計 5 2 2 4 9 3" xfId="53322" xr:uid="{00000000-0005-0000-0000-0000FB290000}"/>
    <cellStyle name="合計 5 2 2 5" xfId="4523" xr:uid="{00000000-0005-0000-0000-00006A070000}"/>
    <cellStyle name="合計 5 2 2 5 2" xfId="25037" xr:uid="{00000000-0005-0000-0000-0000FC290000}"/>
    <cellStyle name="合計 5 2 2 6" xfId="10155" xr:uid="{00000000-0005-0000-0000-0000E5270000}"/>
    <cellStyle name="合計 5 2 2 7" xfId="15405" xr:uid="{00000000-0005-0000-0000-00006A070000}"/>
    <cellStyle name="合計 5 2 2 7 2" xfId="33961" xr:uid="{00000000-0005-0000-0000-0000FE290000}"/>
    <cellStyle name="合計 5 2 2 8" xfId="17504" xr:uid="{00000000-0005-0000-0000-00006A070000}"/>
    <cellStyle name="合計 5 2 2 8 2" xfId="36060" xr:uid="{00000000-0005-0000-0000-0000FF290000}"/>
    <cellStyle name="合計 5 2 2 9" xfId="17845" xr:uid="{00000000-0005-0000-0000-000021050000}"/>
    <cellStyle name="合計 5 2 2 9 2" xfId="36401" xr:uid="{00000000-0005-0000-0000-0000002A0000}"/>
    <cellStyle name="合計 5 2 3" xfId="1308" xr:uid="{00000000-0005-0000-0000-000022050000}"/>
    <cellStyle name="合計 5 2 3 10" xfId="19832" xr:uid="{00000000-0005-0000-0000-00006E070000}"/>
    <cellStyle name="合計 5 2 3 10 2" xfId="38388" xr:uid="{00000000-0005-0000-0000-0000022A0000}"/>
    <cellStyle name="合計 5 2 3 10 3" xfId="51880" xr:uid="{00000000-0005-0000-0000-0000022A0000}"/>
    <cellStyle name="合計 5 2 3 11" xfId="19770" xr:uid="{00000000-0005-0000-0000-000022050000}"/>
    <cellStyle name="合計 5 2 3 11 2" xfId="38326" xr:uid="{00000000-0005-0000-0000-0000032A0000}"/>
    <cellStyle name="合計 5 2 3 11 3" xfId="51818" xr:uid="{00000000-0005-0000-0000-0000032A0000}"/>
    <cellStyle name="合計 5 2 3 12" xfId="15359" xr:uid="{00000000-0005-0000-0000-000022050000}"/>
    <cellStyle name="合計 5 2 3 12 2" xfId="33915" xr:uid="{00000000-0005-0000-0000-0000042A0000}"/>
    <cellStyle name="合計 5 2 3 12 3" xfId="47846" xr:uid="{00000000-0005-0000-0000-0000042A0000}"/>
    <cellStyle name="合計 5 2 3 13" xfId="22263" xr:uid="{00000000-0005-0000-0000-00006E070000}"/>
    <cellStyle name="合計 5 2 3 13 2" xfId="40803" xr:uid="{00000000-0005-0000-0000-0000052A0000}"/>
    <cellStyle name="合計 5 2 3 13 3" xfId="54005" xr:uid="{00000000-0005-0000-0000-0000052A0000}"/>
    <cellStyle name="合計 5 2 3 14" xfId="23065" xr:uid="{00000000-0005-0000-0000-0000012A0000}"/>
    <cellStyle name="合計 5 2 3 15" xfId="29920" xr:uid="{00000000-0005-0000-0000-0000012A0000}"/>
    <cellStyle name="合計 5 2 3 16" xfId="54480" xr:uid="{00000000-0005-0000-0000-000022050000}"/>
    <cellStyle name="合計 5 2 3 2" xfId="2283" xr:uid="{00000000-0005-0000-0000-000022050000}"/>
    <cellStyle name="合計 5 2 3 2 10" xfId="16088" xr:uid="{00000000-0005-0000-0000-000022050000}"/>
    <cellStyle name="合計 5 2 3 2 10 2" xfId="34644" xr:uid="{00000000-0005-0000-0000-0000072A0000}"/>
    <cellStyle name="合計 5 2 3 2 11" xfId="12335" xr:uid="{00000000-0005-0000-0000-00006F070000}"/>
    <cellStyle name="合計 5 2 3 2 11 2" xfId="30896" xr:uid="{00000000-0005-0000-0000-0000082A0000}"/>
    <cellStyle name="合計 5 2 3 2 11 3" xfId="45007" xr:uid="{00000000-0005-0000-0000-0000082A0000}"/>
    <cellStyle name="合計 5 2 3 2 12" xfId="23794" xr:uid="{00000000-0005-0000-0000-0000062A0000}"/>
    <cellStyle name="合計 5 2 3 2 13" xfId="55203" xr:uid="{00000000-0005-0000-0000-000022050000}"/>
    <cellStyle name="合計 5 2 3 2 2" xfId="5490" xr:uid="{00000000-0005-0000-0000-00006F070000}"/>
    <cellStyle name="合計 5 2 3 2 2 2" xfId="20476" xr:uid="{00000000-0005-0000-0000-0000FF080000}"/>
    <cellStyle name="合計 5 2 3 2 2 2 2" xfId="39028" xr:uid="{00000000-0005-0000-0000-00000A2A0000}"/>
    <cellStyle name="合計 5 2 3 2 2 3" xfId="25907" xr:uid="{00000000-0005-0000-0000-0000092A0000}"/>
    <cellStyle name="合計 5 2 3 2 3" xfId="7456" xr:uid="{00000000-0005-0000-0000-00006F070000}"/>
    <cellStyle name="合計 5 2 3 2 3 2" xfId="27610" xr:uid="{00000000-0005-0000-0000-00000B2A0000}"/>
    <cellStyle name="合計 5 2 3 2 4" xfId="4795" xr:uid="{00000000-0005-0000-0000-00006F070000}"/>
    <cellStyle name="合計 5 2 3 2 4 2" xfId="25264" xr:uid="{00000000-0005-0000-0000-00000C2A0000}"/>
    <cellStyle name="合計 5 2 3 2 5" xfId="6878" xr:uid="{00000000-0005-0000-0000-00006F070000}"/>
    <cellStyle name="合計 5 2 3 2 5 2" xfId="27139" xr:uid="{00000000-0005-0000-0000-00000D2A0000}"/>
    <cellStyle name="合計 5 2 3 2 6" xfId="10160" xr:uid="{00000000-0005-0000-0000-0000EA270000}"/>
    <cellStyle name="合計 5 2 3 2 7" xfId="11643" xr:uid="{00000000-0005-0000-0000-000022050000}"/>
    <cellStyle name="合計 5 2 3 2 7 2" xfId="30207" xr:uid="{00000000-0005-0000-0000-00000F2A0000}"/>
    <cellStyle name="合計 5 2 3 2 8" xfId="14959" xr:uid="{00000000-0005-0000-0000-00006E070000}"/>
    <cellStyle name="合計 5 2 3 2 8 2" xfId="33515" xr:uid="{00000000-0005-0000-0000-0000102A0000}"/>
    <cellStyle name="合計 5 2 3 2 8 3" xfId="47473" xr:uid="{00000000-0005-0000-0000-0000102A0000}"/>
    <cellStyle name="合計 5 2 3 2 9" xfId="12183" xr:uid="{00000000-0005-0000-0000-00006F070000}"/>
    <cellStyle name="合計 5 2 3 2 9 2" xfId="30746" xr:uid="{00000000-0005-0000-0000-0000112A0000}"/>
    <cellStyle name="合計 5 2 3 3" xfId="2749" xr:uid="{00000000-0005-0000-0000-000022050000}"/>
    <cellStyle name="合計 5 2 3 3 10" xfId="18143" xr:uid="{00000000-0005-0000-0000-000070070000}"/>
    <cellStyle name="合計 5 2 3 3 10 2" xfId="36699" xr:uid="{00000000-0005-0000-0000-0000132A0000}"/>
    <cellStyle name="合計 5 2 3 3 10 3" xfId="50254" xr:uid="{00000000-0005-0000-0000-0000132A0000}"/>
    <cellStyle name="合計 5 2 3 3 11" xfId="55572" xr:uid="{00000000-0005-0000-0000-000022050000}"/>
    <cellStyle name="合計 5 2 3 3 2" xfId="5956" xr:uid="{00000000-0005-0000-0000-000070070000}"/>
    <cellStyle name="合計 5 2 3 3 2 2" xfId="26365" xr:uid="{00000000-0005-0000-0000-0000142A0000}"/>
    <cellStyle name="合計 5 2 3 3 3" xfId="7922" xr:uid="{00000000-0005-0000-0000-000070070000}"/>
    <cellStyle name="合計 5 2 3 3 3 2" xfId="27961" xr:uid="{00000000-0005-0000-0000-0000152A0000}"/>
    <cellStyle name="合計 5 2 3 3 4" xfId="8783" xr:uid="{00000000-0005-0000-0000-000070070000}"/>
    <cellStyle name="合計 5 2 3 3 4 2" xfId="28644" xr:uid="{00000000-0005-0000-0000-0000162A0000}"/>
    <cellStyle name="合計 5 2 3 3 5" xfId="9639" xr:uid="{00000000-0005-0000-0000-000070070000}"/>
    <cellStyle name="合計 5 2 3 3 5 2" xfId="29240" xr:uid="{00000000-0005-0000-0000-0000172A0000}"/>
    <cellStyle name="合計 5 2 3 3 6" xfId="10161" xr:uid="{00000000-0005-0000-0000-0000EB270000}"/>
    <cellStyle name="合計 5 2 3 3 7" xfId="12699" xr:uid="{00000000-0005-0000-0000-000070070000}"/>
    <cellStyle name="合計 5 2 3 3 7 2" xfId="31255" xr:uid="{00000000-0005-0000-0000-0000192A0000}"/>
    <cellStyle name="合計 5 2 3 3 7 3" xfId="45349" xr:uid="{00000000-0005-0000-0000-0000192A0000}"/>
    <cellStyle name="合計 5 2 3 3 8" xfId="16656" xr:uid="{00000000-0005-0000-0000-000070070000}"/>
    <cellStyle name="合計 5 2 3 3 8 2" xfId="35212" xr:uid="{00000000-0005-0000-0000-00001A2A0000}"/>
    <cellStyle name="合計 5 2 3 3 9" xfId="16134" xr:uid="{00000000-0005-0000-0000-000022050000}"/>
    <cellStyle name="合計 5 2 3 3 9 2" xfId="34690" xr:uid="{00000000-0005-0000-0000-00001B2A0000}"/>
    <cellStyle name="合計 5 2 3 4" xfId="2331" xr:uid="{00000000-0005-0000-0000-000022050000}"/>
    <cellStyle name="合計 5 2 3 4 10" xfId="23842" xr:uid="{00000000-0005-0000-0000-00001C2A0000}"/>
    <cellStyle name="合計 5 2 3 4 11" xfId="55251" xr:uid="{00000000-0005-0000-0000-000022050000}"/>
    <cellStyle name="合計 5 2 3 4 2" xfId="5538" xr:uid="{00000000-0005-0000-0000-000071070000}"/>
    <cellStyle name="合計 5 2 3 4 2 2" xfId="20524" xr:uid="{00000000-0005-0000-0000-000002090000}"/>
    <cellStyle name="合計 5 2 3 4 2 2 2" xfId="39076" xr:uid="{00000000-0005-0000-0000-00001E2A0000}"/>
    <cellStyle name="合計 5 2 3 4 2 3" xfId="25955" xr:uid="{00000000-0005-0000-0000-00001D2A0000}"/>
    <cellStyle name="合計 5 2 3 4 3" xfId="6908" xr:uid="{00000000-0005-0000-0000-000071070000}"/>
    <cellStyle name="合計 5 2 3 4 3 2" xfId="27169" xr:uid="{00000000-0005-0000-0000-00001F2A0000}"/>
    <cellStyle name="合計 5 2 3 4 4" xfId="10162" xr:uid="{00000000-0005-0000-0000-0000EC270000}"/>
    <cellStyle name="合計 5 2 3 4 5" xfId="12804" xr:uid="{00000000-0005-0000-0000-000071070000}"/>
    <cellStyle name="合計 5 2 3 4 5 2" xfId="31360" xr:uid="{00000000-0005-0000-0000-0000212A0000}"/>
    <cellStyle name="合計 5 2 3 4 5 3" xfId="45448" xr:uid="{00000000-0005-0000-0000-0000212A0000}"/>
    <cellStyle name="合計 5 2 3 4 6" xfId="15536" xr:uid="{00000000-0005-0000-0000-000071070000}"/>
    <cellStyle name="合計 5 2 3 4 6 2" xfId="34092" xr:uid="{00000000-0005-0000-0000-0000222A0000}"/>
    <cellStyle name="合計 5 2 3 4 7" xfId="18046" xr:uid="{00000000-0005-0000-0000-000022050000}"/>
    <cellStyle name="合計 5 2 3 4 7 2" xfId="36602" xr:uid="{00000000-0005-0000-0000-0000232A0000}"/>
    <cellStyle name="合計 5 2 3 4 8" xfId="17255" xr:uid="{00000000-0005-0000-0000-000071070000}"/>
    <cellStyle name="合計 5 2 3 4 8 2" xfId="35811" xr:uid="{00000000-0005-0000-0000-0000242A0000}"/>
    <cellStyle name="合計 5 2 3 4 8 3" xfId="49482" xr:uid="{00000000-0005-0000-0000-0000242A0000}"/>
    <cellStyle name="合計 5 2 3 4 9" xfId="21433" xr:uid="{00000000-0005-0000-0000-000022050000}"/>
    <cellStyle name="合計 5 2 3 4 9 2" xfId="39973" xr:uid="{00000000-0005-0000-0000-0000252A0000}"/>
    <cellStyle name="合計 5 2 3 4 9 3" xfId="53321" xr:uid="{00000000-0005-0000-0000-0000252A0000}"/>
    <cellStyle name="合計 5 2 3 5" xfId="4524" xr:uid="{00000000-0005-0000-0000-00006E070000}"/>
    <cellStyle name="合計 5 2 3 5 2" xfId="25038" xr:uid="{00000000-0005-0000-0000-0000262A0000}"/>
    <cellStyle name="合計 5 2 3 6" xfId="10159" xr:uid="{00000000-0005-0000-0000-0000E9270000}"/>
    <cellStyle name="合計 5 2 3 7" xfId="15003" xr:uid="{00000000-0005-0000-0000-00006E070000}"/>
    <cellStyle name="合計 5 2 3 7 2" xfId="33559" xr:uid="{00000000-0005-0000-0000-0000282A0000}"/>
    <cellStyle name="合計 5 2 3 8" xfId="11574" xr:uid="{00000000-0005-0000-0000-00006E070000}"/>
    <cellStyle name="合計 5 2 3 8 2" xfId="30138" xr:uid="{00000000-0005-0000-0000-0000292A0000}"/>
    <cellStyle name="合計 5 2 3 9" xfId="15164" xr:uid="{00000000-0005-0000-0000-000022050000}"/>
    <cellStyle name="合計 5 2 3 9 2" xfId="33720" xr:uid="{00000000-0005-0000-0000-00002A2A0000}"/>
    <cellStyle name="合計 5 2 4" xfId="2285" xr:uid="{00000000-0005-0000-0000-000020050000}"/>
    <cellStyle name="合計 5 2 4 10" xfId="17434" xr:uid="{00000000-0005-0000-0000-000020050000}"/>
    <cellStyle name="合計 5 2 4 10 2" xfId="35990" xr:uid="{00000000-0005-0000-0000-00002C2A0000}"/>
    <cellStyle name="合計 5 2 4 11" xfId="19082" xr:uid="{00000000-0005-0000-0000-000072070000}"/>
    <cellStyle name="合計 5 2 4 11 2" xfId="37638" xr:uid="{00000000-0005-0000-0000-00002D2A0000}"/>
    <cellStyle name="合計 5 2 4 11 3" xfId="51130" xr:uid="{00000000-0005-0000-0000-00002D2A0000}"/>
    <cellStyle name="合計 5 2 4 12" xfId="23796" xr:uid="{00000000-0005-0000-0000-00002B2A0000}"/>
    <cellStyle name="合計 5 2 4 13" xfId="55205" xr:uid="{00000000-0005-0000-0000-000020050000}"/>
    <cellStyle name="合計 5 2 4 2" xfId="5492" xr:uid="{00000000-0005-0000-0000-000072070000}"/>
    <cellStyle name="合計 5 2 4 2 2" xfId="20478" xr:uid="{00000000-0005-0000-0000-000004090000}"/>
    <cellStyle name="合計 5 2 4 2 2 2" xfId="39030" xr:uid="{00000000-0005-0000-0000-00002F2A0000}"/>
    <cellStyle name="合計 5 2 4 2 3" xfId="25909" xr:uid="{00000000-0005-0000-0000-00002E2A0000}"/>
    <cellStyle name="合計 5 2 4 3" xfId="7458" xr:uid="{00000000-0005-0000-0000-000072070000}"/>
    <cellStyle name="合計 5 2 4 3 2" xfId="27612" xr:uid="{00000000-0005-0000-0000-0000302A0000}"/>
    <cellStyle name="合計 5 2 4 4" xfId="4797" xr:uid="{00000000-0005-0000-0000-000072070000}"/>
    <cellStyle name="合計 5 2 4 4 2" xfId="25266" xr:uid="{00000000-0005-0000-0000-0000312A0000}"/>
    <cellStyle name="合計 5 2 4 5" xfId="8218" xr:uid="{00000000-0005-0000-0000-000072070000}"/>
    <cellStyle name="合計 5 2 4 5 2" xfId="28235" xr:uid="{00000000-0005-0000-0000-0000322A0000}"/>
    <cellStyle name="合計 5 2 4 6" xfId="10163" xr:uid="{00000000-0005-0000-0000-0000ED270000}"/>
    <cellStyle name="合計 5 2 4 7" xfId="11641" xr:uid="{00000000-0005-0000-0000-000020050000}"/>
    <cellStyle name="合計 5 2 4 7 2" xfId="30205" xr:uid="{00000000-0005-0000-0000-0000342A0000}"/>
    <cellStyle name="合計 5 2 4 8" xfId="14961" xr:uid="{00000000-0005-0000-0000-000071070000}"/>
    <cellStyle name="合計 5 2 4 8 2" xfId="33517" xr:uid="{00000000-0005-0000-0000-0000352A0000}"/>
    <cellStyle name="合計 5 2 4 8 3" xfId="47475" xr:uid="{00000000-0005-0000-0000-0000352A0000}"/>
    <cellStyle name="合計 5 2 4 9" xfId="15689" xr:uid="{00000000-0005-0000-0000-000072070000}"/>
    <cellStyle name="合計 5 2 4 9 2" xfId="34245" xr:uid="{00000000-0005-0000-0000-0000362A0000}"/>
    <cellStyle name="合計 5 2 5" xfId="2747" xr:uid="{00000000-0005-0000-0000-000020050000}"/>
    <cellStyle name="合計 5 2 5 10" xfId="19988" xr:uid="{00000000-0005-0000-0000-000073070000}"/>
    <cellStyle name="合計 5 2 5 10 2" xfId="38544" xr:uid="{00000000-0005-0000-0000-0000382A0000}"/>
    <cellStyle name="合計 5 2 5 10 3" xfId="52036" xr:uid="{00000000-0005-0000-0000-0000382A0000}"/>
    <cellStyle name="合計 5 2 5 11" xfId="55570" xr:uid="{00000000-0005-0000-0000-000020050000}"/>
    <cellStyle name="合計 5 2 5 2" xfId="5954" xr:uid="{00000000-0005-0000-0000-000073070000}"/>
    <cellStyle name="合計 5 2 5 2 2" xfId="26363" xr:uid="{00000000-0005-0000-0000-0000392A0000}"/>
    <cellStyle name="合計 5 2 5 3" xfId="7920" xr:uid="{00000000-0005-0000-0000-000073070000}"/>
    <cellStyle name="合計 5 2 5 3 2" xfId="27959" xr:uid="{00000000-0005-0000-0000-00003A2A0000}"/>
    <cellStyle name="合計 5 2 5 4" xfId="8781" xr:uid="{00000000-0005-0000-0000-000073070000}"/>
    <cellStyle name="合計 5 2 5 4 2" xfId="28642" xr:uid="{00000000-0005-0000-0000-00003B2A0000}"/>
    <cellStyle name="合計 5 2 5 5" xfId="9637" xr:uid="{00000000-0005-0000-0000-000073070000}"/>
    <cellStyle name="合計 5 2 5 5 2" xfId="29238" xr:uid="{00000000-0005-0000-0000-00003C2A0000}"/>
    <cellStyle name="合計 5 2 5 6" xfId="10164" xr:uid="{00000000-0005-0000-0000-0000EE270000}"/>
    <cellStyle name="合計 5 2 5 7" xfId="13115" xr:uid="{00000000-0005-0000-0000-000073070000}"/>
    <cellStyle name="合計 5 2 5 7 2" xfId="31671" xr:uid="{00000000-0005-0000-0000-00003E2A0000}"/>
    <cellStyle name="合計 5 2 5 7 3" xfId="45754" xr:uid="{00000000-0005-0000-0000-00003E2A0000}"/>
    <cellStyle name="合計 5 2 5 8" xfId="16654" xr:uid="{00000000-0005-0000-0000-000073070000}"/>
    <cellStyle name="合計 5 2 5 8 2" xfId="35210" xr:uid="{00000000-0005-0000-0000-00003F2A0000}"/>
    <cellStyle name="合計 5 2 5 9" xfId="17663" xr:uid="{00000000-0005-0000-0000-000020050000}"/>
    <cellStyle name="合計 5 2 5 9 2" xfId="36219" xr:uid="{00000000-0005-0000-0000-0000402A0000}"/>
    <cellStyle name="合計 5 2 6" xfId="2333" xr:uid="{00000000-0005-0000-0000-000020050000}"/>
    <cellStyle name="合計 5 2 6 10" xfId="23844" xr:uid="{00000000-0005-0000-0000-0000412A0000}"/>
    <cellStyle name="合計 5 2 6 11" xfId="55253" xr:uid="{00000000-0005-0000-0000-000020050000}"/>
    <cellStyle name="合計 5 2 6 2" xfId="5540" xr:uid="{00000000-0005-0000-0000-000074070000}"/>
    <cellStyle name="合計 5 2 6 2 2" xfId="20526" xr:uid="{00000000-0005-0000-0000-000007090000}"/>
    <cellStyle name="合計 5 2 6 2 2 2" xfId="39078" xr:uid="{00000000-0005-0000-0000-0000432A0000}"/>
    <cellStyle name="合計 5 2 6 2 3" xfId="25957" xr:uid="{00000000-0005-0000-0000-0000422A0000}"/>
    <cellStyle name="合計 5 2 6 3" xfId="6909" xr:uid="{00000000-0005-0000-0000-000074070000}"/>
    <cellStyle name="合計 5 2 6 3 2" xfId="27170" xr:uid="{00000000-0005-0000-0000-0000442A0000}"/>
    <cellStyle name="合計 5 2 6 4" xfId="10165" xr:uid="{00000000-0005-0000-0000-0000EF270000}"/>
    <cellStyle name="合計 5 2 6 5" xfId="11747" xr:uid="{00000000-0005-0000-0000-000074070000}"/>
    <cellStyle name="合計 5 2 6 5 2" xfId="30311" xr:uid="{00000000-0005-0000-0000-0000462A0000}"/>
    <cellStyle name="合計 5 2 6 5 3" xfId="44458" xr:uid="{00000000-0005-0000-0000-0000462A0000}"/>
    <cellStyle name="合計 5 2 6 6" xfId="15531" xr:uid="{00000000-0005-0000-0000-000074070000}"/>
    <cellStyle name="合計 5 2 6 6 2" xfId="34087" xr:uid="{00000000-0005-0000-0000-0000472A0000}"/>
    <cellStyle name="合計 5 2 6 7" xfId="14540" xr:uid="{00000000-0005-0000-0000-000020050000}"/>
    <cellStyle name="合計 5 2 6 7 2" xfId="33096" xr:uid="{00000000-0005-0000-0000-0000482A0000}"/>
    <cellStyle name="合計 5 2 6 8" xfId="13904" xr:uid="{00000000-0005-0000-0000-000074070000}"/>
    <cellStyle name="合計 5 2 6 8 2" xfId="32460" xr:uid="{00000000-0005-0000-0000-0000492A0000}"/>
    <cellStyle name="合計 5 2 6 8 3" xfId="46472" xr:uid="{00000000-0005-0000-0000-0000492A0000}"/>
    <cellStyle name="合計 5 2 6 9" xfId="21435" xr:uid="{00000000-0005-0000-0000-000020050000}"/>
    <cellStyle name="合計 5 2 6 9 2" xfId="39975" xr:uid="{00000000-0005-0000-0000-00004A2A0000}"/>
    <cellStyle name="合計 5 2 6 9 3" xfId="53323" xr:uid="{00000000-0005-0000-0000-00004A2A0000}"/>
    <cellStyle name="合計 5 2 7" xfId="4522" xr:uid="{00000000-0005-0000-0000-000069070000}"/>
    <cellStyle name="合計 5 2 7 2" xfId="25036" xr:uid="{00000000-0005-0000-0000-00004B2A0000}"/>
    <cellStyle name="合計 5 2 8" xfId="10154" xr:uid="{00000000-0005-0000-0000-0000E4270000}"/>
    <cellStyle name="合計 5 2 9" xfId="14785" xr:uid="{00000000-0005-0000-0000-000069070000}"/>
    <cellStyle name="合計 5 2 9 2" xfId="33341" xr:uid="{00000000-0005-0000-0000-00004D2A0000}"/>
    <cellStyle name="合計 5 3" xfId="1309" xr:uid="{00000000-0005-0000-0000-000023050000}"/>
    <cellStyle name="合計 5 3 10" xfId="19836" xr:uid="{00000000-0005-0000-0000-000075070000}"/>
    <cellStyle name="合計 5 3 10 2" xfId="38392" xr:uid="{00000000-0005-0000-0000-00004F2A0000}"/>
    <cellStyle name="合計 5 3 10 3" xfId="51884" xr:uid="{00000000-0005-0000-0000-00004F2A0000}"/>
    <cellStyle name="合計 5 3 11" xfId="18816" xr:uid="{00000000-0005-0000-0000-000023050000}"/>
    <cellStyle name="合計 5 3 11 2" xfId="37372" xr:uid="{00000000-0005-0000-0000-0000502A0000}"/>
    <cellStyle name="合計 5 3 11 3" xfId="50865" xr:uid="{00000000-0005-0000-0000-0000502A0000}"/>
    <cellStyle name="合計 5 3 12" xfId="17451" xr:uid="{00000000-0005-0000-0000-000023050000}"/>
    <cellStyle name="合計 5 3 12 2" xfId="36007" xr:uid="{00000000-0005-0000-0000-0000512A0000}"/>
    <cellStyle name="合計 5 3 12 3" xfId="49651" xr:uid="{00000000-0005-0000-0000-0000512A0000}"/>
    <cellStyle name="合計 5 3 13" xfId="22264" xr:uid="{00000000-0005-0000-0000-000075070000}"/>
    <cellStyle name="合計 5 3 13 2" xfId="40804" xr:uid="{00000000-0005-0000-0000-0000522A0000}"/>
    <cellStyle name="合計 5 3 13 3" xfId="54006" xr:uid="{00000000-0005-0000-0000-0000522A0000}"/>
    <cellStyle name="合計 5 3 14" xfId="23066" xr:uid="{00000000-0005-0000-0000-00004E2A0000}"/>
    <cellStyle name="合計 5 3 15" xfId="29916" xr:uid="{00000000-0005-0000-0000-00004E2A0000}"/>
    <cellStyle name="合計 5 3 16" xfId="54481" xr:uid="{00000000-0005-0000-0000-000023050000}"/>
    <cellStyle name="合計 5 3 2" xfId="2282" xr:uid="{00000000-0005-0000-0000-000023050000}"/>
    <cellStyle name="合計 5 3 2 10" xfId="17331" xr:uid="{00000000-0005-0000-0000-000023050000}"/>
    <cellStyle name="合計 5 3 2 10 2" xfId="35887" xr:uid="{00000000-0005-0000-0000-0000542A0000}"/>
    <cellStyle name="合計 5 3 2 11" xfId="19482" xr:uid="{00000000-0005-0000-0000-000076070000}"/>
    <cellStyle name="合計 5 3 2 11 2" xfId="38038" xr:uid="{00000000-0005-0000-0000-0000552A0000}"/>
    <cellStyle name="合計 5 3 2 11 3" xfId="51530" xr:uid="{00000000-0005-0000-0000-0000552A0000}"/>
    <cellStyle name="合計 5 3 2 12" xfId="23793" xr:uid="{00000000-0005-0000-0000-0000532A0000}"/>
    <cellStyle name="合計 5 3 2 13" xfId="55202" xr:uid="{00000000-0005-0000-0000-000023050000}"/>
    <cellStyle name="合計 5 3 2 2" xfId="5489" xr:uid="{00000000-0005-0000-0000-000076070000}"/>
    <cellStyle name="合計 5 3 2 2 2" xfId="20475" xr:uid="{00000000-0005-0000-0000-00000A090000}"/>
    <cellStyle name="合計 5 3 2 2 2 2" xfId="39027" xr:uid="{00000000-0005-0000-0000-0000572A0000}"/>
    <cellStyle name="合計 5 3 2 2 3" xfId="25906" xr:uid="{00000000-0005-0000-0000-0000562A0000}"/>
    <cellStyle name="合計 5 3 2 3" xfId="7455" xr:uid="{00000000-0005-0000-0000-000076070000}"/>
    <cellStyle name="合計 5 3 2 3 2" xfId="27609" xr:uid="{00000000-0005-0000-0000-0000582A0000}"/>
    <cellStyle name="合計 5 3 2 4" xfId="4794" xr:uid="{00000000-0005-0000-0000-000076070000}"/>
    <cellStyle name="合計 5 3 2 4 2" xfId="25263" xr:uid="{00000000-0005-0000-0000-0000592A0000}"/>
    <cellStyle name="合計 5 3 2 5" xfId="6877" xr:uid="{00000000-0005-0000-0000-000076070000}"/>
    <cellStyle name="合計 5 3 2 5 2" xfId="27138" xr:uid="{00000000-0005-0000-0000-00005A2A0000}"/>
    <cellStyle name="合計 5 3 2 6" xfId="10167" xr:uid="{00000000-0005-0000-0000-0000F1270000}"/>
    <cellStyle name="合計 5 3 2 7" xfId="11644" xr:uid="{00000000-0005-0000-0000-000023050000}"/>
    <cellStyle name="合計 5 3 2 7 2" xfId="30208" xr:uid="{00000000-0005-0000-0000-00005C2A0000}"/>
    <cellStyle name="合計 5 3 2 8" xfId="14958" xr:uid="{00000000-0005-0000-0000-000075070000}"/>
    <cellStyle name="合計 5 3 2 8 2" xfId="33514" xr:uid="{00000000-0005-0000-0000-00005D2A0000}"/>
    <cellStyle name="合計 5 3 2 8 3" xfId="47472" xr:uid="{00000000-0005-0000-0000-00005D2A0000}"/>
    <cellStyle name="合計 5 3 2 9" xfId="12282" xr:uid="{00000000-0005-0000-0000-000076070000}"/>
    <cellStyle name="合計 5 3 2 9 2" xfId="30843" xr:uid="{00000000-0005-0000-0000-00005E2A0000}"/>
    <cellStyle name="合計 5 3 3" xfId="2750" xr:uid="{00000000-0005-0000-0000-000023050000}"/>
    <cellStyle name="合計 5 3 3 10" xfId="17824" xr:uid="{00000000-0005-0000-0000-000077070000}"/>
    <cellStyle name="合計 5 3 3 10 2" xfId="36380" xr:uid="{00000000-0005-0000-0000-0000602A0000}"/>
    <cellStyle name="合計 5 3 3 10 3" xfId="49974" xr:uid="{00000000-0005-0000-0000-0000602A0000}"/>
    <cellStyle name="合計 5 3 3 11" xfId="55573" xr:uid="{00000000-0005-0000-0000-000023050000}"/>
    <cellStyle name="合計 5 3 3 2" xfId="5957" xr:uid="{00000000-0005-0000-0000-000077070000}"/>
    <cellStyle name="合計 5 3 3 2 2" xfId="26366" xr:uid="{00000000-0005-0000-0000-0000612A0000}"/>
    <cellStyle name="合計 5 3 3 3" xfId="7923" xr:uid="{00000000-0005-0000-0000-000077070000}"/>
    <cellStyle name="合計 5 3 3 3 2" xfId="27962" xr:uid="{00000000-0005-0000-0000-0000622A0000}"/>
    <cellStyle name="合計 5 3 3 4" xfId="8784" xr:uid="{00000000-0005-0000-0000-000077070000}"/>
    <cellStyle name="合計 5 3 3 4 2" xfId="28645" xr:uid="{00000000-0005-0000-0000-0000632A0000}"/>
    <cellStyle name="合計 5 3 3 5" xfId="9640" xr:uid="{00000000-0005-0000-0000-000077070000}"/>
    <cellStyle name="合計 5 3 3 5 2" xfId="29241" xr:uid="{00000000-0005-0000-0000-0000642A0000}"/>
    <cellStyle name="合計 5 3 3 6" xfId="10168" xr:uid="{00000000-0005-0000-0000-0000F2270000}"/>
    <cellStyle name="合計 5 3 3 7" xfId="11683" xr:uid="{00000000-0005-0000-0000-000077070000}"/>
    <cellStyle name="合計 5 3 3 7 2" xfId="30247" xr:uid="{00000000-0005-0000-0000-0000662A0000}"/>
    <cellStyle name="合計 5 3 3 7 3" xfId="44398" xr:uid="{00000000-0005-0000-0000-0000662A0000}"/>
    <cellStyle name="合計 5 3 3 8" xfId="16657" xr:uid="{00000000-0005-0000-0000-000077070000}"/>
    <cellStyle name="合計 5 3 3 8 2" xfId="35213" xr:uid="{00000000-0005-0000-0000-0000672A0000}"/>
    <cellStyle name="合計 5 3 3 9" xfId="12194" xr:uid="{00000000-0005-0000-0000-000023050000}"/>
    <cellStyle name="合計 5 3 3 9 2" xfId="30757" xr:uid="{00000000-0005-0000-0000-0000682A0000}"/>
    <cellStyle name="合計 5 3 4" xfId="2330" xr:uid="{00000000-0005-0000-0000-000023050000}"/>
    <cellStyle name="合計 5 3 4 10" xfId="23841" xr:uid="{00000000-0005-0000-0000-0000692A0000}"/>
    <cellStyle name="合計 5 3 4 11" xfId="55250" xr:uid="{00000000-0005-0000-0000-000023050000}"/>
    <cellStyle name="合計 5 3 4 2" xfId="5537" xr:uid="{00000000-0005-0000-0000-000078070000}"/>
    <cellStyle name="合計 5 3 4 2 2" xfId="20523" xr:uid="{00000000-0005-0000-0000-00000D090000}"/>
    <cellStyle name="合計 5 3 4 2 2 2" xfId="39075" xr:uid="{00000000-0005-0000-0000-00006B2A0000}"/>
    <cellStyle name="合計 5 3 4 2 3" xfId="25954" xr:uid="{00000000-0005-0000-0000-00006A2A0000}"/>
    <cellStyle name="合計 5 3 4 3" xfId="6907" xr:uid="{00000000-0005-0000-0000-000078070000}"/>
    <cellStyle name="合計 5 3 4 3 2" xfId="27168" xr:uid="{00000000-0005-0000-0000-00006C2A0000}"/>
    <cellStyle name="合計 5 3 4 4" xfId="10169" xr:uid="{00000000-0005-0000-0000-0000F3270000}"/>
    <cellStyle name="合計 5 3 4 5" xfId="13224" xr:uid="{00000000-0005-0000-0000-000078070000}"/>
    <cellStyle name="合計 5 3 4 5 2" xfId="31780" xr:uid="{00000000-0005-0000-0000-00006E2A0000}"/>
    <cellStyle name="合計 5 3 4 5 3" xfId="45862" xr:uid="{00000000-0005-0000-0000-00006E2A0000}"/>
    <cellStyle name="合計 5 3 4 6" xfId="13681" xr:uid="{00000000-0005-0000-0000-000078070000}"/>
    <cellStyle name="合計 5 3 4 6 2" xfId="32237" xr:uid="{00000000-0005-0000-0000-00006F2A0000}"/>
    <cellStyle name="合計 5 3 4 7" xfId="17683" xr:uid="{00000000-0005-0000-0000-000023050000}"/>
    <cellStyle name="合計 5 3 4 7 2" xfId="36239" xr:uid="{00000000-0005-0000-0000-0000702A0000}"/>
    <cellStyle name="合計 5 3 4 8" xfId="16023" xr:uid="{00000000-0005-0000-0000-000078070000}"/>
    <cellStyle name="合計 5 3 4 8 2" xfId="34579" xr:uid="{00000000-0005-0000-0000-0000712A0000}"/>
    <cellStyle name="合計 5 3 4 8 3" xfId="48401" xr:uid="{00000000-0005-0000-0000-0000712A0000}"/>
    <cellStyle name="合計 5 3 4 9" xfId="21432" xr:uid="{00000000-0005-0000-0000-000023050000}"/>
    <cellStyle name="合計 5 3 4 9 2" xfId="39972" xr:uid="{00000000-0005-0000-0000-0000722A0000}"/>
    <cellStyle name="合計 5 3 4 9 3" xfId="53320" xr:uid="{00000000-0005-0000-0000-0000722A0000}"/>
    <cellStyle name="合計 5 3 5" xfId="4525" xr:uid="{00000000-0005-0000-0000-000075070000}"/>
    <cellStyle name="合計 5 3 5 2" xfId="25039" xr:uid="{00000000-0005-0000-0000-0000732A0000}"/>
    <cellStyle name="合計 5 3 6" xfId="10166" xr:uid="{00000000-0005-0000-0000-0000F0270000}"/>
    <cellStyle name="合計 5 3 7" xfId="15400" xr:uid="{00000000-0005-0000-0000-000075070000}"/>
    <cellStyle name="合計 5 3 7 2" xfId="33956" xr:uid="{00000000-0005-0000-0000-0000752A0000}"/>
    <cellStyle name="合計 5 3 8" xfId="18439" xr:uid="{00000000-0005-0000-0000-000075070000}"/>
    <cellStyle name="合計 5 3 8 2" xfId="36995" xr:uid="{00000000-0005-0000-0000-0000762A0000}"/>
    <cellStyle name="合計 5 3 9" xfId="13884" xr:uid="{00000000-0005-0000-0000-000023050000}"/>
    <cellStyle name="合計 5 3 9 2" xfId="32440" xr:uid="{00000000-0005-0000-0000-0000772A0000}"/>
    <cellStyle name="合計 5 4" xfId="1310" xr:uid="{00000000-0005-0000-0000-000024050000}"/>
    <cellStyle name="合計 5 4 10" xfId="19923" xr:uid="{00000000-0005-0000-0000-000079070000}"/>
    <cellStyle name="合計 5 4 10 2" xfId="38479" xr:uid="{00000000-0005-0000-0000-0000792A0000}"/>
    <cellStyle name="合計 5 4 10 3" xfId="51971" xr:uid="{00000000-0005-0000-0000-0000792A0000}"/>
    <cellStyle name="合計 5 4 11" xfId="19851" xr:uid="{00000000-0005-0000-0000-000024050000}"/>
    <cellStyle name="合計 5 4 11 2" xfId="38407" xr:uid="{00000000-0005-0000-0000-00007A2A0000}"/>
    <cellStyle name="合計 5 4 11 3" xfId="51899" xr:uid="{00000000-0005-0000-0000-00007A2A0000}"/>
    <cellStyle name="合計 5 4 12" xfId="18744" xr:uid="{00000000-0005-0000-0000-000024050000}"/>
    <cellStyle name="合計 5 4 12 2" xfId="37300" xr:uid="{00000000-0005-0000-0000-00007B2A0000}"/>
    <cellStyle name="合計 5 4 12 3" xfId="50797" xr:uid="{00000000-0005-0000-0000-00007B2A0000}"/>
    <cellStyle name="合計 5 4 13" xfId="22265" xr:uid="{00000000-0005-0000-0000-000079070000}"/>
    <cellStyle name="合計 5 4 13 2" xfId="40805" xr:uid="{00000000-0005-0000-0000-00007C2A0000}"/>
    <cellStyle name="合計 5 4 13 3" xfId="54007" xr:uid="{00000000-0005-0000-0000-00007C2A0000}"/>
    <cellStyle name="合計 5 4 14" xfId="23067" xr:uid="{00000000-0005-0000-0000-0000782A0000}"/>
    <cellStyle name="合計 5 4 15" xfId="29919" xr:uid="{00000000-0005-0000-0000-0000782A0000}"/>
    <cellStyle name="合計 5 4 16" xfId="54482" xr:uid="{00000000-0005-0000-0000-000024050000}"/>
    <cellStyle name="合計 5 4 2" xfId="2281" xr:uid="{00000000-0005-0000-0000-000024050000}"/>
    <cellStyle name="合計 5 4 2 10" xfId="18646" xr:uid="{00000000-0005-0000-0000-000024050000}"/>
    <cellStyle name="合計 5 4 2 10 2" xfId="37202" xr:uid="{00000000-0005-0000-0000-00007E2A0000}"/>
    <cellStyle name="合計 5 4 2 11" xfId="18874" xr:uid="{00000000-0005-0000-0000-00007A070000}"/>
    <cellStyle name="合計 5 4 2 11 2" xfId="37430" xr:uid="{00000000-0005-0000-0000-00007F2A0000}"/>
    <cellStyle name="合計 5 4 2 11 3" xfId="50922" xr:uid="{00000000-0005-0000-0000-00007F2A0000}"/>
    <cellStyle name="合計 5 4 2 12" xfId="23792" xr:uid="{00000000-0005-0000-0000-00007D2A0000}"/>
    <cellStyle name="合計 5 4 2 13" xfId="55201" xr:uid="{00000000-0005-0000-0000-000024050000}"/>
    <cellStyle name="合計 5 4 2 2" xfId="5488" xr:uid="{00000000-0005-0000-0000-00007A070000}"/>
    <cellStyle name="合計 5 4 2 2 2" xfId="20474" xr:uid="{00000000-0005-0000-0000-000010090000}"/>
    <cellStyle name="合計 5 4 2 2 2 2" xfId="39026" xr:uid="{00000000-0005-0000-0000-0000812A0000}"/>
    <cellStyle name="合計 5 4 2 2 3" xfId="25905" xr:uid="{00000000-0005-0000-0000-0000802A0000}"/>
    <cellStyle name="合計 5 4 2 3" xfId="7454" xr:uid="{00000000-0005-0000-0000-00007A070000}"/>
    <cellStyle name="合計 5 4 2 3 2" xfId="27608" xr:uid="{00000000-0005-0000-0000-0000822A0000}"/>
    <cellStyle name="合計 5 4 2 4" xfId="4793" xr:uid="{00000000-0005-0000-0000-00007A070000}"/>
    <cellStyle name="合計 5 4 2 4 2" xfId="25262" xr:uid="{00000000-0005-0000-0000-0000832A0000}"/>
    <cellStyle name="合計 5 4 2 5" xfId="8210" xr:uid="{00000000-0005-0000-0000-00007A070000}"/>
    <cellStyle name="合計 5 4 2 5 2" xfId="28227" xr:uid="{00000000-0005-0000-0000-0000842A0000}"/>
    <cellStyle name="合計 5 4 2 6" xfId="10171" xr:uid="{00000000-0005-0000-0000-0000F5270000}"/>
    <cellStyle name="合計 5 4 2 7" xfId="11645" xr:uid="{00000000-0005-0000-0000-000024050000}"/>
    <cellStyle name="合計 5 4 2 7 2" xfId="30209" xr:uid="{00000000-0005-0000-0000-0000862A0000}"/>
    <cellStyle name="合計 5 4 2 8" xfId="14957" xr:uid="{00000000-0005-0000-0000-000079070000}"/>
    <cellStyle name="合計 5 4 2 8 2" xfId="33513" xr:uid="{00000000-0005-0000-0000-0000872A0000}"/>
    <cellStyle name="合計 5 4 2 8 3" xfId="47471" xr:uid="{00000000-0005-0000-0000-0000872A0000}"/>
    <cellStyle name="合計 5 4 2 9" xfId="13501" xr:uid="{00000000-0005-0000-0000-00007A070000}"/>
    <cellStyle name="合計 5 4 2 9 2" xfId="32057" xr:uid="{00000000-0005-0000-0000-0000882A0000}"/>
    <cellStyle name="合計 5 4 3" xfId="2751" xr:uid="{00000000-0005-0000-0000-000024050000}"/>
    <cellStyle name="合計 5 4 3 10" xfId="19990" xr:uid="{00000000-0005-0000-0000-00007B070000}"/>
    <cellStyle name="合計 5 4 3 10 2" xfId="38546" xr:uid="{00000000-0005-0000-0000-00008A2A0000}"/>
    <cellStyle name="合計 5 4 3 10 3" xfId="52038" xr:uid="{00000000-0005-0000-0000-00008A2A0000}"/>
    <cellStyle name="合計 5 4 3 11" xfId="55574" xr:uid="{00000000-0005-0000-0000-000024050000}"/>
    <cellStyle name="合計 5 4 3 2" xfId="5958" xr:uid="{00000000-0005-0000-0000-00007B070000}"/>
    <cellStyle name="合計 5 4 3 2 2" xfId="26367" xr:uid="{00000000-0005-0000-0000-00008B2A0000}"/>
    <cellStyle name="合計 5 4 3 3" xfId="7924" xr:uid="{00000000-0005-0000-0000-00007B070000}"/>
    <cellStyle name="合計 5 4 3 3 2" xfId="27963" xr:uid="{00000000-0005-0000-0000-00008C2A0000}"/>
    <cellStyle name="合計 5 4 3 4" xfId="8785" xr:uid="{00000000-0005-0000-0000-00007B070000}"/>
    <cellStyle name="合計 5 4 3 4 2" xfId="28646" xr:uid="{00000000-0005-0000-0000-00008D2A0000}"/>
    <cellStyle name="合計 5 4 3 5" xfId="9641" xr:uid="{00000000-0005-0000-0000-00007B070000}"/>
    <cellStyle name="合計 5 4 3 5 2" xfId="29242" xr:uid="{00000000-0005-0000-0000-00008E2A0000}"/>
    <cellStyle name="合計 5 4 3 6" xfId="10172" xr:uid="{00000000-0005-0000-0000-0000F6270000}"/>
    <cellStyle name="合計 5 4 3 7" xfId="12499" xr:uid="{00000000-0005-0000-0000-00007B070000}"/>
    <cellStyle name="合計 5 4 3 7 2" xfId="31057" xr:uid="{00000000-0005-0000-0000-0000902A0000}"/>
    <cellStyle name="合計 5 4 3 7 3" xfId="45157" xr:uid="{00000000-0005-0000-0000-0000902A0000}"/>
    <cellStyle name="合計 5 4 3 8" xfId="16658" xr:uid="{00000000-0005-0000-0000-00007B070000}"/>
    <cellStyle name="合計 5 4 3 8 2" xfId="35214" xr:uid="{00000000-0005-0000-0000-0000912A0000}"/>
    <cellStyle name="合計 5 4 3 9" xfId="12340" xr:uid="{00000000-0005-0000-0000-000024050000}"/>
    <cellStyle name="合計 5 4 3 9 2" xfId="30901" xr:uid="{00000000-0005-0000-0000-0000922A0000}"/>
    <cellStyle name="合計 5 4 4" xfId="2329" xr:uid="{00000000-0005-0000-0000-000024050000}"/>
    <cellStyle name="合計 5 4 4 10" xfId="23840" xr:uid="{00000000-0005-0000-0000-0000932A0000}"/>
    <cellStyle name="合計 5 4 4 11" xfId="55249" xr:uid="{00000000-0005-0000-0000-000024050000}"/>
    <cellStyle name="合計 5 4 4 2" xfId="5536" xr:uid="{00000000-0005-0000-0000-00007C070000}"/>
    <cellStyle name="合計 5 4 4 2 2" xfId="20522" xr:uid="{00000000-0005-0000-0000-000013090000}"/>
    <cellStyle name="合計 5 4 4 2 2 2" xfId="39074" xr:uid="{00000000-0005-0000-0000-0000952A0000}"/>
    <cellStyle name="合計 5 4 4 2 3" xfId="25953" xr:uid="{00000000-0005-0000-0000-0000942A0000}"/>
    <cellStyle name="合計 5 4 4 3" xfId="6906" xr:uid="{00000000-0005-0000-0000-00007C070000}"/>
    <cellStyle name="合計 5 4 4 3 2" xfId="27167" xr:uid="{00000000-0005-0000-0000-0000962A0000}"/>
    <cellStyle name="合計 5 4 4 4" xfId="10173" xr:uid="{00000000-0005-0000-0000-0000F7270000}"/>
    <cellStyle name="合計 5 4 4 5" xfId="13225" xr:uid="{00000000-0005-0000-0000-00007C070000}"/>
    <cellStyle name="合計 5 4 4 5 2" xfId="31781" xr:uid="{00000000-0005-0000-0000-0000982A0000}"/>
    <cellStyle name="合計 5 4 4 5 3" xfId="45863" xr:uid="{00000000-0005-0000-0000-0000982A0000}"/>
    <cellStyle name="合計 5 4 4 6" xfId="15703" xr:uid="{00000000-0005-0000-0000-00007C070000}"/>
    <cellStyle name="合計 5 4 4 6 2" xfId="34259" xr:uid="{00000000-0005-0000-0000-0000992A0000}"/>
    <cellStyle name="合計 5 4 4 7" xfId="18047" xr:uid="{00000000-0005-0000-0000-000024050000}"/>
    <cellStyle name="合計 5 4 4 7 2" xfId="36603" xr:uid="{00000000-0005-0000-0000-00009A2A0000}"/>
    <cellStyle name="合計 5 4 4 8" xfId="18405" xr:uid="{00000000-0005-0000-0000-00007C070000}"/>
    <cellStyle name="合計 5 4 4 8 2" xfId="36961" xr:uid="{00000000-0005-0000-0000-00009B2A0000}"/>
    <cellStyle name="合計 5 4 4 8 3" xfId="50481" xr:uid="{00000000-0005-0000-0000-00009B2A0000}"/>
    <cellStyle name="合計 5 4 4 9" xfId="21431" xr:uid="{00000000-0005-0000-0000-000024050000}"/>
    <cellStyle name="合計 5 4 4 9 2" xfId="39971" xr:uid="{00000000-0005-0000-0000-00009C2A0000}"/>
    <cellStyle name="合計 5 4 4 9 3" xfId="53319" xr:uid="{00000000-0005-0000-0000-00009C2A0000}"/>
    <cellStyle name="合計 5 4 5" xfId="4526" xr:uid="{00000000-0005-0000-0000-000079070000}"/>
    <cellStyle name="合計 5 4 5 2" xfId="25040" xr:uid="{00000000-0005-0000-0000-00009D2A0000}"/>
    <cellStyle name="合計 5 4 6" xfId="10170" xr:uid="{00000000-0005-0000-0000-0000F4270000}"/>
    <cellStyle name="合計 5 4 7" xfId="15008" xr:uid="{00000000-0005-0000-0000-000079070000}"/>
    <cellStyle name="合計 5 4 7 2" xfId="33564" xr:uid="{00000000-0005-0000-0000-00009F2A0000}"/>
    <cellStyle name="合計 5 4 8" xfId="17676" xr:uid="{00000000-0005-0000-0000-000079070000}"/>
    <cellStyle name="合計 5 4 8 2" xfId="36232" xr:uid="{00000000-0005-0000-0000-0000A02A0000}"/>
    <cellStyle name="合計 5 4 9" xfId="15988" xr:uid="{00000000-0005-0000-0000-000024050000}"/>
    <cellStyle name="合計 5 4 9 2" xfId="34544" xr:uid="{00000000-0005-0000-0000-0000A12A0000}"/>
    <cellStyle name="合計 5 5" xfId="2286" xr:uid="{00000000-0005-0000-0000-00001F050000}"/>
    <cellStyle name="合計 5 5 10" xfId="15734" xr:uid="{00000000-0005-0000-0000-00001F050000}"/>
    <cellStyle name="合計 5 5 10 2" xfId="34290" xr:uid="{00000000-0005-0000-0000-0000A32A0000}"/>
    <cellStyle name="合計 5 5 11" xfId="19030" xr:uid="{00000000-0005-0000-0000-00007D070000}"/>
    <cellStyle name="合計 5 5 11 2" xfId="37586" xr:uid="{00000000-0005-0000-0000-0000A42A0000}"/>
    <cellStyle name="合計 5 5 11 3" xfId="51078" xr:uid="{00000000-0005-0000-0000-0000A42A0000}"/>
    <cellStyle name="合計 5 5 12" xfId="23797" xr:uid="{00000000-0005-0000-0000-0000A22A0000}"/>
    <cellStyle name="合計 5 5 13" xfId="55206" xr:uid="{00000000-0005-0000-0000-00001F050000}"/>
    <cellStyle name="合計 5 5 2" xfId="5493" xr:uid="{00000000-0005-0000-0000-00007D070000}"/>
    <cellStyle name="合計 5 5 2 2" xfId="20479" xr:uid="{00000000-0005-0000-0000-000015090000}"/>
    <cellStyle name="合計 5 5 2 2 2" xfId="39031" xr:uid="{00000000-0005-0000-0000-0000A62A0000}"/>
    <cellStyle name="合計 5 5 2 3" xfId="25910" xr:uid="{00000000-0005-0000-0000-0000A52A0000}"/>
    <cellStyle name="合計 5 5 3" xfId="7459" xr:uid="{00000000-0005-0000-0000-00007D070000}"/>
    <cellStyle name="合計 5 5 3 2" xfId="27613" xr:uid="{00000000-0005-0000-0000-0000A72A0000}"/>
    <cellStyle name="合計 5 5 4" xfId="4798" xr:uid="{00000000-0005-0000-0000-00007D070000}"/>
    <cellStyle name="合計 5 5 4 2" xfId="25267" xr:uid="{00000000-0005-0000-0000-0000A82A0000}"/>
    <cellStyle name="合計 5 5 5" xfId="6880" xr:uid="{00000000-0005-0000-0000-00007D070000}"/>
    <cellStyle name="合計 5 5 5 2" xfId="27141" xr:uid="{00000000-0005-0000-0000-0000A92A0000}"/>
    <cellStyle name="合計 5 5 6" xfId="10174" xr:uid="{00000000-0005-0000-0000-0000F8270000}"/>
    <cellStyle name="合計 5 5 7" xfId="11640" xr:uid="{00000000-0005-0000-0000-00001F050000}"/>
    <cellStyle name="合計 5 5 7 2" xfId="30204" xr:uid="{00000000-0005-0000-0000-0000AB2A0000}"/>
    <cellStyle name="合計 5 5 8" xfId="14962" xr:uid="{00000000-0005-0000-0000-00007C070000}"/>
    <cellStyle name="合計 5 5 8 2" xfId="33518" xr:uid="{00000000-0005-0000-0000-0000AC2A0000}"/>
    <cellStyle name="合計 5 5 8 3" xfId="47476" xr:uid="{00000000-0005-0000-0000-0000AC2A0000}"/>
    <cellStyle name="合計 5 5 9" xfId="11522" xr:uid="{00000000-0005-0000-0000-00007D070000}"/>
    <cellStyle name="合計 5 5 9 2" xfId="30086" xr:uid="{00000000-0005-0000-0000-0000AD2A0000}"/>
    <cellStyle name="合計 5 6" xfId="2746" xr:uid="{00000000-0005-0000-0000-00001F050000}"/>
    <cellStyle name="合計 5 6 10" xfId="18713" xr:uid="{00000000-0005-0000-0000-00007E070000}"/>
    <cellStyle name="合計 5 6 10 2" xfId="37269" xr:uid="{00000000-0005-0000-0000-0000AF2A0000}"/>
    <cellStyle name="合計 5 6 10 3" xfId="50766" xr:uid="{00000000-0005-0000-0000-0000AF2A0000}"/>
    <cellStyle name="合計 5 6 11" xfId="55569" xr:uid="{00000000-0005-0000-0000-00001F050000}"/>
    <cellStyle name="合計 5 6 2" xfId="5953" xr:uid="{00000000-0005-0000-0000-00007E070000}"/>
    <cellStyle name="合計 5 6 2 2" xfId="26362" xr:uid="{00000000-0005-0000-0000-0000B02A0000}"/>
    <cellStyle name="合計 5 6 3" xfId="7919" xr:uid="{00000000-0005-0000-0000-00007E070000}"/>
    <cellStyle name="合計 5 6 3 2" xfId="27958" xr:uid="{00000000-0005-0000-0000-0000B12A0000}"/>
    <cellStyle name="合計 5 6 4" xfId="8780" xr:uid="{00000000-0005-0000-0000-00007E070000}"/>
    <cellStyle name="合計 5 6 4 2" xfId="28641" xr:uid="{00000000-0005-0000-0000-0000B22A0000}"/>
    <cellStyle name="合計 5 6 5" xfId="9636" xr:uid="{00000000-0005-0000-0000-00007E070000}"/>
    <cellStyle name="合計 5 6 5 2" xfId="29237" xr:uid="{00000000-0005-0000-0000-0000B32A0000}"/>
    <cellStyle name="合計 5 6 6" xfId="10175" xr:uid="{00000000-0005-0000-0000-0000F9270000}"/>
    <cellStyle name="合計 5 6 7" xfId="11682" xr:uid="{00000000-0005-0000-0000-00007E070000}"/>
    <cellStyle name="合計 5 6 7 2" xfId="30246" xr:uid="{00000000-0005-0000-0000-0000B52A0000}"/>
    <cellStyle name="合計 5 6 7 3" xfId="44397" xr:uid="{00000000-0005-0000-0000-0000B52A0000}"/>
    <cellStyle name="合計 5 6 8" xfId="16653" xr:uid="{00000000-0005-0000-0000-00007E070000}"/>
    <cellStyle name="合計 5 6 8 2" xfId="35209" xr:uid="{00000000-0005-0000-0000-0000B62A0000}"/>
    <cellStyle name="合計 5 6 9" xfId="15918" xr:uid="{00000000-0005-0000-0000-00001F050000}"/>
    <cellStyle name="合計 5 6 9 2" xfId="34474" xr:uid="{00000000-0005-0000-0000-0000B72A0000}"/>
    <cellStyle name="合計 5 7" xfId="2334" xr:uid="{00000000-0005-0000-0000-00001F050000}"/>
    <cellStyle name="合計 5 7 10" xfId="23845" xr:uid="{00000000-0005-0000-0000-0000B82A0000}"/>
    <cellStyle name="合計 5 7 11" xfId="55254" xr:uid="{00000000-0005-0000-0000-00001F050000}"/>
    <cellStyle name="合計 5 7 2" xfId="5541" xr:uid="{00000000-0005-0000-0000-00007F070000}"/>
    <cellStyle name="合計 5 7 2 2" xfId="20527" xr:uid="{00000000-0005-0000-0000-000018090000}"/>
    <cellStyle name="合計 5 7 2 2 2" xfId="39079" xr:uid="{00000000-0005-0000-0000-0000BA2A0000}"/>
    <cellStyle name="合計 5 7 2 3" xfId="25958" xr:uid="{00000000-0005-0000-0000-0000B92A0000}"/>
    <cellStyle name="合計 5 7 3" xfId="8237" xr:uid="{00000000-0005-0000-0000-00007F070000}"/>
    <cellStyle name="合計 5 7 3 2" xfId="28254" xr:uid="{00000000-0005-0000-0000-0000BB2A0000}"/>
    <cellStyle name="合計 5 7 4" xfId="10176" xr:uid="{00000000-0005-0000-0000-0000FA270000}"/>
    <cellStyle name="合計 5 7 5" xfId="12379" xr:uid="{00000000-0005-0000-0000-00007F070000}"/>
    <cellStyle name="合計 5 7 5 2" xfId="30938" xr:uid="{00000000-0005-0000-0000-0000BD2A0000}"/>
    <cellStyle name="合計 5 7 5 3" xfId="45039" xr:uid="{00000000-0005-0000-0000-0000BD2A0000}"/>
    <cellStyle name="合計 5 7 6" xfId="15699" xr:uid="{00000000-0005-0000-0000-00007F070000}"/>
    <cellStyle name="合計 5 7 6 2" xfId="34255" xr:uid="{00000000-0005-0000-0000-0000BE2A0000}"/>
    <cellStyle name="合計 5 7 7" xfId="13863" xr:uid="{00000000-0005-0000-0000-00001F050000}"/>
    <cellStyle name="合計 5 7 7 2" xfId="32419" xr:uid="{00000000-0005-0000-0000-0000BF2A0000}"/>
    <cellStyle name="合計 5 7 8" xfId="19353" xr:uid="{00000000-0005-0000-0000-00007F070000}"/>
    <cellStyle name="合計 5 7 8 2" xfId="37909" xr:uid="{00000000-0005-0000-0000-0000C02A0000}"/>
    <cellStyle name="合計 5 7 8 3" xfId="51401" xr:uid="{00000000-0005-0000-0000-0000C02A0000}"/>
    <cellStyle name="合計 5 7 9" xfId="21436" xr:uid="{00000000-0005-0000-0000-00001F050000}"/>
    <cellStyle name="合計 5 7 9 2" xfId="39976" xr:uid="{00000000-0005-0000-0000-0000C12A0000}"/>
    <cellStyle name="合計 5 7 9 3" xfId="53324" xr:uid="{00000000-0005-0000-0000-0000C12A0000}"/>
    <cellStyle name="合計 5 8" xfId="4521" xr:uid="{00000000-0005-0000-0000-000068070000}"/>
    <cellStyle name="合計 5 8 2" xfId="25035" xr:uid="{00000000-0005-0000-0000-0000C22A0000}"/>
    <cellStyle name="合計 5 9" xfId="10153" xr:uid="{00000000-0005-0000-0000-0000E3270000}"/>
    <cellStyle name="合計 6" xfId="1311" xr:uid="{00000000-0005-0000-0000-000025050000}"/>
    <cellStyle name="合計 6 10" xfId="11475" xr:uid="{00000000-0005-0000-0000-000080070000}"/>
    <cellStyle name="合計 6 10 2" xfId="30039" xr:uid="{00000000-0005-0000-0000-0000C52A0000}"/>
    <cellStyle name="合計 6 11" xfId="18345" xr:uid="{00000000-0005-0000-0000-000080070000}"/>
    <cellStyle name="合計 6 11 2" xfId="36901" xr:uid="{00000000-0005-0000-0000-0000C62A0000}"/>
    <cellStyle name="合計 6 12" xfId="15169" xr:uid="{00000000-0005-0000-0000-000025050000}"/>
    <cellStyle name="合計 6 12 2" xfId="33725" xr:uid="{00000000-0005-0000-0000-0000C72A0000}"/>
    <cellStyle name="合計 6 13" xfId="17558" xr:uid="{00000000-0005-0000-0000-000080070000}"/>
    <cellStyle name="合計 6 13 2" xfId="36114" xr:uid="{00000000-0005-0000-0000-0000C82A0000}"/>
    <cellStyle name="合計 6 13 3" xfId="49744" xr:uid="{00000000-0005-0000-0000-0000C82A0000}"/>
    <cellStyle name="合計 6 14" xfId="19877" xr:uid="{00000000-0005-0000-0000-000025050000}"/>
    <cellStyle name="合計 6 14 2" xfId="38433" xr:uid="{00000000-0005-0000-0000-0000C92A0000}"/>
    <cellStyle name="合計 6 14 3" xfId="51925" xr:uid="{00000000-0005-0000-0000-0000C92A0000}"/>
    <cellStyle name="合計 6 15" xfId="17166" xr:uid="{00000000-0005-0000-0000-000025050000}"/>
    <cellStyle name="合計 6 15 2" xfId="35722" xr:uid="{00000000-0005-0000-0000-0000CA2A0000}"/>
    <cellStyle name="合計 6 15 3" xfId="49397" xr:uid="{00000000-0005-0000-0000-0000CA2A0000}"/>
    <cellStyle name="合計 6 16" xfId="22266" xr:uid="{00000000-0005-0000-0000-000080070000}"/>
    <cellStyle name="合計 6 16 2" xfId="40806" xr:uid="{00000000-0005-0000-0000-0000CB2A0000}"/>
    <cellStyle name="合計 6 16 3" xfId="54008" xr:uid="{00000000-0005-0000-0000-0000CB2A0000}"/>
    <cellStyle name="合計 6 17" xfId="23068" xr:uid="{00000000-0005-0000-0000-0000C42A0000}"/>
    <cellStyle name="合計 6 18" xfId="29918" xr:uid="{00000000-0005-0000-0000-0000C42A0000}"/>
    <cellStyle name="合計 6 19" xfId="54483" xr:uid="{00000000-0005-0000-0000-000025050000}"/>
    <cellStyle name="合計 6 2" xfId="1312" xr:uid="{00000000-0005-0000-0000-000026050000}"/>
    <cellStyle name="合計 6 2 10" xfId="17433" xr:uid="{00000000-0005-0000-0000-000081070000}"/>
    <cellStyle name="合計 6 2 10 2" xfId="35989" xr:uid="{00000000-0005-0000-0000-0000CD2A0000}"/>
    <cellStyle name="合計 6 2 11" xfId="16086" xr:uid="{00000000-0005-0000-0000-000026050000}"/>
    <cellStyle name="合計 6 2 11 2" xfId="34642" xr:uid="{00000000-0005-0000-0000-0000CE2A0000}"/>
    <cellStyle name="合計 6 2 12" xfId="18227" xr:uid="{00000000-0005-0000-0000-000081070000}"/>
    <cellStyle name="合計 6 2 12 2" xfId="36783" xr:uid="{00000000-0005-0000-0000-0000CF2A0000}"/>
    <cellStyle name="合計 6 2 12 3" xfId="50328" xr:uid="{00000000-0005-0000-0000-0000CF2A0000}"/>
    <cellStyle name="合計 6 2 13" xfId="17453" xr:uid="{00000000-0005-0000-0000-000026050000}"/>
    <cellStyle name="合計 6 2 13 2" xfId="36009" xr:uid="{00000000-0005-0000-0000-0000D02A0000}"/>
    <cellStyle name="合計 6 2 13 3" xfId="49652" xr:uid="{00000000-0005-0000-0000-0000D02A0000}"/>
    <cellStyle name="合計 6 2 14" xfId="17449" xr:uid="{00000000-0005-0000-0000-000026050000}"/>
    <cellStyle name="合計 6 2 14 2" xfId="36005" xr:uid="{00000000-0005-0000-0000-0000D12A0000}"/>
    <cellStyle name="合計 6 2 14 3" xfId="49649" xr:uid="{00000000-0005-0000-0000-0000D12A0000}"/>
    <cellStyle name="合計 6 2 15" xfId="22267" xr:uid="{00000000-0005-0000-0000-000081070000}"/>
    <cellStyle name="合計 6 2 15 2" xfId="40807" xr:uid="{00000000-0005-0000-0000-0000D22A0000}"/>
    <cellStyle name="合計 6 2 15 3" xfId="54009" xr:uid="{00000000-0005-0000-0000-0000D22A0000}"/>
    <cellStyle name="合計 6 2 16" xfId="23069" xr:uid="{00000000-0005-0000-0000-0000CC2A0000}"/>
    <cellStyle name="合計 6 2 17" xfId="24169" xr:uid="{00000000-0005-0000-0000-0000CC2A0000}"/>
    <cellStyle name="合計 6 2 18" xfId="54484" xr:uid="{00000000-0005-0000-0000-000026050000}"/>
    <cellStyle name="合計 6 2 2" xfId="1313" xr:uid="{00000000-0005-0000-0000-000027050000}"/>
    <cellStyle name="合計 6 2 2 10" xfId="16037" xr:uid="{00000000-0005-0000-0000-000082070000}"/>
    <cellStyle name="合計 6 2 2 10 2" xfId="34593" xr:uid="{00000000-0005-0000-0000-0000D42A0000}"/>
    <cellStyle name="合計 6 2 2 10 3" xfId="48411" xr:uid="{00000000-0005-0000-0000-0000D42A0000}"/>
    <cellStyle name="合計 6 2 2 11" xfId="17164" xr:uid="{00000000-0005-0000-0000-000027050000}"/>
    <cellStyle name="合計 6 2 2 11 2" xfId="35720" xr:uid="{00000000-0005-0000-0000-0000D52A0000}"/>
    <cellStyle name="合計 6 2 2 11 3" xfId="49395" xr:uid="{00000000-0005-0000-0000-0000D52A0000}"/>
    <cellStyle name="合計 6 2 2 12" xfId="18694" xr:uid="{00000000-0005-0000-0000-000027050000}"/>
    <cellStyle name="合計 6 2 2 12 2" xfId="37250" xr:uid="{00000000-0005-0000-0000-0000D62A0000}"/>
    <cellStyle name="合計 6 2 2 12 3" xfId="50747" xr:uid="{00000000-0005-0000-0000-0000D62A0000}"/>
    <cellStyle name="合計 6 2 2 13" xfId="22268" xr:uid="{00000000-0005-0000-0000-000082070000}"/>
    <cellStyle name="合計 6 2 2 13 2" xfId="40808" xr:uid="{00000000-0005-0000-0000-0000D72A0000}"/>
    <cellStyle name="合計 6 2 2 13 3" xfId="54010" xr:uid="{00000000-0005-0000-0000-0000D72A0000}"/>
    <cellStyle name="合計 6 2 2 14" xfId="23070" xr:uid="{00000000-0005-0000-0000-0000D32A0000}"/>
    <cellStyle name="合計 6 2 2 15" xfId="29917" xr:uid="{00000000-0005-0000-0000-0000D32A0000}"/>
    <cellStyle name="合計 6 2 2 16" xfId="54485" xr:uid="{00000000-0005-0000-0000-000027050000}"/>
    <cellStyle name="合計 6 2 2 2" xfId="2278" xr:uid="{00000000-0005-0000-0000-000027050000}"/>
    <cellStyle name="合計 6 2 2 2 10" xfId="16034" xr:uid="{00000000-0005-0000-0000-000027050000}"/>
    <cellStyle name="合計 6 2 2 2 10 2" xfId="34590" xr:uid="{00000000-0005-0000-0000-0000D92A0000}"/>
    <cellStyle name="合計 6 2 2 2 11" xfId="19413" xr:uid="{00000000-0005-0000-0000-000083070000}"/>
    <cellStyle name="合計 6 2 2 2 11 2" xfId="37969" xr:uid="{00000000-0005-0000-0000-0000DA2A0000}"/>
    <cellStyle name="合計 6 2 2 2 11 3" xfId="51461" xr:uid="{00000000-0005-0000-0000-0000DA2A0000}"/>
    <cellStyle name="合計 6 2 2 2 12" xfId="23789" xr:uid="{00000000-0005-0000-0000-0000D82A0000}"/>
    <cellStyle name="合計 6 2 2 2 13" xfId="55198" xr:uid="{00000000-0005-0000-0000-000027050000}"/>
    <cellStyle name="合計 6 2 2 2 2" xfId="5485" xr:uid="{00000000-0005-0000-0000-000083070000}"/>
    <cellStyle name="合計 6 2 2 2 2 2" xfId="20471" xr:uid="{00000000-0005-0000-0000-00001D090000}"/>
    <cellStyle name="合計 6 2 2 2 2 2 2" xfId="39023" xr:uid="{00000000-0005-0000-0000-0000DC2A0000}"/>
    <cellStyle name="合計 6 2 2 2 2 3" xfId="25902" xr:uid="{00000000-0005-0000-0000-0000DB2A0000}"/>
    <cellStyle name="合計 6 2 2 2 3" xfId="7451" xr:uid="{00000000-0005-0000-0000-000083070000}"/>
    <cellStyle name="合計 6 2 2 2 3 2" xfId="27605" xr:uid="{00000000-0005-0000-0000-0000DD2A0000}"/>
    <cellStyle name="合計 6 2 2 2 4" xfId="4790" xr:uid="{00000000-0005-0000-0000-000083070000}"/>
    <cellStyle name="合計 6 2 2 2 4 2" xfId="25259" xr:uid="{00000000-0005-0000-0000-0000DE2A0000}"/>
    <cellStyle name="合計 6 2 2 2 5" xfId="8214" xr:uid="{00000000-0005-0000-0000-000083070000}"/>
    <cellStyle name="合計 6 2 2 2 5 2" xfId="28231" xr:uid="{00000000-0005-0000-0000-0000DF2A0000}"/>
    <cellStyle name="合計 6 2 2 2 6" xfId="10180" xr:uid="{00000000-0005-0000-0000-0000FE270000}"/>
    <cellStyle name="合計 6 2 2 2 7" xfId="11648" xr:uid="{00000000-0005-0000-0000-000027050000}"/>
    <cellStyle name="合計 6 2 2 2 7 2" xfId="30212" xr:uid="{00000000-0005-0000-0000-0000E12A0000}"/>
    <cellStyle name="合計 6 2 2 2 8" xfId="14954" xr:uid="{00000000-0005-0000-0000-000082070000}"/>
    <cellStyle name="合計 6 2 2 2 8 2" xfId="33510" xr:uid="{00000000-0005-0000-0000-0000E22A0000}"/>
    <cellStyle name="合計 6 2 2 2 8 3" xfId="47468" xr:uid="{00000000-0005-0000-0000-0000E22A0000}"/>
    <cellStyle name="合計 6 2 2 2 9" xfId="15686" xr:uid="{00000000-0005-0000-0000-000083070000}"/>
    <cellStyle name="合計 6 2 2 2 9 2" xfId="34242" xr:uid="{00000000-0005-0000-0000-0000E32A0000}"/>
    <cellStyle name="合計 6 2 2 3" xfId="2754" xr:uid="{00000000-0005-0000-0000-000027050000}"/>
    <cellStyle name="合計 6 2 2 3 10" xfId="17829" xr:uid="{00000000-0005-0000-0000-000084070000}"/>
    <cellStyle name="合計 6 2 2 3 10 2" xfId="36385" xr:uid="{00000000-0005-0000-0000-0000E52A0000}"/>
    <cellStyle name="合計 6 2 2 3 10 3" xfId="49979" xr:uid="{00000000-0005-0000-0000-0000E52A0000}"/>
    <cellStyle name="合計 6 2 2 3 11" xfId="55577" xr:uid="{00000000-0005-0000-0000-000027050000}"/>
    <cellStyle name="合計 6 2 2 3 2" xfId="5961" xr:uid="{00000000-0005-0000-0000-000084070000}"/>
    <cellStyle name="合計 6 2 2 3 2 2" xfId="26370" xr:uid="{00000000-0005-0000-0000-0000E62A0000}"/>
    <cellStyle name="合計 6 2 2 3 3" xfId="7927" xr:uid="{00000000-0005-0000-0000-000084070000}"/>
    <cellStyle name="合計 6 2 2 3 3 2" xfId="27966" xr:uid="{00000000-0005-0000-0000-0000E72A0000}"/>
    <cellStyle name="合計 6 2 2 3 4" xfId="8788" xr:uid="{00000000-0005-0000-0000-000084070000}"/>
    <cellStyle name="合計 6 2 2 3 4 2" xfId="28649" xr:uid="{00000000-0005-0000-0000-0000E82A0000}"/>
    <cellStyle name="合計 6 2 2 3 5" xfId="9644" xr:uid="{00000000-0005-0000-0000-000084070000}"/>
    <cellStyle name="合計 6 2 2 3 5 2" xfId="29245" xr:uid="{00000000-0005-0000-0000-0000E92A0000}"/>
    <cellStyle name="合計 6 2 2 3 6" xfId="10181" xr:uid="{00000000-0005-0000-0000-0000FF270000}"/>
    <cellStyle name="合計 6 2 2 3 7" xfId="13114" xr:uid="{00000000-0005-0000-0000-000084070000}"/>
    <cellStyle name="合計 6 2 2 3 7 2" xfId="31670" xr:uid="{00000000-0005-0000-0000-0000EB2A0000}"/>
    <cellStyle name="合計 6 2 2 3 7 3" xfId="45753" xr:uid="{00000000-0005-0000-0000-0000EB2A0000}"/>
    <cellStyle name="合計 6 2 2 3 8" xfId="16661" xr:uid="{00000000-0005-0000-0000-000084070000}"/>
    <cellStyle name="合計 6 2 2 3 8 2" xfId="35217" xr:uid="{00000000-0005-0000-0000-0000EC2A0000}"/>
    <cellStyle name="合計 6 2 2 3 9" xfId="18458" xr:uid="{00000000-0005-0000-0000-000027050000}"/>
    <cellStyle name="合計 6 2 2 3 9 2" xfId="37014" xr:uid="{00000000-0005-0000-0000-0000ED2A0000}"/>
    <cellStyle name="合計 6 2 2 4" xfId="2326" xr:uid="{00000000-0005-0000-0000-000027050000}"/>
    <cellStyle name="合計 6 2 2 4 10" xfId="23837" xr:uid="{00000000-0005-0000-0000-0000EE2A0000}"/>
    <cellStyle name="合計 6 2 2 4 11" xfId="55246" xr:uid="{00000000-0005-0000-0000-000027050000}"/>
    <cellStyle name="合計 6 2 2 4 2" xfId="5533" xr:uid="{00000000-0005-0000-0000-000085070000}"/>
    <cellStyle name="合計 6 2 2 4 2 2" xfId="20519" xr:uid="{00000000-0005-0000-0000-000020090000}"/>
    <cellStyle name="合計 6 2 2 4 2 2 2" xfId="39071" xr:uid="{00000000-0005-0000-0000-0000F02A0000}"/>
    <cellStyle name="合計 6 2 2 4 2 3" xfId="25950" xr:uid="{00000000-0005-0000-0000-0000EF2A0000}"/>
    <cellStyle name="合計 6 2 2 4 3" xfId="6903" xr:uid="{00000000-0005-0000-0000-000085070000}"/>
    <cellStyle name="合計 6 2 2 4 3 2" xfId="27164" xr:uid="{00000000-0005-0000-0000-0000F12A0000}"/>
    <cellStyle name="合計 6 2 2 4 4" xfId="10182" xr:uid="{00000000-0005-0000-0000-000000280000}"/>
    <cellStyle name="合計 6 2 2 4 5" xfId="11750" xr:uid="{00000000-0005-0000-0000-000085070000}"/>
    <cellStyle name="合計 6 2 2 4 5 2" xfId="30314" xr:uid="{00000000-0005-0000-0000-0000F32A0000}"/>
    <cellStyle name="合計 6 2 2 4 5 3" xfId="44461" xr:uid="{00000000-0005-0000-0000-0000F32A0000}"/>
    <cellStyle name="合計 6 2 2 4 6" xfId="15700" xr:uid="{00000000-0005-0000-0000-000085070000}"/>
    <cellStyle name="合計 6 2 2 4 6 2" xfId="34256" xr:uid="{00000000-0005-0000-0000-0000F42A0000}"/>
    <cellStyle name="合計 6 2 2 4 7" xfId="12059" xr:uid="{00000000-0005-0000-0000-000027050000}"/>
    <cellStyle name="合計 6 2 2 4 7 2" xfId="30622" xr:uid="{00000000-0005-0000-0000-0000F52A0000}"/>
    <cellStyle name="合計 6 2 2 4 8" xfId="17472" xr:uid="{00000000-0005-0000-0000-000085070000}"/>
    <cellStyle name="合計 6 2 2 4 8 2" xfId="36028" xr:uid="{00000000-0005-0000-0000-0000F62A0000}"/>
    <cellStyle name="合計 6 2 2 4 8 3" xfId="49669" xr:uid="{00000000-0005-0000-0000-0000F62A0000}"/>
    <cellStyle name="合計 6 2 2 4 9" xfId="21428" xr:uid="{00000000-0005-0000-0000-000027050000}"/>
    <cellStyle name="合計 6 2 2 4 9 2" xfId="39968" xr:uid="{00000000-0005-0000-0000-0000F72A0000}"/>
    <cellStyle name="合計 6 2 2 4 9 3" xfId="53316" xr:uid="{00000000-0005-0000-0000-0000F72A0000}"/>
    <cellStyle name="合計 6 2 2 5" xfId="4529" xr:uid="{00000000-0005-0000-0000-000082070000}"/>
    <cellStyle name="合計 6 2 2 5 2" xfId="25043" xr:uid="{00000000-0005-0000-0000-0000F82A0000}"/>
    <cellStyle name="合計 6 2 2 6" xfId="10179" xr:uid="{00000000-0005-0000-0000-0000FD270000}"/>
    <cellStyle name="合計 6 2 2 7" xfId="13953" xr:uid="{00000000-0005-0000-0000-000082070000}"/>
    <cellStyle name="合計 6 2 2 7 2" xfId="32509" xr:uid="{00000000-0005-0000-0000-0000FA2A0000}"/>
    <cellStyle name="合計 6 2 2 8" xfId="18502" xr:uid="{00000000-0005-0000-0000-000082070000}"/>
    <cellStyle name="合計 6 2 2 8 2" xfId="37058" xr:uid="{00000000-0005-0000-0000-0000FB2A0000}"/>
    <cellStyle name="合計 6 2 2 9" xfId="17259" xr:uid="{00000000-0005-0000-0000-000027050000}"/>
    <cellStyle name="合計 6 2 2 9 2" xfId="35815" xr:uid="{00000000-0005-0000-0000-0000FC2A0000}"/>
    <cellStyle name="合計 6 2 3" xfId="1314" xr:uid="{00000000-0005-0000-0000-000028050000}"/>
    <cellStyle name="合計 6 2 3 10" xfId="17217" xr:uid="{00000000-0005-0000-0000-000086070000}"/>
    <cellStyle name="合計 6 2 3 10 2" xfId="35773" xr:uid="{00000000-0005-0000-0000-0000FE2A0000}"/>
    <cellStyle name="合計 6 2 3 10 3" xfId="49445" xr:uid="{00000000-0005-0000-0000-0000FE2A0000}"/>
    <cellStyle name="合計 6 2 3 11" xfId="19848" xr:uid="{00000000-0005-0000-0000-000028050000}"/>
    <cellStyle name="合計 6 2 3 11 2" xfId="38404" xr:uid="{00000000-0005-0000-0000-0000FF2A0000}"/>
    <cellStyle name="合計 6 2 3 11 3" xfId="51896" xr:uid="{00000000-0005-0000-0000-0000FF2A0000}"/>
    <cellStyle name="合計 6 2 3 12" xfId="12330" xr:uid="{00000000-0005-0000-0000-000028050000}"/>
    <cellStyle name="合計 6 2 3 12 2" xfId="30891" xr:uid="{00000000-0005-0000-0000-0000002B0000}"/>
    <cellStyle name="合計 6 2 3 12 3" xfId="45002" xr:uid="{00000000-0005-0000-0000-0000002B0000}"/>
    <cellStyle name="合計 6 2 3 13" xfId="22269" xr:uid="{00000000-0005-0000-0000-000086070000}"/>
    <cellStyle name="合計 6 2 3 13 2" xfId="40809" xr:uid="{00000000-0005-0000-0000-0000012B0000}"/>
    <cellStyle name="合計 6 2 3 13 3" xfId="54011" xr:uid="{00000000-0005-0000-0000-0000012B0000}"/>
    <cellStyle name="合計 6 2 3 14" xfId="23071" xr:uid="{00000000-0005-0000-0000-0000FD2A0000}"/>
    <cellStyle name="合計 6 2 3 15" xfId="29908" xr:uid="{00000000-0005-0000-0000-0000FD2A0000}"/>
    <cellStyle name="合計 6 2 3 16" xfId="54486" xr:uid="{00000000-0005-0000-0000-000028050000}"/>
    <cellStyle name="合計 6 2 3 2" xfId="2277" xr:uid="{00000000-0005-0000-0000-000028050000}"/>
    <cellStyle name="合計 6 2 3 2 10" xfId="18332" xr:uid="{00000000-0005-0000-0000-000028050000}"/>
    <cellStyle name="合計 6 2 3 2 10 2" xfId="36888" xr:uid="{00000000-0005-0000-0000-0000032B0000}"/>
    <cellStyle name="合計 6 2 3 2 11" xfId="17956" xr:uid="{00000000-0005-0000-0000-000087070000}"/>
    <cellStyle name="合計 6 2 3 2 11 2" xfId="36512" xr:uid="{00000000-0005-0000-0000-0000042B0000}"/>
    <cellStyle name="合計 6 2 3 2 11 3" xfId="50093" xr:uid="{00000000-0005-0000-0000-0000042B0000}"/>
    <cellStyle name="合計 6 2 3 2 12" xfId="23788" xr:uid="{00000000-0005-0000-0000-0000022B0000}"/>
    <cellStyle name="合計 6 2 3 2 13" xfId="55197" xr:uid="{00000000-0005-0000-0000-000028050000}"/>
    <cellStyle name="合計 6 2 3 2 2" xfId="5484" xr:uid="{00000000-0005-0000-0000-000087070000}"/>
    <cellStyle name="合計 6 2 3 2 2 2" xfId="20470" xr:uid="{00000000-0005-0000-0000-000023090000}"/>
    <cellStyle name="合計 6 2 3 2 2 2 2" xfId="39022" xr:uid="{00000000-0005-0000-0000-0000062B0000}"/>
    <cellStyle name="合計 6 2 3 2 2 3" xfId="25901" xr:uid="{00000000-0005-0000-0000-0000052B0000}"/>
    <cellStyle name="合計 6 2 3 2 3" xfId="7450" xr:uid="{00000000-0005-0000-0000-000087070000}"/>
    <cellStyle name="合計 6 2 3 2 3 2" xfId="27604" xr:uid="{00000000-0005-0000-0000-0000072B0000}"/>
    <cellStyle name="合計 6 2 3 2 4" xfId="4789" xr:uid="{00000000-0005-0000-0000-000087070000}"/>
    <cellStyle name="合計 6 2 3 2 4 2" xfId="25258" xr:uid="{00000000-0005-0000-0000-0000082B0000}"/>
    <cellStyle name="合計 6 2 3 2 5" xfId="6875" xr:uid="{00000000-0005-0000-0000-000087070000}"/>
    <cellStyle name="合計 6 2 3 2 5 2" xfId="27136" xr:uid="{00000000-0005-0000-0000-0000092B0000}"/>
    <cellStyle name="合計 6 2 3 2 6" xfId="10184" xr:uid="{00000000-0005-0000-0000-000002280000}"/>
    <cellStyle name="合計 6 2 3 2 7" xfId="11649" xr:uid="{00000000-0005-0000-0000-000028050000}"/>
    <cellStyle name="合計 6 2 3 2 7 2" xfId="30213" xr:uid="{00000000-0005-0000-0000-00000B2B0000}"/>
    <cellStyle name="合計 6 2 3 2 8" xfId="14953" xr:uid="{00000000-0005-0000-0000-000086070000}"/>
    <cellStyle name="合計 6 2 3 2 8 2" xfId="33509" xr:uid="{00000000-0005-0000-0000-00000C2B0000}"/>
    <cellStyle name="合計 6 2 3 2 8 3" xfId="47467" xr:uid="{00000000-0005-0000-0000-00000C2B0000}"/>
    <cellStyle name="合計 6 2 3 2 9" xfId="15518" xr:uid="{00000000-0005-0000-0000-000087070000}"/>
    <cellStyle name="合計 6 2 3 2 9 2" xfId="34074" xr:uid="{00000000-0005-0000-0000-00000D2B0000}"/>
    <cellStyle name="合計 6 2 3 3" xfId="2755" xr:uid="{00000000-0005-0000-0000-000028050000}"/>
    <cellStyle name="合計 6 2 3 3 10" xfId="12870" xr:uid="{00000000-0005-0000-0000-000088070000}"/>
    <cellStyle name="合計 6 2 3 3 10 2" xfId="31426" xr:uid="{00000000-0005-0000-0000-00000F2B0000}"/>
    <cellStyle name="合計 6 2 3 3 10 3" xfId="45510" xr:uid="{00000000-0005-0000-0000-00000F2B0000}"/>
    <cellStyle name="合計 6 2 3 3 11" xfId="55578" xr:uid="{00000000-0005-0000-0000-000028050000}"/>
    <cellStyle name="合計 6 2 3 3 2" xfId="5962" xr:uid="{00000000-0005-0000-0000-000088070000}"/>
    <cellStyle name="合計 6 2 3 3 2 2" xfId="26371" xr:uid="{00000000-0005-0000-0000-0000102B0000}"/>
    <cellStyle name="合計 6 2 3 3 3" xfId="7928" xr:uid="{00000000-0005-0000-0000-000088070000}"/>
    <cellStyle name="合計 6 2 3 3 3 2" xfId="27967" xr:uid="{00000000-0005-0000-0000-0000112B0000}"/>
    <cellStyle name="合計 6 2 3 3 4" xfId="8789" xr:uid="{00000000-0005-0000-0000-000088070000}"/>
    <cellStyle name="合計 6 2 3 3 4 2" xfId="28650" xr:uid="{00000000-0005-0000-0000-0000122B0000}"/>
    <cellStyle name="合計 6 2 3 3 5" xfId="9645" xr:uid="{00000000-0005-0000-0000-000088070000}"/>
    <cellStyle name="合計 6 2 3 3 5 2" xfId="29246" xr:uid="{00000000-0005-0000-0000-0000132B0000}"/>
    <cellStyle name="合計 6 2 3 3 6" xfId="10185" xr:uid="{00000000-0005-0000-0000-000003280000}"/>
    <cellStyle name="合計 6 2 3 3 7" xfId="13113" xr:uid="{00000000-0005-0000-0000-000088070000}"/>
    <cellStyle name="合計 6 2 3 3 7 2" xfId="31669" xr:uid="{00000000-0005-0000-0000-0000152B0000}"/>
    <cellStyle name="合計 6 2 3 3 7 3" xfId="45752" xr:uid="{00000000-0005-0000-0000-0000152B0000}"/>
    <cellStyle name="合計 6 2 3 3 8" xfId="16662" xr:uid="{00000000-0005-0000-0000-000088070000}"/>
    <cellStyle name="合計 6 2 3 3 8 2" xfId="35218" xr:uid="{00000000-0005-0000-0000-0000162B0000}"/>
    <cellStyle name="合計 6 2 3 3 9" xfId="18276" xr:uid="{00000000-0005-0000-0000-000028050000}"/>
    <cellStyle name="合計 6 2 3 3 9 2" xfId="36832" xr:uid="{00000000-0005-0000-0000-0000172B0000}"/>
    <cellStyle name="合計 6 2 3 4" xfId="2325" xr:uid="{00000000-0005-0000-0000-000028050000}"/>
    <cellStyle name="合計 6 2 3 4 10" xfId="23836" xr:uid="{00000000-0005-0000-0000-0000182B0000}"/>
    <cellStyle name="合計 6 2 3 4 11" xfId="55245" xr:uid="{00000000-0005-0000-0000-000028050000}"/>
    <cellStyle name="合計 6 2 3 4 2" xfId="5532" xr:uid="{00000000-0005-0000-0000-000089070000}"/>
    <cellStyle name="合計 6 2 3 4 2 2" xfId="20518" xr:uid="{00000000-0005-0000-0000-000026090000}"/>
    <cellStyle name="合計 6 2 3 4 2 2 2" xfId="39070" xr:uid="{00000000-0005-0000-0000-00001A2B0000}"/>
    <cellStyle name="合計 6 2 3 4 2 3" xfId="25949" xr:uid="{00000000-0005-0000-0000-0000192B0000}"/>
    <cellStyle name="合計 6 2 3 4 3" xfId="6902" xr:uid="{00000000-0005-0000-0000-000089070000}"/>
    <cellStyle name="合計 6 2 3 4 3 2" xfId="27163" xr:uid="{00000000-0005-0000-0000-00001B2B0000}"/>
    <cellStyle name="合計 6 2 3 4 4" xfId="10186" xr:uid="{00000000-0005-0000-0000-000004280000}"/>
    <cellStyle name="合計 6 2 3 4 5" xfId="11909" xr:uid="{00000000-0005-0000-0000-000089070000}"/>
    <cellStyle name="合計 6 2 3 4 5 2" xfId="30473" xr:uid="{00000000-0005-0000-0000-00001D2B0000}"/>
    <cellStyle name="合計 6 2 3 4 5 3" xfId="44618" xr:uid="{00000000-0005-0000-0000-00001D2B0000}"/>
    <cellStyle name="合計 6 2 3 4 6" xfId="15532" xr:uid="{00000000-0005-0000-0000-000089070000}"/>
    <cellStyle name="合計 6 2 3 4 6 2" xfId="34088" xr:uid="{00000000-0005-0000-0000-00001E2B0000}"/>
    <cellStyle name="合計 6 2 3 4 7" xfId="14299" xr:uid="{00000000-0005-0000-0000-000028050000}"/>
    <cellStyle name="合計 6 2 3 4 7 2" xfId="32855" xr:uid="{00000000-0005-0000-0000-00001F2B0000}"/>
    <cellStyle name="合計 6 2 3 4 8" xfId="18397" xr:uid="{00000000-0005-0000-0000-000089070000}"/>
    <cellStyle name="合計 6 2 3 4 8 2" xfId="36953" xr:uid="{00000000-0005-0000-0000-0000202B0000}"/>
    <cellStyle name="合計 6 2 3 4 8 3" xfId="50473" xr:uid="{00000000-0005-0000-0000-0000202B0000}"/>
    <cellStyle name="合計 6 2 3 4 9" xfId="21427" xr:uid="{00000000-0005-0000-0000-000028050000}"/>
    <cellStyle name="合計 6 2 3 4 9 2" xfId="39967" xr:uid="{00000000-0005-0000-0000-0000212B0000}"/>
    <cellStyle name="合計 6 2 3 4 9 3" xfId="53315" xr:uid="{00000000-0005-0000-0000-0000212B0000}"/>
    <cellStyle name="合計 6 2 3 5" xfId="4530" xr:uid="{00000000-0005-0000-0000-000086070000}"/>
    <cellStyle name="合計 6 2 3 5 2" xfId="25044" xr:uid="{00000000-0005-0000-0000-0000222B0000}"/>
    <cellStyle name="合計 6 2 3 6" xfId="10183" xr:uid="{00000000-0005-0000-0000-000001280000}"/>
    <cellStyle name="合計 6 2 3 7" xfId="15888" xr:uid="{00000000-0005-0000-0000-000086070000}"/>
    <cellStyle name="合計 6 2 3 7 2" xfId="34444" xr:uid="{00000000-0005-0000-0000-0000242B0000}"/>
    <cellStyle name="合計 6 2 3 8" xfId="17680" xr:uid="{00000000-0005-0000-0000-000086070000}"/>
    <cellStyle name="合計 6 2 3 8 2" xfId="36236" xr:uid="{00000000-0005-0000-0000-0000252B0000}"/>
    <cellStyle name="合計 6 2 3 9" xfId="17849" xr:uid="{00000000-0005-0000-0000-000028050000}"/>
    <cellStyle name="合計 6 2 3 9 2" xfId="36405" xr:uid="{00000000-0005-0000-0000-0000262B0000}"/>
    <cellStyle name="合計 6 2 4" xfId="2279" xr:uid="{00000000-0005-0000-0000-000026050000}"/>
    <cellStyle name="合計 6 2 4 10" xfId="17765" xr:uid="{00000000-0005-0000-0000-000026050000}"/>
    <cellStyle name="合計 6 2 4 10 2" xfId="36321" xr:uid="{00000000-0005-0000-0000-0000282B0000}"/>
    <cellStyle name="合計 6 2 4 11" xfId="19544" xr:uid="{00000000-0005-0000-0000-00008A070000}"/>
    <cellStyle name="合計 6 2 4 11 2" xfId="38100" xr:uid="{00000000-0005-0000-0000-0000292B0000}"/>
    <cellStyle name="合計 6 2 4 11 3" xfId="51592" xr:uid="{00000000-0005-0000-0000-0000292B0000}"/>
    <cellStyle name="合計 6 2 4 12" xfId="23790" xr:uid="{00000000-0005-0000-0000-0000272B0000}"/>
    <cellStyle name="合計 6 2 4 13" xfId="55199" xr:uid="{00000000-0005-0000-0000-000026050000}"/>
    <cellStyle name="合計 6 2 4 2" xfId="5486" xr:uid="{00000000-0005-0000-0000-00008A070000}"/>
    <cellStyle name="合計 6 2 4 2 2" xfId="20472" xr:uid="{00000000-0005-0000-0000-000028090000}"/>
    <cellStyle name="合計 6 2 4 2 2 2" xfId="39024" xr:uid="{00000000-0005-0000-0000-00002B2B0000}"/>
    <cellStyle name="合計 6 2 4 2 3" xfId="25903" xr:uid="{00000000-0005-0000-0000-00002A2B0000}"/>
    <cellStyle name="合計 6 2 4 3" xfId="7452" xr:uid="{00000000-0005-0000-0000-00008A070000}"/>
    <cellStyle name="合計 6 2 4 3 2" xfId="27606" xr:uid="{00000000-0005-0000-0000-00002C2B0000}"/>
    <cellStyle name="合計 6 2 4 4" xfId="4791" xr:uid="{00000000-0005-0000-0000-00008A070000}"/>
    <cellStyle name="合計 6 2 4 4 2" xfId="25260" xr:uid="{00000000-0005-0000-0000-00002D2B0000}"/>
    <cellStyle name="合計 6 2 4 5" xfId="6876" xr:uid="{00000000-0005-0000-0000-00008A070000}"/>
    <cellStyle name="合計 6 2 4 5 2" xfId="27137" xr:uid="{00000000-0005-0000-0000-00002E2B0000}"/>
    <cellStyle name="合計 6 2 4 6" xfId="10187" xr:uid="{00000000-0005-0000-0000-000005280000}"/>
    <cellStyle name="合計 6 2 4 7" xfId="11647" xr:uid="{00000000-0005-0000-0000-000026050000}"/>
    <cellStyle name="合計 6 2 4 7 2" xfId="30211" xr:uid="{00000000-0005-0000-0000-0000302B0000}"/>
    <cellStyle name="合計 6 2 4 8" xfId="14955" xr:uid="{00000000-0005-0000-0000-000089070000}"/>
    <cellStyle name="合計 6 2 4 8 2" xfId="33511" xr:uid="{00000000-0005-0000-0000-0000312B0000}"/>
    <cellStyle name="合計 6 2 4 8 3" xfId="47469" xr:uid="{00000000-0005-0000-0000-0000312B0000}"/>
    <cellStyle name="合計 6 2 4 9" xfId="15513" xr:uid="{00000000-0005-0000-0000-00008A070000}"/>
    <cellStyle name="合計 6 2 4 9 2" xfId="34069" xr:uid="{00000000-0005-0000-0000-0000322B0000}"/>
    <cellStyle name="合計 6 2 5" xfId="2753" xr:uid="{00000000-0005-0000-0000-000026050000}"/>
    <cellStyle name="合計 6 2 5 10" xfId="15613" xr:uid="{00000000-0005-0000-0000-00008B070000}"/>
    <cellStyle name="合計 6 2 5 10 2" xfId="34169" xr:uid="{00000000-0005-0000-0000-0000342B0000}"/>
    <cellStyle name="合計 6 2 5 10 3" xfId="48059" xr:uid="{00000000-0005-0000-0000-0000342B0000}"/>
    <cellStyle name="合計 6 2 5 11" xfId="55576" xr:uid="{00000000-0005-0000-0000-000026050000}"/>
    <cellStyle name="合計 6 2 5 2" xfId="5960" xr:uid="{00000000-0005-0000-0000-00008B070000}"/>
    <cellStyle name="合計 6 2 5 2 2" xfId="26369" xr:uid="{00000000-0005-0000-0000-0000352B0000}"/>
    <cellStyle name="合計 6 2 5 3" xfId="7926" xr:uid="{00000000-0005-0000-0000-00008B070000}"/>
    <cellStyle name="合計 6 2 5 3 2" xfId="27965" xr:uid="{00000000-0005-0000-0000-0000362B0000}"/>
    <cellStyle name="合計 6 2 5 4" xfId="8787" xr:uid="{00000000-0005-0000-0000-00008B070000}"/>
    <cellStyle name="合計 6 2 5 4 2" xfId="28648" xr:uid="{00000000-0005-0000-0000-0000372B0000}"/>
    <cellStyle name="合計 6 2 5 5" xfId="9643" xr:uid="{00000000-0005-0000-0000-00008B070000}"/>
    <cellStyle name="合計 6 2 5 5 2" xfId="29244" xr:uid="{00000000-0005-0000-0000-0000382B0000}"/>
    <cellStyle name="合計 6 2 5 6" xfId="10188" xr:uid="{00000000-0005-0000-0000-000006280000}"/>
    <cellStyle name="合計 6 2 5 7" xfId="11688" xr:uid="{00000000-0005-0000-0000-00008B070000}"/>
    <cellStyle name="合計 6 2 5 7 2" xfId="30252" xr:uid="{00000000-0005-0000-0000-00003A2B0000}"/>
    <cellStyle name="合計 6 2 5 7 3" xfId="44403" xr:uid="{00000000-0005-0000-0000-00003A2B0000}"/>
    <cellStyle name="合計 6 2 5 8" xfId="16660" xr:uid="{00000000-0005-0000-0000-00008B070000}"/>
    <cellStyle name="合計 6 2 5 8 2" xfId="35216" xr:uid="{00000000-0005-0000-0000-00003B2B0000}"/>
    <cellStyle name="合計 6 2 5 9" xfId="17779" xr:uid="{00000000-0005-0000-0000-000026050000}"/>
    <cellStyle name="合計 6 2 5 9 2" xfId="36335" xr:uid="{00000000-0005-0000-0000-00003C2B0000}"/>
    <cellStyle name="合計 6 2 6" xfId="2327" xr:uid="{00000000-0005-0000-0000-000026050000}"/>
    <cellStyle name="合計 6 2 6 10" xfId="23838" xr:uid="{00000000-0005-0000-0000-00003D2B0000}"/>
    <cellStyle name="合計 6 2 6 11" xfId="55247" xr:uid="{00000000-0005-0000-0000-000026050000}"/>
    <cellStyle name="合計 6 2 6 2" xfId="5534" xr:uid="{00000000-0005-0000-0000-00008C070000}"/>
    <cellStyle name="合計 6 2 6 2 2" xfId="20520" xr:uid="{00000000-0005-0000-0000-00002B090000}"/>
    <cellStyle name="合計 6 2 6 2 2 2" xfId="39072" xr:uid="{00000000-0005-0000-0000-00003F2B0000}"/>
    <cellStyle name="合計 6 2 6 2 3" xfId="25951" xr:uid="{00000000-0005-0000-0000-00003E2B0000}"/>
    <cellStyle name="合計 6 2 6 3" xfId="6904" xr:uid="{00000000-0005-0000-0000-00008C070000}"/>
    <cellStyle name="合計 6 2 6 3 2" xfId="27165" xr:uid="{00000000-0005-0000-0000-0000402B0000}"/>
    <cellStyle name="合計 6 2 6 4" xfId="10189" xr:uid="{00000000-0005-0000-0000-000007280000}"/>
    <cellStyle name="合計 6 2 6 5" xfId="12376" xr:uid="{00000000-0005-0000-0000-00008C070000}"/>
    <cellStyle name="合計 6 2 6 5 2" xfId="30935" xr:uid="{00000000-0005-0000-0000-0000422B0000}"/>
    <cellStyle name="合計 6 2 6 5 3" xfId="45036" xr:uid="{00000000-0005-0000-0000-0000422B0000}"/>
    <cellStyle name="合計 6 2 6 6" xfId="14577" xr:uid="{00000000-0005-0000-0000-00008C070000}"/>
    <cellStyle name="合計 6 2 6 6 2" xfId="33133" xr:uid="{00000000-0005-0000-0000-0000432B0000}"/>
    <cellStyle name="合計 6 2 6 7" xfId="15297" xr:uid="{00000000-0005-0000-0000-000026050000}"/>
    <cellStyle name="合計 6 2 6 7 2" xfId="33853" xr:uid="{00000000-0005-0000-0000-0000442B0000}"/>
    <cellStyle name="合計 6 2 6 8" xfId="19532" xr:uid="{00000000-0005-0000-0000-00008C070000}"/>
    <cellStyle name="合計 6 2 6 8 2" xfId="38088" xr:uid="{00000000-0005-0000-0000-0000452B0000}"/>
    <cellStyle name="合計 6 2 6 8 3" xfId="51580" xr:uid="{00000000-0005-0000-0000-0000452B0000}"/>
    <cellStyle name="合計 6 2 6 9" xfId="21429" xr:uid="{00000000-0005-0000-0000-000026050000}"/>
    <cellStyle name="合計 6 2 6 9 2" xfId="39969" xr:uid="{00000000-0005-0000-0000-0000462B0000}"/>
    <cellStyle name="合計 6 2 6 9 3" xfId="53317" xr:uid="{00000000-0005-0000-0000-0000462B0000}"/>
    <cellStyle name="合計 6 2 7" xfId="4528" xr:uid="{00000000-0005-0000-0000-000081070000}"/>
    <cellStyle name="合計 6 2 7 2" xfId="25042" xr:uid="{00000000-0005-0000-0000-0000472B0000}"/>
    <cellStyle name="合計 6 2 8" xfId="10178" xr:uid="{00000000-0005-0000-0000-0000FC270000}"/>
    <cellStyle name="合計 6 2 9" xfId="13564" xr:uid="{00000000-0005-0000-0000-000081070000}"/>
    <cellStyle name="合計 6 2 9 2" xfId="32120" xr:uid="{00000000-0005-0000-0000-0000492B0000}"/>
    <cellStyle name="合計 6 3" xfId="1315" xr:uid="{00000000-0005-0000-0000-000029050000}"/>
    <cellStyle name="合計 6 3 10" xfId="18927" xr:uid="{00000000-0005-0000-0000-00008D070000}"/>
    <cellStyle name="合計 6 3 10 2" xfId="37483" xr:uid="{00000000-0005-0000-0000-00004B2B0000}"/>
    <cellStyle name="合計 6 3 10 3" xfId="50975" xr:uid="{00000000-0005-0000-0000-00004B2B0000}"/>
    <cellStyle name="合計 6 3 11" xfId="19875" xr:uid="{00000000-0005-0000-0000-000029050000}"/>
    <cellStyle name="合計 6 3 11 2" xfId="38431" xr:uid="{00000000-0005-0000-0000-00004C2B0000}"/>
    <cellStyle name="合計 6 3 11 3" xfId="51923" xr:uid="{00000000-0005-0000-0000-00004C2B0000}"/>
    <cellStyle name="合計 6 3 12" xfId="13659" xr:uid="{00000000-0005-0000-0000-000029050000}"/>
    <cellStyle name="合計 6 3 12 2" xfId="32215" xr:uid="{00000000-0005-0000-0000-00004D2B0000}"/>
    <cellStyle name="合計 6 3 12 3" xfId="46260" xr:uid="{00000000-0005-0000-0000-00004D2B0000}"/>
    <cellStyle name="合計 6 3 13" xfId="22270" xr:uid="{00000000-0005-0000-0000-00008D070000}"/>
    <cellStyle name="合計 6 3 13 2" xfId="40810" xr:uid="{00000000-0005-0000-0000-00004E2B0000}"/>
    <cellStyle name="合計 6 3 13 3" xfId="54012" xr:uid="{00000000-0005-0000-0000-00004E2B0000}"/>
    <cellStyle name="合計 6 3 14" xfId="23072" xr:uid="{00000000-0005-0000-0000-00004A2B0000}"/>
    <cellStyle name="合計 6 3 15" xfId="29915" xr:uid="{00000000-0005-0000-0000-00004A2B0000}"/>
    <cellStyle name="合計 6 3 16" xfId="54487" xr:uid="{00000000-0005-0000-0000-000029050000}"/>
    <cellStyle name="合計 6 3 2" xfId="2276" xr:uid="{00000000-0005-0000-0000-000029050000}"/>
    <cellStyle name="合計 6 3 2 10" xfId="13790" xr:uid="{00000000-0005-0000-0000-000029050000}"/>
    <cellStyle name="合計 6 3 2 10 2" xfId="32346" xr:uid="{00000000-0005-0000-0000-0000502B0000}"/>
    <cellStyle name="合計 6 3 2 11" xfId="14130" xr:uid="{00000000-0005-0000-0000-00008E070000}"/>
    <cellStyle name="合計 6 3 2 11 2" xfId="32686" xr:uid="{00000000-0005-0000-0000-0000512B0000}"/>
    <cellStyle name="合計 6 3 2 11 3" xfId="46686" xr:uid="{00000000-0005-0000-0000-0000512B0000}"/>
    <cellStyle name="合計 6 3 2 12" xfId="23787" xr:uid="{00000000-0005-0000-0000-00004F2B0000}"/>
    <cellStyle name="合計 6 3 2 13" xfId="55196" xr:uid="{00000000-0005-0000-0000-000029050000}"/>
    <cellStyle name="合計 6 3 2 2" xfId="5483" xr:uid="{00000000-0005-0000-0000-00008E070000}"/>
    <cellStyle name="合計 6 3 2 2 2" xfId="20469" xr:uid="{00000000-0005-0000-0000-00002E090000}"/>
    <cellStyle name="合計 6 3 2 2 2 2" xfId="39021" xr:uid="{00000000-0005-0000-0000-0000532B0000}"/>
    <cellStyle name="合計 6 3 2 2 3" xfId="25900" xr:uid="{00000000-0005-0000-0000-0000522B0000}"/>
    <cellStyle name="合計 6 3 2 3" xfId="7449" xr:uid="{00000000-0005-0000-0000-00008E070000}"/>
    <cellStyle name="合計 6 3 2 3 2" xfId="27603" xr:uid="{00000000-0005-0000-0000-0000542B0000}"/>
    <cellStyle name="合計 6 3 2 4" xfId="4788" xr:uid="{00000000-0005-0000-0000-00008E070000}"/>
    <cellStyle name="合計 6 3 2 4 2" xfId="25257" xr:uid="{00000000-0005-0000-0000-0000552B0000}"/>
    <cellStyle name="合計 6 3 2 5" xfId="8211" xr:uid="{00000000-0005-0000-0000-00008E070000}"/>
    <cellStyle name="合計 6 3 2 5 2" xfId="28228" xr:uid="{00000000-0005-0000-0000-0000562B0000}"/>
    <cellStyle name="合計 6 3 2 6" xfId="10191" xr:uid="{00000000-0005-0000-0000-000009280000}"/>
    <cellStyle name="合計 6 3 2 7" xfId="11650" xr:uid="{00000000-0005-0000-0000-000029050000}"/>
    <cellStyle name="合計 6 3 2 7 2" xfId="30214" xr:uid="{00000000-0005-0000-0000-0000582B0000}"/>
    <cellStyle name="合計 6 3 2 8" xfId="14952" xr:uid="{00000000-0005-0000-0000-00008D070000}"/>
    <cellStyle name="合計 6 3 2 8 2" xfId="33508" xr:uid="{00000000-0005-0000-0000-0000592B0000}"/>
    <cellStyle name="合計 6 3 2 8 3" xfId="47466" xr:uid="{00000000-0005-0000-0000-0000592B0000}"/>
    <cellStyle name="合計 6 3 2 9" xfId="11525" xr:uid="{00000000-0005-0000-0000-00008E070000}"/>
    <cellStyle name="合計 6 3 2 9 2" xfId="30089" xr:uid="{00000000-0005-0000-0000-00005A2B0000}"/>
    <cellStyle name="合計 6 3 3" xfId="2756" xr:uid="{00000000-0005-0000-0000-000029050000}"/>
    <cellStyle name="合計 6 3 3 10" xfId="19989" xr:uid="{00000000-0005-0000-0000-00008F070000}"/>
    <cellStyle name="合計 6 3 3 10 2" xfId="38545" xr:uid="{00000000-0005-0000-0000-00005C2B0000}"/>
    <cellStyle name="合計 6 3 3 10 3" xfId="52037" xr:uid="{00000000-0005-0000-0000-00005C2B0000}"/>
    <cellStyle name="合計 6 3 3 11" xfId="55579" xr:uid="{00000000-0005-0000-0000-000029050000}"/>
    <cellStyle name="合計 6 3 3 2" xfId="5963" xr:uid="{00000000-0005-0000-0000-00008F070000}"/>
    <cellStyle name="合計 6 3 3 2 2" xfId="26372" xr:uid="{00000000-0005-0000-0000-00005D2B0000}"/>
    <cellStyle name="合計 6 3 3 3" xfId="7929" xr:uid="{00000000-0005-0000-0000-00008F070000}"/>
    <cellStyle name="合計 6 3 3 3 2" xfId="27968" xr:uid="{00000000-0005-0000-0000-00005E2B0000}"/>
    <cellStyle name="合計 6 3 3 4" xfId="8790" xr:uid="{00000000-0005-0000-0000-00008F070000}"/>
    <cellStyle name="合計 6 3 3 4 2" xfId="28651" xr:uid="{00000000-0005-0000-0000-00005F2B0000}"/>
    <cellStyle name="合計 6 3 3 5" xfId="9646" xr:uid="{00000000-0005-0000-0000-00008F070000}"/>
    <cellStyle name="合計 6 3 3 5 2" xfId="29247" xr:uid="{00000000-0005-0000-0000-0000602B0000}"/>
    <cellStyle name="合計 6 3 3 6" xfId="10192" xr:uid="{00000000-0005-0000-0000-00000A280000}"/>
    <cellStyle name="合計 6 3 3 7" xfId="13112" xr:uid="{00000000-0005-0000-0000-00008F070000}"/>
    <cellStyle name="合計 6 3 3 7 2" xfId="31668" xr:uid="{00000000-0005-0000-0000-0000622B0000}"/>
    <cellStyle name="合計 6 3 3 7 3" xfId="45751" xr:uid="{00000000-0005-0000-0000-0000622B0000}"/>
    <cellStyle name="合計 6 3 3 8" xfId="16663" xr:uid="{00000000-0005-0000-0000-00008F070000}"/>
    <cellStyle name="合計 6 3 3 8 2" xfId="35219" xr:uid="{00000000-0005-0000-0000-0000632B0000}"/>
    <cellStyle name="合計 6 3 3 9" xfId="18449" xr:uid="{00000000-0005-0000-0000-000029050000}"/>
    <cellStyle name="合計 6 3 3 9 2" xfId="37005" xr:uid="{00000000-0005-0000-0000-0000642B0000}"/>
    <cellStyle name="合計 6 3 4" xfId="2324" xr:uid="{00000000-0005-0000-0000-000029050000}"/>
    <cellStyle name="合計 6 3 4 10" xfId="23835" xr:uid="{00000000-0005-0000-0000-0000652B0000}"/>
    <cellStyle name="合計 6 3 4 11" xfId="55244" xr:uid="{00000000-0005-0000-0000-000029050000}"/>
    <cellStyle name="合計 6 3 4 2" xfId="5531" xr:uid="{00000000-0005-0000-0000-000090070000}"/>
    <cellStyle name="合計 6 3 4 2 2" xfId="20517" xr:uid="{00000000-0005-0000-0000-000031090000}"/>
    <cellStyle name="合計 6 3 4 2 2 2" xfId="39069" xr:uid="{00000000-0005-0000-0000-0000672B0000}"/>
    <cellStyle name="合計 6 3 4 2 3" xfId="25948" xr:uid="{00000000-0005-0000-0000-0000662B0000}"/>
    <cellStyle name="合計 6 3 4 3" xfId="6901" xr:uid="{00000000-0005-0000-0000-000090070000}"/>
    <cellStyle name="合計 6 3 4 3 2" xfId="27162" xr:uid="{00000000-0005-0000-0000-0000682B0000}"/>
    <cellStyle name="合計 6 3 4 4" xfId="10193" xr:uid="{00000000-0005-0000-0000-00000B280000}"/>
    <cellStyle name="合計 6 3 4 5" xfId="12807" xr:uid="{00000000-0005-0000-0000-000090070000}"/>
    <cellStyle name="合計 6 3 4 5 2" xfId="31363" xr:uid="{00000000-0005-0000-0000-00006A2B0000}"/>
    <cellStyle name="合計 6 3 4 5 3" xfId="45451" xr:uid="{00000000-0005-0000-0000-00006A2B0000}"/>
    <cellStyle name="合計 6 3 4 6" xfId="15702" xr:uid="{00000000-0005-0000-0000-000090070000}"/>
    <cellStyle name="合計 6 3 4 6 2" xfId="34258" xr:uid="{00000000-0005-0000-0000-00006B2B0000}"/>
    <cellStyle name="合計 6 3 4 7" xfId="17982" xr:uid="{00000000-0005-0000-0000-000029050000}"/>
    <cellStyle name="合計 6 3 4 7 2" xfId="36538" xr:uid="{00000000-0005-0000-0000-00006C2B0000}"/>
    <cellStyle name="合計 6 3 4 8" xfId="17625" xr:uid="{00000000-0005-0000-0000-000090070000}"/>
    <cellStyle name="合計 6 3 4 8 2" xfId="36181" xr:uid="{00000000-0005-0000-0000-00006D2B0000}"/>
    <cellStyle name="合計 6 3 4 8 3" xfId="49808" xr:uid="{00000000-0005-0000-0000-00006D2B0000}"/>
    <cellStyle name="合計 6 3 4 9" xfId="21426" xr:uid="{00000000-0005-0000-0000-000029050000}"/>
    <cellStyle name="合計 6 3 4 9 2" xfId="39966" xr:uid="{00000000-0005-0000-0000-00006E2B0000}"/>
    <cellStyle name="合計 6 3 4 9 3" xfId="53314" xr:uid="{00000000-0005-0000-0000-00006E2B0000}"/>
    <cellStyle name="合計 6 3 5" xfId="4531" xr:uid="{00000000-0005-0000-0000-00008D070000}"/>
    <cellStyle name="合計 6 3 5 2" xfId="25045" xr:uid="{00000000-0005-0000-0000-00006F2B0000}"/>
    <cellStyle name="合計 6 3 6" xfId="10190" xr:uid="{00000000-0005-0000-0000-000008280000}"/>
    <cellStyle name="合計 6 3 7" xfId="13337" xr:uid="{00000000-0005-0000-0000-00008D070000}"/>
    <cellStyle name="合計 6 3 7 2" xfId="31893" xr:uid="{00000000-0005-0000-0000-0000712B0000}"/>
    <cellStyle name="合計 6 3 8" xfId="12808" xr:uid="{00000000-0005-0000-0000-00008D070000}"/>
    <cellStyle name="合計 6 3 8 2" xfId="31364" xr:uid="{00000000-0005-0000-0000-0000722B0000}"/>
    <cellStyle name="合計 6 3 9" xfId="17446" xr:uid="{00000000-0005-0000-0000-000029050000}"/>
    <cellStyle name="合計 6 3 9 2" xfId="36002" xr:uid="{00000000-0005-0000-0000-0000732B0000}"/>
    <cellStyle name="合計 6 4" xfId="1316" xr:uid="{00000000-0005-0000-0000-00002A050000}"/>
    <cellStyle name="合計 6 4 10" xfId="19925" xr:uid="{00000000-0005-0000-0000-000091070000}"/>
    <cellStyle name="合計 6 4 10 2" xfId="38481" xr:uid="{00000000-0005-0000-0000-0000752B0000}"/>
    <cellStyle name="合計 6 4 10 3" xfId="51973" xr:uid="{00000000-0005-0000-0000-0000752B0000}"/>
    <cellStyle name="合計 6 4 11" xfId="17156" xr:uid="{00000000-0005-0000-0000-00002A050000}"/>
    <cellStyle name="合計 6 4 11 2" xfId="35712" xr:uid="{00000000-0005-0000-0000-0000762B0000}"/>
    <cellStyle name="合計 6 4 11 3" xfId="49387" xr:uid="{00000000-0005-0000-0000-0000762B0000}"/>
    <cellStyle name="合計 6 4 12" xfId="15585" xr:uid="{00000000-0005-0000-0000-00002A050000}"/>
    <cellStyle name="合計 6 4 12 2" xfId="34141" xr:uid="{00000000-0005-0000-0000-0000772B0000}"/>
    <cellStyle name="合計 6 4 12 3" xfId="48033" xr:uid="{00000000-0005-0000-0000-0000772B0000}"/>
    <cellStyle name="合計 6 4 13" xfId="22271" xr:uid="{00000000-0005-0000-0000-000091070000}"/>
    <cellStyle name="合計 6 4 13 2" xfId="40811" xr:uid="{00000000-0005-0000-0000-0000782B0000}"/>
    <cellStyle name="合計 6 4 13 3" xfId="54013" xr:uid="{00000000-0005-0000-0000-0000782B0000}"/>
    <cellStyle name="合計 6 4 14" xfId="23073" xr:uid="{00000000-0005-0000-0000-0000742B0000}"/>
    <cellStyle name="合計 6 4 15" xfId="24379" xr:uid="{00000000-0005-0000-0000-0000742B0000}"/>
    <cellStyle name="合計 6 4 16" xfId="54488" xr:uid="{00000000-0005-0000-0000-00002A050000}"/>
    <cellStyle name="合計 6 4 2" xfId="2275" xr:uid="{00000000-0005-0000-0000-00002A050000}"/>
    <cellStyle name="合計 6 4 2 10" xfId="12201" xr:uid="{00000000-0005-0000-0000-00002A050000}"/>
    <cellStyle name="合計 6 4 2 10 2" xfId="30763" xr:uid="{00000000-0005-0000-0000-00007A2B0000}"/>
    <cellStyle name="合計 6 4 2 11" xfId="19672" xr:uid="{00000000-0005-0000-0000-000092070000}"/>
    <cellStyle name="合計 6 4 2 11 2" xfId="38228" xr:uid="{00000000-0005-0000-0000-00007B2B0000}"/>
    <cellStyle name="合計 6 4 2 11 3" xfId="51720" xr:uid="{00000000-0005-0000-0000-00007B2B0000}"/>
    <cellStyle name="合計 6 4 2 12" xfId="23786" xr:uid="{00000000-0005-0000-0000-0000792B0000}"/>
    <cellStyle name="合計 6 4 2 13" xfId="55195" xr:uid="{00000000-0005-0000-0000-00002A050000}"/>
    <cellStyle name="合計 6 4 2 2" xfId="5482" xr:uid="{00000000-0005-0000-0000-000092070000}"/>
    <cellStyle name="合計 6 4 2 2 2" xfId="20468" xr:uid="{00000000-0005-0000-0000-000034090000}"/>
    <cellStyle name="合計 6 4 2 2 2 2" xfId="39020" xr:uid="{00000000-0005-0000-0000-00007D2B0000}"/>
    <cellStyle name="合計 6 4 2 2 3" xfId="25899" xr:uid="{00000000-0005-0000-0000-00007C2B0000}"/>
    <cellStyle name="合計 6 4 2 3" xfId="7448" xr:uid="{00000000-0005-0000-0000-000092070000}"/>
    <cellStyle name="合計 6 4 2 3 2" xfId="27602" xr:uid="{00000000-0005-0000-0000-00007E2B0000}"/>
    <cellStyle name="合計 6 4 2 4" xfId="4787" xr:uid="{00000000-0005-0000-0000-000092070000}"/>
    <cellStyle name="合計 6 4 2 4 2" xfId="25256" xr:uid="{00000000-0005-0000-0000-00007F2B0000}"/>
    <cellStyle name="合計 6 4 2 5" xfId="8213" xr:uid="{00000000-0005-0000-0000-000092070000}"/>
    <cellStyle name="合計 6 4 2 5 2" xfId="28230" xr:uid="{00000000-0005-0000-0000-0000802B0000}"/>
    <cellStyle name="合計 6 4 2 6" xfId="10195" xr:uid="{00000000-0005-0000-0000-00000D280000}"/>
    <cellStyle name="合計 6 4 2 7" xfId="11651" xr:uid="{00000000-0005-0000-0000-00002A050000}"/>
    <cellStyle name="合計 6 4 2 7 2" xfId="30215" xr:uid="{00000000-0005-0000-0000-0000822B0000}"/>
    <cellStyle name="合計 6 4 2 8" xfId="14951" xr:uid="{00000000-0005-0000-0000-000091070000}"/>
    <cellStyle name="合計 6 4 2 8 2" xfId="33507" xr:uid="{00000000-0005-0000-0000-0000832B0000}"/>
    <cellStyle name="合計 6 4 2 8 3" xfId="47465" xr:uid="{00000000-0005-0000-0000-0000832B0000}"/>
    <cellStyle name="合計 6 4 2 9" xfId="15685" xr:uid="{00000000-0005-0000-0000-000092070000}"/>
    <cellStyle name="合計 6 4 2 9 2" xfId="34241" xr:uid="{00000000-0005-0000-0000-0000842B0000}"/>
    <cellStyle name="合計 6 4 3" xfId="2757" xr:uid="{00000000-0005-0000-0000-00002A050000}"/>
    <cellStyle name="合計 6 4 3 10" xfId="19985" xr:uid="{00000000-0005-0000-0000-000093070000}"/>
    <cellStyle name="合計 6 4 3 10 2" xfId="38541" xr:uid="{00000000-0005-0000-0000-0000862B0000}"/>
    <cellStyle name="合計 6 4 3 10 3" xfId="52033" xr:uid="{00000000-0005-0000-0000-0000862B0000}"/>
    <cellStyle name="合計 6 4 3 11" xfId="55580" xr:uid="{00000000-0005-0000-0000-00002A050000}"/>
    <cellStyle name="合計 6 4 3 2" xfId="5964" xr:uid="{00000000-0005-0000-0000-000093070000}"/>
    <cellStyle name="合計 6 4 3 2 2" xfId="26373" xr:uid="{00000000-0005-0000-0000-0000872B0000}"/>
    <cellStyle name="合計 6 4 3 3" xfId="7930" xr:uid="{00000000-0005-0000-0000-000093070000}"/>
    <cellStyle name="合計 6 4 3 3 2" xfId="27969" xr:uid="{00000000-0005-0000-0000-0000882B0000}"/>
    <cellStyle name="合計 6 4 3 4" xfId="8791" xr:uid="{00000000-0005-0000-0000-000093070000}"/>
    <cellStyle name="合計 6 4 3 4 2" xfId="28652" xr:uid="{00000000-0005-0000-0000-0000892B0000}"/>
    <cellStyle name="合計 6 4 3 5" xfId="9647" xr:uid="{00000000-0005-0000-0000-000093070000}"/>
    <cellStyle name="合計 6 4 3 5 2" xfId="29248" xr:uid="{00000000-0005-0000-0000-00008A2B0000}"/>
    <cellStyle name="合計 6 4 3 6" xfId="10196" xr:uid="{00000000-0005-0000-0000-00000E280000}"/>
    <cellStyle name="合計 6 4 3 7" xfId="12507" xr:uid="{00000000-0005-0000-0000-000093070000}"/>
    <cellStyle name="合計 6 4 3 7 2" xfId="31065" xr:uid="{00000000-0005-0000-0000-00008C2B0000}"/>
    <cellStyle name="合計 6 4 3 7 3" xfId="45165" xr:uid="{00000000-0005-0000-0000-00008C2B0000}"/>
    <cellStyle name="合計 6 4 3 8" xfId="16664" xr:uid="{00000000-0005-0000-0000-000093070000}"/>
    <cellStyle name="合計 6 4 3 8 2" xfId="35220" xr:uid="{00000000-0005-0000-0000-00008D2B0000}"/>
    <cellStyle name="合計 6 4 3 9" xfId="16128" xr:uid="{00000000-0005-0000-0000-00002A050000}"/>
    <cellStyle name="合計 6 4 3 9 2" xfId="34684" xr:uid="{00000000-0005-0000-0000-00008E2B0000}"/>
    <cellStyle name="合計 6 4 4" xfId="2323" xr:uid="{00000000-0005-0000-0000-00002A050000}"/>
    <cellStyle name="合計 6 4 4 10" xfId="23834" xr:uid="{00000000-0005-0000-0000-00008F2B0000}"/>
    <cellStyle name="合計 6 4 4 11" xfId="55243" xr:uid="{00000000-0005-0000-0000-00002A050000}"/>
    <cellStyle name="合計 6 4 4 2" xfId="5530" xr:uid="{00000000-0005-0000-0000-000094070000}"/>
    <cellStyle name="合計 6 4 4 2 2" xfId="20516" xr:uid="{00000000-0005-0000-0000-000037090000}"/>
    <cellStyle name="合計 6 4 4 2 2 2" xfId="39068" xr:uid="{00000000-0005-0000-0000-0000912B0000}"/>
    <cellStyle name="合計 6 4 4 2 3" xfId="25947" xr:uid="{00000000-0005-0000-0000-0000902B0000}"/>
    <cellStyle name="合計 6 4 4 3" xfId="6900" xr:uid="{00000000-0005-0000-0000-000094070000}"/>
    <cellStyle name="合計 6 4 4 3 2" xfId="27161" xr:uid="{00000000-0005-0000-0000-0000922B0000}"/>
    <cellStyle name="合計 6 4 4 4" xfId="10197" xr:uid="{00000000-0005-0000-0000-00000F280000}"/>
    <cellStyle name="合計 6 4 4 5" xfId="11943" xr:uid="{00000000-0005-0000-0000-000094070000}"/>
    <cellStyle name="合計 6 4 4 5 2" xfId="30507" xr:uid="{00000000-0005-0000-0000-0000942B0000}"/>
    <cellStyle name="合計 6 4 4 5 3" xfId="44651" xr:uid="{00000000-0005-0000-0000-0000942B0000}"/>
    <cellStyle name="合計 6 4 4 6" xfId="15534" xr:uid="{00000000-0005-0000-0000-000094070000}"/>
    <cellStyle name="合計 6 4 4 6 2" xfId="34090" xr:uid="{00000000-0005-0000-0000-0000952B0000}"/>
    <cellStyle name="合計 6 4 4 7" xfId="17820" xr:uid="{00000000-0005-0000-0000-00002A050000}"/>
    <cellStyle name="合計 6 4 4 7 2" xfId="36376" xr:uid="{00000000-0005-0000-0000-0000962B0000}"/>
    <cellStyle name="合計 6 4 4 8" xfId="17634" xr:uid="{00000000-0005-0000-0000-000094070000}"/>
    <cellStyle name="合計 6 4 4 8 2" xfId="36190" xr:uid="{00000000-0005-0000-0000-0000972B0000}"/>
    <cellStyle name="合計 6 4 4 8 3" xfId="49816" xr:uid="{00000000-0005-0000-0000-0000972B0000}"/>
    <cellStyle name="合計 6 4 4 9" xfId="21425" xr:uid="{00000000-0005-0000-0000-00002A050000}"/>
    <cellStyle name="合計 6 4 4 9 2" xfId="39965" xr:uid="{00000000-0005-0000-0000-0000982B0000}"/>
    <cellStyle name="合計 6 4 4 9 3" xfId="53313" xr:uid="{00000000-0005-0000-0000-0000982B0000}"/>
    <cellStyle name="合計 6 4 5" xfId="4532" xr:uid="{00000000-0005-0000-0000-000091070000}"/>
    <cellStyle name="合計 6 4 5 2" xfId="25046" xr:uid="{00000000-0005-0000-0000-0000992B0000}"/>
    <cellStyle name="合計 6 4 6" xfId="10194" xr:uid="{00000000-0005-0000-0000-00000C280000}"/>
    <cellStyle name="合計 6 4 7" xfId="16142" xr:uid="{00000000-0005-0000-0000-000091070000}"/>
    <cellStyle name="合計 6 4 7 2" xfId="34698" xr:uid="{00000000-0005-0000-0000-00009B2B0000}"/>
    <cellStyle name="合計 6 4 8" xfId="16018" xr:uid="{00000000-0005-0000-0000-000091070000}"/>
    <cellStyle name="合計 6 4 8 2" xfId="34574" xr:uid="{00000000-0005-0000-0000-00009C2B0000}"/>
    <cellStyle name="合計 6 4 9" xfId="17319" xr:uid="{00000000-0005-0000-0000-00002A050000}"/>
    <cellStyle name="合計 6 4 9 2" xfId="35875" xr:uid="{00000000-0005-0000-0000-00009D2B0000}"/>
    <cellStyle name="合計 6 5" xfId="2280" xr:uid="{00000000-0005-0000-0000-000025050000}"/>
    <cellStyle name="合計 6 5 10" xfId="18777" xr:uid="{00000000-0005-0000-0000-000025050000}"/>
    <cellStyle name="合計 6 5 10 2" xfId="37333" xr:uid="{00000000-0005-0000-0000-00009F2B0000}"/>
    <cellStyle name="合計 6 5 11" xfId="13981" xr:uid="{00000000-0005-0000-0000-000095070000}"/>
    <cellStyle name="合計 6 5 11 2" xfId="32537" xr:uid="{00000000-0005-0000-0000-0000A02B0000}"/>
    <cellStyle name="合計 6 5 11 3" xfId="46546" xr:uid="{00000000-0005-0000-0000-0000A02B0000}"/>
    <cellStyle name="合計 6 5 12" xfId="23791" xr:uid="{00000000-0005-0000-0000-00009E2B0000}"/>
    <cellStyle name="合計 6 5 13" xfId="55200" xr:uid="{00000000-0005-0000-0000-000025050000}"/>
    <cellStyle name="合計 6 5 2" xfId="5487" xr:uid="{00000000-0005-0000-0000-000095070000}"/>
    <cellStyle name="合計 6 5 2 2" xfId="20473" xr:uid="{00000000-0005-0000-0000-000039090000}"/>
    <cellStyle name="合計 6 5 2 2 2" xfId="39025" xr:uid="{00000000-0005-0000-0000-0000A22B0000}"/>
    <cellStyle name="合計 6 5 2 3" xfId="25904" xr:uid="{00000000-0005-0000-0000-0000A12B0000}"/>
    <cellStyle name="合計 6 5 3" xfId="7453" xr:uid="{00000000-0005-0000-0000-000095070000}"/>
    <cellStyle name="合計 6 5 3 2" xfId="27607" xr:uid="{00000000-0005-0000-0000-0000A32B0000}"/>
    <cellStyle name="合計 6 5 4" xfId="4792" xr:uid="{00000000-0005-0000-0000-000095070000}"/>
    <cellStyle name="合計 6 5 4 2" xfId="25261" xr:uid="{00000000-0005-0000-0000-0000A42B0000}"/>
    <cellStyle name="合計 6 5 5" xfId="8215" xr:uid="{00000000-0005-0000-0000-000095070000}"/>
    <cellStyle name="合計 6 5 5 2" xfId="28232" xr:uid="{00000000-0005-0000-0000-0000A52B0000}"/>
    <cellStyle name="合計 6 5 6" xfId="10198" xr:uid="{00000000-0005-0000-0000-000010280000}"/>
    <cellStyle name="合計 6 5 7" xfId="11646" xr:uid="{00000000-0005-0000-0000-000025050000}"/>
    <cellStyle name="合計 6 5 7 2" xfId="30210" xr:uid="{00000000-0005-0000-0000-0000A72B0000}"/>
    <cellStyle name="合計 6 5 8" xfId="14956" xr:uid="{00000000-0005-0000-0000-000094070000}"/>
    <cellStyle name="合計 6 5 8 2" xfId="33512" xr:uid="{00000000-0005-0000-0000-0000A82B0000}"/>
    <cellStyle name="合計 6 5 8 3" xfId="47470" xr:uid="{00000000-0005-0000-0000-0000A82B0000}"/>
    <cellStyle name="合計 6 5 9" xfId="15681" xr:uid="{00000000-0005-0000-0000-000095070000}"/>
    <cellStyle name="合計 6 5 9 2" xfId="34237" xr:uid="{00000000-0005-0000-0000-0000A92B0000}"/>
    <cellStyle name="合計 6 6" xfId="2752" xr:uid="{00000000-0005-0000-0000-000025050000}"/>
    <cellStyle name="合計 6 6 10" xfId="19979" xr:uid="{00000000-0005-0000-0000-000096070000}"/>
    <cellStyle name="合計 6 6 10 2" xfId="38535" xr:uid="{00000000-0005-0000-0000-0000AB2B0000}"/>
    <cellStyle name="合計 6 6 10 3" xfId="52027" xr:uid="{00000000-0005-0000-0000-0000AB2B0000}"/>
    <cellStyle name="合計 6 6 11" xfId="55575" xr:uid="{00000000-0005-0000-0000-000025050000}"/>
    <cellStyle name="合計 6 6 2" xfId="5959" xr:uid="{00000000-0005-0000-0000-000096070000}"/>
    <cellStyle name="合計 6 6 2 2" xfId="26368" xr:uid="{00000000-0005-0000-0000-0000AC2B0000}"/>
    <cellStyle name="合計 6 6 3" xfId="7925" xr:uid="{00000000-0005-0000-0000-000096070000}"/>
    <cellStyle name="合計 6 6 3 2" xfId="27964" xr:uid="{00000000-0005-0000-0000-0000AD2B0000}"/>
    <cellStyle name="合計 6 6 4" xfId="8786" xr:uid="{00000000-0005-0000-0000-000096070000}"/>
    <cellStyle name="合計 6 6 4 2" xfId="28647" xr:uid="{00000000-0005-0000-0000-0000AE2B0000}"/>
    <cellStyle name="合計 6 6 5" xfId="9642" xr:uid="{00000000-0005-0000-0000-000096070000}"/>
    <cellStyle name="合計 6 6 5 2" xfId="29243" xr:uid="{00000000-0005-0000-0000-0000AF2B0000}"/>
    <cellStyle name="合計 6 6 6" xfId="10199" xr:uid="{00000000-0005-0000-0000-000011280000}"/>
    <cellStyle name="合計 6 6 7" xfId="12694" xr:uid="{00000000-0005-0000-0000-000096070000}"/>
    <cellStyle name="合計 6 6 7 2" xfId="31250" xr:uid="{00000000-0005-0000-0000-0000B12B0000}"/>
    <cellStyle name="合計 6 6 7 3" xfId="45344" xr:uid="{00000000-0005-0000-0000-0000B12B0000}"/>
    <cellStyle name="合計 6 6 8" xfId="16659" xr:uid="{00000000-0005-0000-0000-000096070000}"/>
    <cellStyle name="合計 6 6 8 2" xfId="35215" xr:uid="{00000000-0005-0000-0000-0000B22B0000}"/>
    <cellStyle name="合計 6 6 9" xfId="13572" xr:uid="{00000000-0005-0000-0000-000025050000}"/>
    <cellStyle name="合計 6 6 9 2" xfId="32128" xr:uid="{00000000-0005-0000-0000-0000B32B0000}"/>
    <cellStyle name="合計 6 7" xfId="2328" xr:uid="{00000000-0005-0000-0000-000025050000}"/>
    <cellStyle name="合計 6 7 10" xfId="23839" xr:uid="{00000000-0005-0000-0000-0000B42B0000}"/>
    <cellStyle name="合計 6 7 11" xfId="55248" xr:uid="{00000000-0005-0000-0000-000025050000}"/>
    <cellStyle name="合計 6 7 2" xfId="5535" xr:uid="{00000000-0005-0000-0000-000097070000}"/>
    <cellStyle name="合計 6 7 2 2" xfId="20521" xr:uid="{00000000-0005-0000-0000-00003C090000}"/>
    <cellStyle name="合計 6 7 2 2 2" xfId="39073" xr:uid="{00000000-0005-0000-0000-0000B62B0000}"/>
    <cellStyle name="合計 6 7 2 3" xfId="25952" xr:uid="{00000000-0005-0000-0000-0000B52B0000}"/>
    <cellStyle name="合計 6 7 3" xfId="6905" xr:uid="{00000000-0005-0000-0000-000097070000}"/>
    <cellStyle name="合計 6 7 3 2" xfId="27166" xr:uid="{00000000-0005-0000-0000-0000B72B0000}"/>
    <cellStyle name="合計 6 7 4" xfId="10200" xr:uid="{00000000-0005-0000-0000-000012280000}"/>
    <cellStyle name="合計 6 7 5" xfId="11944" xr:uid="{00000000-0005-0000-0000-000097070000}"/>
    <cellStyle name="合計 6 7 5 2" xfId="30508" xr:uid="{00000000-0005-0000-0000-0000B92B0000}"/>
    <cellStyle name="合計 6 7 5 3" xfId="44652" xr:uid="{00000000-0005-0000-0000-0000B92B0000}"/>
    <cellStyle name="合計 6 7 6" xfId="15535" xr:uid="{00000000-0005-0000-0000-000097070000}"/>
    <cellStyle name="合計 6 7 6 2" xfId="34091" xr:uid="{00000000-0005-0000-0000-0000BA2B0000}"/>
    <cellStyle name="合計 6 7 7" xfId="18251" xr:uid="{00000000-0005-0000-0000-000025050000}"/>
    <cellStyle name="合計 6 7 7 2" xfId="36807" xr:uid="{00000000-0005-0000-0000-0000BB2B0000}"/>
    <cellStyle name="合計 6 7 8" xfId="19425" xr:uid="{00000000-0005-0000-0000-000097070000}"/>
    <cellStyle name="合計 6 7 8 2" xfId="37981" xr:uid="{00000000-0005-0000-0000-0000BC2B0000}"/>
    <cellStyle name="合計 6 7 8 3" xfId="51473" xr:uid="{00000000-0005-0000-0000-0000BC2B0000}"/>
    <cellStyle name="合計 6 7 9" xfId="21430" xr:uid="{00000000-0005-0000-0000-000025050000}"/>
    <cellStyle name="合計 6 7 9 2" xfId="39970" xr:uid="{00000000-0005-0000-0000-0000BD2B0000}"/>
    <cellStyle name="合計 6 7 9 3" xfId="53318" xr:uid="{00000000-0005-0000-0000-0000BD2B0000}"/>
    <cellStyle name="合計 6 8" xfId="4527" xr:uid="{00000000-0005-0000-0000-000080070000}"/>
    <cellStyle name="合計 6 8 2" xfId="25041" xr:uid="{00000000-0005-0000-0000-0000BE2B0000}"/>
    <cellStyle name="合計 6 9" xfId="10177" xr:uid="{00000000-0005-0000-0000-0000FB270000}"/>
    <cellStyle name="合計 7" xfId="1317" xr:uid="{00000000-0005-0000-0000-00002B050000}"/>
    <cellStyle name="合計 7 10" xfId="15991" xr:uid="{00000000-0005-0000-0000-000098070000}"/>
    <cellStyle name="合計 7 10 2" xfId="34547" xr:uid="{00000000-0005-0000-0000-0000C12B0000}"/>
    <cellStyle name="合計 7 11" xfId="17980" xr:uid="{00000000-0005-0000-0000-000098070000}"/>
    <cellStyle name="合計 7 11 2" xfId="36536" xr:uid="{00000000-0005-0000-0000-0000C22B0000}"/>
    <cellStyle name="合計 7 12" xfId="17487" xr:uid="{00000000-0005-0000-0000-00002B050000}"/>
    <cellStyle name="合計 7 12 2" xfId="36043" xr:uid="{00000000-0005-0000-0000-0000C32B0000}"/>
    <cellStyle name="合計 7 13" xfId="19926" xr:uid="{00000000-0005-0000-0000-000098070000}"/>
    <cellStyle name="合計 7 13 2" xfId="38482" xr:uid="{00000000-0005-0000-0000-0000C42B0000}"/>
    <cellStyle name="合計 7 13 3" xfId="51974" xr:uid="{00000000-0005-0000-0000-0000C42B0000}"/>
    <cellStyle name="合計 7 14" xfId="16091" xr:uid="{00000000-0005-0000-0000-00002B050000}"/>
    <cellStyle name="合計 7 14 2" xfId="34647" xr:uid="{00000000-0005-0000-0000-0000C52B0000}"/>
    <cellStyle name="合計 7 14 3" xfId="48460" xr:uid="{00000000-0005-0000-0000-0000C52B0000}"/>
    <cellStyle name="合計 7 15" xfId="18607" xr:uid="{00000000-0005-0000-0000-00002B050000}"/>
    <cellStyle name="合計 7 15 2" xfId="37163" xr:uid="{00000000-0005-0000-0000-0000C62B0000}"/>
    <cellStyle name="合計 7 15 3" xfId="50665" xr:uid="{00000000-0005-0000-0000-0000C62B0000}"/>
    <cellStyle name="合計 7 16" xfId="22272" xr:uid="{00000000-0005-0000-0000-000098070000}"/>
    <cellStyle name="合計 7 16 2" xfId="40812" xr:uid="{00000000-0005-0000-0000-0000C72B0000}"/>
    <cellStyle name="合計 7 16 3" xfId="54014" xr:uid="{00000000-0005-0000-0000-0000C72B0000}"/>
    <cellStyle name="合計 7 17" xfId="23074" xr:uid="{00000000-0005-0000-0000-0000C02B0000}"/>
    <cellStyle name="合計 7 18" xfId="29914" xr:uid="{00000000-0005-0000-0000-0000C02B0000}"/>
    <cellStyle name="合計 7 19" xfId="54489" xr:uid="{00000000-0005-0000-0000-00002B050000}"/>
    <cellStyle name="合計 7 2" xfId="1318" xr:uid="{00000000-0005-0000-0000-00002C050000}"/>
    <cellStyle name="合計 7 2 10" xfId="18110" xr:uid="{00000000-0005-0000-0000-000099070000}"/>
    <cellStyle name="合計 7 2 10 2" xfId="36666" xr:uid="{00000000-0005-0000-0000-0000C92B0000}"/>
    <cellStyle name="合計 7 2 11" xfId="17933" xr:uid="{00000000-0005-0000-0000-00002C050000}"/>
    <cellStyle name="合計 7 2 11 2" xfId="36489" xr:uid="{00000000-0005-0000-0000-0000CA2B0000}"/>
    <cellStyle name="合計 7 2 12" xfId="19837" xr:uid="{00000000-0005-0000-0000-000099070000}"/>
    <cellStyle name="合計 7 2 12 2" xfId="38393" xr:uid="{00000000-0005-0000-0000-0000CB2B0000}"/>
    <cellStyle name="合計 7 2 12 3" xfId="51885" xr:uid="{00000000-0005-0000-0000-0000CB2B0000}"/>
    <cellStyle name="合計 7 2 13" xfId="18946" xr:uid="{00000000-0005-0000-0000-00002C050000}"/>
    <cellStyle name="合計 7 2 13 2" xfId="37502" xr:uid="{00000000-0005-0000-0000-0000CC2B0000}"/>
    <cellStyle name="合計 7 2 13 3" xfId="50994" xr:uid="{00000000-0005-0000-0000-0000CC2B0000}"/>
    <cellStyle name="合計 7 2 14" xfId="18051" xr:uid="{00000000-0005-0000-0000-00002C050000}"/>
    <cellStyle name="合計 7 2 14 2" xfId="36607" xr:uid="{00000000-0005-0000-0000-0000CD2B0000}"/>
    <cellStyle name="合計 7 2 14 3" xfId="50171" xr:uid="{00000000-0005-0000-0000-0000CD2B0000}"/>
    <cellStyle name="合計 7 2 15" xfId="22273" xr:uid="{00000000-0005-0000-0000-000099070000}"/>
    <cellStyle name="合計 7 2 15 2" xfId="40813" xr:uid="{00000000-0005-0000-0000-0000CE2B0000}"/>
    <cellStyle name="合計 7 2 15 3" xfId="54015" xr:uid="{00000000-0005-0000-0000-0000CE2B0000}"/>
    <cellStyle name="合計 7 2 16" xfId="23075" xr:uid="{00000000-0005-0000-0000-0000C82B0000}"/>
    <cellStyle name="合計 7 2 17" xfId="29913" xr:uid="{00000000-0005-0000-0000-0000C82B0000}"/>
    <cellStyle name="合計 7 2 18" xfId="54490" xr:uid="{00000000-0005-0000-0000-00002C050000}"/>
    <cellStyle name="合計 7 2 2" xfId="1319" xr:uid="{00000000-0005-0000-0000-00002D050000}"/>
    <cellStyle name="合計 7 2 2 10" xfId="19973" xr:uid="{00000000-0005-0000-0000-00009A070000}"/>
    <cellStyle name="合計 7 2 2 10 2" xfId="38529" xr:uid="{00000000-0005-0000-0000-0000D02B0000}"/>
    <cellStyle name="合計 7 2 2 10 3" xfId="52021" xr:uid="{00000000-0005-0000-0000-0000D02B0000}"/>
    <cellStyle name="合計 7 2 2 11" xfId="18967" xr:uid="{00000000-0005-0000-0000-00002D050000}"/>
    <cellStyle name="合計 7 2 2 11 2" xfId="37523" xr:uid="{00000000-0005-0000-0000-0000D12B0000}"/>
    <cellStyle name="合計 7 2 2 11 3" xfId="51015" xr:uid="{00000000-0005-0000-0000-0000D12B0000}"/>
    <cellStyle name="合計 7 2 2 12" xfId="17597" xr:uid="{00000000-0005-0000-0000-00002D050000}"/>
    <cellStyle name="合計 7 2 2 12 2" xfId="36153" xr:uid="{00000000-0005-0000-0000-0000D22B0000}"/>
    <cellStyle name="合計 7 2 2 12 3" xfId="49782" xr:uid="{00000000-0005-0000-0000-0000D22B0000}"/>
    <cellStyle name="合計 7 2 2 13" xfId="22274" xr:uid="{00000000-0005-0000-0000-00009A070000}"/>
    <cellStyle name="合計 7 2 2 13 2" xfId="40814" xr:uid="{00000000-0005-0000-0000-0000D32B0000}"/>
    <cellStyle name="合計 7 2 2 13 3" xfId="54016" xr:uid="{00000000-0005-0000-0000-0000D32B0000}"/>
    <cellStyle name="合計 7 2 2 14" xfId="23076" xr:uid="{00000000-0005-0000-0000-0000CF2B0000}"/>
    <cellStyle name="合計 7 2 2 15" xfId="29909" xr:uid="{00000000-0005-0000-0000-0000CF2B0000}"/>
    <cellStyle name="合計 7 2 2 16" xfId="54491" xr:uid="{00000000-0005-0000-0000-00002D050000}"/>
    <cellStyle name="合計 7 2 2 2" xfId="2272" xr:uid="{00000000-0005-0000-0000-00002D050000}"/>
    <cellStyle name="合計 7 2 2 2 10" xfId="12312" xr:uid="{00000000-0005-0000-0000-00002D050000}"/>
    <cellStyle name="合計 7 2 2 2 10 2" xfId="30873" xr:uid="{00000000-0005-0000-0000-0000D52B0000}"/>
    <cellStyle name="合計 7 2 2 2 11" xfId="19623" xr:uid="{00000000-0005-0000-0000-00009B070000}"/>
    <cellStyle name="合計 7 2 2 2 11 2" xfId="38179" xr:uid="{00000000-0005-0000-0000-0000D62B0000}"/>
    <cellStyle name="合計 7 2 2 2 11 3" xfId="51671" xr:uid="{00000000-0005-0000-0000-0000D62B0000}"/>
    <cellStyle name="合計 7 2 2 2 12" xfId="23783" xr:uid="{00000000-0005-0000-0000-0000D42B0000}"/>
    <cellStyle name="合計 7 2 2 2 13" xfId="55192" xr:uid="{00000000-0005-0000-0000-00002D050000}"/>
    <cellStyle name="合計 7 2 2 2 2" xfId="5479" xr:uid="{00000000-0005-0000-0000-00009B070000}"/>
    <cellStyle name="合計 7 2 2 2 2 2" xfId="20465" xr:uid="{00000000-0005-0000-0000-000041090000}"/>
    <cellStyle name="合計 7 2 2 2 2 2 2" xfId="39017" xr:uid="{00000000-0005-0000-0000-0000D82B0000}"/>
    <cellStyle name="合計 7 2 2 2 2 3" xfId="25896" xr:uid="{00000000-0005-0000-0000-0000D72B0000}"/>
    <cellStyle name="合計 7 2 2 2 3" xfId="7445" xr:uid="{00000000-0005-0000-0000-00009B070000}"/>
    <cellStyle name="合計 7 2 2 2 3 2" xfId="27599" xr:uid="{00000000-0005-0000-0000-0000D92B0000}"/>
    <cellStyle name="合計 7 2 2 2 4" xfId="4784" xr:uid="{00000000-0005-0000-0000-00009B070000}"/>
    <cellStyle name="合計 7 2 2 2 4 2" xfId="25253" xr:uid="{00000000-0005-0000-0000-0000DA2B0000}"/>
    <cellStyle name="合計 7 2 2 2 5" xfId="6873" xr:uid="{00000000-0005-0000-0000-00009B070000}"/>
    <cellStyle name="合計 7 2 2 2 5 2" xfId="27134" xr:uid="{00000000-0005-0000-0000-0000DB2B0000}"/>
    <cellStyle name="合計 7 2 2 2 6" xfId="10204" xr:uid="{00000000-0005-0000-0000-000016280000}"/>
    <cellStyle name="合計 7 2 2 2 7" xfId="11654" xr:uid="{00000000-0005-0000-0000-00002D050000}"/>
    <cellStyle name="合計 7 2 2 2 7 2" xfId="30218" xr:uid="{00000000-0005-0000-0000-0000DD2B0000}"/>
    <cellStyle name="合計 7 2 2 2 8" xfId="14948" xr:uid="{00000000-0005-0000-0000-00009A070000}"/>
    <cellStyle name="合計 7 2 2 2 8 2" xfId="33504" xr:uid="{00000000-0005-0000-0000-0000DE2B0000}"/>
    <cellStyle name="合計 7 2 2 2 8 3" xfId="47462" xr:uid="{00000000-0005-0000-0000-0000DE2B0000}"/>
    <cellStyle name="合計 7 2 2 2 9" xfId="15682" xr:uid="{00000000-0005-0000-0000-00009B070000}"/>
    <cellStyle name="合計 7 2 2 2 9 2" xfId="34238" xr:uid="{00000000-0005-0000-0000-0000DF2B0000}"/>
    <cellStyle name="合計 7 2 2 3" xfId="2760" xr:uid="{00000000-0005-0000-0000-00002D050000}"/>
    <cellStyle name="合計 7 2 2 3 10" xfId="16137" xr:uid="{00000000-0005-0000-0000-00009C070000}"/>
    <cellStyle name="合計 7 2 2 3 10 2" xfId="34693" xr:uid="{00000000-0005-0000-0000-0000E12B0000}"/>
    <cellStyle name="合計 7 2 2 3 10 3" xfId="48499" xr:uid="{00000000-0005-0000-0000-0000E12B0000}"/>
    <cellStyle name="合計 7 2 2 3 11" xfId="55583" xr:uid="{00000000-0005-0000-0000-00002D050000}"/>
    <cellStyle name="合計 7 2 2 3 2" xfId="5967" xr:uid="{00000000-0005-0000-0000-00009C070000}"/>
    <cellStyle name="合計 7 2 2 3 2 2" xfId="26376" xr:uid="{00000000-0005-0000-0000-0000E22B0000}"/>
    <cellStyle name="合計 7 2 2 3 3" xfId="7933" xr:uid="{00000000-0005-0000-0000-00009C070000}"/>
    <cellStyle name="合計 7 2 2 3 3 2" xfId="27972" xr:uid="{00000000-0005-0000-0000-0000E32B0000}"/>
    <cellStyle name="合計 7 2 2 3 4" xfId="8794" xr:uid="{00000000-0005-0000-0000-00009C070000}"/>
    <cellStyle name="合計 7 2 2 3 4 2" xfId="28655" xr:uid="{00000000-0005-0000-0000-0000E42B0000}"/>
    <cellStyle name="合計 7 2 2 3 5" xfId="9650" xr:uid="{00000000-0005-0000-0000-00009C070000}"/>
    <cellStyle name="合計 7 2 2 3 5 2" xfId="29251" xr:uid="{00000000-0005-0000-0000-0000E52B0000}"/>
    <cellStyle name="合計 7 2 2 3 6" xfId="10205" xr:uid="{00000000-0005-0000-0000-000017280000}"/>
    <cellStyle name="合計 7 2 2 3 7" xfId="13111" xr:uid="{00000000-0005-0000-0000-00009C070000}"/>
    <cellStyle name="合計 7 2 2 3 7 2" xfId="31667" xr:uid="{00000000-0005-0000-0000-0000E72B0000}"/>
    <cellStyle name="合計 7 2 2 3 7 3" xfId="45750" xr:uid="{00000000-0005-0000-0000-0000E72B0000}"/>
    <cellStyle name="合計 7 2 2 3 8" xfId="16667" xr:uid="{00000000-0005-0000-0000-00009C070000}"/>
    <cellStyle name="合計 7 2 2 3 8 2" xfId="35223" xr:uid="{00000000-0005-0000-0000-0000E82B0000}"/>
    <cellStyle name="合計 7 2 2 3 9" xfId="17142" xr:uid="{00000000-0005-0000-0000-00002D050000}"/>
    <cellStyle name="合計 7 2 2 3 9 2" xfId="35698" xr:uid="{00000000-0005-0000-0000-0000E92B0000}"/>
    <cellStyle name="合計 7 2 2 4" xfId="2903" xr:uid="{00000000-0005-0000-0000-00002D050000}"/>
    <cellStyle name="合計 7 2 2 4 10" xfId="24151" xr:uid="{00000000-0005-0000-0000-0000EA2B0000}"/>
    <cellStyle name="合計 7 2 2 4 11" xfId="55724" xr:uid="{00000000-0005-0000-0000-00002D050000}"/>
    <cellStyle name="合計 7 2 2 4 2" xfId="6110" xr:uid="{00000000-0005-0000-0000-00009D070000}"/>
    <cellStyle name="合計 7 2 2 4 2 2" xfId="20841" xr:uid="{00000000-0005-0000-0000-000044090000}"/>
    <cellStyle name="合計 7 2 2 4 2 2 2" xfId="39384" xr:uid="{00000000-0005-0000-0000-0000EC2B0000}"/>
    <cellStyle name="合計 7 2 2 4 2 3" xfId="26518" xr:uid="{00000000-0005-0000-0000-0000EB2B0000}"/>
    <cellStyle name="合計 7 2 2 4 3" xfId="9793" xr:uid="{00000000-0005-0000-0000-00009D070000}"/>
    <cellStyle name="合計 7 2 2 4 3 2" xfId="29394" xr:uid="{00000000-0005-0000-0000-0000ED2B0000}"/>
    <cellStyle name="合計 7 2 2 4 4" xfId="10206" xr:uid="{00000000-0005-0000-0000-000018280000}"/>
    <cellStyle name="合計 7 2 2 4 5" xfId="11870" xr:uid="{00000000-0005-0000-0000-00009D070000}"/>
    <cellStyle name="合計 7 2 2 4 5 2" xfId="30434" xr:uid="{00000000-0005-0000-0000-0000EF2B0000}"/>
    <cellStyle name="合計 7 2 2 4 5 3" xfId="44579" xr:uid="{00000000-0005-0000-0000-0000EF2B0000}"/>
    <cellStyle name="合計 7 2 2 4 6" xfId="16809" xr:uid="{00000000-0005-0000-0000-00009D070000}"/>
    <cellStyle name="合計 7 2 2 4 6 2" xfId="35365" xr:uid="{00000000-0005-0000-0000-0000F02B0000}"/>
    <cellStyle name="合計 7 2 2 4 7" xfId="15956" xr:uid="{00000000-0005-0000-0000-00002D050000}"/>
    <cellStyle name="合計 7 2 2 4 7 2" xfId="34512" xr:uid="{00000000-0005-0000-0000-0000F12B0000}"/>
    <cellStyle name="合計 7 2 2 4 8" xfId="18561" xr:uid="{00000000-0005-0000-0000-00009D070000}"/>
    <cellStyle name="合計 7 2 2 4 8 2" xfId="37117" xr:uid="{00000000-0005-0000-0000-0000F22B0000}"/>
    <cellStyle name="合計 7 2 2 4 8 3" xfId="50619" xr:uid="{00000000-0005-0000-0000-0000F22B0000}"/>
    <cellStyle name="合計 7 2 2 4 9" xfId="21729" xr:uid="{00000000-0005-0000-0000-00002D050000}"/>
    <cellStyle name="合計 7 2 2 4 9 2" xfId="40269" xr:uid="{00000000-0005-0000-0000-0000F32B0000}"/>
    <cellStyle name="合計 7 2 2 4 9 3" xfId="53617" xr:uid="{00000000-0005-0000-0000-0000F32B0000}"/>
    <cellStyle name="合計 7 2 2 5" xfId="4535" xr:uid="{00000000-0005-0000-0000-00009A070000}"/>
    <cellStyle name="合計 7 2 2 5 2" xfId="25049" xr:uid="{00000000-0005-0000-0000-0000F42B0000}"/>
    <cellStyle name="合計 7 2 2 6" xfId="10203" xr:uid="{00000000-0005-0000-0000-000015280000}"/>
    <cellStyle name="合計 7 2 2 7" xfId="14203" xr:uid="{00000000-0005-0000-0000-00009A070000}"/>
    <cellStyle name="合計 7 2 2 7 2" xfId="32759" xr:uid="{00000000-0005-0000-0000-0000F62B0000}"/>
    <cellStyle name="合計 7 2 2 8" xfId="17218" xr:uid="{00000000-0005-0000-0000-00009A070000}"/>
    <cellStyle name="合計 7 2 2 8 2" xfId="35774" xr:uid="{00000000-0005-0000-0000-0000F72B0000}"/>
    <cellStyle name="合計 7 2 2 9" xfId="15278" xr:uid="{00000000-0005-0000-0000-00002D050000}"/>
    <cellStyle name="合計 7 2 2 9 2" xfId="33834" xr:uid="{00000000-0005-0000-0000-0000F82B0000}"/>
    <cellStyle name="合計 7 2 3" xfId="1320" xr:uid="{00000000-0005-0000-0000-00002E050000}"/>
    <cellStyle name="合計 7 2 3 10" xfId="19695" xr:uid="{00000000-0005-0000-0000-00009E070000}"/>
    <cellStyle name="合計 7 2 3 10 2" xfId="38251" xr:uid="{00000000-0005-0000-0000-0000FA2B0000}"/>
    <cellStyle name="合計 7 2 3 10 3" xfId="51743" xr:uid="{00000000-0005-0000-0000-0000FA2B0000}"/>
    <cellStyle name="合計 7 2 3 11" xfId="14726" xr:uid="{00000000-0005-0000-0000-00002E050000}"/>
    <cellStyle name="合計 7 2 3 11 2" xfId="33282" xr:uid="{00000000-0005-0000-0000-0000FB2B0000}"/>
    <cellStyle name="合計 7 2 3 11 3" xfId="47248" xr:uid="{00000000-0005-0000-0000-0000FB2B0000}"/>
    <cellStyle name="合計 7 2 3 12" xfId="18743" xr:uid="{00000000-0005-0000-0000-00002E050000}"/>
    <cellStyle name="合計 7 2 3 12 2" xfId="37299" xr:uid="{00000000-0005-0000-0000-0000FC2B0000}"/>
    <cellStyle name="合計 7 2 3 12 3" xfId="50796" xr:uid="{00000000-0005-0000-0000-0000FC2B0000}"/>
    <cellStyle name="合計 7 2 3 13" xfId="22275" xr:uid="{00000000-0005-0000-0000-00009E070000}"/>
    <cellStyle name="合計 7 2 3 13 2" xfId="40815" xr:uid="{00000000-0005-0000-0000-0000FD2B0000}"/>
    <cellStyle name="合計 7 2 3 13 3" xfId="54017" xr:uid="{00000000-0005-0000-0000-0000FD2B0000}"/>
    <cellStyle name="合計 7 2 3 14" xfId="23077" xr:uid="{00000000-0005-0000-0000-0000F92B0000}"/>
    <cellStyle name="合計 7 2 3 15" xfId="29912" xr:uid="{00000000-0005-0000-0000-0000F92B0000}"/>
    <cellStyle name="合計 7 2 3 16" xfId="54492" xr:uid="{00000000-0005-0000-0000-00002E050000}"/>
    <cellStyle name="合計 7 2 3 2" xfId="2271" xr:uid="{00000000-0005-0000-0000-00002E050000}"/>
    <cellStyle name="合計 7 2 3 2 10" xfId="15583" xr:uid="{00000000-0005-0000-0000-00002E050000}"/>
    <cellStyle name="合計 7 2 3 2 10 2" xfId="34139" xr:uid="{00000000-0005-0000-0000-0000FF2B0000}"/>
    <cellStyle name="合計 7 2 3 2 11" xfId="19633" xr:uid="{00000000-0005-0000-0000-00009F070000}"/>
    <cellStyle name="合計 7 2 3 2 11 2" xfId="38189" xr:uid="{00000000-0005-0000-0000-0000002C0000}"/>
    <cellStyle name="合計 7 2 3 2 11 3" xfId="51681" xr:uid="{00000000-0005-0000-0000-0000002C0000}"/>
    <cellStyle name="合計 7 2 3 2 12" xfId="23782" xr:uid="{00000000-0005-0000-0000-0000FE2B0000}"/>
    <cellStyle name="合計 7 2 3 2 13" xfId="55191" xr:uid="{00000000-0005-0000-0000-00002E050000}"/>
    <cellStyle name="合計 7 2 3 2 2" xfId="5478" xr:uid="{00000000-0005-0000-0000-00009F070000}"/>
    <cellStyle name="合計 7 2 3 2 2 2" xfId="20464" xr:uid="{00000000-0005-0000-0000-000047090000}"/>
    <cellStyle name="合計 7 2 3 2 2 2 2" xfId="39016" xr:uid="{00000000-0005-0000-0000-0000022C0000}"/>
    <cellStyle name="合計 7 2 3 2 2 3" xfId="25895" xr:uid="{00000000-0005-0000-0000-0000012C0000}"/>
    <cellStyle name="合計 7 2 3 2 3" xfId="7444" xr:uid="{00000000-0005-0000-0000-00009F070000}"/>
    <cellStyle name="合計 7 2 3 2 3 2" xfId="27598" xr:uid="{00000000-0005-0000-0000-0000032C0000}"/>
    <cellStyle name="合計 7 2 3 2 4" xfId="4783" xr:uid="{00000000-0005-0000-0000-00009F070000}"/>
    <cellStyle name="合計 7 2 3 2 4 2" xfId="25252" xr:uid="{00000000-0005-0000-0000-0000042C0000}"/>
    <cellStyle name="合計 7 2 3 2 5" xfId="6872" xr:uid="{00000000-0005-0000-0000-00009F070000}"/>
    <cellStyle name="合計 7 2 3 2 5 2" xfId="27133" xr:uid="{00000000-0005-0000-0000-0000052C0000}"/>
    <cellStyle name="合計 7 2 3 2 6" xfId="10208" xr:uid="{00000000-0005-0000-0000-00001A280000}"/>
    <cellStyle name="合計 7 2 3 2 7" xfId="11655" xr:uid="{00000000-0005-0000-0000-00002E050000}"/>
    <cellStyle name="合計 7 2 3 2 7 2" xfId="30219" xr:uid="{00000000-0005-0000-0000-0000072C0000}"/>
    <cellStyle name="合計 7 2 3 2 8" xfId="14947" xr:uid="{00000000-0005-0000-0000-00009E070000}"/>
    <cellStyle name="合計 7 2 3 2 8 2" xfId="33503" xr:uid="{00000000-0005-0000-0000-0000082C0000}"/>
    <cellStyle name="合計 7 2 3 2 8 3" xfId="47461" xr:uid="{00000000-0005-0000-0000-0000082C0000}"/>
    <cellStyle name="合計 7 2 3 2 9" xfId="15514" xr:uid="{00000000-0005-0000-0000-00009F070000}"/>
    <cellStyle name="合計 7 2 3 2 9 2" xfId="34070" xr:uid="{00000000-0005-0000-0000-0000092C0000}"/>
    <cellStyle name="合計 7 2 3 3" xfId="2761" xr:uid="{00000000-0005-0000-0000-00002E050000}"/>
    <cellStyle name="合計 7 2 3 3 10" xfId="18246" xr:uid="{00000000-0005-0000-0000-0000A0070000}"/>
    <cellStyle name="合計 7 2 3 3 10 2" xfId="36802" xr:uid="{00000000-0005-0000-0000-00000B2C0000}"/>
    <cellStyle name="合計 7 2 3 3 10 3" xfId="50344" xr:uid="{00000000-0005-0000-0000-00000B2C0000}"/>
    <cellStyle name="合計 7 2 3 3 11" xfId="55584" xr:uid="{00000000-0005-0000-0000-00002E050000}"/>
    <cellStyle name="合計 7 2 3 3 2" xfId="5968" xr:uid="{00000000-0005-0000-0000-0000A0070000}"/>
    <cellStyle name="合計 7 2 3 3 2 2" xfId="26377" xr:uid="{00000000-0005-0000-0000-00000C2C0000}"/>
    <cellStyle name="合計 7 2 3 3 3" xfId="7934" xr:uid="{00000000-0005-0000-0000-0000A0070000}"/>
    <cellStyle name="合計 7 2 3 3 3 2" xfId="27973" xr:uid="{00000000-0005-0000-0000-00000D2C0000}"/>
    <cellStyle name="合計 7 2 3 3 4" xfId="8795" xr:uid="{00000000-0005-0000-0000-0000A0070000}"/>
    <cellStyle name="合計 7 2 3 3 4 2" xfId="28656" xr:uid="{00000000-0005-0000-0000-00000E2C0000}"/>
    <cellStyle name="合計 7 2 3 3 5" xfId="9651" xr:uid="{00000000-0005-0000-0000-0000A0070000}"/>
    <cellStyle name="合計 7 2 3 3 5 2" xfId="29252" xr:uid="{00000000-0005-0000-0000-00000F2C0000}"/>
    <cellStyle name="合計 7 2 3 3 6" xfId="10209" xr:uid="{00000000-0005-0000-0000-00001B280000}"/>
    <cellStyle name="合計 7 2 3 3 7" xfId="12508" xr:uid="{00000000-0005-0000-0000-0000A0070000}"/>
    <cellStyle name="合計 7 2 3 3 7 2" xfId="31066" xr:uid="{00000000-0005-0000-0000-0000112C0000}"/>
    <cellStyle name="合計 7 2 3 3 7 3" xfId="45166" xr:uid="{00000000-0005-0000-0000-0000112C0000}"/>
    <cellStyle name="合計 7 2 3 3 8" xfId="16668" xr:uid="{00000000-0005-0000-0000-0000A0070000}"/>
    <cellStyle name="合計 7 2 3 3 8 2" xfId="35224" xr:uid="{00000000-0005-0000-0000-0000122C0000}"/>
    <cellStyle name="合計 7 2 3 3 9" xfId="18146" xr:uid="{00000000-0005-0000-0000-00002E050000}"/>
    <cellStyle name="合計 7 2 3 3 9 2" xfId="36702" xr:uid="{00000000-0005-0000-0000-0000132C0000}"/>
    <cellStyle name="合計 7 2 3 4" xfId="2321" xr:uid="{00000000-0005-0000-0000-00002E050000}"/>
    <cellStyle name="合計 7 2 3 4 10" xfId="23832" xr:uid="{00000000-0005-0000-0000-0000142C0000}"/>
    <cellStyle name="合計 7 2 3 4 11" xfId="55241" xr:uid="{00000000-0005-0000-0000-00002E050000}"/>
    <cellStyle name="合計 7 2 3 4 2" xfId="5528" xr:uid="{00000000-0005-0000-0000-0000A1070000}"/>
    <cellStyle name="合計 7 2 3 4 2 2" xfId="20514" xr:uid="{00000000-0005-0000-0000-00004A090000}"/>
    <cellStyle name="合計 7 2 3 4 2 2 2" xfId="39066" xr:uid="{00000000-0005-0000-0000-0000162C0000}"/>
    <cellStyle name="合計 7 2 3 4 2 3" xfId="25945" xr:uid="{00000000-0005-0000-0000-0000152C0000}"/>
    <cellStyle name="合計 7 2 3 4 3" xfId="6898" xr:uid="{00000000-0005-0000-0000-0000A1070000}"/>
    <cellStyle name="合計 7 2 3 4 3 2" xfId="27159" xr:uid="{00000000-0005-0000-0000-0000172C0000}"/>
    <cellStyle name="合計 7 2 3 4 4" xfId="10210" xr:uid="{00000000-0005-0000-0000-00001C280000}"/>
    <cellStyle name="合計 7 2 3 4 5" xfId="11749" xr:uid="{00000000-0005-0000-0000-0000A1070000}"/>
    <cellStyle name="合計 7 2 3 4 5 2" xfId="30313" xr:uid="{00000000-0005-0000-0000-0000192C0000}"/>
    <cellStyle name="合計 7 2 3 4 5 3" xfId="44460" xr:uid="{00000000-0005-0000-0000-0000192C0000}"/>
    <cellStyle name="合計 7 2 3 4 6" xfId="15701" xr:uid="{00000000-0005-0000-0000-0000A1070000}"/>
    <cellStyle name="合計 7 2 3 4 6 2" xfId="34257" xr:uid="{00000000-0005-0000-0000-00001A2C0000}"/>
    <cellStyle name="合計 7 2 3 4 7" xfId="17418" xr:uid="{00000000-0005-0000-0000-00002E050000}"/>
    <cellStyle name="合計 7 2 3 4 7 2" xfId="35974" xr:uid="{00000000-0005-0000-0000-00001B2C0000}"/>
    <cellStyle name="合計 7 2 3 4 8" xfId="19624" xr:uid="{00000000-0005-0000-0000-0000A1070000}"/>
    <cellStyle name="合計 7 2 3 4 8 2" xfId="38180" xr:uid="{00000000-0005-0000-0000-00001C2C0000}"/>
    <cellStyle name="合計 7 2 3 4 8 3" xfId="51672" xr:uid="{00000000-0005-0000-0000-00001C2C0000}"/>
    <cellStyle name="合計 7 2 3 4 9" xfId="21423" xr:uid="{00000000-0005-0000-0000-00002E050000}"/>
    <cellStyle name="合計 7 2 3 4 9 2" xfId="39963" xr:uid="{00000000-0005-0000-0000-00001D2C0000}"/>
    <cellStyle name="合計 7 2 3 4 9 3" xfId="53311" xr:uid="{00000000-0005-0000-0000-00001D2C0000}"/>
    <cellStyle name="合計 7 2 3 5" xfId="4536" xr:uid="{00000000-0005-0000-0000-00009E070000}"/>
    <cellStyle name="合計 7 2 3 5 2" xfId="25050" xr:uid="{00000000-0005-0000-0000-00001E2C0000}"/>
    <cellStyle name="合計 7 2 3 6" xfId="10207" xr:uid="{00000000-0005-0000-0000-000019280000}"/>
    <cellStyle name="合計 7 2 3 7" xfId="12244" xr:uid="{00000000-0005-0000-0000-00009E070000}"/>
    <cellStyle name="合計 7 2 3 7 2" xfId="30805" xr:uid="{00000000-0005-0000-0000-0000202C0000}"/>
    <cellStyle name="合計 7 2 3 8" xfId="15977" xr:uid="{00000000-0005-0000-0000-00009E070000}"/>
    <cellStyle name="合計 7 2 3 8 2" xfId="34533" xr:uid="{00000000-0005-0000-0000-0000212C0000}"/>
    <cellStyle name="合計 7 2 3 9" xfId="17572" xr:uid="{00000000-0005-0000-0000-00002E050000}"/>
    <cellStyle name="合計 7 2 3 9 2" xfId="36128" xr:uid="{00000000-0005-0000-0000-0000222C0000}"/>
    <cellStyle name="合計 7 2 4" xfId="2273" xr:uid="{00000000-0005-0000-0000-00002C050000}"/>
    <cellStyle name="合計 7 2 4 10" xfId="18776" xr:uid="{00000000-0005-0000-0000-00002C050000}"/>
    <cellStyle name="合計 7 2 4 10 2" xfId="37332" xr:uid="{00000000-0005-0000-0000-0000242C0000}"/>
    <cellStyle name="合計 7 2 4 11" xfId="14031" xr:uid="{00000000-0005-0000-0000-0000A2070000}"/>
    <cellStyle name="合計 7 2 4 11 2" xfId="32587" xr:uid="{00000000-0005-0000-0000-0000252C0000}"/>
    <cellStyle name="合計 7 2 4 11 3" xfId="46590" xr:uid="{00000000-0005-0000-0000-0000252C0000}"/>
    <cellStyle name="合計 7 2 4 12" xfId="23784" xr:uid="{00000000-0005-0000-0000-0000232C0000}"/>
    <cellStyle name="合計 7 2 4 13" xfId="55193" xr:uid="{00000000-0005-0000-0000-00002C050000}"/>
    <cellStyle name="合計 7 2 4 2" xfId="5480" xr:uid="{00000000-0005-0000-0000-0000A2070000}"/>
    <cellStyle name="合計 7 2 4 2 2" xfId="20466" xr:uid="{00000000-0005-0000-0000-00004C090000}"/>
    <cellStyle name="合計 7 2 4 2 2 2" xfId="39018" xr:uid="{00000000-0005-0000-0000-0000272C0000}"/>
    <cellStyle name="合計 7 2 4 2 3" xfId="25897" xr:uid="{00000000-0005-0000-0000-0000262C0000}"/>
    <cellStyle name="合計 7 2 4 3" xfId="7446" xr:uid="{00000000-0005-0000-0000-0000A2070000}"/>
    <cellStyle name="合計 7 2 4 3 2" xfId="27600" xr:uid="{00000000-0005-0000-0000-0000282C0000}"/>
    <cellStyle name="合計 7 2 4 4" xfId="4785" xr:uid="{00000000-0005-0000-0000-0000A2070000}"/>
    <cellStyle name="合計 7 2 4 4 2" xfId="25254" xr:uid="{00000000-0005-0000-0000-0000292C0000}"/>
    <cellStyle name="合計 7 2 4 5" xfId="8212" xr:uid="{00000000-0005-0000-0000-0000A2070000}"/>
    <cellStyle name="合計 7 2 4 5 2" xfId="28229" xr:uid="{00000000-0005-0000-0000-00002A2C0000}"/>
    <cellStyle name="合計 7 2 4 6" xfId="10211" xr:uid="{00000000-0005-0000-0000-00001D280000}"/>
    <cellStyle name="合計 7 2 4 7" xfId="11653" xr:uid="{00000000-0005-0000-0000-00002C050000}"/>
    <cellStyle name="合計 7 2 4 7 2" xfId="30217" xr:uid="{00000000-0005-0000-0000-00002C2C0000}"/>
    <cellStyle name="合計 7 2 4 8" xfId="14949" xr:uid="{00000000-0005-0000-0000-0000A1070000}"/>
    <cellStyle name="合計 7 2 4 8 2" xfId="33505" xr:uid="{00000000-0005-0000-0000-00002D2C0000}"/>
    <cellStyle name="合計 7 2 4 8 3" xfId="47463" xr:uid="{00000000-0005-0000-0000-00002D2C0000}"/>
    <cellStyle name="合計 7 2 4 9" xfId="12180" xr:uid="{00000000-0005-0000-0000-0000A2070000}"/>
    <cellStyle name="合計 7 2 4 9 2" xfId="30743" xr:uid="{00000000-0005-0000-0000-00002E2C0000}"/>
    <cellStyle name="合計 7 2 5" xfId="2759" xr:uid="{00000000-0005-0000-0000-00002C050000}"/>
    <cellStyle name="合計 7 2 5 10" xfId="13468" xr:uid="{00000000-0005-0000-0000-0000A3070000}"/>
    <cellStyle name="合計 7 2 5 10 2" xfId="32024" xr:uid="{00000000-0005-0000-0000-0000302C0000}"/>
    <cellStyle name="合計 7 2 5 10 3" xfId="46089" xr:uid="{00000000-0005-0000-0000-0000302C0000}"/>
    <cellStyle name="合計 7 2 5 11" xfId="55582" xr:uid="{00000000-0005-0000-0000-00002C050000}"/>
    <cellStyle name="合計 7 2 5 2" xfId="5966" xr:uid="{00000000-0005-0000-0000-0000A3070000}"/>
    <cellStyle name="合計 7 2 5 2 2" xfId="26375" xr:uid="{00000000-0005-0000-0000-0000312C0000}"/>
    <cellStyle name="合計 7 2 5 3" xfId="7932" xr:uid="{00000000-0005-0000-0000-0000A3070000}"/>
    <cellStyle name="合計 7 2 5 3 2" xfId="27971" xr:uid="{00000000-0005-0000-0000-0000322C0000}"/>
    <cellStyle name="合計 7 2 5 4" xfId="8793" xr:uid="{00000000-0005-0000-0000-0000A3070000}"/>
    <cellStyle name="合計 7 2 5 4 2" xfId="28654" xr:uid="{00000000-0005-0000-0000-0000332C0000}"/>
    <cellStyle name="合計 7 2 5 5" xfId="9649" xr:uid="{00000000-0005-0000-0000-0000A3070000}"/>
    <cellStyle name="合計 7 2 5 5 2" xfId="29250" xr:uid="{00000000-0005-0000-0000-0000342C0000}"/>
    <cellStyle name="合計 7 2 5 6" xfId="10212" xr:uid="{00000000-0005-0000-0000-00001E280000}"/>
    <cellStyle name="合計 7 2 5 7" xfId="11684" xr:uid="{00000000-0005-0000-0000-0000A3070000}"/>
    <cellStyle name="合計 7 2 5 7 2" xfId="30248" xr:uid="{00000000-0005-0000-0000-0000362C0000}"/>
    <cellStyle name="合計 7 2 5 7 3" xfId="44399" xr:uid="{00000000-0005-0000-0000-0000362C0000}"/>
    <cellStyle name="合計 7 2 5 8" xfId="16666" xr:uid="{00000000-0005-0000-0000-0000A3070000}"/>
    <cellStyle name="合計 7 2 5 8 2" xfId="35222" xr:uid="{00000000-0005-0000-0000-0000372C0000}"/>
    <cellStyle name="合計 7 2 5 9" xfId="13436" xr:uid="{00000000-0005-0000-0000-00002C050000}"/>
    <cellStyle name="合計 7 2 5 9 2" xfId="31992" xr:uid="{00000000-0005-0000-0000-0000382C0000}"/>
    <cellStyle name="合計 7 2 6" xfId="2906" xr:uid="{00000000-0005-0000-0000-00002C050000}"/>
    <cellStyle name="合計 7 2 6 10" xfId="24154" xr:uid="{00000000-0005-0000-0000-0000392C0000}"/>
    <cellStyle name="合計 7 2 6 11" xfId="55727" xr:uid="{00000000-0005-0000-0000-00002C050000}"/>
    <cellStyle name="合計 7 2 6 2" xfId="6113" xr:uid="{00000000-0005-0000-0000-0000A4070000}"/>
    <cellStyle name="合計 7 2 6 2 2" xfId="20844" xr:uid="{00000000-0005-0000-0000-00004F090000}"/>
    <cellStyle name="合計 7 2 6 2 2 2" xfId="39387" xr:uid="{00000000-0005-0000-0000-00003B2C0000}"/>
    <cellStyle name="合計 7 2 6 2 3" xfId="26521" xr:uid="{00000000-0005-0000-0000-00003A2C0000}"/>
    <cellStyle name="合計 7 2 6 3" xfId="9796" xr:uid="{00000000-0005-0000-0000-0000A4070000}"/>
    <cellStyle name="合計 7 2 6 3 2" xfId="29397" xr:uid="{00000000-0005-0000-0000-00003C2C0000}"/>
    <cellStyle name="合計 7 2 6 4" xfId="10213" xr:uid="{00000000-0005-0000-0000-00001F280000}"/>
    <cellStyle name="合計 7 2 6 5" xfId="12991" xr:uid="{00000000-0005-0000-0000-0000A4070000}"/>
    <cellStyle name="合計 7 2 6 5 2" xfId="31547" xr:uid="{00000000-0005-0000-0000-00003E2C0000}"/>
    <cellStyle name="合計 7 2 6 5 3" xfId="45630" xr:uid="{00000000-0005-0000-0000-00003E2C0000}"/>
    <cellStyle name="合計 7 2 6 6" xfId="16812" xr:uid="{00000000-0005-0000-0000-0000A4070000}"/>
    <cellStyle name="合計 7 2 6 6 2" xfId="35368" xr:uid="{00000000-0005-0000-0000-00003F2C0000}"/>
    <cellStyle name="合計 7 2 6 7" xfId="16119" xr:uid="{00000000-0005-0000-0000-00002C050000}"/>
    <cellStyle name="合計 7 2 6 7 2" xfId="34675" xr:uid="{00000000-0005-0000-0000-0000402C0000}"/>
    <cellStyle name="合計 7 2 6 8" xfId="17118" xr:uid="{00000000-0005-0000-0000-0000A4070000}"/>
    <cellStyle name="合計 7 2 6 8 2" xfId="35674" xr:uid="{00000000-0005-0000-0000-0000412C0000}"/>
    <cellStyle name="合計 7 2 6 8 3" xfId="49353" xr:uid="{00000000-0005-0000-0000-0000412C0000}"/>
    <cellStyle name="合計 7 2 6 9" xfId="21732" xr:uid="{00000000-0005-0000-0000-00002C050000}"/>
    <cellStyle name="合計 7 2 6 9 2" xfId="40272" xr:uid="{00000000-0005-0000-0000-0000422C0000}"/>
    <cellStyle name="合計 7 2 6 9 3" xfId="53620" xr:uid="{00000000-0005-0000-0000-0000422C0000}"/>
    <cellStyle name="合計 7 2 7" xfId="4534" xr:uid="{00000000-0005-0000-0000-000099070000}"/>
    <cellStyle name="合計 7 2 7 2" xfId="25048" xr:uid="{00000000-0005-0000-0000-0000432C0000}"/>
    <cellStyle name="合計 7 2 8" xfId="10202" xr:uid="{00000000-0005-0000-0000-000014280000}"/>
    <cellStyle name="合計 7 2 9" xfId="13543" xr:uid="{00000000-0005-0000-0000-000099070000}"/>
    <cellStyle name="合計 7 2 9 2" xfId="32099" xr:uid="{00000000-0005-0000-0000-0000452C0000}"/>
    <cellStyle name="合計 7 3" xfId="1321" xr:uid="{00000000-0005-0000-0000-00002F050000}"/>
    <cellStyle name="合計 7 3 10" xfId="19288" xr:uid="{00000000-0005-0000-0000-0000A5070000}"/>
    <cellStyle name="合計 7 3 10 2" xfId="37844" xr:uid="{00000000-0005-0000-0000-0000472C0000}"/>
    <cellStyle name="合計 7 3 10 3" xfId="51336" xr:uid="{00000000-0005-0000-0000-0000472C0000}"/>
    <cellStyle name="合計 7 3 11" xfId="19745" xr:uid="{00000000-0005-0000-0000-00002F050000}"/>
    <cellStyle name="合計 7 3 11 2" xfId="38301" xr:uid="{00000000-0005-0000-0000-0000482C0000}"/>
    <cellStyle name="合計 7 3 11 3" xfId="51793" xr:uid="{00000000-0005-0000-0000-0000482C0000}"/>
    <cellStyle name="合計 7 3 12" xfId="15239" xr:uid="{00000000-0005-0000-0000-00002F050000}"/>
    <cellStyle name="合計 7 3 12 2" xfId="33795" xr:uid="{00000000-0005-0000-0000-0000492C0000}"/>
    <cellStyle name="合計 7 3 12 3" xfId="47737" xr:uid="{00000000-0005-0000-0000-0000492C0000}"/>
    <cellStyle name="合計 7 3 13" xfId="22276" xr:uid="{00000000-0005-0000-0000-0000A5070000}"/>
    <cellStyle name="合計 7 3 13 2" xfId="40816" xr:uid="{00000000-0005-0000-0000-00004A2C0000}"/>
    <cellStyle name="合計 7 3 13 3" xfId="54018" xr:uid="{00000000-0005-0000-0000-00004A2C0000}"/>
    <cellStyle name="合計 7 3 14" xfId="23078" xr:uid="{00000000-0005-0000-0000-0000462C0000}"/>
    <cellStyle name="合計 7 3 15" xfId="29911" xr:uid="{00000000-0005-0000-0000-0000462C0000}"/>
    <cellStyle name="合計 7 3 16" xfId="54493" xr:uid="{00000000-0005-0000-0000-00002F050000}"/>
    <cellStyle name="合計 7 3 2" xfId="2270" xr:uid="{00000000-0005-0000-0000-00002F050000}"/>
    <cellStyle name="合計 7 3 2 10" xfId="17944" xr:uid="{00000000-0005-0000-0000-00002F050000}"/>
    <cellStyle name="合計 7 3 2 10 2" xfId="36500" xr:uid="{00000000-0005-0000-0000-00004C2C0000}"/>
    <cellStyle name="合計 7 3 2 11" xfId="19811" xr:uid="{00000000-0005-0000-0000-0000A6070000}"/>
    <cellStyle name="合計 7 3 2 11 2" xfId="38367" xr:uid="{00000000-0005-0000-0000-00004D2C0000}"/>
    <cellStyle name="合計 7 3 2 11 3" xfId="51859" xr:uid="{00000000-0005-0000-0000-00004D2C0000}"/>
    <cellStyle name="合計 7 3 2 12" xfId="23781" xr:uid="{00000000-0005-0000-0000-00004B2C0000}"/>
    <cellStyle name="合計 7 3 2 13" xfId="55190" xr:uid="{00000000-0005-0000-0000-00002F050000}"/>
    <cellStyle name="合計 7 3 2 2" xfId="5477" xr:uid="{00000000-0005-0000-0000-0000A6070000}"/>
    <cellStyle name="合計 7 3 2 2 2" xfId="20463" xr:uid="{00000000-0005-0000-0000-000052090000}"/>
    <cellStyle name="合計 7 3 2 2 2 2" xfId="39015" xr:uid="{00000000-0005-0000-0000-00004F2C0000}"/>
    <cellStyle name="合計 7 3 2 2 3" xfId="25894" xr:uid="{00000000-0005-0000-0000-00004E2C0000}"/>
    <cellStyle name="合計 7 3 2 3" xfId="7443" xr:uid="{00000000-0005-0000-0000-0000A6070000}"/>
    <cellStyle name="合計 7 3 2 3 2" xfId="27597" xr:uid="{00000000-0005-0000-0000-0000502C0000}"/>
    <cellStyle name="合計 7 3 2 4" xfId="4782" xr:uid="{00000000-0005-0000-0000-0000A6070000}"/>
    <cellStyle name="合計 7 3 2 4 2" xfId="25251" xr:uid="{00000000-0005-0000-0000-0000512C0000}"/>
    <cellStyle name="合計 7 3 2 5" xfId="6871" xr:uid="{00000000-0005-0000-0000-0000A6070000}"/>
    <cellStyle name="合計 7 3 2 5 2" xfId="27132" xr:uid="{00000000-0005-0000-0000-0000522C0000}"/>
    <cellStyle name="合計 7 3 2 6" xfId="10215" xr:uid="{00000000-0005-0000-0000-000021280000}"/>
    <cellStyle name="合計 7 3 2 7" xfId="11656" xr:uid="{00000000-0005-0000-0000-00002F050000}"/>
    <cellStyle name="合計 7 3 2 7 2" xfId="30220" xr:uid="{00000000-0005-0000-0000-0000542C0000}"/>
    <cellStyle name="合計 7 3 2 8" xfId="14946" xr:uid="{00000000-0005-0000-0000-0000A5070000}"/>
    <cellStyle name="合計 7 3 2 8 2" xfId="33502" xr:uid="{00000000-0005-0000-0000-0000552C0000}"/>
    <cellStyle name="合計 7 3 2 8 3" xfId="47460" xr:uid="{00000000-0005-0000-0000-0000552C0000}"/>
    <cellStyle name="合計 7 3 2 9" xfId="15684" xr:uid="{00000000-0005-0000-0000-0000A6070000}"/>
    <cellStyle name="合計 7 3 2 9 2" xfId="34240" xr:uid="{00000000-0005-0000-0000-0000562C0000}"/>
    <cellStyle name="合計 7 3 3" xfId="2762" xr:uid="{00000000-0005-0000-0000-00002F050000}"/>
    <cellStyle name="合計 7 3 3 10" xfId="18572" xr:uid="{00000000-0005-0000-0000-0000A7070000}"/>
    <cellStyle name="合計 7 3 3 10 2" xfId="37128" xr:uid="{00000000-0005-0000-0000-0000582C0000}"/>
    <cellStyle name="合計 7 3 3 10 3" xfId="50630" xr:uid="{00000000-0005-0000-0000-0000582C0000}"/>
    <cellStyle name="合計 7 3 3 11" xfId="55585" xr:uid="{00000000-0005-0000-0000-00002F050000}"/>
    <cellStyle name="合計 7 3 3 2" xfId="5969" xr:uid="{00000000-0005-0000-0000-0000A7070000}"/>
    <cellStyle name="合計 7 3 3 2 2" xfId="26378" xr:uid="{00000000-0005-0000-0000-0000592C0000}"/>
    <cellStyle name="合計 7 3 3 3" xfId="7935" xr:uid="{00000000-0005-0000-0000-0000A7070000}"/>
    <cellStyle name="合計 7 3 3 3 2" xfId="27974" xr:uid="{00000000-0005-0000-0000-00005A2C0000}"/>
    <cellStyle name="合計 7 3 3 4" xfId="8796" xr:uid="{00000000-0005-0000-0000-0000A7070000}"/>
    <cellStyle name="合計 7 3 3 4 2" xfId="28657" xr:uid="{00000000-0005-0000-0000-00005B2C0000}"/>
    <cellStyle name="合計 7 3 3 5" xfId="9652" xr:uid="{00000000-0005-0000-0000-0000A7070000}"/>
    <cellStyle name="合計 7 3 3 5 2" xfId="29253" xr:uid="{00000000-0005-0000-0000-00005C2C0000}"/>
    <cellStyle name="合計 7 3 3 6" xfId="10216" xr:uid="{00000000-0005-0000-0000-000022280000}"/>
    <cellStyle name="合計 7 3 3 7" xfId="12703" xr:uid="{00000000-0005-0000-0000-0000A7070000}"/>
    <cellStyle name="合計 7 3 3 7 2" xfId="31259" xr:uid="{00000000-0005-0000-0000-00005E2C0000}"/>
    <cellStyle name="合計 7 3 3 7 3" xfId="45353" xr:uid="{00000000-0005-0000-0000-00005E2C0000}"/>
    <cellStyle name="合計 7 3 3 8" xfId="16669" xr:uid="{00000000-0005-0000-0000-0000A7070000}"/>
    <cellStyle name="合計 7 3 3 8 2" xfId="35225" xr:uid="{00000000-0005-0000-0000-00005F2C0000}"/>
    <cellStyle name="合計 7 3 3 9" xfId="14483" xr:uid="{00000000-0005-0000-0000-00002F050000}"/>
    <cellStyle name="合計 7 3 3 9 2" xfId="33039" xr:uid="{00000000-0005-0000-0000-0000602C0000}"/>
    <cellStyle name="合計 7 3 4" xfId="2781" xr:uid="{00000000-0005-0000-0000-00002F050000}"/>
    <cellStyle name="合計 7 3 4 10" xfId="24134" xr:uid="{00000000-0005-0000-0000-0000612C0000}"/>
    <cellStyle name="合計 7 3 4 11" xfId="55604" xr:uid="{00000000-0005-0000-0000-00002F050000}"/>
    <cellStyle name="合計 7 3 4 2" xfId="5988" xr:uid="{00000000-0005-0000-0000-0000A8070000}"/>
    <cellStyle name="合計 7 3 4 2 2" xfId="20818" xr:uid="{00000000-0005-0000-0000-000055090000}"/>
    <cellStyle name="合計 7 3 4 2 2 2" xfId="39362" xr:uid="{00000000-0005-0000-0000-0000632C0000}"/>
    <cellStyle name="合計 7 3 4 2 3" xfId="26397" xr:uid="{00000000-0005-0000-0000-0000622C0000}"/>
    <cellStyle name="合計 7 3 4 3" xfId="9671" xr:uid="{00000000-0005-0000-0000-0000A8070000}"/>
    <cellStyle name="合計 7 3 4 3 2" xfId="29272" xr:uid="{00000000-0005-0000-0000-0000642C0000}"/>
    <cellStyle name="合計 7 3 4 4" xfId="10217" xr:uid="{00000000-0005-0000-0000-000023280000}"/>
    <cellStyle name="合計 7 3 4 5" xfId="13105" xr:uid="{00000000-0005-0000-0000-0000A8070000}"/>
    <cellStyle name="合計 7 3 4 5 2" xfId="31661" xr:uid="{00000000-0005-0000-0000-0000662C0000}"/>
    <cellStyle name="合計 7 3 4 5 3" xfId="45744" xr:uid="{00000000-0005-0000-0000-0000662C0000}"/>
    <cellStyle name="合計 7 3 4 6" xfId="16688" xr:uid="{00000000-0005-0000-0000-0000A8070000}"/>
    <cellStyle name="合計 7 3 4 6 2" xfId="35244" xr:uid="{00000000-0005-0000-0000-0000672C0000}"/>
    <cellStyle name="合計 7 3 4 7" xfId="16056" xr:uid="{00000000-0005-0000-0000-00002F050000}"/>
    <cellStyle name="合計 7 3 4 7 2" xfId="34612" xr:uid="{00000000-0005-0000-0000-0000682C0000}"/>
    <cellStyle name="合計 7 3 4 8" xfId="13860" xr:uid="{00000000-0005-0000-0000-0000A8070000}"/>
    <cellStyle name="合計 7 3 4 8 2" xfId="32416" xr:uid="{00000000-0005-0000-0000-0000692C0000}"/>
    <cellStyle name="合計 7 3 4 8 3" xfId="46434" xr:uid="{00000000-0005-0000-0000-0000692C0000}"/>
    <cellStyle name="合計 7 3 4 9" xfId="21708" xr:uid="{00000000-0005-0000-0000-00002F050000}"/>
    <cellStyle name="合計 7 3 4 9 2" xfId="40248" xr:uid="{00000000-0005-0000-0000-00006A2C0000}"/>
    <cellStyle name="合計 7 3 4 9 3" xfId="53596" xr:uid="{00000000-0005-0000-0000-00006A2C0000}"/>
    <cellStyle name="合計 7 3 5" xfId="4537" xr:uid="{00000000-0005-0000-0000-0000A5070000}"/>
    <cellStyle name="合計 7 3 5 2" xfId="25051" xr:uid="{00000000-0005-0000-0000-00006B2C0000}"/>
    <cellStyle name="合計 7 3 6" xfId="10214" xr:uid="{00000000-0005-0000-0000-000020280000}"/>
    <cellStyle name="合計 7 3 7" xfId="12843" xr:uid="{00000000-0005-0000-0000-0000A5070000}"/>
    <cellStyle name="合計 7 3 7 2" xfId="31399" xr:uid="{00000000-0005-0000-0000-00006D2C0000}"/>
    <cellStyle name="合計 7 3 8" xfId="17798" xr:uid="{00000000-0005-0000-0000-0000A5070000}"/>
    <cellStyle name="合計 7 3 8 2" xfId="36354" xr:uid="{00000000-0005-0000-0000-00006E2C0000}"/>
    <cellStyle name="合計 7 3 9" xfId="17312" xr:uid="{00000000-0005-0000-0000-00002F050000}"/>
    <cellStyle name="合計 7 3 9 2" xfId="35868" xr:uid="{00000000-0005-0000-0000-00006F2C0000}"/>
    <cellStyle name="合計 7 4" xfId="1322" xr:uid="{00000000-0005-0000-0000-000030050000}"/>
    <cellStyle name="合計 7 4 10" xfId="19733" xr:uid="{00000000-0005-0000-0000-0000A9070000}"/>
    <cellStyle name="合計 7 4 10 2" xfId="38289" xr:uid="{00000000-0005-0000-0000-0000712C0000}"/>
    <cellStyle name="合計 7 4 10 3" xfId="51781" xr:uid="{00000000-0005-0000-0000-0000712C0000}"/>
    <cellStyle name="合計 7 4 11" xfId="19771" xr:uid="{00000000-0005-0000-0000-000030050000}"/>
    <cellStyle name="合計 7 4 11 2" xfId="38327" xr:uid="{00000000-0005-0000-0000-0000722C0000}"/>
    <cellStyle name="合計 7 4 11 3" xfId="51819" xr:uid="{00000000-0005-0000-0000-0000722C0000}"/>
    <cellStyle name="合計 7 4 12" xfId="15149" xr:uid="{00000000-0005-0000-0000-000030050000}"/>
    <cellStyle name="合計 7 4 12 2" xfId="33705" xr:uid="{00000000-0005-0000-0000-0000732C0000}"/>
    <cellStyle name="合計 7 4 12 3" xfId="47656" xr:uid="{00000000-0005-0000-0000-0000732C0000}"/>
    <cellStyle name="合計 7 4 13" xfId="22277" xr:uid="{00000000-0005-0000-0000-0000A9070000}"/>
    <cellStyle name="合計 7 4 13 2" xfId="40817" xr:uid="{00000000-0005-0000-0000-0000742C0000}"/>
    <cellStyle name="合計 7 4 13 3" xfId="54019" xr:uid="{00000000-0005-0000-0000-0000742C0000}"/>
    <cellStyle name="合計 7 4 14" xfId="23079" xr:uid="{00000000-0005-0000-0000-0000702C0000}"/>
    <cellStyle name="合計 7 4 15" xfId="24170" xr:uid="{00000000-0005-0000-0000-0000702C0000}"/>
    <cellStyle name="合計 7 4 16" xfId="54494" xr:uid="{00000000-0005-0000-0000-000030050000}"/>
    <cellStyle name="合計 7 4 2" xfId="2269" xr:uid="{00000000-0005-0000-0000-000030050000}"/>
    <cellStyle name="合計 7 4 2 10" xfId="16262" xr:uid="{00000000-0005-0000-0000-000030050000}"/>
    <cellStyle name="合計 7 4 2 10 2" xfId="34818" xr:uid="{00000000-0005-0000-0000-0000762C0000}"/>
    <cellStyle name="合計 7 4 2 11" xfId="13616" xr:uid="{00000000-0005-0000-0000-0000AA070000}"/>
    <cellStyle name="合計 7 4 2 11 2" xfId="32172" xr:uid="{00000000-0005-0000-0000-0000772C0000}"/>
    <cellStyle name="合計 7 4 2 11 3" xfId="46221" xr:uid="{00000000-0005-0000-0000-0000772C0000}"/>
    <cellStyle name="合計 7 4 2 12" xfId="23780" xr:uid="{00000000-0005-0000-0000-0000752C0000}"/>
    <cellStyle name="合計 7 4 2 13" xfId="55189" xr:uid="{00000000-0005-0000-0000-000030050000}"/>
    <cellStyle name="合計 7 4 2 2" xfId="5476" xr:uid="{00000000-0005-0000-0000-0000AA070000}"/>
    <cellStyle name="合計 7 4 2 2 2" xfId="20462" xr:uid="{00000000-0005-0000-0000-000058090000}"/>
    <cellStyle name="合計 7 4 2 2 2 2" xfId="39014" xr:uid="{00000000-0005-0000-0000-0000792C0000}"/>
    <cellStyle name="合計 7 4 2 2 3" xfId="25893" xr:uid="{00000000-0005-0000-0000-0000782C0000}"/>
    <cellStyle name="合計 7 4 2 3" xfId="7442" xr:uid="{00000000-0005-0000-0000-0000AA070000}"/>
    <cellStyle name="合計 7 4 2 3 2" xfId="27596" xr:uid="{00000000-0005-0000-0000-00007A2C0000}"/>
    <cellStyle name="合計 7 4 2 4" xfId="4781" xr:uid="{00000000-0005-0000-0000-0000AA070000}"/>
    <cellStyle name="合計 7 4 2 4 2" xfId="25250" xr:uid="{00000000-0005-0000-0000-00007B2C0000}"/>
    <cellStyle name="合計 7 4 2 5" xfId="8204" xr:uid="{00000000-0005-0000-0000-0000AA070000}"/>
    <cellStyle name="合計 7 4 2 5 2" xfId="28221" xr:uid="{00000000-0005-0000-0000-00007C2C0000}"/>
    <cellStyle name="合計 7 4 2 6" xfId="10219" xr:uid="{00000000-0005-0000-0000-000025280000}"/>
    <cellStyle name="合計 7 4 2 7" xfId="11657" xr:uid="{00000000-0005-0000-0000-000030050000}"/>
    <cellStyle name="合計 7 4 2 7 2" xfId="30221" xr:uid="{00000000-0005-0000-0000-00007E2C0000}"/>
    <cellStyle name="合計 7 4 2 8" xfId="14945" xr:uid="{00000000-0005-0000-0000-0000A9070000}"/>
    <cellStyle name="合計 7 4 2 8 2" xfId="33501" xr:uid="{00000000-0005-0000-0000-00007F2C0000}"/>
    <cellStyle name="合計 7 4 2 8 3" xfId="47459" xr:uid="{00000000-0005-0000-0000-00007F2C0000}"/>
    <cellStyle name="合計 7 4 2 9" xfId="15516" xr:uid="{00000000-0005-0000-0000-0000AA070000}"/>
    <cellStyle name="合計 7 4 2 9 2" xfId="34072" xr:uid="{00000000-0005-0000-0000-0000802C0000}"/>
    <cellStyle name="合計 7 4 3" xfId="2763" xr:uid="{00000000-0005-0000-0000-000030050000}"/>
    <cellStyle name="合計 7 4 3 10" xfId="13626" xr:uid="{00000000-0005-0000-0000-0000AB070000}"/>
    <cellStyle name="合計 7 4 3 10 2" xfId="32182" xr:uid="{00000000-0005-0000-0000-0000822C0000}"/>
    <cellStyle name="合計 7 4 3 10 3" xfId="46228" xr:uid="{00000000-0005-0000-0000-0000822C0000}"/>
    <cellStyle name="合計 7 4 3 11" xfId="55586" xr:uid="{00000000-0005-0000-0000-000030050000}"/>
    <cellStyle name="合計 7 4 3 2" xfId="5970" xr:uid="{00000000-0005-0000-0000-0000AB070000}"/>
    <cellStyle name="合計 7 4 3 2 2" xfId="26379" xr:uid="{00000000-0005-0000-0000-0000832C0000}"/>
    <cellStyle name="合計 7 4 3 3" xfId="7936" xr:uid="{00000000-0005-0000-0000-0000AB070000}"/>
    <cellStyle name="合計 7 4 3 3 2" xfId="27975" xr:uid="{00000000-0005-0000-0000-0000842C0000}"/>
    <cellStyle name="合計 7 4 3 4" xfId="8797" xr:uid="{00000000-0005-0000-0000-0000AB070000}"/>
    <cellStyle name="合計 7 4 3 4 2" xfId="28658" xr:uid="{00000000-0005-0000-0000-0000852C0000}"/>
    <cellStyle name="合計 7 4 3 5" xfId="9653" xr:uid="{00000000-0005-0000-0000-0000AB070000}"/>
    <cellStyle name="合計 7 4 3 5 2" xfId="29254" xr:uid="{00000000-0005-0000-0000-0000862C0000}"/>
    <cellStyle name="合計 7 4 3 6" xfId="10220" xr:uid="{00000000-0005-0000-0000-000026280000}"/>
    <cellStyle name="合計 7 4 3 7" xfId="12553" xr:uid="{00000000-0005-0000-0000-0000AB070000}"/>
    <cellStyle name="合計 7 4 3 7 2" xfId="31109" xr:uid="{00000000-0005-0000-0000-0000882C0000}"/>
    <cellStyle name="合計 7 4 3 7 3" xfId="45209" xr:uid="{00000000-0005-0000-0000-0000882C0000}"/>
    <cellStyle name="合計 7 4 3 8" xfId="16670" xr:uid="{00000000-0005-0000-0000-0000AB070000}"/>
    <cellStyle name="合計 7 4 3 8 2" xfId="35226" xr:uid="{00000000-0005-0000-0000-0000892C0000}"/>
    <cellStyle name="合計 7 4 3 9" xfId="15229" xr:uid="{00000000-0005-0000-0000-000030050000}"/>
    <cellStyle name="合計 7 4 3 9 2" xfId="33785" xr:uid="{00000000-0005-0000-0000-00008A2C0000}"/>
    <cellStyle name="合計 7 4 4" xfId="2778" xr:uid="{00000000-0005-0000-0000-000030050000}"/>
    <cellStyle name="合計 7 4 4 10" xfId="24131" xr:uid="{00000000-0005-0000-0000-00008B2C0000}"/>
    <cellStyle name="合計 7 4 4 11" xfId="55601" xr:uid="{00000000-0005-0000-0000-000030050000}"/>
    <cellStyle name="合計 7 4 4 2" xfId="5985" xr:uid="{00000000-0005-0000-0000-0000AC070000}"/>
    <cellStyle name="合計 7 4 4 2 2" xfId="20815" xr:uid="{00000000-0005-0000-0000-00005B090000}"/>
    <cellStyle name="合計 7 4 4 2 2 2" xfId="39359" xr:uid="{00000000-0005-0000-0000-00008D2C0000}"/>
    <cellStyle name="合計 7 4 4 2 3" xfId="26394" xr:uid="{00000000-0005-0000-0000-00008C2C0000}"/>
    <cellStyle name="合計 7 4 4 3" xfId="9668" xr:uid="{00000000-0005-0000-0000-0000AC070000}"/>
    <cellStyle name="合計 7 4 4 3 2" xfId="29269" xr:uid="{00000000-0005-0000-0000-00008E2C0000}"/>
    <cellStyle name="合計 7 4 4 4" xfId="10221" xr:uid="{00000000-0005-0000-0000-000027280000}"/>
    <cellStyle name="合計 7 4 4 5" xfId="13108" xr:uid="{00000000-0005-0000-0000-0000AC070000}"/>
    <cellStyle name="合計 7 4 4 5 2" xfId="31664" xr:uid="{00000000-0005-0000-0000-0000902C0000}"/>
    <cellStyle name="合計 7 4 4 5 3" xfId="45747" xr:uid="{00000000-0005-0000-0000-0000902C0000}"/>
    <cellStyle name="合計 7 4 4 6" xfId="16685" xr:uid="{00000000-0005-0000-0000-0000AC070000}"/>
    <cellStyle name="合計 7 4 4 6 2" xfId="35241" xr:uid="{00000000-0005-0000-0000-0000912C0000}"/>
    <cellStyle name="合計 7 4 4 7" xfId="17466" xr:uid="{00000000-0005-0000-0000-000030050000}"/>
    <cellStyle name="合計 7 4 4 7 2" xfId="36022" xr:uid="{00000000-0005-0000-0000-0000922C0000}"/>
    <cellStyle name="合計 7 4 4 8" xfId="15998" xr:uid="{00000000-0005-0000-0000-0000AC070000}"/>
    <cellStyle name="合計 7 4 4 8 2" xfId="34554" xr:uid="{00000000-0005-0000-0000-0000932C0000}"/>
    <cellStyle name="合計 7 4 4 8 3" xfId="48382" xr:uid="{00000000-0005-0000-0000-0000932C0000}"/>
    <cellStyle name="合計 7 4 4 9" xfId="21705" xr:uid="{00000000-0005-0000-0000-000030050000}"/>
    <cellStyle name="合計 7 4 4 9 2" xfId="40245" xr:uid="{00000000-0005-0000-0000-0000942C0000}"/>
    <cellStyle name="合計 7 4 4 9 3" xfId="53593" xr:uid="{00000000-0005-0000-0000-0000942C0000}"/>
    <cellStyle name="合計 7 4 5" xfId="4538" xr:uid="{00000000-0005-0000-0000-0000A9070000}"/>
    <cellStyle name="合計 7 4 5 2" xfId="25052" xr:uid="{00000000-0005-0000-0000-0000952C0000}"/>
    <cellStyle name="合計 7 4 6" xfId="10218" xr:uid="{00000000-0005-0000-0000-000024280000}"/>
    <cellStyle name="合計 7 4 7" xfId="16147" xr:uid="{00000000-0005-0000-0000-0000A9070000}"/>
    <cellStyle name="合計 7 4 7 2" xfId="34703" xr:uid="{00000000-0005-0000-0000-0000972C0000}"/>
    <cellStyle name="合計 7 4 8" xfId="17412" xr:uid="{00000000-0005-0000-0000-0000A9070000}"/>
    <cellStyle name="合計 7 4 8 2" xfId="35968" xr:uid="{00000000-0005-0000-0000-0000982C0000}"/>
    <cellStyle name="合計 7 4 9" xfId="18534" xr:uid="{00000000-0005-0000-0000-000030050000}"/>
    <cellStyle name="合計 7 4 9 2" xfId="37090" xr:uid="{00000000-0005-0000-0000-0000992C0000}"/>
    <cellStyle name="合計 7 5" xfId="2274" xr:uid="{00000000-0005-0000-0000-00002B050000}"/>
    <cellStyle name="合計 7 5 10" xfId="18645" xr:uid="{00000000-0005-0000-0000-00002B050000}"/>
    <cellStyle name="合計 7 5 10 2" xfId="37201" xr:uid="{00000000-0005-0000-0000-00009B2C0000}"/>
    <cellStyle name="合計 7 5 11" xfId="18531" xr:uid="{00000000-0005-0000-0000-0000AD070000}"/>
    <cellStyle name="合計 7 5 11 2" xfId="37087" xr:uid="{00000000-0005-0000-0000-00009C2C0000}"/>
    <cellStyle name="合計 7 5 11 3" xfId="50591" xr:uid="{00000000-0005-0000-0000-00009C2C0000}"/>
    <cellStyle name="合計 7 5 12" xfId="23785" xr:uid="{00000000-0005-0000-0000-00009A2C0000}"/>
    <cellStyle name="合計 7 5 13" xfId="55194" xr:uid="{00000000-0005-0000-0000-00002B050000}"/>
    <cellStyle name="合計 7 5 2" xfId="5481" xr:uid="{00000000-0005-0000-0000-0000AD070000}"/>
    <cellStyle name="合計 7 5 2 2" xfId="20467" xr:uid="{00000000-0005-0000-0000-00005D090000}"/>
    <cellStyle name="合計 7 5 2 2 2" xfId="39019" xr:uid="{00000000-0005-0000-0000-00009E2C0000}"/>
    <cellStyle name="合計 7 5 2 3" xfId="25898" xr:uid="{00000000-0005-0000-0000-00009D2C0000}"/>
    <cellStyle name="合計 7 5 3" xfId="7447" xr:uid="{00000000-0005-0000-0000-0000AD070000}"/>
    <cellStyle name="合計 7 5 3 2" xfId="27601" xr:uid="{00000000-0005-0000-0000-00009F2C0000}"/>
    <cellStyle name="合計 7 5 4" xfId="4786" xr:uid="{00000000-0005-0000-0000-0000AD070000}"/>
    <cellStyle name="合計 7 5 4 2" xfId="25255" xr:uid="{00000000-0005-0000-0000-0000A02C0000}"/>
    <cellStyle name="合計 7 5 5" xfId="6874" xr:uid="{00000000-0005-0000-0000-0000AD070000}"/>
    <cellStyle name="合計 7 5 5 2" xfId="27135" xr:uid="{00000000-0005-0000-0000-0000A12C0000}"/>
    <cellStyle name="合計 7 5 6" xfId="10222" xr:uid="{00000000-0005-0000-0000-000028280000}"/>
    <cellStyle name="合計 7 5 7" xfId="11652" xr:uid="{00000000-0005-0000-0000-00002B050000}"/>
    <cellStyle name="合計 7 5 7 2" xfId="30216" xr:uid="{00000000-0005-0000-0000-0000A32C0000}"/>
    <cellStyle name="合計 7 5 8" xfId="14950" xr:uid="{00000000-0005-0000-0000-0000AC070000}"/>
    <cellStyle name="合計 7 5 8 2" xfId="33506" xr:uid="{00000000-0005-0000-0000-0000A42C0000}"/>
    <cellStyle name="合計 7 5 8 3" xfId="47464" xr:uid="{00000000-0005-0000-0000-0000A42C0000}"/>
    <cellStyle name="合計 7 5 9" xfId="15517" xr:uid="{00000000-0005-0000-0000-0000AD070000}"/>
    <cellStyle name="合計 7 5 9 2" xfId="34073" xr:uid="{00000000-0005-0000-0000-0000A52C0000}"/>
    <cellStyle name="合計 7 6" xfId="2758" xr:uid="{00000000-0005-0000-0000-00002B050000}"/>
    <cellStyle name="合計 7 6 10" xfId="17697" xr:uid="{00000000-0005-0000-0000-0000AE070000}"/>
    <cellStyle name="合計 7 6 10 2" xfId="36253" xr:uid="{00000000-0005-0000-0000-0000A72C0000}"/>
    <cellStyle name="合計 7 6 10 3" xfId="49868" xr:uid="{00000000-0005-0000-0000-0000A72C0000}"/>
    <cellStyle name="合計 7 6 11" xfId="55581" xr:uid="{00000000-0005-0000-0000-00002B050000}"/>
    <cellStyle name="合計 7 6 2" xfId="5965" xr:uid="{00000000-0005-0000-0000-0000AE070000}"/>
    <cellStyle name="合計 7 6 2 2" xfId="26374" xr:uid="{00000000-0005-0000-0000-0000A82C0000}"/>
    <cellStyle name="合計 7 6 3" xfId="7931" xr:uid="{00000000-0005-0000-0000-0000AE070000}"/>
    <cellStyle name="合計 7 6 3 2" xfId="27970" xr:uid="{00000000-0005-0000-0000-0000A92C0000}"/>
    <cellStyle name="合計 7 6 4" xfId="8792" xr:uid="{00000000-0005-0000-0000-0000AE070000}"/>
    <cellStyle name="合計 7 6 4 2" xfId="28653" xr:uid="{00000000-0005-0000-0000-0000AA2C0000}"/>
    <cellStyle name="合計 7 6 5" xfId="9648" xr:uid="{00000000-0005-0000-0000-0000AE070000}"/>
    <cellStyle name="合計 7 6 5 2" xfId="29249" xr:uid="{00000000-0005-0000-0000-0000AB2C0000}"/>
    <cellStyle name="合計 7 6 6" xfId="10223" xr:uid="{00000000-0005-0000-0000-000029280000}"/>
    <cellStyle name="合計 7 6 7" xfId="12702" xr:uid="{00000000-0005-0000-0000-0000AE070000}"/>
    <cellStyle name="合計 7 6 7 2" xfId="31258" xr:uid="{00000000-0005-0000-0000-0000AD2C0000}"/>
    <cellStyle name="合計 7 6 7 3" xfId="45352" xr:uid="{00000000-0005-0000-0000-0000AD2C0000}"/>
    <cellStyle name="合計 7 6 8" xfId="16665" xr:uid="{00000000-0005-0000-0000-0000AE070000}"/>
    <cellStyle name="合計 7 6 8 2" xfId="35221" xr:uid="{00000000-0005-0000-0000-0000AE2C0000}"/>
    <cellStyle name="合計 7 6 9" xfId="17540" xr:uid="{00000000-0005-0000-0000-00002B050000}"/>
    <cellStyle name="合計 7 6 9 2" xfId="36096" xr:uid="{00000000-0005-0000-0000-0000AF2C0000}"/>
    <cellStyle name="合計 7 7" xfId="2322" xr:uid="{00000000-0005-0000-0000-00002B050000}"/>
    <cellStyle name="合計 7 7 10" xfId="23833" xr:uid="{00000000-0005-0000-0000-0000B02C0000}"/>
    <cellStyle name="合計 7 7 11" xfId="55242" xr:uid="{00000000-0005-0000-0000-00002B050000}"/>
    <cellStyle name="合計 7 7 2" xfId="5529" xr:uid="{00000000-0005-0000-0000-0000AF070000}"/>
    <cellStyle name="合計 7 7 2 2" xfId="20515" xr:uid="{00000000-0005-0000-0000-000060090000}"/>
    <cellStyle name="合計 7 7 2 2 2" xfId="39067" xr:uid="{00000000-0005-0000-0000-0000B22C0000}"/>
    <cellStyle name="合計 7 7 2 3" xfId="25946" xr:uid="{00000000-0005-0000-0000-0000B12C0000}"/>
    <cellStyle name="合計 7 7 3" xfId="6899" xr:uid="{00000000-0005-0000-0000-0000AF070000}"/>
    <cellStyle name="合計 7 7 3 2" xfId="27160" xr:uid="{00000000-0005-0000-0000-0000B32C0000}"/>
    <cellStyle name="合計 7 7 4" xfId="10224" xr:uid="{00000000-0005-0000-0000-00002A280000}"/>
    <cellStyle name="合計 7 7 5" xfId="12377" xr:uid="{00000000-0005-0000-0000-0000AF070000}"/>
    <cellStyle name="合計 7 7 5 2" xfId="30936" xr:uid="{00000000-0005-0000-0000-0000B52C0000}"/>
    <cellStyle name="合計 7 7 5 3" xfId="45037" xr:uid="{00000000-0005-0000-0000-0000B52C0000}"/>
    <cellStyle name="合計 7 7 6" xfId="14363" xr:uid="{00000000-0005-0000-0000-0000AF070000}"/>
    <cellStyle name="合計 7 7 6 2" xfId="32919" xr:uid="{00000000-0005-0000-0000-0000B62C0000}"/>
    <cellStyle name="合計 7 7 7" xfId="15976" xr:uid="{00000000-0005-0000-0000-00002B050000}"/>
    <cellStyle name="合計 7 7 7 2" xfId="34532" xr:uid="{00000000-0005-0000-0000-0000B72C0000}"/>
    <cellStyle name="合計 7 7 8" xfId="15947" xr:uid="{00000000-0005-0000-0000-0000AF070000}"/>
    <cellStyle name="合計 7 7 8 2" xfId="34503" xr:uid="{00000000-0005-0000-0000-0000B82C0000}"/>
    <cellStyle name="合計 7 7 8 3" xfId="48344" xr:uid="{00000000-0005-0000-0000-0000B82C0000}"/>
    <cellStyle name="合計 7 7 9" xfId="21424" xr:uid="{00000000-0005-0000-0000-00002B050000}"/>
    <cellStyle name="合計 7 7 9 2" xfId="39964" xr:uid="{00000000-0005-0000-0000-0000B92C0000}"/>
    <cellStyle name="合計 7 7 9 3" xfId="53312" xr:uid="{00000000-0005-0000-0000-0000B92C0000}"/>
    <cellStyle name="合計 7 8" xfId="4533" xr:uid="{00000000-0005-0000-0000-000098070000}"/>
    <cellStyle name="合計 7 8 2" xfId="25047" xr:uid="{00000000-0005-0000-0000-0000BA2C0000}"/>
    <cellStyle name="合計 7 9" xfId="10201" xr:uid="{00000000-0005-0000-0000-000013280000}"/>
    <cellStyle name="合計 8" xfId="1323" xr:uid="{00000000-0005-0000-0000-000031050000}"/>
    <cellStyle name="合計 8 10" xfId="15996" xr:uid="{00000000-0005-0000-0000-0000B0070000}"/>
    <cellStyle name="合計 8 10 2" xfId="34552" xr:uid="{00000000-0005-0000-0000-0000BD2C0000}"/>
    <cellStyle name="合計 8 11" xfId="12849" xr:uid="{00000000-0005-0000-0000-0000B0070000}"/>
    <cellStyle name="合計 8 11 2" xfId="31405" xr:uid="{00000000-0005-0000-0000-0000BE2C0000}"/>
    <cellStyle name="合計 8 12" xfId="18354" xr:uid="{00000000-0005-0000-0000-000031050000}"/>
    <cellStyle name="合計 8 12 2" xfId="36910" xr:uid="{00000000-0005-0000-0000-0000BF2C0000}"/>
    <cellStyle name="合計 8 13" xfId="17444" xr:uid="{00000000-0005-0000-0000-0000B0070000}"/>
    <cellStyle name="合計 8 13 2" xfId="36000" xr:uid="{00000000-0005-0000-0000-0000C02C0000}"/>
    <cellStyle name="合計 8 13 3" xfId="49646" xr:uid="{00000000-0005-0000-0000-0000C02C0000}"/>
    <cellStyle name="合計 8 14" xfId="17715" xr:uid="{00000000-0005-0000-0000-000031050000}"/>
    <cellStyle name="合計 8 14 2" xfId="36271" xr:uid="{00000000-0005-0000-0000-0000C12C0000}"/>
    <cellStyle name="合計 8 14 3" xfId="49885" xr:uid="{00000000-0005-0000-0000-0000C12C0000}"/>
    <cellStyle name="合計 8 15" xfId="15241" xr:uid="{00000000-0005-0000-0000-000031050000}"/>
    <cellStyle name="合計 8 15 2" xfId="33797" xr:uid="{00000000-0005-0000-0000-0000C22C0000}"/>
    <cellStyle name="合計 8 15 3" xfId="47739" xr:uid="{00000000-0005-0000-0000-0000C22C0000}"/>
    <cellStyle name="合計 8 16" xfId="22278" xr:uid="{00000000-0005-0000-0000-0000B0070000}"/>
    <cellStyle name="合計 8 16 2" xfId="40818" xr:uid="{00000000-0005-0000-0000-0000C32C0000}"/>
    <cellStyle name="合計 8 16 3" xfId="54020" xr:uid="{00000000-0005-0000-0000-0000C32C0000}"/>
    <cellStyle name="合計 8 17" xfId="23080" xr:uid="{00000000-0005-0000-0000-0000BC2C0000}"/>
    <cellStyle name="合計 8 18" xfId="29910" xr:uid="{00000000-0005-0000-0000-0000BC2C0000}"/>
    <cellStyle name="合計 8 19" xfId="54495" xr:uid="{00000000-0005-0000-0000-000031050000}"/>
    <cellStyle name="合計 8 2" xfId="1324" xr:uid="{00000000-0005-0000-0000-000032050000}"/>
    <cellStyle name="合計 8 2 10" xfId="13350" xr:uid="{00000000-0005-0000-0000-0000B1070000}"/>
    <cellStyle name="合計 8 2 10 2" xfId="31906" xr:uid="{00000000-0005-0000-0000-0000C52C0000}"/>
    <cellStyle name="合計 8 2 11" xfId="17339" xr:uid="{00000000-0005-0000-0000-000032050000}"/>
    <cellStyle name="合計 8 2 11 2" xfId="35895" xr:uid="{00000000-0005-0000-0000-0000C62C0000}"/>
    <cellStyle name="合計 8 2 12" xfId="19340" xr:uid="{00000000-0005-0000-0000-0000B1070000}"/>
    <cellStyle name="合計 8 2 12 2" xfId="37896" xr:uid="{00000000-0005-0000-0000-0000C72C0000}"/>
    <cellStyle name="合計 8 2 12 3" xfId="51388" xr:uid="{00000000-0005-0000-0000-0000C72C0000}"/>
    <cellStyle name="合計 8 2 13" xfId="17547" xr:uid="{00000000-0005-0000-0000-000032050000}"/>
    <cellStyle name="合計 8 2 13 2" xfId="36103" xr:uid="{00000000-0005-0000-0000-0000C82C0000}"/>
    <cellStyle name="合計 8 2 13 3" xfId="49733" xr:uid="{00000000-0005-0000-0000-0000C82C0000}"/>
    <cellStyle name="合計 8 2 14" xfId="18605" xr:uid="{00000000-0005-0000-0000-000032050000}"/>
    <cellStyle name="合計 8 2 14 2" xfId="37161" xr:uid="{00000000-0005-0000-0000-0000C92C0000}"/>
    <cellStyle name="合計 8 2 14 3" xfId="50663" xr:uid="{00000000-0005-0000-0000-0000C92C0000}"/>
    <cellStyle name="合計 8 2 15" xfId="22279" xr:uid="{00000000-0005-0000-0000-0000B1070000}"/>
    <cellStyle name="合計 8 2 15 2" xfId="40819" xr:uid="{00000000-0005-0000-0000-0000CA2C0000}"/>
    <cellStyle name="合計 8 2 15 3" xfId="54021" xr:uid="{00000000-0005-0000-0000-0000CA2C0000}"/>
    <cellStyle name="合計 8 2 16" xfId="23081" xr:uid="{00000000-0005-0000-0000-0000C42C0000}"/>
    <cellStyle name="合計 8 2 17" xfId="29897" xr:uid="{00000000-0005-0000-0000-0000C42C0000}"/>
    <cellStyle name="合計 8 2 18" xfId="54496" xr:uid="{00000000-0005-0000-0000-000032050000}"/>
    <cellStyle name="合計 8 2 2" xfId="1325" xr:uid="{00000000-0005-0000-0000-000033050000}"/>
    <cellStyle name="合計 8 2 2 10" xfId="17477" xr:uid="{00000000-0005-0000-0000-0000B2070000}"/>
    <cellStyle name="合計 8 2 2 10 2" xfId="36033" xr:uid="{00000000-0005-0000-0000-0000CC2C0000}"/>
    <cellStyle name="合計 8 2 2 10 3" xfId="49673" xr:uid="{00000000-0005-0000-0000-0000CC2C0000}"/>
    <cellStyle name="合計 8 2 2 11" xfId="19219" xr:uid="{00000000-0005-0000-0000-000033050000}"/>
    <cellStyle name="合計 8 2 2 11 2" xfId="37775" xr:uid="{00000000-0005-0000-0000-0000CD2C0000}"/>
    <cellStyle name="合計 8 2 2 11 3" xfId="51267" xr:uid="{00000000-0005-0000-0000-0000CD2C0000}"/>
    <cellStyle name="合計 8 2 2 12" xfId="17355" xr:uid="{00000000-0005-0000-0000-000033050000}"/>
    <cellStyle name="合計 8 2 2 12 2" xfId="35911" xr:uid="{00000000-0005-0000-0000-0000CE2C0000}"/>
    <cellStyle name="合計 8 2 2 12 3" xfId="49569" xr:uid="{00000000-0005-0000-0000-0000CE2C0000}"/>
    <cellStyle name="合計 8 2 2 13" xfId="22280" xr:uid="{00000000-0005-0000-0000-0000B2070000}"/>
    <cellStyle name="合計 8 2 2 13 2" xfId="40820" xr:uid="{00000000-0005-0000-0000-0000CF2C0000}"/>
    <cellStyle name="合計 8 2 2 13 3" xfId="54022" xr:uid="{00000000-0005-0000-0000-0000CF2C0000}"/>
    <cellStyle name="合計 8 2 2 14" xfId="23082" xr:uid="{00000000-0005-0000-0000-0000CB2C0000}"/>
    <cellStyle name="合計 8 2 2 15" xfId="29905" xr:uid="{00000000-0005-0000-0000-0000CB2C0000}"/>
    <cellStyle name="合計 8 2 2 16" xfId="54497" xr:uid="{00000000-0005-0000-0000-000033050000}"/>
    <cellStyle name="合計 8 2 2 2" xfId="2266" xr:uid="{00000000-0005-0000-0000-000033050000}"/>
    <cellStyle name="合計 8 2 2 2 10" xfId="18647" xr:uid="{00000000-0005-0000-0000-000033050000}"/>
    <cellStyle name="合計 8 2 2 2 10 2" xfId="37203" xr:uid="{00000000-0005-0000-0000-0000D12C0000}"/>
    <cellStyle name="合計 8 2 2 2 11" xfId="12855" xr:uid="{00000000-0005-0000-0000-0000B3070000}"/>
    <cellStyle name="合計 8 2 2 2 11 2" xfId="31411" xr:uid="{00000000-0005-0000-0000-0000D22C0000}"/>
    <cellStyle name="合計 8 2 2 2 11 3" xfId="45496" xr:uid="{00000000-0005-0000-0000-0000D22C0000}"/>
    <cellStyle name="合計 8 2 2 2 12" xfId="23777" xr:uid="{00000000-0005-0000-0000-0000D02C0000}"/>
    <cellStyle name="合計 8 2 2 2 13" xfId="55186" xr:uid="{00000000-0005-0000-0000-000033050000}"/>
    <cellStyle name="合計 8 2 2 2 2" xfId="5473" xr:uid="{00000000-0005-0000-0000-0000B3070000}"/>
    <cellStyle name="合計 8 2 2 2 2 2" xfId="20459" xr:uid="{00000000-0005-0000-0000-000065090000}"/>
    <cellStyle name="合計 8 2 2 2 2 2 2" xfId="39011" xr:uid="{00000000-0005-0000-0000-0000D42C0000}"/>
    <cellStyle name="合計 8 2 2 2 2 3" xfId="25890" xr:uid="{00000000-0005-0000-0000-0000D32C0000}"/>
    <cellStyle name="合計 8 2 2 2 3" xfId="7439" xr:uid="{00000000-0005-0000-0000-0000B3070000}"/>
    <cellStyle name="合計 8 2 2 2 3 2" xfId="27593" xr:uid="{00000000-0005-0000-0000-0000D52C0000}"/>
    <cellStyle name="合計 8 2 2 2 4" xfId="4778" xr:uid="{00000000-0005-0000-0000-0000B3070000}"/>
    <cellStyle name="合計 8 2 2 2 4 2" xfId="25247" xr:uid="{00000000-0005-0000-0000-0000D62C0000}"/>
    <cellStyle name="合計 8 2 2 2 5" xfId="8208" xr:uid="{00000000-0005-0000-0000-0000B3070000}"/>
    <cellStyle name="合計 8 2 2 2 5 2" xfId="28225" xr:uid="{00000000-0005-0000-0000-0000D72C0000}"/>
    <cellStyle name="合計 8 2 2 2 6" xfId="10228" xr:uid="{00000000-0005-0000-0000-00002E280000}"/>
    <cellStyle name="合計 8 2 2 2 7" xfId="11660" xr:uid="{00000000-0005-0000-0000-000033050000}"/>
    <cellStyle name="合計 8 2 2 2 7 2" xfId="30224" xr:uid="{00000000-0005-0000-0000-0000D92C0000}"/>
    <cellStyle name="合計 8 2 2 2 8" xfId="14942" xr:uid="{00000000-0005-0000-0000-0000B2070000}"/>
    <cellStyle name="合計 8 2 2 2 8 2" xfId="33498" xr:uid="{00000000-0005-0000-0000-0000DA2C0000}"/>
    <cellStyle name="合計 8 2 2 2 8 3" xfId="47456" xr:uid="{00000000-0005-0000-0000-0000DA2C0000}"/>
    <cellStyle name="合計 8 2 2 2 9" xfId="15515" xr:uid="{00000000-0005-0000-0000-0000B3070000}"/>
    <cellStyle name="合計 8 2 2 2 9 2" xfId="34071" xr:uid="{00000000-0005-0000-0000-0000DB2C0000}"/>
    <cellStyle name="合計 8 2 2 3" xfId="2766" xr:uid="{00000000-0005-0000-0000-000033050000}"/>
    <cellStyle name="合計 8 2 2 3 10" xfId="14996" xr:uid="{00000000-0005-0000-0000-0000B4070000}"/>
    <cellStyle name="合計 8 2 2 3 10 2" xfId="33552" xr:uid="{00000000-0005-0000-0000-0000DD2C0000}"/>
    <cellStyle name="合計 8 2 2 3 10 3" xfId="47510" xr:uid="{00000000-0005-0000-0000-0000DD2C0000}"/>
    <cellStyle name="合計 8 2 2 3 11" xfId="55589" xr:uid="{00000000-0005-0000-0000-000033050000}"/>
    <cellStyle name="合計 8 2 2 3 2" xfId="5973" xr:uid="{00000000-0005-0000-0000-0000B4070000}"/>
    <cellStyle name="合計 8 2 2 3 2 2" xfId="26382" xr:uid="{00000000-0005-0000-0000-0000DE2C0000}"/>
    <cellStyle name="合計 8 2 2 3 3" xfId="7939" xr:uid="{00000000-0005-0000-0000-0000B4070000}"/>
    <cellStyle name="合計 8 2 2 3 3 2" xfId="27978" xr:uid="{00000000-0005-0000-0000-0000DF2C0000}"/>
    <cellStyle name="合計 8 2 2 3 4" xfId="8800" xr:uid="{00000000-0005-0000-0000-0000B4070000}"/>
    <cellStyle name="合計 8 2 2 3 4 2" xfId="28661" xr:uid="{00000000-0005-0000-0000-0000E02C0000}"/>
    <cellStyle name="合計 8 2 2 3 5" xfId="9656" xr:uid="{00000000-0005-0000-0000-0000B4070000}"/>
    <cellStyle name="合計 8 2 2 3 5 2" xfId="29257" xr:uid="{00000000-0005-0000-0000-0000E12C0000}"/>
    <cellStyle name="合計 8 2 2 3 6" xfId="10229" xr:uid="{00000000-0005-0000-0000-00002F280000}"/>
    <cellStyle name="合計 8 2 2 3 7" xfId="11681" xr:uid="{00000000-0005-0000-0000-0000B4070000}"/>
    <cellStyle name="合計 8 2 2 3 7 2" xfId="30245" xr:uid="{00000000-0005-0000-0000-0000E32C0000}"/>
    <cellStyle name="合計 8 2 2 3 7 3" xfId="44396" xr:uid="{00000000-0005-0000-0000-0000E32C0000}"/>
    <cellStyle name="合計 8 2 2 3 8" xfId="16673" xr:uid="{00000000-0005-0000-0000-0000B4070000}"/>
    <cellStyle name="合計 8 2 2 3 8 2" xfId="35229" xr:uid="{00000000-0005-0000-0000-0000E42C0000}"/>
    <cellStyle name="合計 8 2 2 3 9" xfId="14018" xr:uid="{00000000-0005-0000-0000-000033050000}"/>
    <cellStyle name="合計 8 2 2 3 9 2" xfId="32574" xr:uid="{00000000-0005-0000-0000-0000E52C0000}"/>
    <cellStyle name="合計 8 2 2 4" xfId="2318" xr:uid="{00000000-0005-0000-0000-000033050000}"/>
    <cellStyle name="合計 8 2 2 4 10" xfId="23829" xr:uid="{00000000-0005-0000-0000-0000E62C0000}"/>
    <cellStyle name="合計 8 2 2 4 11" xfId="55238" xr:uid="{00000000-0005-0000-0000-000033050000}"/>
    <cellStyle name="合計 8 2 2 4 2" xfId="5525" xr:uid="{00000000-0005-0000-0000-0000B5070000}"/>
    <cellStyle name="合計 8 2 2 4 2 2" xfId="20511" xr:uid="{00000000-0005-0000-0000-000068090000}"/>
    <cellStyle name="合計 8 2 2 4 2 2 2" xfId="39063" xr:uid="{00000000-0005-0000-0000-0000E82C0000}"/>
    <cellStyle name="合計 8 2 2 4 2 3" xfId="25942" xr:uid="{00000000-0005-0000-0000-0000E72C0000}"/>
    <cellStyle name="合計 8 2 2 4 3" xfId="6895" xr:uid="{00000000-0005-0000-0000-0000B5070000}"/>
    <cellStyle name="合計 8 2 2 4 3 2" xfId="27156" xr:uid="{00000000-0005-0000-0000-0000E92C0000}"/>
    <cellStyle name="合計 8 2 2 4 4" xfId="10230" xr:uid="{00000000-0005-0000-0000-000030280000}"/>
    <cellStyle name="合計 8 2 2 4 5" xfId="13226" xr:uid="{00000000-0005-0000-0000-0000B5070000}"/>
    <cellStyle name="合計 8 2 2 4 5 2" xfId="31782" xr:uid="{00000000-0005-0000-0000-0000EB2C0000}"/>
    <cellStyle name="合計 8 2 2 4 5 3" xfId="45864" xr:uid="{00000000-0005-0000-0000-0000EB2C0000}"/>
    <cellStyle name="合計 8 2 2 4 6" xfId="13505" xr:uid="{00000000-0005-0000-0000-0000B5070000}"/>
    <cellStyle name="合計 8 2 2 4 6 2" xfId="32061" xr:uid="{00000000-0005-0000-0000-0000EC2C0000}"/>
    <cellStyle name="合計 8 2 2 4 7" xfId="15544" xr:uid="{00000000-0005-0000-0000-000033050000}"/>
    <cellStyle name="合計 8 2 2 4 7 2" xfId="34100" xr:uid="{00000000-0005-0000-0000-0000ED2C0000}"/>
    <cellStyle name="合計 8 2 2 4 8" xfId="19713" xr:uid="{00000000-0005-0000-0000-0000B5070000}"/>
    <cellStyle name="合計 8 2 2 4 8 2" xfId="38269" xr:uid="{00000000-0005-0000-0000-0000EE2C0000}"/>
    <cellStyle name="合計 8 2 2 4 8 3" xfId="51761" xr:uid="{00000000-0005-0000-0000-0000EE2C0000}"/>
    <cellStyle name="合計 8 2 2 4 9" xfId="21420" xr:uid="{00000000-0005-0000-0000-000033050000}"/>
    <cellStyle name="合計 8 2 2 4 9 2" xfId="39960" xr:uid="{00000000-0005-0000-0000-0000EF2C0000}"/>
    <cellStyle name="合計 8 2 2 4 9 3" xfId="53308" xr:uid="{00000000-0005-0000-0000-0000EF2C0000}"/>
    <cellStyle name="合計 8 2 2 5" xfId="4541" xr:uid="{00000000-0005-0000-0000-0000B2070000}"/>
    <cellStyle name="合計 8 2 2 5 2" xfId="25055" xr:uid="{00000000-0005-0000-0000-0000F02C0000}"/>
    <cellStyle name="合計 8 2 2 6" xfId="10227" xr:uid="{00000000-0005-0000-0000-00002D280000}"/>
    <cellStyle name="合計 8 2 2 7" xfId="16236" xr:uid="{00000000-0005-0000-0000-0000B2070000}"/>
    <cellStyle name="合計 8 2 2 7 2" xfId="34792" xr:uid="{00000000-0005-0000-0000-0000F22C0000}"/>
    <cellStyle name="合計 8 2 2 8" xfId="17474" xr:uid="{00000000-0005-0000-0000-0000B2070000}"/>
    <cellStyle name="合計 8 2 2 8 2" xfId="36030" xr:uid="{00000000-0005-0000-0000-0000F32C0000}"/>
    <cellStyle name="合計 8 2 2 9" xfId="17439" xr:uid="{00000000-0005-0000-0000-000033050000}"/>
    <cellStyle name="合計 8 2 2 9 2" xfId="35995" xr:uid="{00000000-0005-0000-0000-0000F42C0000}"/>
    <cellStyle name="合計 8 2 3" xfId="1326" xr:uid="{00000000-0005-0000-0000-000034050000}"/>
    <cellStyle name="合計 8 2 3 10" xfId="18928" xr:uid="{00000000-0005-0000-0000-0000B6070000}"/>
    <cellStyle name="合計 8 2 3 10 2" xfId="37484" xr:uid="{00000000-0005-0000-0000-0000F62C0000}"/>
    <cellStyle name="合計 8 2 3 10 3" xfId="50976" xr:uid="{00000000-0005-0000-0000-0000F62C0000}"/>
    <cellStyle name="合計 8 2 3 11" xfId="18690" xr:uid="{00000000-0005-0000-0000-000034050000}"/>
    <cellStyle name="合計 8 2 3 11 2" xfId="37246" xr:uid="{00000000-0005-0000-0000-0000F72C0000}"/>
    <cellStyle name="合計 8 2 3 11 3" xfId="50743" xr:uid="{00000000-0005-0000-0000-0000F72C0000}"/>
    <cellStyle name="合計 8 2 3 12" xfId="18852" xr:uid="{00000000-0005-0000-0000-000034050000}"/>
    <cellStyle name="合計 8 2 3 12 2" xfId="37408" xr:uid="{00000000-0005-0000-0000-0000F82C0000}"/>
    <cellStyle name="合計 8 2 3 12 3" xfId="50900" xr:uid="{00000000-0005-0000-0000-0000F82C0000}"/>
    <cellStyle name="合計 8 2 3 13" xfId="22281" xr:uid="{00000000-0005-0000-0000-0000B6070000}"/>
    <cellStyle name="合計 8 2 3 13 2" xfId="40821" xr:uid="{00000000-0005-0000-0000-0000F92C0000}"/>
    <cellStyle name="合計 8 2 3 13 3" xfId="54023" xr:uid="{00000000-0005-0000-0000-0000F92C0000}"/>
    <cellStyle name="合計 8 2 3 14" xfId="23083" xr:uid="{00000000-0005-0000-0000-0000F52C0000}"/>
    <cellStyle name="合計 8 2 3 15" xfId="24376" xr:uid="{00000000-0005-0000-0000-0000F52C0000}"/>
    <cellStyle name="合計 8 2 3 16" xfId="54498" xr:uid="{00000000-0005-0000-0000-000034050000}"/>
    <cellStyle name="合計 8 2 3 2" xfId="2265" xr:uid="{00000000-0005-0000-0000-000034050000}"/>
    <cellStyle name="合計 8 2 3 2 10" xfId="18778" xr:uid="{00000000-0005-0000-0000-000034050000}"/>
    <cellStyle name="合計 8 2 3 2 10 2" xfId="37334" xr:uid="{00000000-0005-0000-0000-0000FB2C0000}"/>
    <cellStyle name="合計 8 2 3 2 11" xfId="13947" xr:uid="{00000000-0005-0000-0000-0000B7070000}"/>
    <cellStyle name="合計 8 2 3 2 11 2" xfId="32503" xr:uid="{00000000-0005-0000-0000-0000FC2C0000}"/>
    <cellStyle name="合計 8 2 3 2 11 3" xfId="46515" xr:uid="{00000000-0005-0000-0000-0000FC2C0000}"/>
    <cellStyle name="合計 8 2 3 2 12" xfId="23776" xr:uid="{00000000-0005-0000-0000-0000FA2C0000}"/>
    <cellStyle name="合計 8 2 3 2 13" xfId="55185" xr:uid="{00000000-0005-0000-0000-000034050000}"/>
    <cellStyle name="合計 8 2 3 2 2" xfId="5472" xr:uid="{00000000-0005-0000-0000-0000B7070000}"/>
    <cellStyle name="合計 8 2 3 2 2 2" xfId="20458" xr:uid="{00000000-0005-0000-0000-00006B090000}"/>
    <cellStyle name="合計 8 2 3 2 2 2 2" xfId="39010" xr:uid="{00000000-0005-0000-0000-0000FE2C0000}"/>
    <cellStyle name="合計 8 2 3 2 2 3" xfId="25889" xr:uid="{00000000-0005-0000-0000-0000FD2C0000}"/>
    <cellStyle name="合計 8 2 3 2 3" xfId="7438" xr:uid="{00000000-0005-0000-0000-0000B7070000}"/>
    <cellStyle name="合計 8 2 3 2 3 2" xfId="27592" xr:uid="{00000000-0005-0000-0000-0000FF2C0000}"/>
    <cellStyle name="合計 8 2 3 2 4" xfId="4777" xr:uid="{00000000-0005-0000-0000-0000B7070000}"/>
    <cellStyle name="合計 8 2 3 2 4 2" xfId="25246" xr:uid="{00000000-0005-0000-0000-0000002D0000}"/>
    <cellStyle name="合計 8 2 3 2 5" xfId="6869" xr:uid="{00000000-0005-0000-0000-0000B7070000}"/>
    <cellStyle name="合計 8 2 3 2 5 2" xfId="27130" xr:uid="{00000000-0005-0000-0000-0000012D0000}"/>
    <cellStyle name="合計 8 2 3 2 6" xfId="10232" xr:uid="{00000000-0005-0000-0000-000032280000}"/>
    <cellStyle name="合計 8 2 3 2 7" xfId="11661" xr:uid="{00000000-0005-0000-0000-000034050000}"/>
    <cellStyle name="合計 8 2 3 2 7 2" xfId="30225" xr:uid="{00000000-0005-0000-0000-0000032D0000}"/>
    <cellStyle name="合計 8 2 3 2 8" xfId="14941" xr:uid="{00000000-0005-0000-0000-0000B6070000}"/>
    <cellStyle name="合計 8 2 3 2 8 2" xfId="33497" xr:uid="{00000000-0005-0000-0000-0000042D0000}"/>
    <cellStyle name="合計 8 2 3 2 8 3" xfId="47455" xr:uid="{00000000-0005-0000-0000-0000042D0000}"/>
    <cellStyle name="合計 8 2 3 2 9" xfId="13500" xr:uid="{00000000-0005-0000-0000-0000B7070000}"/>
    <cellStyle name="合計 8 2 3 2 9 2" xfId="32056" xr:uid="{00000000-0005-0000-0000-0000052D0000}"/>
    <cellStyle name="合計 8 2 3 3" xfId="2767" xr:uid="{00000000-0005-0000-0000-000034050000}"/>
    <cellStyle name="合計 8 2 3 3 10" xfId="15882" xr:uid="{00000000-0005-0000-0000-0000B8070000}"/>
    <cellStyle name="合計 8 2 3 3 10 2" xfId="34438" xr:uid="{00000000-0005-0000-0000-0000072D0000}"/>
    <cellStyle name="合計 8 2 3 3 10 3" xfId="48287" xr:uid="{00000000-0005-0000-0000-0000072D0000}"/>
    <cellStyle name="合計 8 2 3 3 11" xfId="55590" xr:uid="{00000000-0005-0000-0000-000034050000}"/>
    <cellStyle name="合計 8 2 3 3 2" xfId="5974" xr:uid="{00000000-0005-0000-0000-0000B8070000}"/>
    <cellStyle name="合計 8 2 3 3 2 2" xfId="26383" xr:uid="{00000000-0005-0000-0000-0000082D0000}"/>
    <cellStyle name="合計 8 2 3 3 3" xfId="7940" xr:uid="{00000000-0005-0000-0000-0000B8070000}"/>
    <cellStyle name="合計 8 2 3 3 3 2" xfId="27979" xr:uid="{00000000-0005-0000-0000-0000092D0000}"/>
    <cellStyle name="合計 8 2 3 3 4" xfId="8801" xr:uid="{00000000-0005-0000-0000-0000B8070000}"/>
    <cellStyle name="合計 8 2 3 3 4 2" xfId="28662" xr:uid="{00000000-0005-0000-0000-00000A2D0000}"/>
    <cellStyle name="合計 8 2 3 3 5" xfId="9657" xr:uid="{00000000-0005-0000-0000-0000B8070000}"/>
    <cellStyle name="合計 8 2 3 3 5 2" xfId="29258" xr:uid="{00000000-0005-0000-0000-00000B2D0000}"/>
    <cellStyle name="合計 8 2 3 3 6" xfId="10233" xr:uid="{00000000-0005-0000-0000-000033280000}"/>
    <cellStyle name="合計 8 2 3 3 7" xfId="13110" xr:uid="{00000000-0005-0000-0000-0000B8070000}"/>
    <cellStyle name="合計 8 2 3 3 7 2" xfId="31666" xr:uid="{00000000-0005-0000-0000-00000D2D0000}"/>
    <cellStyle name="合計 8 2 3 3 7 3" xfId="45749" xr:uid="{00000000-0005-0000-0000-00000D2D0000}"/>
    <cellStyle name="合計 8 2 3 3 8" xfId="16674" xr:uid="{00000000-0005-0000-0000-0000B8070000}"/>
    <cellStyle name="合計 8 2 3 3 8 2" xfId="35230" xr:uid="{00000000-0005-0000-0000-00000E2D0000}"/>
    <cellStyle name="合計 8 2 3 3 9" xfId="17152" xr:uid="{00000000-0005-0000-0000-000034050000}"/>
    <cellStyle name="合計 8 2 3 3 9 2" xfId="35708" xr:uid="{00000000-0005-0000-0000-00000F2D0000}"/>
    <cellStyle name="合計 8 2 3 4" xfId="3129" xr:uid="{00000000-0005-0000-0000-000034050000}"/>
    <cellStyle name="合計 8 2 3 4 10" xfId="24331" xr:uid="{00000000-0005-0000-0000-0000102D0000}"/>
    <cellStyle name="合計 8 2 3 4 11" xfId="55950" xr:uid="{00000000-0005-0000-0000-000034050000}"/>
    <cellStyle name="合計 8 2 3 4 2" xfId="6336" xr:uid="{00000000-0005-0000-0000-0000B9070000}"/>
    <cellStyle name="合計 8 2 3 4 2 2" xfId="21005" xr:uid="{00000000-0005-0000-0000-00006E090000}"/>
    <cellStyle name="合計 8 2 3 4 2 2 2" xfId="39548" xr:uid="{00000000-0005-0000-0000-0000122D0000}"/>
    <cellStyle name="合計 8 2 3 4 2 3" xfId="26744" xr:uid="{00000000-0005-0000-0000-0000112D0000}"/>
    <cellStyle name="合計 8 2 3 4 3" xfId="10019" xr:uid="{00000000-0005-0000-0000-0000B9070000}"/>
    <cellStyle name="合計 8 2 3 4 3 2" xfId="29620" xr:uid="{00000000-0005-0000-0000-0000132D0000}"/>
    <cellStyle name="合計 8 2 3 4 4" xfId="10234" xr:uid="{00000000-0005-0000-0000-000034280000}"/>
    <cellStyle name="合計 8 2 3 4 5" xfId="12916" xr:uid="{00000000-0005-0000-0000-0000B9070000}"/>
    <cellStyle name="合計 8 2 3 4 5 2" xfId="31472" xr:uid="{00000000-0005-0000-0000-0000152D0000}"/>
    <cellStyle name="合計 8 2 3 4 5 3" xfId="45555" xr:uid="{00000000-0005-0000-0000-0000152D0000}"/>
    <cellStyle name="合計 8 2 3 4 6" xfId="17035" xr:uid="{00000000-0005-0000-0000-0000B9070000}"/>
    <cellStyle name="合計 8 2 3 4 6 2" xfId="35591" xr:uid="{00000000-0005-0000-0000-0000162D0000}"/>
    <cellStyle name="合計 8 2 3 4 7" xfId="18316" xr:uid="{00000000-0005-0000-0000-000034050000}"/>
    <cellStyle name="合計 8 2 3 4 7 2" xfId="36872" xr:uid="{00000000-0005-0000-0000-0000172D0000}"/>
    <cellStyle name="合計 8 2 3 4 8" xfId="19646" xr:uid="{00000000-0005-0000-0000-0000B9070000}"/>
    <cellStyle name="合計 8 2 3 4 8 2" xfId="38202" xr:uid="{00000000-0005-0000-0000-0000182D0000}"/>
    <cellStyle name="合計 8 2 3 4 8 3" xfId="51694" xr:uid="{00000000-0005-0000-0000-0000182D0000}"/>
    <cellStyle name="合計 8 2 3 4 9" xfId="21893" xr:uid="{00000000-0005-0000-0000-000034050000}"/>
    <cellStyle name="合計 8 2 3 4 9 2" xfId="40433" xr:uid="{00000000-0005-0000-0000-0000192D0000}"/>
    <cellStyle name="合計 8 2 3 4 9 3" xfId="53781" xr:uid="{00000000-0005-0000-0000-0000192D0000}"/>
    <cellStyle name="合計 8 2 3 5" xfId="4542" xr:uid="{00000000-0005-0000-0000-0000B6070000}"/>
    <cellStyle name="合計 8 2 3 5 2" xfId="25056" xr:uid="{00000000-0005-0000-0000-00001A2D0000}"/>
    <cellStyle name="合計 8 2 3 6" xfId="10231" xr:uid="{00000000-0005-0000-0000-000031280000}"/>
    <cellStyle name="合計 8 2 3 7" xfId="13297" xr:uid="{00000000-0005-0000-0000-0000B6070000}"/>
    <cellStyle name="合計 8 2 3 7 2" xfId="31853" xr:uid="{00000000-0005-0000-0000-00001C2D0000}"/>
    <cellStyle name="合計 8 2 3 8" xfId="17974" xr:uid="{00000000-0005-0000-0000-0000B6070000}"/>
    <cellStyle name="合計 8 2 3 8 2" xfId="36530" xr:uid="{00000000-0005-0000-0000-00001D2D0000}"/>
    <cellStyle name="合計 8 2 3 9" xfId="17452" xr:uid="{00000000-0005-0000-0000-000034050000}"/>
    <cellStyle name="合計 8 2 3 9 2" xfId="36008" xr:uid="{00000000-0005-0000-0000-00001E2D0000}"/>
    <cellStyle name="合計 8 2 4" xfId="2267" xr:uid="{00000000-0005-0000-0000-000032050000}"/>
    <cellStyle name="合計 8 2 4 10" xfId="17445" xr:uid="{00000000-0005-0000-0000-000032050000}"/>
    <cellStyle name="合計 8 2 4 10 2" xfId="36001" xr:uid="{00000000-0005-0000-0000-0000202D0000}"/>
    <cellStyle name="合計 8 2 4 11" xfId="19594" xr:uid="{00000000-0005-0000-0000-0000BA070000}"/>
    <cellStyle name="合計 8 2 4 11 2" xfId="38150" xr:uid="{00000000-0005-0000-0000-0000212D0000}"/>
    <cellStyle name="合計 8 2 4 11 3" xfId="51642" xr:uid="{00000000-0005-0000-0000-0000212D0000}"/>
    <cellStyle name="合計 8 2 4 12" xfId="23778" xr:uid="{00000000-0005-0000-0000-00001F2D0000}"/>
    <cellStyle name="合計 8 2 4 13" xfId="55187" xr:uid="{00000000-0005-0000-0000-000032050000}"/>
    <cellStyle name="合計 8 2 4 2" xfId="5474" xr:uid="{00000000-0005-0000-0000-0000BA070000}"/>
    <cellStyle name="合計 8 2 4 2 2" xfId="20460" xr:uid="{00000000-0005-0000-0000-000070090000}"/>
    <cellStyle name="合計 8 2 4 2 2 2" xfId="39012" xr:uid="{00000000-0005-0000-0000-0000232D0000}"/>
    <cellStyle name="合計 8 2 4 2 3" xfId="25891" xr:uid="{00000000-0005-0000-0000-0000222D0000}"/>
    <cellStyle name="合計 8 2 4 3" xfId="7440" xr:uid="{00000000-0005-0000-0000-0000BA070000}"/>
    <cellStyle name="合計 8 2 4 3 2" xfId="27594" xr:uid="{00000000-0005-0000-0000-0000242D0000}"/>
    <cellStyle name="合計 8 2 4 4" xfId="4779" xr:uid="{00000000-0005-0000-0000-0000BA070000}"/>
    <cellStyle name="合計 8 2 4 4 2" xfId="25248" xr:uid="{00000000-0005-0000-0000-0000252D0000}"/>
    <cellStyle name="合計 8 2 4 5" xfId="6870" xr:uid="{00000000-0005-0000-0000-0000BA070000}"/>
    <cellStyle name="合計 8 2 4 5 2" xfId="27131" xr:uid="{00000000-0005-0000-0000-0000262D0000}"/>
    <cellStyle name="合計 8 2 4 6" xfId="10235" xr:uid="{00000000-0005-0000-0000-000035280000}"/>
    <cellStyle name="合計 8 2 4 7" xfId="11659" xr:uid="{00000000-0005-0000-0000-000032050000}"/>
    <cellStyle name="合計 8 2 4 7 2" xfId="30223" xr:uid="{00000000-0005-0000-0000-0000282D0000}"/>
    <cellStyle name="合計 8 2 4 8" xfId="14943" xr:uid="{00000000-0005-0000-0000-0000B9070000}"/>
    <cellStyle name="合計 8 2 4 8 2" xfId="33499" xr:uid="{00000000-0005-0000-0000-0000292D0000}"/>
    <cellStyle name="合計 8 2 4 8 3" xfId="47457" xr:uid="{00000000-0005-0000-0000-0000292D0000}"/>
    <cellStyle name="合計 8 2 4 9" xfId="15683" xr:uid="{00000000-0005-0000-0000-0000BA070000}"/>
    <cellStyle name="合計 8 2 4 9 2" xfId="34239" xr:uid="{00000000-0005-0000-0000-00002A2D0000}"/>
    <cellStyle name="合計 8 2 5" xfId="2765" xr:uid="{00000000-0005-0000-0000-000032050000}"/>
    <cellStyle name="合計 8 2 5 10" xfId="18573" xr:uid="{00000000-0005-0000-0000-0000BB070000}"/>
    <cellStyle name="合計 8 2 5 10 2" xfId="37129" xr:uid="{00000000-0005-0000-0000-00002C2D0000}"/>
    <cellStyle name="合計 8 2 5 10 3" xfId="50631" xr:uid="{00000000-0005-0000-0000-00002C2D0000}"/>
    <cellStyle name="合計 8 2 5 11" xfId="55588" xr:uid="{00000000-0005-0000-0000-000032050000}"/>
    <cellStyle name="合計 8 2 5 2" xfId="5972" xr:uid="{00000000-0005-0000-0000-0000BB070000}"/>
    <cellStyle name="合計 8 2 5 2 2" xfId="26381" xr:uid="{00000000-0005-0000-0000-00002D2D0000}"/>
    <cellStyle name="合計 8 2 5 3" xfId="7938" xr:uid="{00000000-0005-0000-0000-0000BB070000}"/>
    <cellStyle name="合計 8 2 5 3 2" xfId="27977" xr:uid="{00000000-0005-0000-0000-00002E2D0000}"/>
    <cellStyle name="合計 8 2 5 4" xfId="8799" xr:uid="{00000000-0005-0000-0000-0000BB070000}"/>
    <cellStyle name="合計 8 2 5 4 2" xfId="28660" xr:uid="{00000000-0005-0000-0000-00002F2D0000}"/>
    <cellStyle name="合計 8 2 5 5" xfId="9655" xr:uid="{00000000-0005-0000-0000-0000BB070000}"/>
    <cellStyle name="合計 8 2 5 5 2" xfId="29256" xr:uid="{00000000-0005-0000-0000-0000302D0000}"/>
    <cellStyle name="合計 8 2 5 6" xfId="10236" xr:uid="{00000000-0005-0000-0000-000036280000}"/>
    <cellStyle name="合計 8 2 5 7" xfId="12701" xr:uid="{00000000-0005-0000-0000-0000BB070000}"/>
    <cellStyle name="合計 8 2 5 7 2" xfId="31257" xr:uid="{00000000-0005-0000-0000-0000322D0000}"/>
    <cellStyle name="合計 8 2 5 7 3" xfId="45351" xr:uid="{00000000-0005-0000-0000-0000322D0000}"/>
    <cellStyle name="合計 8 2 5 8" xfId="16672" xr:uid="{00000000-0005-0000-0000-0000BB070000}"/>
    <cellStyle name="合計 8 2 5 8 2" xfId="35228" xr:uid="{00000000-0005-0000-0000-0000332D0000}"/>
    <cellStyle name="合計 8 2 5 9" xfId="17737" xr:uid="{00000000-0005-0000-0000-000032050000}"/>
    <cellStyle name="合計 8 2 5 9 2" xfId="36293" xr:uid="{00000000-0005-0000-0000-0000342D0000}"/>
    <cellStyle name="合計 8 2 6" xfId="2319" xr:uid="{00000000-0005-0000-0000-000032050000}"/>
    <cellStyle name="合計 8 2 6 10" xfId="23830" xr:uid="{00000000-0005-0000-0000-0000352D0000}"/>
    <cellStyle name="合計 8 2 6 11" xfId="55239" xr:uid="{00000000-0005-0000-0000-000032050000}"/>
    <cellStyle name="合計 8 2 6 2" xfId="5526" xr:uid="{00000000-0005-0000-0000-0000BC070000}"/>
    <cellStyle name="合計 8 2 6 2 2" xfId="20512" xr:uid="{00000000-0005-0000-0000-000073090000}"/>
    <cellStyle name="合計 8 2 6 2 2 2" xfId="39064" xr:uid="{00000000-0005-0000-0000-0000372D0000}"/>
    <cellStyle name="合計 8 2 6 2 3" xfId="25943" xr:uid="{00000000-0005-0000-0000-0000362D0000}"/>
    <cellStyle name="合計 8 2 6 3" xfId="6896" xr:uid="{00000000-0005-0000-0000-0000BC070000}"/>
    <cellStyle name="合計 8 2 6 3 2" xfId="27157" xr:uid="{00000000-0005-0000-0000-0000382D0000}"/>
    <cellStyle name="合計 8 2 6 4" xfId="10237" xr:uid="{00000000-0005-0000-0000-000037280000}"/>
    <cellStyle name="合計 8 2 6 5" xfId="12806" xr:uid="{00000000-0005-0000-0000-0000BC070000}"/>
    <cellStyle name="合計 8 2 6 5 2" xfId="31362" xr:uid="{00000000-0005-0000-0000-00003A2D0000}"/>
    <cellStyle name="合計 8 2 6 5 3" xfId="45450" xr:uid="{00000000-0005-0000-0000-00003A2D0000}"/>
    <cellStyle name="合計 8 2 6 6" xfId="13680" xr:uid="{00000000-0005-0000-0000-0000BC070000}"/>
    <cellStyle name="合計 8 2 6 6 2" xfId="32236" xr:uid="{00000000-0005-0000-0000-00003B2D0000}"/>
    <cellStyle name="合計 8 2 6 7" xfId="15818" xr:uid="{00000000-0005-0000-0000-000032050000}"/>
    <cellStyle name="合計 8 2 6 7 2" xfId="34374" xr:uid="{00000000-0005-0000-0000-00003C2D0000}"/>
    <cellStyle name="合計 8 2 6 8" xfId="19681" xr:uid="{00000000-0005-0000-0000-0000BC070000}"/>
    <cellStyle name="合計 8 2 6 8 2" xfId="38237" xr:uid="{00000000-0005-0000-0000-00003D2D0000}"/>
    <cellStyle name="合計 8 2 6 8 3" xfId="51729" xr:uid="{00000000-0005-0000-0000-00003D2D0000}"/>
    <cellStyle name="合計 8 2 6 9" xfId="21421" xr:uid="{00000000-0005-0000-0000-000032050000}"/>
    <cellStyle name="合計 8 2 6 9 2" xfId="39961" xr:uid="{00000000-0005-0000-0000-00003E2D0000}"/>
    <cellStyle name="合計 8 2 6 9 3" xfId="53309" xr:uid="{00000000-0005-0000-0000-00003E2D0000}"/>
    <cellStyle name="合計 8 2 7" xfId="4540" xr:uid="{00000000-0005-0000-0000-0000B1070000}"/>
    <cellStyle name="合計 8 2 7 2" xfId="25054" xr:uid="{00000000-0005-0000-0000-00003F2D0000}"/>
    <cellStyle name="合計 8 2 8" xfId="10226" xr:uid="{00000000-0005-0000-0000-00002C280000}"/>
    <cellStyle name="合計 8 2 9" xfId="13416" xr:uid="{00000000-0005-0000-0000-0000B1070000}"/>
    <cellStyle name="合計 8 2 9 2" xfId="31972" xr:uid="{00000000-0005-0000-0000-0000412D0000}"/>
    <cellStyle name="合計 8 3" xfId="1327" xr:uid="{00000000-0005-0000-0000-000035050000}"/>
    <cellStyle name="合計 8 3 10" xfId="19831" xr:uid="{00000000-0005-0000-0000-0000BD070000}"/>
    <cellStyle name="合計 8 3 10 2" xfId="38387" xr:uid="{00000000-0005-0000-0000-0000432D0000}"/>
    <cellStyle name="合計 8 3 10 3" xfId="51879" xr:uid="{00000000-0005-0000-0000-0000432D0000}"/>
    <cellStyle name="合計 8 3 11" xfId="19161" xr:uid="{00000000-0005-0000-0000-000035050000}"/>
    <cellStyle name="合計 8 3 11 2" xfId="37717" xr:uid="{00000000-0005-0000-0000-0000442D0000}"/>
    <cellStyle name="合計 8 3 11 3" xfId="51209" xr:uid="{00000000-0005-0000-0000-0000442D0000}"/>
    <cellStyle name="合計 8 3 12" xfId="18871" xr:uid="{00000000-0005-0000-0000-000035050000}"/>
    <cellStyle name="合計 8 3 12 2" xfId="37427" xr:uid="{00000000-0005-0000-0000-0000452D0000}"/>
    <cellStyle name="合計 8 3 12 3" xfId="50919" xr:uid="{00000000-0005-0000-0000-0000452D0000}"/>
    <cellStyle name="合計 8 3 13" xfId="22282" xr:uid="{00000000-0005-0000-0000-0000BD070000}"/>
    <cellStyle name="合計 8 3 13 2" xfId="40822" xr:uid="{00000000-0005-0000-0000-0000462D0000}"/>
    <cellStyle name="合計 8 3 13 3" xfId="54024" xr:uid="{00000000-0005-0000-0000-0000462D0000}"/>
    <cellStyle name="合計 8 3 14" xfId="23084" xr:uid="{00000000-0005-0000-0000-0000422D0000}"/>
    <cellStyle name="合計 8 3 15" xfId="29904" xr:uid="{00000000-0005-0000-0000-0000422D0000}"/>
    <cellStyle name="合計 8 3 16" xfId="54499" xr:uid="{00000000-0005-0000-0000-000035050000}"/>
    <cellStyle name="合計 8 3 2" xfId="2264" xr:uid="{00000000-0005-0000-0000-000035050000}"/>
    <cellStyle name="合計 8 3 2 10" xfId="17967" xr:uid="{00000000-0005-0000-0000-000035050000}"/>
    <cellStyle name="合計 8 3 2 10 2" xfId="36523" xr:uid="{00000000-0005-0000-0000-0000482D0000}"/>
    <cellStyle name="合計 8 3 2 11" xfId="18181" xr:uid="{00000000-0005-0000-0000-0000BE070000}"/>
    <cellStyle name="合計 8 3 2 11 2" xfId="36737" xr:uid="{00000000-0005-0000-0000-0000492D0000}"/>
    <cellStyle name="合計 8 3 2 11 3" xfId="50288" xr:uid="{00000000-0005-0000-0000-0000492D0000}"/>
    <cellStyle name="合計 8 3 2 12" xfId="23775" xr:uid="{00000000-0005-0000-0000-0000472D0000}"/>
    <cellStyle name="合計 8 3 2 13" xfId="55184" xr:uid="{00000000-0005-0000-0000-000035050000}"/>
    <cellStyle name="合計 8 3 2 2" xfId="5471" xr:uid="{00000000-0005-0000-0000-0000BE070000}"/>
    <cellStyle name="合計 8 3 2 2 2" xfId="20457" xr:uid="{00000000-0005-0000-0000-000076090000}"/>
    <cellStyle name="合計 8 3 2 2 2 2" xfId="39009" xr:uid="{00000000-0005-0000-0000-00004B2D0000}"/>
    <cellStyle name="合計 8 3 2 2 3" xfId="25888" xr:uid="{00000000-0005-0000-0000-00004A2D0000}"/>
    <cellStyle name="合計 8 3 2 3" xfId="7437" xr:uid="{00000000-0005-0000-0000-0000BE070000}"/>
    <cellStyle name="合計 8 3 2 3 2" xfId="27591" xr:uid="{00000000-0005-0000-0000-00004C2D0000}"/>
    <cellStyle name="合計 8 3 2 4" xfId="4776" xr:uid="{00000000-0005-0000-0000-0000BE070000}"/>
    <cellStyle name="合計 8 3 2 4 2" xfId="25245" xr:uid="{00000000-0005-0000-0000-00004D2D0000}"/>
    <cellStyle name="合計 8 3 2 5" xfId="8205" xr:uid="{00000000-0005-0000-0000-0000BE070000}"/>
    <cellStyle name="合計 8 3 2 5 2" xfId="28222" xr:uid="{00000000-0005-0000-0000-00004E2D0000}"/>
    <cellStyle name="合計 8 3 2 6" xfId="10239" xr:uid="{00000000-0005-0000-0000-000039280000}"/>
    <cellStyle name="合計 8 3 2 7" xfId="12360" xr:uid="{00000000-0005-0000-0000-000035050000}"/>
    <cellStyle name="合計 8 3 2 7 2" xfId="30919" xr:uid="{00000000-0005-0000-0000-0000502D0000}"/>
    <cellStyle name="合計 8 3 2 8" xfId="14940" xr:uid="{00000000-0005-0000-0000-0000BD070000}"/>
    <cellStyle name="合計 8 3 2 8 2" xfId="33496" xr:uid="{00000000-0005-0000-0000-0000512D0000}"/>
    <cellStyle name="合計 8 3 2 8 3" xfId="47454" xr:uid="{00000000-0005-0000-0000-0000512D0000}"/>
    <cellStyle name="合計 8 3 2 9" xfId="11526" xr:uid="{00000000-0005-0000-0000-0000BE070000}"/>
    <cellStyle name="合計 8 3 2 9 2" xfId="30090" xr:uid="{00000000-0005-0000-0000-0000522D0000}"/>
    <cellStyle name="合計 8 3 3" xfId="2768" xr:uid="{00000000-0005-0000-0000-000035050000}"/>
    <cellStyle name="合計 8 3 3 10" xfId="18060" xr:uid="{00000000-0005-0000-0000-0000BF070000}"/>
    <cellStyle name="合計 8 3 3 10 2" xfId="36616" xr:uid="{00000000-0005-0000-0000-0000542D0000}"/>
    <cellStyle name="合計 8 3 3 10 3" xfId="50178" xr:uid="{00000000-0005-0000-0000-0000542D0000}"/>
    <cellStyle name="合計 8 3 3 11" xfId="55591" xr:uid="{00000000-0005-0000-0000-000035050000}"/>
    <cellStyle name="合計 8 3 3 2" xfId="5975" xr:uid="{00000000-0005-0000-0000-0000BF070000}"/>
    <cellStyle name="合計 8 3 3 2 2" xfId="26384" xr:uid="{00000000-0005-0000-0000-0000552D0000}"/>
    <cellStyle name="合計 8 3 3 3" xfId="7941" xr:uid="{00000000-0005-0000-0000-0000BF070000}"/>
    <cellStyle name="合計 8 3 3 3 2" xfId="27980" xr:uid="{00000000-0005-0000-0000-0000562D0000}"/>
    <cellStyle name="合計 8 3 3 4" xfId="8802" xr:uid="{00000000-0005-0000-0000-0000BF070000}"/>
    <cellStyle name="合計 8 3 3 4 2" xfId="28663" xr:uid="{00000000-0005-0000-0000-0000572D0000}"/>
    <cellStyle name="合計 8 3 3 5" xfId="9658" xr:uid="{00000000-0005-0000-0000-0000BF070000}"/>
    <cellStyle name="合計 8 3 3 5 2" xfId="29259" xr:uid="{00000000-0005-0000-0000-0000582D0000}"/>
    <cellStyle name="合計 8 3 3 6" xfId="10240" xr:uid="{00000000-0005-0000-0000-00003A280000}"/>
    <cellStyle name="合計 8 3 3 7" xfId="12509" xr:uid="{00000000-0005-0000-0000-0000BF070000}"/>
    <cellStyle name="合計 8 3 3 7 2" xfId="31067" xr:uid="{00000000-0005-0000-0000-00005A2D0000}"/>
    <cellStyle name="合計 8 3 3 7 3" xfId="45167" xr:uid="{00000000-0005-0000-0000-00005A2D0000}"/>
    <cellStyle name="合計 8 3 3 8" xfId="16675" xr:uid="{00000000-0005-0000-0000-0000BF070000}"/>
    <cellStyle name="合計 8 3 3 8 2" xfId="35231" xr:uid="{00000000-0005-0000-0000-00005B2D0000}"/>
    <cellStyle name="合計 8 3 3 9" xfId="15983" xr:uid="{00000000-0005-0000-0000-000035050000}"/>
    <cellStyle name="合計 8 3 3 9 2" xfId="34539" xr:uid="{00000000-0005-0000-0000-00005C2D0000}"/>
    <cellStyle name="合計 8 3 4" xfId="2317" xr:uid="{00000000-0005-0000-0000-000035050000}"/>
    <cellStyle name="合計 8 3 4 10" xfId="23828" xr:uid="{00000000-0005-0000-0000-00005D2D0000}"/>
    <cellStyle name="合計 8 3 4 11" xfId="55237" xr:uid="{00000000-0005-0000-0000-000035050000}"/>
    <cellStyle name="合計 8 3 4 2" xfId="5524" xr:uid="{00000000-0005-0000-0000-0000C0070000}"/>
    <cellStyle name="合計 8 3 4 2 2" xfId="20510" xr:uid="{00000000-0005-0000-0000-000079090000}"/>
    <cellStyle name="合計 8 3 4 2 2 2" xfId="39062" xr:uid="{00000000-0005-0000-0000-00005F2D0000}"/>
    <cellStyle name="合計 8 3 4 2 3" xfId="25941" xr:uid="{00000000-0005-0000-0000-00005E2D0000}"/>
    <cellStyle name="合計 8 3 4 3" xfId="8228" xr:uid="{00000000-0005-0000-0000-0000C0070000}"/>
    <cellStyle name="合計 8 3 4 3 2" xfId="28245" xr:uid="{00000000-0005-0000-0000-0000602D0000}"/>
    <cellStyle name="合計 8 3 4 4" xfId="10241" xr:uid="{00000000-0005-0000-0000-00003B280000}"/>
    <cellStyle name="合計 8 3 4 5" xfId="13227" xr:uid="{00000000-0005-0000-0000-0000C0070000}"/>
    <cellStyle name="合計 8 3 4 5 2" xfId="31783" xr:uid="{00000000-0005-0000-0000-0000622D0000}"/>
    <cellStyle name="合計 8 3 4 5 3" xfId="45865" xr:uid="{00000000-0005-0000-0000-0000622D0000}"/>
    <cellStyle name="合計 8 3 4 6" xfId="13504" xr:uid="{00000000-0005-0000-0000-0000C0070000}"/>
    <cellStyle name="合計 8 3 4 6 2" xfId="32060" xr:uid="{00000000-0005-0000-0000-0000632D0000}"/>
    <cellStyle name="合計 8 3 4 7" xfId="17793" xr:uid="{00000000-0005-0000-0000-000035050000}"/>
    <cellStyle name="合計 8 3 4 7 2" xfId="36349" xr:uid="{00000000-0005-0000-0000-0000642D0000}"/>
    <cellStyle name="合計 8 3 4 8" xfId="11567" xr:uid="{00000000-0005-0000-0000-0000C0070000}"/>
    <cellStyle name="合計 8 3 4 8 2" xfId="30131" xr:uid="{00000000-0005-0000-0000-0000652D0000}"/>
    <cellStyle name="合計 8 3 4 8 3" xfId="44339" xr:uid="{00000000-0005-0000-0000-0000652D0000}"/>
    <cellStyle name="合計 8 3 4 9" xfId="21419" xr:uid="{00000000-0005-0000-0000-000035050000}"/>
    <cellStyle name="合計 8 3 4 9 2" xfId="39959" xr:uid="{00000000-0005-0000-0000-0000662D0000}"/>
    <cellStyle name="合計 8 3 4 9 3" xfId="53307" xr:uid="{00000000-0005-0000-0000-0000662D0000}"/>
    <cellStyle name="合計 8 3 5" xfId="4543" xr:uid="{00000000-0005-0000-0000-0000BD070000}"/>
    <cellStyle name="合計 8 3 5 2" xfId="25057" xr:uid="{00000000-0005-0000-0000-0000672D0000}"/>
    <cellStyle name="合計 8 3 6" xfId="10238" xr:uid="{00000000-0005-0000-0000-000038280000}"/>
    <cellStyle name="合計 8 3 7" xfId="13341" xr:uid="{00000000-0005-0000-0000-0000BD070000}"/>
    <cellStyle name="合計 8 3 7 2" xfId="31897" xr:uid="{00000000-0005-0000-0000-0000692D0000}"/>
    <cellStyle name="合計 8 3 8" xfId="17983" xr:uid="{00000000-0005-0000-0000-0000BD070000}"/>
    <cellStyle name="合計 8 3 8 2" xfId="36539" xr:uid="{00000000-0005-0000-0000-00006A2D0000}"/>
    <cellStyle name="合計 8 3 9" xfId="14696" xr:uid="{00000000-0005-0000-0000-000035050000}"/>
    <cellStyle name="合計 8 3 9 2" xfId="33252" xr:uid="{00000000-0005-0000-0000-00006B2D0000}"/>
    <cellStyle name="合計 8 4" xfId="1328" xr:uid="{00000000-0005-0000-0000-000036050000}"/>
    <cellStyle name="合計 8 4 10" xfId="19308" xr:uid="{00000000-0005-0000-0000-0000C1070000}"/>
    <cellStyle name="合計 8 4 10 2" xfId="37864" xr:uid="{00000000-0005-0000-0000-00006D2D0000}"/>
    <cellStyle name="合計 8 4 10 3" xfId="51356" xr:uid="{00000000-0005-0000-0000-00006D2D0000}"/>
    <cellStyle name="合計 8 4 11" xfId="19878" xr:uid="{00000000-0005-0000-0000-000036050000}"/>
    <cellStyle name="合計 8 4 11 2" xfId="38434" xr:uid="{00000000-0005-0000-0000-00006E2D0000}"/>
    <cellStyle name="合計 8 4 11 3" xfId="51926" xr:uid="{00000000-0005-0000-0000-00006E2D0000}"/>
    <cellStyle name="合計 8 4 12" xfId="16104" xr:uid="{00000000-0005-0000-0000-000036050000}"/>
    <cellStyle name="合計 8 4 12 2" xfId="34660" xr:uid="{00000000-0005-0000-0000-00006F2D0000}"/>
    <cellStyle name="合計 8 4 12 3" xfId="48473" xr:uid="{00000000-0005-0000-0000-00006F2D0000}"/>
    <cellStyle name="合計 8 4 13" xfId="22283" xr:uid="{00000000-0005-0000-0000-0000C1070000}"/>
    <cellStyle name="合計 8 4 13 2" xfId="40823" xr:uid="{00000000-0005-0000-0000-0000702D0000}"/>
    <cellStyle name="合計 8 4 13 3" xfId="54025" xr:uid="{00000000-0005-0000-0000-0000702D0000}"/>
    <cellStyle name="合計 8 4 14" xfId="23085" xr:uid="{00000000-0005-0000-0000-00006C2D0000}"/>
    <cellStyle name="合計 8 4 15" xfId="29903" xr:uid="{00000000-0005-0000-0000-00006C2D0000}"/>
    <cellStyle name="合計 8 4 16" xfId="54500" xr:uid="{00000000-0005-0000-0000-000036050000}"/>
    <cellStyle name="合計 8 4 2" xfId="2263" xr:uid="{00000000-0005-0000-0000-000036050000}"/>
    <cellStyle name="合計 8 4 2 10" xfId="15190" xr:uid="{00000000-0005-0000-0000-000036050000}"/>
    <cellStyle name="合計 8 4 2 10 2" xfId="33746" xr:uid="{00000000-0005-0000-0000-0000722D0000}"/>
    <cellStyle name="合計 8 4 2 11" xfId="16166" xr:uid="{00000000-0005-0000-0000-0000C2070000}"/>
    <cellStyle name="合計 8 4 2 11 2" xfId="34722" xr:uid="{00000000-0005-0000-0000-0000732D0000}"/>
    <cellStyle name="合計 8 4 2 11 3" xfId="48520" xr:uid="{00000000-0005-0000-0000-0000732D0000}"/>
    <cellStyle name="合計 8 4 2 12" xfId="23774" xr:uid="{00000000-0005-0000-0000-0000712D0000}"/>
    <cellStyle name="合計 8 4 2 13" xfId="55183" xr:uid="{00000000-0005-0000-0000-000036050000}"/>
    <cellStyle name="合計 8 4 2 2" xfId="5470" xr:uid="{00000000-0005-0000-0000-0000C2070000}"/>
    <cellStyle name="合計 8 4 2 2 2" xfId="20456" xr:uid="{00000000-0005-0000-0000-00007C090000}"/>
    <cellStyle name="合計 8 4 2 2 2 2" xfId="39008" xr:uid="{00000000-0005-0000-0000-0000752D0000}"/>
    <cellStyle name="合計 8 4 2 2 3" xfId="25887" xr:uid="{00000000-0005-0000-0000-0000742D0000}"/>
    <cellStyle name="合計 8 4 2 3" xfId="7436" xr:uid="{00000000-0005-0000-0000-0000C2070000}"/>
    <cellStyle name="合計 8 4 2 3 2" xfId="27590" xr:uid="{00000000-0005-0000-0000-0000762D0000}"/>
    <cellStyle name="合計 8 4 2 4" xfId="4775" xr:uid="{00000000-0005-0000-0000-0000C2070000}"/>
    <cellStyle name="合計 8 4 2 4 2" xfId="25244" xr:uid="{00000000-0005-0000-0000-0000772D0000}"/>
    <cellStyle name="合計 8 4 2 5" xfId="8207" xr:uid="{00000000-0005-0000-0000-0000C2070000}"/>
    <cellStyle name="合計 8 4 2 5 2" xfId="28224" xr:uid="{00000000-0005-0000-0000-0000782D0000}"/>
    <cellStyle name="合計 8 4 2 6" xfId="10243" xr:uid="{00000000-0005-0000-0000-00003D280000}"/>
    <cellStyle name="合計 8 4 2 7" xfId="12361" xr:uid="{00000000-0005-0000-0000-000036050000}"/>
    <cellStyle name="合計 8 4 2 7 2" xfId="30920" xr:uid="{00000000-0005-0000-0000-00007A2D0000}"/>
    <cellStyle name="合計 8 4 2 8" xfId="14939" xr:uid="{00000000-0005-0000-0000-0000C1070000}"/>
    <cellStyle name="合計 8 4 2 8 2" xfId="33495" xr:uid="{00000000-0005-0000-0000-00007B2D0000}"/>
    <cellStyle name="合計 8 4 2 8 3" xfId="47453" xr:uid="{00000000-0005-0000-0000-00007B2D0000}"/>
    <cellStyle name="合計 8 4 2 9" xfId="12179" xr:uid="{00000000-0005-0000-0000-0000C2070000}"/>
    <cellStyle name="合計 8 4 2 9 2" xfId="30742" xr:uid="{00000000-0005-0000-0000-00007C2D0000}"/>
    <cellStyle name="合計 8 4 3" xfId="2769" xr:uid="{00000000-0005-0000-0000-000036050000}"/>
    <cellStyle name="合計 8 4 3 10" xfId="19986" xr:uid="{00000000-0005-0000-0000-0000C3070000}"/>
    <cellStyle name="合計 8 4 3 10 2" xfId="38542" xr:uid="{00000000-0005-0000-0000-00007E2D0000}"/>
    <cellStyle name="合計 8 4 3 10 3" xfId="52034" xr:uid="{00000000-0005-0000-0000-00007E2D0000}"/>
    <cellStyle name="合計 8 4 3 11" xfId="55592" xr:uid="{00000000-0005-0000-0000-000036050000}"/>
    <cellStyle name="合計 8 4 3 2" xfId="5976" xr:uid="{00000000-0005-0000-0000-0000C3070000}"/>
    <cellStyle name="合計 8 4 3 2 2" xfId="26385" xr:uid="{00000000-0005-0000-0000-00007F2D0000}"/>
    <cellStyle name="合計 8 4 3 3" xfId="7942" xr:uid="{00000000-0005-0000-0000-0000C3070000}"/>
    <cellStyle name="合計 8 4 3 3 2" xfId="27981" xr:uid="{00000000-0005-0000-0000-0000802D0000}"/>
    <cellStyle name="合計 8 4 3 4" xfId="8803" xr:uid="{00000000-0005-0000-0000-0000C3070000}"/>
    <cellStyle name="合計 8 4 3 4 2" xfId="28664" xr:uid="{00000000-0005-0000-0000-0000812D0000}"/>
    <cellStyle name="合計 8 4 3 5" xfId="9659" xr:uid="{00000000-0005-0000-0000-0000C3070000}"/>
    <cellStyle name="合計 8 4 3 5 2" xfId="29260" xr:uid="{00000000-0005-0000-0000-0000822D0000}"/>
    <cellStyle name="合計 8 4 3 6" xfId="10244" xr:uid="{00000000-0005-0000-0000-00003E280000}"/>
    <cellStyle name="合計 8 4 3 7" xfId="12704" xr:uid="{00000000-0005-0000-0000-0000C3070000}"/>
    <cellStyle name="合計 8 4 3 7 2" xfId="31260" xr:uid="{00000000-0005-0000-0000-0000842D0000}"/>
    <cellStyle name="合計 8 4 3 7 3" xfId="45354" xr:uid="{00000000-0005-0000-0000-0000842D0000}"/>
    <cellStyle name="合計 8 4 3 8" xfId="16676" xr:uid="{00000000-0005-0000-0000-0000C3070000}"/>
    <cellStyle name="合計 8 4 3 8 2" xfId="35232" xr:uid="{00000000-0005-0000-0000-0000852D0000}"/>
    <cellStyle name="合計 8 4 3 9" xfId="13856" xr:uid="{00000000-0005-0000-0000-000036050000}"/>
    <cellStyle name="合計 8 4 3 9 2" xfId="32412" xr:uid="{00000000-0005-0000-0000-0000862D0000}"/>
    <cellStyle name="合計 8 4 4" xfId="2316" xr:uid="{00000000-0005-0000-0000-000036050000}"/>
    <cellStyle name="合計 8 4 4 10" xfId="23827" xr:uid="{00000000-0005-0000-0000-0000872D0000}"/>
    <cellStyle name="合計 8 4 4 11" xfId="55236" xr:uid="{00000000-0005-0000-0000-000036050000}"/>
    <cellStyle name="合計 8 4 4 2" xfId="5523" xr:uid="{00000000-0005-0000-0000-0000C4070000}"/>
    <cellStyle name="合計 8 4 4 2 2" xfId="20509" xr:uid="{00000000-0005-0000-0000-00007F090000}"/>
    <cellStyle name="合計 8 4 4 2 2 2" xfId="39061" xr:uid="{00000000-0005-0000-0000-0000892D0000}"/>
    <cellStyle name="合計 8 4 4 2 3" xfId="25940" xr:uid="{00000000-0005-0000-0000-0000882D0000}"/>
    <cellStyle name="合計 8 4 4 3" xfId="8233" xr:uid="{00000000-0005-0000-0000-0000C4070000}"/>
    <cellStyle name="合計 8 4 4 3 2" xfId="28250" xr:uid="{00000000-0005-0000-0000-00008A2D0000}"/>
    <cellStyle name="合計 8 4 4 4" xfId="10245" xr:uid="{00000000-0005-0000-0000-00003F280000}"/>
    <cellStyle name="合計 8 4 4 5" xfId="11948" xr:uid="{00000000-0005-0000-0000-0000C4070000}"/>
    <cellStyle name="合計 8 4 4 5 2" xfId="30512" xr:uid="{00000000-0005-0000-0000-00008C2D0000}"/>
    <cellStyle name="合計 8 4 4 5 3" xfId="44656" xr:uid="{00000000-0005-0000-0000-00008C2D0000}"/>
    <cellStyle name="合計 8 4 4 6" xfId="15693" xr:uid="{00000000-0005-0000-0000-0000C4070000}"/>
    <cellStyle name="合計 8 4 4 6 2" xfId="34249" xr:uid="{00000000-0005-0000-0000-00008D2D0000}"/>
    <cellStyle name="合計 8 4 4 7" xfId="16193" xr:uid="{00000000-0005-0000-0000-000036050000}"/>
    <cellStyle name="合計 8 4 4 7 2" xfId="34749" xr:uid="{00000000-0005-0000-0000-00008E2D0000}"/>
    <cellStyle name="合計 8 4 4 8" xfId="13733" xr:uid="{00000000-0005-0000-0000-0000C4070000}"/>
    <cellStyle name="合計 8 4 4 8 2" xfId="32289" xr:uid="{00000000-0005-0000-0000-00008F2D0000}"/>
    <cellStyle name="合計 8 4 4 8 3" xfId="46321" xr:uid="{00000000-0005-0000-0000-00008F2D0000}"/>
    <cellStyle name="合計 8 4 4 9" xfId="21418" xr:uid="{00000000-0005-0000-0000-000036050000}"/>
    <cellStyle name="合計 8 4 4 9 2" xfId="39958" xr:uid="{00000000-0005-0000-0000-0000902D0000}"/>
    <cellStyle name="合計 8 4 4 9 3" xfId="53306" xr:uid="{00000000-0005-0000-0000-0000902D0000}"/>
    <cellStyle name="合計 8 4 5" xfId="4544" xr:uid="{00000000-0005-0000-0000-0000C1070000}"/>
    <cellStyle name="合計 8 4 5 2" xfId="25058" xr:uid="{00000000-0005-0000-0000-0000912D0000}"/>
    <cellStyle name="合計 8 4 6" xfId="10242" xr:uid="{00000000-0005-0000-0000-00003C280000}"/>
    <cellStyle name="合計 8 4 7" xfId="16146" xr:uid="{00000000-0005-0000-0000-0000C1070000}"/>
    <cellStyle name="合計 8 4 7 2" xfId="34702" xr:uid="{00000000-0005-0000-0000-0000932D0000}"/>
    <cellStyle name="合計 8 4 8" xfId="15344" xr:uid="{00000000-0005-0000-0000-0000C1070000}"/>
    <cellStyle name="合計 8 4 8 2" xfId="33900" xr:uid="{00000000-0005-0000-0000-0000942D0000}"/>
    <cellStyle name="合計 8 4 9" xfId="18193" xr:uid="{00000000-0005-0000-0000-000036050000}"/>
    <cellStyle name="合計 8 4 9 2" xfId="36749" xr:uid="{00000000-0005-0000-0000-0000952D0000}"/>
    <cellStyle name="合計 8 5" xfId="2268" xr:uid="{00000000-0005-0000-0000-000031050000}"/>
    <cellStyle name="合計 8 5 10" xfId="17732" xr:uid="{00000000-0005-0000-0000-000031050000}"/>
    <cellStyle name="合計 8 5 10 2" xfId="36288" xr:uid="{00000000-0005-0000-0000-0000972D0000}"/>
    <cellStyle name="合計 8 5 11" xfId="17241" xr:uid="{00000000-0005-0000-0000-0000C5070000}"/>
    <cellStyle name="合計 8 5 11 2" xfId="35797" xr:uid="{00000000-0005-0000-0000-0000982D0000}"/>
    <cellStyle name="合計 8 5 11 3" xfId="49468" xr:uid="{00000000-0005-0000-0000-0000982D0000}"/>
    <cellStyle name="合計 8 5 12" xfId="23779" xr:uid="{00000000-0005-0000-0000-0000962D0000}"/>
    <cellStyle name="合計 8 5 13" xfId="55188" xr:uid="{00000000-0005-0000-0000-000031050000}"/>
    <cellStyle name="合計 8 5 2" xfId="5475" xr:uid="{00000000-0005-0000-0000-0000C5070000}"/>
    <cellStyle name="合計 8 5 2 2" xfId="20461" xr:uid="{00000000-0005-0000-0000-000081090000}"/>
    <cellStyle name="合計 8 5 2 2 2" xfId="39013" xr:uid="{00000000-0005-0000-0000-00009A2D0000}"/>
    <cellStyle name="合計 8 5 2 3" xfId="25892" xr:uid="{00000000-0005-0000-0000-0000992D0000}"/>
    <cellStyle name="合計 8 5 3" xfId="7441" xr:uid="{00000000-0005-0000-0000-0000C5070000}"/>
    <cellStyle name="合計 8 5 3 2" xfId="27595" xr:uid="{00000000-0005-0000-0000-00009B2D0000}"/>
    <cellStyle name="合計 8 5 4" xfId="4780" xr:uid="{00000000-0005-0000-0000-0000C5070000}"/>
    <cellStyle name="合計 8 5 4 2" xfId="25249" xr:uid="{00000000-0005-0000-0000-00009C2D0000}"/>
    <cellStyle name="合計 8 5 5" xfId="8209" xr:uid="{00000000-0005-0000-0000-0000C5070000}"/>
    <cellStyle name="合計 8 5 5 2" xfId="28226" xr:uid="{00000000-0005-0000-0000-00009D2D0000}"/>
    <cellStyle name="合計 8 5 6" xfId="10246" xr:uid="{00000000-0005-0000-0000-000040280000}"/>
    <cellStyle name="合計 8 5 7" xfId="11658" xr:uid="{00000000-0005-0000-0000-000031050000}"/>
    <cellStyle name="合計 8 5 7 2" xfId="30222" xr:uid="{00000000-0005-0000-0000-00009F2D0000}"/>
    <cellStyle name="合計 8 5 8" xfId="14944" xr:uid="{00000000-0005-0000-0000-0000C4070000}"/>
    <cellStyle name="合計 8 5 8 2" xfId="33500" xr:uid="{00000000-0005-0000-0000-0000A02D0000}"/>
    <cellStyle name="合計 8 5 8 3" xfId="47458" xr:uid="{00000000-0005-0000-0000-0000A02D0000}"/>
    <cellStyle name="合計 8 5 9" xfId="11709" xr:uid="{00000000-0005-0000-0000-0000C5070000}"/>
    <cellStyle name="合計 8 5 9 2" xfId="30273" xr:uid="{00000000-0005-0000-0000-0000A12D0000}"/>
    <cellStyle name="合計 8 6" xfId="2764" xr:uid="{00000000-0005-0000-0000-000031050000}"/>
    <cellStyle name="合計 8 6 10" xfId="18714" xr:uid="{00000000-0005-0000-0000-0000C6070000}"/>
    <cellStyle name="合計 8 6 10 2" xfId="37270" xr:uid="{00000000-0005-0000-0000-0000A32D0000}"/>
    <cellStyle name="合計 8 6 10 3" xfId="50767" xr:uid="{00000000-0005-0000-0000-0000A32D0000}"/>
    <cellStyle name="合計 8 6 11" xfId="55587" xr:uid="{00000000-0005-0000-0000-000031050000}"/>
    <cellStyle name="合計 8 6 2" xfId="5971" xr:uid="{00000000-0005-0000-0000-0000C6070000}"/>
    <cellStyle name="合計 8 6 2 2" xfId="26380" xr:uid="{00000000-0005-0000-0000-0000A42D0000}"/>
    <cellStyle name="合計 8 6 3" xfId="7937" xr:uid="{00000000-0005-0000-0000-0000C6070000}"/>
    <cellStyle name="合計 8 6 3 2" xfId="27976" xr:uid="{00000000-0005-0000-0000-0000A52D0000}"/>
    <cellStyle name="合計 8 6 4" xfId="8798" xr:uid="{00000000-0005-0000-0000-0000C6070000}"/>
    <cellStyle name="合計 8 6 4 2" xfId="28659" xr:uid="{00000000-0005-0000-0000-0000A62D0000}"/>
    <cellStyle name="合計 8 6 5" xfId="9654" xr:uid="{00000000-0005-0000-0000-0000C6070000}"/>
    <cellStyle name="合計 8 6 5 2" xfId="29255" xr:uid="{00000000-0005-0000-0000-0000A72D0000}"/>
    <cellStyle name="合計 8 6 6" xfId="10247" xr:uid="{00000000-0005-0000-0000-000041280000}"/>
    <cellStyle name="合計 8 6 7" xfId="12506" xr:uid="{00000000-0005-0000-0000-0000C6070000}"/>
    <cellStyle name="合計 8 6 7 2" xfId="31064" xr:uid="{00000000-0005-0000-0000-0000A92D0000}"/>
    <cellStyle name="合計 8 6 7 3" xfId="45164" xr:uid="{00000000-0005-0000-0000-0000A92D0000}"/>
    <cellStyle name="合計 8 6 8" xfId="16671" xr:uid="{00000000-0005-0000-0000-0000C6070000}"/>
    <cellStyle name="合計 8 6 8 2" xfId="35227" xr:uid="{00000000-0005-0000-0000-0000AA2D0000}"/>
    <cellStyle name="合計 8 6 9" xfId="18272" xr:uid="{00000000-0005-0000-0000-000031050000}"/>
    <cellStyle name="合計 8 6 9 2" xfId="36828" xr:uid="{00000000-0005-0000-0000-0000AB2D0000}"/>
    <cellStyle name="合計 8 7" xfId="2320" xr:uid="{00000000-0005-0000-0000-000031050000}"/>
    <cellStyle name="合計 8 7 10" xfId="23831" xr:uid="{00000000-0005-0000-0000-0000AC2D0000}"/>
    <cellStyle name="合計 8 7 11" xfId="55240" xr:uid="{00000000-0005-0000-0000-000031050000}"/>
    <cellStyle name="合計 8 7 2" xfId="5527" xr:uid="{00000000-0005-0000-0000-0000C7070000}"/>
    <cellStyle name="合計 8 7 2 2" xfId="20513" xr:uid="{00000000-0005-0000-0000-000084090000}"/>
    <cellStyle name="合計 8 7 2 2 2" xfId="39065" xr:uid="{00000000-0005-0000-0000-0000AE2D0000}"/>
    <cellStyle name="合計 8 7 2 3" xfId="25944" xr:uid="{00000000-0005-0000-0000-0000AD2D0000}"/>
    <cellStyle name="合計 8 7 3" xfId="6897" xr:uid="{00000000-0005-0000-0000-0000C7070000}"/>
    <cellStyle name="合計 8 7 3 2" xfId="27158" xr:uid="{00000000-0005-0000-0000-0000AF2D0000}"/>
    <cellStyle name="合計 8 7 4" xfId="10248" xr:uid="{00000000-0005-0000-0000-000042280000}"/>
    <cellStyle name="合計 8 7 5" xfId="11908" xr:uid="{00000000-0005-0000-0000-0000C7070000}"/>
    <cellStyle name="合計 8 7 5 2" xfId="30472" xr:uid="{00000000-0005-0000-0000-0000B12D0000}"/>
    <cellStyle name="合計 8 7 5 3" xfId="44617" xr:uid="{00000000-0005-0000-0000-0000B12D0000}"/>
    <cellStyle name="合計 8 7 6" xfId="15533" xr:uid="{00000000-0005-0000-0000-0000C7070000}"/>
    <cellStyle name="合計 8 7 6 2" xfId="34089" xr:uid="{00000000-0005-0000-0000-0000B22D0000}"/>
    <cellStyle name="合計 8 7 7" xfId="13531" xr:uid="{00000000-0005-0000-0000-000031050000}"/>
    <cellStyle name="合計 8 7 7 2" xfId="32087" xr:uid="{00000000-0005-0000-0000-0000B32D0000}"/>
    <cellStyle name="合計 8 7 8" xfId="19634" xr:uid="{00000000-0005-0000-0000-0000C7070000}"/>
    <cellStyle name="合計 8 7 8 2" xfId="38190" xr:uid="{00000000-0005-0000-0000-0000B42D0000}"/>
    <cellStyle name="合計 8 7 8 3" xfId="51682" xr:uid="{00000000-0005-0000-0000-0000B42D0000}"/>
    <cellStyle name="合計 8 7 9" xfId="21422" xr:uid="{00000000-0005-0000-0000-000031050000}"/>
    <cellStyle name="合計 8 7 9 2" xfId="39962" xr:uid="{00000000-0005-0000-0000-0000B52D0000}"/>
    <cellStyle name="合計 8 7 9 3" xfId="53310" xr:uid="{00000000-0005-0000-0000-0000B52D0000}"/>
    <cellStyle name="合計 8 8" xfId="4539" xr:uid="{00000000-0005-0000-0000-0000B0070000}"/>
    <cellStyle name="合計 8 8 2" xfId="25053" xr:uid="{00000000-0005-0000-0000-0000B62D0000}"/>
    <cellStyle name="合計 8 9" xfId="10225" xr:uid="{00000000-0005-0000-0000-00002B280000}"/>
    <cellStyle name="合計 9" xfId="1329" xr:uid="{00000000-0005-0000-0000-000037050000}"/>
    <cellStyle name="合計 9 10" xfId="15995" xr:uid="{00000000-0005-0000-0000-0000C8070000}"/>
    <cellStyle name="合計 9 10 2" xfId="34551" xr:uid="{00000000-0005-0000-0000-0000B92D0000}"/>
    <cellStyle name="合計 9 11" xfId="16031" xr:uid="{00000000-0005-0000-0000-0000C8070000}"/>
    <cellStyle name="合計 9 11 2" xfId="34587" xr:uid="{00000000-0005-0000-0000-0000BA2D0000}"/>
    <cellStyle name="合計 9 12" xfId="18537" xr:uid="{00000000-0005-0000-0000-000037050000}"/>
    <cellStyle name="合計 9 12 2" xfId="37093" xr:uid="{00000000-0005-0000-0000-0000BB2D0000}"/>
    <cellStyle name="合計 9 13" xfId="19181" xr:uid="{00000000-0005-0000-0000-0000C8070000}"/>
    <cellStyle name="合計 9 13 2" xfId="37737" xr:uid="{00000000-0005-0000-0000-0000BC2D0000}"/>
    <cellStyle name="合計 9 13 3" xfId="51229" xr:uid="{00000000-0005-0000-0000-0000BC2D0000}"/>
    <cellStyle name="合計 9 14" xfId="18868" xr:uid="{00000000-0005-0000-0000-000037050000}"/>
    <cellStyle name="合計 9 14 2" xfId="37424" xr:uid="{00000000-0005-0000-0000-0000BD2D0000}"/>
    <cellStyle name="合計 9 14 3" xfId="50916" xr:uid="{00000000-0005-0000-0000-0000BD2D0000}"/>
    <cellStyle name="合計 9 15" xfId="14452" xr:uid="{00000000-0005-0000-0000-000037050000}"/>
    <cellStyle name="合計 9 15 2" xfId="33008" xr:uid="{00000000-0005-0000-0000-0000BE2D0000}"/>
    <cellStyle name="合計 9 15 3" xfId="46990" xr:uid="{00000000-0005-0000-0000-0000BE2D0000}"/>
    <cellStyle name="合計 9 16" xfId="22284" xr:uid="{00000000-0005-0000-0000-0000C8070000}"/>
    <cellStyle name="合計 9 16 2" xfId="40824" xr:uid="{00000000-0005-0000-0000-0000BF2D0000}"/>
    <cellStyle name="合計 9 16 3" xfId="54026" xr:uid="{00000000-0005-0000-0000-0000BF2D0000}"/>
    <cellStyle name="合計 9 17" xfId="23086" xr:uid="{00000000-0005-0000-0000-0000B82D0000}"/>
    <cellStyle name="合計 9 18" xfId="29899" xr:uid="{00000000-0005-0000-0000-0000B82D0000}"/>
    <cellStyle name="合計 9 19" xfId="54501" xr:uid="{00000000-0005-0000-0000-000037050000}"/>
    <cellStyle name="合計 9 2" xfId="1330" xr:uid="{00000000-0005-0000-0000-000038050000}"/>
    <cellStyle name="合計 9 2 10" xfId="17802" xr:uid="{00000000-0005-0000-0000-0000C9070000}"/>
    <cellStyle name="合計 9 2 10 2" xfId="36358" xr:uid="{00000000-0005-0000-0000-0000C12D0000}"/>
    <cellStyle name="合計 9 2 11" xfId="17759" xr:uid="{00000000-0005-0000-0000-000038050000}"/>
    <cellStyle name="合計 9 2 11 2" xfId="36315" xr:uid="{00000000-0005-0000-0000-0000C22D0000}"/>
    <cellStyle name="合計 9 2 12" xfId="19052" xr:uid="{00000000-0005-0000-0000-0000C9070000}"/>
    <cellStyle name="合計 9 2 12 2" xfId="37608" xr:uid="{00000000-0005-0000-0000-0000C32D0000}"/>
    <cellStyle name="合計 9 2 12 3" xfId="51100" xr:uid="{00000000-0005-0000-0000-0000C32D0000}"/>
    <cellStyle name="合計 9 2 13" xfId="16248" xr:uid="{00000000-0005-0000-0000-000038050000}"/>
    <cellStyle name="合計 9 2 13 2" xfId="34804" xr:uid="{00000000-0005-0000-0000-0000C42D0000}"/>
    <cellStyle name="合計 9 2 13 3" xfId="48594" xr:uid="{00000000-0005-0000-0000-0000C42D0000}"/>
    <cellStyle name="合計 9 2 14" xfId="17743" xr:uid="{00000000-0005-0000-0000-000038050000}"/>
    <cellStyle name="合計 9 2 14 2" xfId="36299" xr:uid="{00000000-0005-0000-0000-0000C52D0000}"/>
    <cellStyle name="合計 9 2 14 3" xfId="49908" xr:uid="{00000000-0005-0000-0000-0000C52D0000}"/>
    <cellStyle name="合計 9 2 15" xfId="22285" xr:uid="{00000000-0005-0000-0000-0000C9070000}"/>
    <cellStyle name="合計 9 2 15 2" xfId="40825" xr:uid="{00000000-0005-0000-0000-0000C62D0000}"/>
    <cellStyle name="合計 9 2 15 3" xfId="54027" xr:uid="{00000000-0005-0000-0000-0000C62D0000}"/>
    <cellStyle name="合計 9 2 16" xfId="23087" xr:uid="{00000000-0005-0000-0000-0000C02D0000}"/>
    <cellStyle name="合計 9 2 17" xfId="29902" xr:uid="{00000000-0005-0000-0000-0000C02D0000}"/>
    <cellStyle name="合計 9 2 18" xfId="54502" xr:uid="{00000000-0005-0000-0000-000038050000}"/>
    <cellStyle name="合計 9 2 2" xfId="1331" xr:uid="{00000000-0005-0000-0000-000039050000}"/>
    <cellStyle name="合計 9 2 2 10" xfId="19367" xr:uid="{00000000-0005-0000-0000-0000CA070000}"/>
    <cellStyle name="合計 9 2 2 10 2" xfId="37923" xr:uid="{00000000-0005-0000-0000-0000C82D0000}"/>
    <cellStyle name="合計 9 2 2 10 3" xfId="51415" xr:uid="{00000000-0005-0000-0000-0000C82D0000}"/>
    <cellStyle name="合計 9 2 2 11" xfId="19746" xr:uid="{00000000-0005-0000-0000-000039050000}"/>
    <cellStyle name="合計 9 2 2 11 2" xfId="38302" xr:uid="{00000000-0005-0000-0000-0000C92D0000}"/>
    <cellStyle name="合計 9 2 2 11 3" xfId="51794" xr:uid="{00000000-0005-0000-0000-0000C92D0000}"/>
    <cellStyle name="合計 9 2 2 12" xfId="17534" xr:uid="{00000000-0005-0000-0000-000039050000}"/>
    <cellStyle name="合計 9 2 2 12 2" xfId="36090" xr:uid="{00000000-0005-0000-0000-0000CA2D0000}"/>
    <cellStyle name="合計 9 2 2 12 3" xfId="49721" xr:uid="{00000000-0005-0000-0000-0000CA2D0000}"/>
    <cellStyle name="合計 9 2 2 13" xfId="22286" xr:uid="{00000000-0005-0000-0000-0000CA070000}"/>
    <cellStyle name="合計 9 2 2 13 2" xfId="40826" xr:uid="{00000000-0005-0000-0000-0000CB2D0000}"/>
    <cellStyle name="合計 9 2 2 13 3" xfId="54028" xr:uid="{00000000-0005-0000-0000-0000CB2D0000}"/>
    <cellStyle name="合計 9 2 2 14" xfId="23088" xr:uid="{00000000-0005-0000-0000-0000C72D0000}"/>
    <cellStyle name="合計 9 2 2 15" xfId="29901" xr:uid="{00000000-0005-0000-0000-0000C72D0000}"/>
    <cellStyle name="合計 9 2 2 16" xfId="54503" xr:uid="{00000000-0005-0000-0000-000039050000}"/>
    <cellStyle name="合計 9 2 2 2" xfId="2260" xr:uid="{00000000-0005-0000-0000-000039050000}"/>
    <cellStyle name="合計 9 2 2 2 10" xfId="14909" xr:uid="{00000000-0005-0000-0000-000039050000}"/>
    <cellStyle name="合計 9 2 2 2 10 2" xfId="33465" xr:uid="{00000000-0005-0000-0000-0000CD2D0000}"/>
    <cellStyle name="合計 9 2 2 2 11" xfId="19727" xr:uid="{00000000-0005-0000-0000-0000CB070000}"/>
    <cellStyle name="合計 9 2 2 2 11 2" xfId="38283" xr:uid="{00000000-0005-0000-0000-0000CE2D0000}"/>
    <cellStyle name="合計 9 2 2 2 11 3" xfId="51775" xr:uid="{00000000-0005-0000-0000-0000CE2D0000}"/>
    <cellStyle name="合計 9 2 2 2 12" xfId="23771" xr:uid="{00000000-0005-0000-0000-0000CC2D0000}"/>
    <cellStyle name="合計 9 2 2 2 13" xfId="55180" xr:uid="{00000000-0005-0000-0000-000039050000}"/>
    <cellStyle name="合計 9 2 2 2 2" xfId="5467" xr:uid="{00000000-0005-0000-0000-0000CB070000}"/>
    <cellStyle name="合計 9 2 2 2 2 2" xfId="20453" xr:uid="{00000000-0005-0000-0000-000089090000}"/>
    <cellStyle name="合計 9 2 2 2 2 2 2" xfId="39005" xr:uid="{00000000-0005-0000-0000-0000D02D0000}"/>
    <cellStyle name="合計 9 2 2 2 2 3" xfId="25884" xr:uid="{00000000-0005-0000-0000-0000CF2D0000}"/>
    <cellStyle name="合計 9 2 2 2 3" xfId="7433" xr:uid="{00000000-0005-0000-0000-0000CB070000}"/>
    <cellStyle name="合計 9 2 2 2 3 2" xfId="27587" xr:uid="{00000000-0005-0000-0000-0000D12D0000}"/>
    <cellStyle name="合計 9 2 2 2 4" xfId="4772" xr:uid="{00000000-0005-0000-0000-0000CB070000}"/>
    <cellStyle name="合計 9 2 2 2 4 2" xfId="25241" xr:uid="{00000000-0005-0000-0000-0000D22D0000}"/>
    <cellStyle name="合計 9 2 2 2 5" xfId="6867" xr:uid="{00000000-0005-0000-0000-0000CB070000}"/>
    <cellStyle name="合計 9 2 2 2 5 2" xfId="27128" xr:uid="{00000000-0005-0000-0000-0000D32D0000}"/>
    <cellStyle name="合計 9 2 2 2 6" xfId="10252" xr:uid="{00000000-0005-0000-0000-000046280000}"/>
    <cellStyle name="合計 9 2 2 2 7" xfId="12364" xr:uid="{00000000-0005-0000-0000-000039050000}"/>
    <cellStyle name="合計 9 2 2 2 7 2" xfId="30923" xr:uid="{00000000-0005-0000-0000-0000D52D0000}"/>
    <cellStyle name="合計 9 2 2 2 8" xfId="14936" xr:uid="{00000000-0005-0000-0000-0000CA070000}"/>
    <cellStyle name="合計 9 2 2 2 8 2" xfId="33492" xr:uid="{00000000-0005-0000-0000-0000D62D0000}"/>
    <cellStyle name="合計 9 2 2 2 8 3" xfId="47450" xr:uid="{00000000-0005-0000-0000-0000D62D0000}"/>
    <cellStyle name="合計 9 2 2 2 9" xfId="15680" xr:uid="{00000000-0005-0000-0000-0000CB070000}"/>
    <cellStyle name="合計 9 2 2 2 9 2" xfId="34236" xr:uid="{00000000-0005-0000-0000-0000D72D0000}"/>
    <cellStyle name="合計 9 2 2 3" xfId="2772" xr:uid="{00000000-0005-0000-0000-000039050000}"/>
    <cellStyle name="合計 9 2 2 3 10" xfId="18708" xr:uid="{00000000-0005-0000-0000-0000CC070000}"/>
    <cellStyle name="合計 9 2 2 3 10 2" xfId="37264" xr:uid="{00000000-0005-0000-0000-0000D92D0000}"/>
    <cellStyle name="合計 9 2 2 3 10 3" xfId="50761" xr:uid="{00000000-0005-0000-0000-0000D92D0000}"/>
    <cellStyle name="合計 9 2 2 3 11" xfId="55595" xr:uid="{00000000-0005-0000-0000-000039050000}"/>
    <cellStyle name="合計 9 2 2 3 2" xfId="5979" xr:uid="{00000000-0005-0000-0000-0000CC070000}"/>
    <cellStyle name="合計 9 2 2 3 2 2" xfId="26388" xr:uid="{00000000-0005-0000-0000-0000DA2D0000}"/>
    <cellStyle name="合計 9 2 2 3 3" xfId="7945" xr:uid="{00000000-0005-0000-0000-0000CC070000}"/>
    <cellStyle name="合計 9 2 2 3 3 2" xfId="27984" xr:uid="{00000000-0005-0000-0000-0000DB2D0000}"/>
    <cellStyle name="合計 9 2 2 3 4" xfId="8806" xr:uid="{00000000-0005-0000-0000-0000CC070000}"/>
    <cellStyle name="合計 9 2 2 3 4 2" xfId="28667" xr:uid="{00000000-0005-0000-0000-0000DC2D0000}"/>
    <cellStyle name="合計 9 2 2 3 5" xfId="9662" xr:uid="{00000000-0005-0000-0000-0000CC070000}"/>
    <cellStyle name="合計 9 2 2 3 5 2" xfId="29263" xr:uid="{00000000-0005-0000-0000-0000DD2D0000}"/>
    <cellStyle name="合計 9 2 2 3 6" xfId="10253" xr:uid="{00000000-0005-0000-0000-000047280000}"/>
    <cellStyle name="合計 9 2 2 3 7" xfId="12510" xr:uid="{00000000-0005-0000-0000-0000CC070000}"/>
    <cellStyle name="合計 9 2 2 3 7 2" xfId="31068" xr:uid="{00000000-0005-0000-0000-0000DF2D0000}"/>
    <cellStyle name="合計 9 2 2 3 7 3" xfId="45168" xr:uid="{00000000-0005-0000-0000-0000DF2D0000}"/>
    <cellStyle name="合計 9 2 2 3 8" xfId="16679" xr:uid="{00000000-0005-0000-0000-0000CC070000}"/>
    <cellStyle name="合計 9 2 2 3 8 2" xfId="35235" xr:uid="{00000000-0005-0000-0000-0000E02D0000}"/>
    <cellStyle name="合計 9 2 2 3 9" xfId="15232" xr:uid="{00000000-0005-0000-0000-000039050000}"/>
    <cellStyle name="合計 9 2 2 3 9 2" xfId="33788" xr:uid="{00000000-0005-0000-0000-0000E12D0000}"/>
    <cellStyle name="合計 9 2 2 4" xfId="2314" xr:uid="{00000000-0005-0000-0000-000039050000}"/>
    <cellStyle name="合計 9 2 2 4 10" xfId="23825" xr:uid="{00000000-0005-0000-0000-0000E22D0000}"/>
    <cellStyle name="合計 9 2 2 4 11" xfId="55234" xr:uid="{00000000-0005-0000-0000-000039050000}"/>
    <cellStyle name="合計 9 2 2 4 2" xfId="5521" xr:uid="{00000000-0005-0000-0000-0000CD070000}"/>
    <cellStyle name="合計 9 2 2 4 2 2" xfId="20507" xr:uid="{00000000-0005-0000-0000-00008C090000}"/>
    <cellStyle name="合計 9 2 2 4 2 2 2" xfId="39059" xr:uid="{00000000-0005-0000-0000-0000E42D0000}"/>
    <cellStyle name="合計 9 2 2 4 2 3" xfId="25938" xr:uid="{00000000-0005-0000-0000-0000E32D0000}"/>
    <cellStyle name="合計 9 2 2 4 3" xfId="8232" xr:uid="{00000000-0005-0000-0000-0000CD070000}"/>
    <cellStyle name="合計 9 2 2 4 3 2" xfId="28249" xr:uid="{00000000-0005-0000-0000-0000E52D0000}"/>
    <cellStyle name="合計 9 2 2 4 4" xfId="10254" xr:uid="{00000000-0005-0000-0000-000048280000}"/>
    <cellStyle name="合計 9 2 2 4 5" xfId="11754" xr:uid="{00000000-0005-0000-0000-0000CD070000}"/>
    <cellStyle name="合計 9 2 2 4 5 2" xfId="30318" xr:uid="{00000000-0005-0000-0000-0000E72D0000}"/>
    <cellStyle name="合計 9 2 2 4 5 3" xfId="44465" xr:uid="{00000000-0005-0000-0000-0000E72D0000}"/>
    <cellStyle name="合計 9 2 2 4 6" xfId="15698" xr:uid="{00000000-0005-0000-0000-0000CD070000}"/>
    <cellStyle name="合計 9 2 2 4 6 2" xfId="34254" xr:uid="{00000000-0005-0000-0000-0000E82D0000}"/>
    <cellStyle name="合計 9 2 2 4 7" xfId="14208" xr:uid="{00000000-0005-0000-0000-000039050000}"/>
    <cellStyle name="合計 9 2 2 4 7 2" xfId="32764" xr:uid="{00000000-0005-0000-0000-0000E92D0000}"/>
    <cellStyle name="合計 9 2 2 4 8" xfId="17432" xr:uid="{00000000-0005-0000-0000-0000CD070000}"/>
    <cellStyle name="合計 9 2 2 4 8 2" xfId="35988" xr:uid="{00000000-0005-0000-0000-0000EA2D0000}"/>
    <cellStyle name="合計 9 2 2 4 8 3" xfId="49637" xr:uid="{00000000-0005-0000-0000-0000EA2D0000}"/>
    <cellStyle name="合計 9 2 2 4 9" xfId="21416" xr:uid="{00000000-0005-0000-0000-000039050000}"/>
    <cellStyle name="合計 9 2 2 4 9 2" xfId="39956" xr:uid="{00000000-0005-0000-0000-0000EB2D0000}"/>
    <cellStyle name="合計 9 2 2 4 9 3" xfId="53304" xr:uid="{00000000-0005-0000-0000-0000EB2D0000}"/>
    <cellStyle name="合計 9 2 2 5" xfId="4547" xr:uid="{00000000-0005-0000-0000-0000CA070000}"/>
    <cellStyle name="合計 9 2 2 5 2" xfId="25061" xr:uid="{00000000-0005-0000-0000-0000EC2D0000}"/>
    <cellStyle name="合計 9 2 2 6" xfId="10251" xr:uid="{00000000-0005-0000-0000-000045280000}"/>
    <cellStyle name="合計 9 2 2 7" xfId="16239" xr:uid="{00000000-0005-0000-0000-0000CA070000}"/>
    <cellStyle name="合計 9 2 2 7 2" xfId="34795" xr:uid="{00000000-0005-0000-0000-0000EE2D0000}"/>
    <cellStyle name="合計 9 2 2 8" xfId="17860" xr:uid="{00000000-0005-0000-0000-0000CA070000}"/>
    <cellStyle name="合計 9 2 2 8 2" xfId="36416" xr:uid="{00000000-0005-0000-0000-0000EF2D0000}"/>
    <cellStyle name="合計 9 2 2 9" xfId="17657" xr:uid="{00000000-0005-0000-0000-000039050000}"/>
    <cellStyle name="合計 9 2 2 9 2" xfId="36213" xr:uid="{00000000-0005-0000-0000-0000F02D0000}"/>
    <cellStyle name="合計 9 2 3" xfId="1332" xr:uid="{00000000-0005-0000-0000-00003A050000}"/>
    <cellStyle name="合計 9 2 3 10" xfId="19974" xr:uid="{00000000-0005-0000-0000-0000CE070000}"/>
    <cellStyle name="合計 9 2 3 10 2" xfId="38530" xr:uid="{00000000-0005-0000-0000-0000F22D0000}"/>
    <cellStyle name="合計 9 2 3 10 3" xfId="52022" xr:uid="{00000000-0005-0000-0000-0000F22D0000}"/>
    <cellStyle name="合計 9 2 3 11" xfId="18968" xr:uid="{00000000-0005-0000-0000-00003A050000}"/>
    <cellStyle name="合計 9 2 3 11 2" xfId="37524" xr:uid="{00000000-0005-0000-0000-0000F32D0000}"/>
    <cellStyle name="合計 9 2 3 11 3" xfId="51016" xr:uid="{00000000-0005-0000-0000-0000F32D0000}"/>
    <cellStyle name="合計 9 2 3 12" xfId="18201" xr:uid="{00000000-0005-0000-0000-00003A050000}"/>
    <cellStyle name="合計 9 2 3 12 2" xfId="36757" xr:uid="{00000000-0005-0000-0000-0000F42D0000}"/>
    <cellStyle name="合計 9 2 3 12 3" xfId="50306" xr:uid="{00000000-0005-0000-0000-0000F42D0000}"/>
    <cellStyle name="合計 9 2 3 13" xfId="22287" xr:uid="{00000000-0005-0000-0000-0000CE070000}"/>
    <cellStyle name="合計 9 2 3 13 2" xfId="40827" xr:uid="{00000000-0005-0000-0000-0000F52D0000}"/>
    <cellStyle name="合計 9 2 3 13 3" xfId="54029" xr:uid="{00000000-0005-0000-0000-0000F52D0000}"/>
    <cellStyle name="合計 9 2 3 14" xfId="23089" xr:uid="{00000000-0005-0000-0000-0000F12D0000}"/>
    <cellStyle name="合計 9 2 3 15" xfId="24167" xr:uid="{00000000-0005-0000-0000-0000F12D0000}"/>
    <cellStyle name="合計 9 2 3 16" xfId="54504" xr:uid="{00000000-0005-0000-0000-00003A050000}"/>
    <cellStyle name="合計 9 2 3 2" xfId="2259" xr:uid="{00000000-0005-0000-0000-00003A050000}"/>
    <cellStyle name="合計 9 2 3 2 10" xfId="18644" xr:uid="{00000000-0005-0000-0000-00003A050000}"/>
    <cellStyle name="合計 9 2 3 2 10 2" xfId="37200" xr:uid="{00000000-0005-0000-0000-0000F72D0000}"/>
    <cellStyle name="合計 9 2 3 2 11" xfId="14129" xr:uid="{00000000-0005-0000-0000-0000CF070000}"/>
    <cellStyle name="合計 9 2 3 2 11 2" xfId="32685" xr:uid="{00000000-0005-0000-0000-0000F82D0000}"/>
    <cellStyle name="合計 9 2 3 2 11 3" xfId="46685" xr:uid="{00000000-0005-0000-0000-0000F82D0000}"/>
    <cellStyle name="合計 9 2 3 2 12" xfId="23770" xr:uid="{00000000-0005-0000-0000-0000F62D0000}"/>
    <cellStyle name="合計 9 2 3 2 13" xfId="55179" xr:uid="{00000000-0005-0000-0000-00003A050000}"/>
    <cellStyle name="合計 9 2 3 2 2" xfId="5466" xr:uid="{00000000-0005-0000-0000-0000CF070000}"/>
    <cellStyle name="合計 9 2 3 2 2 2" xfId="20452" xr:uid="{00000000-0005-0000-0000-00008F090000}"/>
    <cellStyle name="合計 9 2 3 2 2 2 2" xfId="39004" xr:uid="{00000000-0005-0000-0000-0000FA2D0000}"/>
    <cellStyle name="合計 9 2 3 2 2 3" xfId="25883" xr:uid="{00000000-0005-0000-0000-0000F92D0000}"/>
    <cellStyle name="合計 9 2 3 2 3" xfId="7432" xr:uid="{00000000-0005-0000-0000-0000CF070000}"/>
    <cellStyle name="合計 9 2 3 2 3 2" xfId="27586" xr:uid="{00000000-0005-0000-0000-0000FB2D0000}"/>
    <cellStyle name="合計 9 2 3 2 4" xfId="4771" xr:uid="{00000000-0005-0000-0000-0000CF070000}"/>
    <cellStyle name="合計 9 2 3 2 4 2" xfId="25240" xr:uid="{00000000-0005-0000-0000-0000FC2D0000}"/>
    <cellStyle name="合計 9 2 3 2 5" xfId="6866" xr:uid="{00000000-0005-0000-0000-0000CF070000}"/>
    <cellStyle name="合計 9 2 3 2 5 2" xfId="27127" xr:uid="{00000000-0005-0000-0000-0000FD2D0000}"/>
    <cellStyle name="合計 9 2 3 2 6" xfId="10256" xr:uid="{00000000-0005-0000-0000-00004A280000}"/>
    <cellStyle name="合計 9 2 3 2 7" xfId="12365" xr:uid="{00000000-0005-0000-0000-00003A050000}"/>
    <cellStyle name="合計 9 2 3 2 7 2" xfId="30924" xr:uid="{00000000-0005-0000-0000-0000FF2D0000}"/>
    <cellStyle name="合計 9 2 3 2 8" xfId="14935" xr:uid="{00000000-0005-0000-0000-0000CE070000}"/>
    <cellStyle name="合計 9 2 3 2 8 2" xfId="33491" xr:uid="{00000000-0005-0000-0000-0000002E0000}"/>
    <cellStyle name="合計 9 2 3 2 8 3" xfId="47449" xr:uid="{00000000-0005-0000-0000-0000002E0000}"/>
    <cellStyle name="合計 9 2 3 2 9" xfId="15512" xr:uid="{00000000-0005-0000-0000-0000CF070000}"/>
    <cellStyle name="合計 9 2 3 2 9 2" xfId="34068" xr:uid="{00000000-0005-0000-0000-0000012E0000}"/>
    <cellStyle name="合計 9 2 3 3" xfId="2773" xr:uid="{00000000-0005-0000-0000-00003A050000}"/>
    <cellStyle name="合計 9 2 3 3 10" xfId="18567" xr:uid="{00000000-0005-0000-0000-0000D0070000}"/>
    <cellStyle name="合計 9 2 3 3 10 2" xfId="37123" xr:uid="{00000000-0005-0000-0000-0000032E0000}"/>
    <cellStyle name="合計 9 2 3 3 10 3" xfId="50625" xr:uid="{00000000-0005-0000-0000-0000032E0000}"/>
    <cellStyle name="合計 9 2 3 3 11" xfId="55596" xr:uid="{00000000-0005-0000-0000-00003A050000}"/>
    <cellStyle name="合計 9 2 3 3 2" xfId="5980" xr:uid="{00000000-0005-0000-0000-0000D0070000}"/>
    <cellStyle name="合計 9 2 3 3 2 2" xfId="26389" xr:uid="{00000000-0005-0000-0000-0000042E0000}"/>
    <cellStyle name="合計 9 2 3 3 3" xfId="7946" xr:uid="{00000000-0005-0000-0000-0000D0070000}"/>
    <cellStyle name="合計 9 2 3 3 3 2" xfId="27985" xr:uid="{00000000-0005-0000-0000-0000052E0000}"/>
    <cellStyle name="合計 9 2 3 3 4" xfId="8807" xr:uid="{00000000-0005-0000-0000-0000D0070000}"/>
    <cellStyle name="合計 9 2 3 3 4 2" xfId="28668" xr:uid="{00000000-0005-0000-0000-0000062E0000}"/>
    <cellStyle name="合計 9 2 3 3 5" xfId="9663" xr:uid="{00000000-0005-0000-0000-0000D0070000}"/>
    <cellStyle name="合計 9 2 3 3 5 2" xfId="29264" xr:uid="{00000000-0005-0000-0000-0000072E0000}"/>
    <cellStyle name="合計 9 2 3 3 6" xfId="10257" xr:uid="{00000000-0005-0000-0000-00004B280000}"/>
    <cellStyle name="合計 9 2 3 3 7" xfId="12705" xr:uid="{00000000-0005-0000-0000-0000D0070000}"/>
    <cellStyle name="合計 9 2 3 3 7 2" xfId="31261" xr:uid="{00000000-0005-0000-0000-0000092E0000}"/>
    <cellStyle name="合計 9 2 3 3 7 3" xfId="45355" xr:uid="{00000000-0005-0000-0000-0000092E0000}"/>
    <cellStyle name="合計 9 2 3 3 8" xfId="16680" xr:uid="{00000000-0005-0000-0000-0000D0070000}"/>
    <cellStyle name="合計 9 2 3 3 8 2" xfId="35236" xr:uid="{00000000-0005-0000-0000-00000A2E0000}"/>
    <cellStyle name="合計 9 2 3 3 9" xfId="17115" xr:uid="{00000000-0005-0000-0000-00003A050000}"/>
    <cellStyle name="合計 9 2 3 3 9 2" xfId="35671" xr:uid="{00000000-0005-0000-0000-00000B2E0000}"/>
    <cellStyle name="合計 9 2 3 4" xfId="2313" xr:uid="{00000000-0005-0000-0000-00003A050000}"/>
    <cellStyle name="合計 9 2 3 4 10" xfId="23824" xr:uid="{00000000-0005-0000-0000-00000C2E0000}"/>
    <cellStyle name="合計 9 2 3 4 11" xfId="55233" xr:uid="{00000000-0005-0000-0000-00003A050000}"/>
    <cellStyle name="合計 9 2 3 4 2" xfId="5520" xr:uid="{00000000-0005-0000-0000-0000D1070000}"/>
    <cellStyle name="合計 9 2 3 4 2 2" xfId="20506" xr:uid="{00000000-0005-0000-0000-000092090000}"/>
    <cellStyle name="合計 9 2 3 4 2 2 2" xfId="39058" xr:uid="{00000000-0005-0000-0000-00000E2E0000}"/>
    <cellStyle name="合計 9 2 3 4 2 3" xfId="25937" xr:uid="{00000000-0005-0000-0000-00000D2E0000}"/>
    <cellStyle name="合計 9 2 3 4 3" xfId="6893" xr:uid="{00000000-0005-0000-0000-0000D1070000}"/>
    <cellStyle name="合計 9 2 3 4 3 2" xfId="27154" xr:uid="{00000000-0005-0000-0000-00000F2E0000}"/>
    <cellStyle name="合計 9 2 3 4 4" xfId="10258" xr:uid="{00000000-0005-0000-0000-00004C280000}"/>
    <cellStyle name="合計 9 2 3 4 5" xfId="11913" xr:uid="{00000000-0005-0000-0000-0000D1070000}"/>
    <cellStyle name="合計 9 2 3 4 5 2" xfId="30477" xr:uid="{00000000-0005-0000-0000-0000112E0000}"/>
    <cellStyle name="合計 9 2 3 4 5 3" xfId="44622" xr:uid="{00000000-0005-0000-0000-0000112E0000}"/>
    <cellStyle name="合計 9 2 3 4 6" xfId="15530" xr:uid="{00000000-0005-0000-0000-0000D1070000}"/>
    <cellStyle name="合計 9 2 3 4 6 2" xfId="34086" xr:uid="{00000000-0005-0000-0000-0000122E0000}"/>
    <cellStyle name="合計 9 2 3 4 7" xfId="18327" xr:uid="{00000000-0005-0000-0000-00003A050000}"/>
    <cellStyle name="合計 9 2 3 4 7 2" xfId="36883" xr:uid="{00000000-0005-0000-0000-0000132E0000}"/>
    <cellStyle name="合計 9 2 3 4 8" xfId="14507" xr:uid="{00000000-0005-0000-0000-0000D1070000}"/>
    <cellStyle name="合計 9 2 3 4 8 2" xfId="33063" xr:uid="{00000000-0005-0000-0000-0000142E0000}"/>
    <cellStyle name="合計 9 2 3 4 8 3" xfId="47042" xr:uid="{00000000-0005-0000-0000-0000142E0000}"/>
    <cellStyle name="合計 9 2 3 4 9" xfId="21415" xr:uid="{00000000-0005-0000-0000-00003A050000}"/>
    <cellStyle name="合計 9 2 3 4 9 2" xfId="39955" xr:uid="{00000000-0005-0000-0000-0000152E0000}"/>
    <cellStyle name="合計 9 2 3 4 9 3" xfId="53303" xr:uid="{00000000-0005-0000-0000-0000152E0000}"/>
    <cellStyle name="合計 9 2 3 5" xfId="4548" xr:uid="{00000000-0005-0000-0000-0000CE070000}"/>
    <cellStyle name="合計 9 2 3 5 2" xfId="25062" xr:uid="{00000000-0005-0000-0000-0000162E0000}"/>
    <cellStyle name="合計 9 2 3 6" xfId="10255" xr:uid="{00000000-0005-0000-0000-000049280000}"/>
    <cellStyle name="合計 9 2 3 7" xfId="13960" xr:uid="{00000000-0005-0000-0000-0000CE070000}"/>
    <cellStyle name="合計 9 2 3 7 2" xfId="32516" xr:uid="{00000000-0005-0000-0000-0000182E0000}"/>
    <cellStyle name="合計 9 2 3 8" xfId="18396" xr:uid="{00000000-0005-0000-0000-0000CE070000}"/>
    <cellStyle name="合計 9 2 3 8 2" xfId="36952" xr:uid="{00000000-0005-0000-0000-0000192E0000}"/>
    <cellStyle name="合計 9 2 3 9" xfId="15160" xr:uid="{00000000-0005-0000-0000-00003A050000}"/>
    <cellStyle name="合計 9 2 3 9 2" xfId="33716" xr:uid="{00000000-0005-0000-0000-00001A2E0000}"/>
    <cellStyle name="合計 9 2 4" xfId="2261" xr:uid="{00000000-0005-0000-0000-000038050000}"/>
    <cellStyle name="合計 9 2 4 10" xfId="17822" xr:uid="{00000000-0005-0000-0000-000038050000}"/>
    <cellStyle name="合計 9 2 4 10 2" xfId="36378" xr:uid="{00000000-0005-0000-0000-00001C2E0000}"/>
    <cellStyle name="合計 9 2 4 11" xfId="18014" xr:uid="{00000000-0005-0000-0000-0000D2070000}"/>
    <cellStyle name="合計 9 2 4 11 2" xfId="36570" xr:uid="{00000000-0005-0000-0000-00001D2E0000}"/>
    <cellStyle name="合計 9 2 4 11 3" xfId="50138" xr:uid="{00000000-0005-0000-0000-00001D2E0000}"/>
    <cellStyle name="合計 9 2 4 12" xfId="23772" xr:uid="{00000000-0005-0000-0000-00001B2E0000}"/>
    <cellStyle name="合計 9 2 4 13" xfId="55181" xr:uid="{00000000-0005-0000-0000-000038050000}"/>
    <cellStyle name="合計 9 2 4 2" xfId="5468" xr:uid="{00000000-0005-0000-0000-0000D2070000}"/>
    <cellStyle name="合計 9 2 4 2 2" xfId="20454" xr:uid="{00000000-0005-0000-0000-000094090000}"/>
    <cellStyle name="合計 9 2 4 2 2 2" xfId="39006" xr:uid="{00000000-0005-0000-0000-00001F2E0000}"/>
    <cellStyle name="合計 9 2 4 2 3" xfId="25885" xr:uid="{00000000-0005-0000-0000-00001E2E0000}"/>
    <cellStyle name="合計 9 2 4 3" xfId="7434" xr:uid="{00000000-0005-0000-0000-0000D2070000}"/>
    <cellStyle name="合計 9 2 4 3 2" xfId="27588" xr:uid="{00000000-0005-0000-0000-0000202E0000}"/>
    <cellStyle name="合計 9 2 4 4" xfId="4773" xr:uid="{00000000-0005-0000-0000-0000D2070000}"/>
    <cellStyle name="合計 9 2 4 4 2" xfId="25242" xr:uid="{00000000-0005-0000-0000-0000212E0000}"/>
    <cellStyle name="合計 9 2 4 5" xfId="8206" xr:uid="{00000000-0005-0000-0000-0000D2070000}"/>
    <cellStyle name="合計 9 2 4 5 2" xfId="28223" xr:uid="{00000000-0005-0000-0000-0000222E0000}"/>
    <cellStyle name="合計 9 2 4 6" xfId="10259" xr:uid="{00000000-0005-0000-0000-00004D280000}"/>
    <cellStyle name="合計 9 2 4 7" xfId="12363" xr:uid="{00000000-0005-0000-0000-000038050000}"/>
    <cellStyle name="合計 9 2 4 7 2" xfId="30922" xr:uid="{00000000-0005-0000-0000-0000242E0000}"/>
    <cellStyle name="合計 9 2 4 8" xfId="14937" xr:uid="{00000000-0005-0000-0000-0000D1070000}"/>
    <cellStyle name="合計 9 2 4 8 2" xfId="33493" xr:uid="{00000000-0005-0000-0000-0000252E0000}"/>
    <cellStyle name="合計 9 2 4 8 3" xfId="47451" xr:uid="{00000000-0005-0000-0000-0000252E0000}"/>
    <cellStyle name="合計 9 2 4 9" xfId="15507" xr:uid="{00000000-0005-0000-0000-0000D2070000}"/>
    <cellStyle name="合計 9 2 4 9 2" xfId="34063" xr:uid="{00000000-0005-0000-0000-0000262E0000}"/>
    <cellStyle name="合計 9 2 5" xfId="2771" xr:uid="{00000000-0005-0000-0000-000038050000}"/>
    <cellStyle name="合計 9 2 5 10" xfId="15873" xr:uid="{00000000-0005-0000-0000-0000D3070000}"/>
    <cellStyle name="合計 9 2 5 10 2" xfId="34429" xr:uid="{00000000-0005-0000-0000-0000282E0000}"/>
    <cellStyle name="合計 9 2 5 10 3" xfId="48278" xr:uid="{00000000-0005-0000-0000-0000282E0000}"/>
    <cellStyle name="合計 9 2 5 11" xfId="55594" xr:uid="{00000000-0005-0000-0000-000038050000}"/>
    <cellStyle name="合計 9 2 5 2" xfId="5978" xr:uid="{00000000-0005-0000-0000-0000D3070000}"/>
    <cellStyle name="合計 9 2 5 2 2" xfId="26387" xr:uid="{00000000-0005-0000-0000-0000292E0000}"/>
    <cellStyle name="合計 9 2 5 3" xfId="7944" xr:uid="{00000000-0005-0000-0000-0000D3070000}"/>
    <cellStyle name="合計 9 2 5 3 2" xfId="27983" xr:uid="{00000000-0005-0000-0000-00002A2E0000}"/>
    <cellStyle name="合計 9 2 5 4" xfId="8805" xr:uid="{00000000-0005-0000-0000-0000D3070000}"/>
    <cellStyle name="合計 9 2 5 4 2" xfId="28666" xr:uid="{00000000-0005-0000-0000-00002B2E0000}"/>
    <cellStyle name="合計 9 2 5 5" xfId="9661" xr:uid="{00000000-0005-0000-0000-0000D3070000}"/>
    <cellStyle name="合計 9 2 5 5 2" xfId="29262" xr:uid="{00000000-0005-0000-0000-00002C2E0000}"/>
    <cellStyle name="合計 9 2 5 6" xfId="10260" xr:uid="{00000000-0005-0000-0000-00004E280000}"/>
    <cellStyle name="合計 9 2 5 7" xfId="13109" xr:uid="{00000000-0005-0000-0000-0000D3070000}"/>
    <cellStyle name="合計 9 2 5 7 2" xfId="31665" xr:uid="{00000000-0005-0000-0000-00002E2E0000}"/>
    <cellStyle name="合計 9 2 5 7 3" xfId="45748" xr:uid="{00000000-0005-0000-0000-00002E2E0000}"/>
    <cellStyle name="合計 9 2 5 8" xfId="16678" xr:uid="{00000000-0005-0000-0000-0000D3070000}"/>
    <cellStyle name="合計 9 2 5 8 2" xfId="35234" xr:uid="{00000000-0005-0000-0000-00002F2E0000}"/>
    <cellStyle name="合計 9 2 5 9" xfId="17126" xr:uid="{00000000-0005-0000-0000-000038050000}"/>
    <cellStyle name="合計 9 2 5 9 2" xfId="35682" xr:uid="{00000000-0005-0000-0000-0000302E0000}"/>
    <cellStyle name="合計 9 2 6" xfId="1917" xr:uid="{00000000-0005-0000-0000-000038050000}"/>
    <cellStyle name="合計 9 2 6 10" xfId="23472" xr:uid="{00000000-0005-0000-0000-0000312E0000}"/>
    <cellStyle name="合計 9 2 6 11" xfId="54837" xr:uid="{00000000-0005-0000-0000-000038050000}"/>
    <cellStyle name="合計 9 2 6 2" xfId="5124" xr:uid="{00000000-0005-0000-0000-0000D4070000}"/>
    <cellStyle name="合計 9 2 6 2 2" xfId="20151" xr:uid="{00000000-0005-0000-0000-000097090000}"/>
    <cellStyle name="合計 9 2 6 2 2 2" xfId="38703" xr:uid="{00000000-0005-0000-0000-0000332E0000}"/>
    <cellStyle name="合計 9 2 6 2 3" xfId="25541" xr:uid="{00000000-0005-0000-0000-0000322E0000}"/>
    <cellStyle name="合計 9 2 6 3" xfId="7284" xr:uid="{00000000-0005-0000-0000-0000D4070000}"/>
    <cellStyle name="合計 9 2 6 3 2" xfId="27469" xr:uid="{00000000-0005-0000-0000-0000342E0000}"/>
    <cellStyle name="合計 9 2 6 4" xfId="10261" xr:uid="{00000000-0005-0000-0000-00004F280000}"/>
    <cellStyle name="合計 9 2 6 5" xfId="11599" xr:uid="{00000000-0005-0000-0000-0000D4070000}"/>
    <cellStyle name="合計 9 2 6 5 2" xfId="30163" xr:uid="{00000000-0005-0000-0000-0000362E0000}"/>
    <cellStyle name="合計 9 2 6 5 3" xfId="44363" xr:uid="{00000000-0005-0000-0000-0000362E0000}"/>
    <cellStyle name="合計 9 2 6 6" xfId="12152" xr:uid="{00000000-0005-0000-0000-0000D4070000}"/>
    <cellStyle name="合計 9 2 6 6 2" xfId="30715" xr:uid="{00000000-0005-0000-0000-0000372E0000}"/>
    <cellStyle name="合計 9 2 6 7" xfId="14322" xr:uid="{00000000-0005-0000-0000-000038050000}"/>
    <cellStyle name="合計 9 2 6 7 2" xfId="32878" xr:uid="{00000000-0005-0000-0000-0000382E0000}"/>
    <cellStyle name="合計 9 2 6 8" xfId="11591" xr:uid="{00000000-0005-0000-0000-0000D4070000}"/>
    <cellStyle name="合計 9 2 6 8 2" xfId="30155" xr:uid="{00000000-0005-0000-0000-0000392E0000}"/>
    <cellStyle name="合計 9 2 6 8 3" xfId="44355" xr:uid="{00000000-0005-0000-0000-0000392E0000}"/>
    <cellStyle name="合計 9 2 6 9" xfId="21328" xr:uid="{00000000-0005-0000-0000-000038050000}"/>
    <cellStyle name="合計 9 2 6 9 2" xfId="39868" xr:uid="{00000000-0005-0000-0000-00003A2E0000}"/>
    <cellStyle name="合計 9 2 6 9 3" xfId="53216" xr:uid="{00000000-0005-0000-0000-00003A2E0000}"/>
    <cellStyle name="合計 9 2 7" xfId="4546" xr:uid="{00000000-0005-0000-0000-0000C9070000}"/>
    <cellStyle name="合計 9 2 7 2" xfId="25060" xr:uid="{00000000-0005-0000-0000-00003B2E0000}"/>
    <cellStyle name="合計 9 2 8" xfId="10250" xr:uid="{00000000-0005-0000-0000-000044280000}"/>
    <cellStyle name="合計 9 2 9" xfId="13415" xr:uid="{00000000-0005-0000-0000-0000C9070000}"/>
    <cellStyle name="合計 9 2 9 2" xfId="31971" xr:uid="{00000000-0005-0000-0000-00003D2E0000}"/>
    <cellStyle name="合計 9 3" xfId="1333" xr:uid="{00000000-0005-0000-0000-00003B050000}"/>
    <cellStyle name="合計 9 3 10" xfId="18929" xr:uid="{00000000-0005-0000-0000-0000D5070000}"/>
    <cellStyle name="合計 9 3 10 2" xfId="37485" xr:uid="{00000000-0005-0000-0000-00003F2E0000}"/>
    <cellStyle name="合計 9 3 10 3" xfId="50977" xr:uid="{00000000-0005-0000-0000-00003F2E0000}"/>
    <cellStyle name="合計 9 3 11" xfId="17584" xr:uid="{00000000-0005-0000-0000-00003B050000}"/>
    <cellStyle name="合計 9 3 11 2" xfId="36140" xr:uid="{00000000-0005-0000-0000-0000402E0000}"/>
    <cellStyle name="合計 9 3 11 3" xfId="49769" xr:uid="{00000000-0005-0000-0000-0000402E0000}"/>
    <cellStyle name="合計 9 3 12" xfId="15412" xr:uid="{00000000-0005-0000-0000-00003B050000}"/>
    <cellStyle name="合計 9 3 12 2" xfId="33968" xr:uid="{00000000-0005-0000-0000-0000412E0000}"/>
    <cellStyle name="合計 9 3 12 3" xfId="47893" xr:uid="{00000000-0005-0000-0000-0000412E0000}"/>
    <cellStyle name="合計 9 3 13" xfId="22288" xr:uid="{00000000-0005-0000-0000-0000D5070000}"/>
    <cellStyle name="合計 9 3 13 2" xfId="40828" xr:uid="{00000000-0005-0000-0000-0000422E0000}"/>
    <cellStyle name="合計 9 3 13 3" xfId="54030" xr:uid="{00000000-0005-0000-0000-0000422E0000}"/>
    <cellStyle name="合計 9 3 14" xfId="23090" xr:uid="{00000000-0005-0000-0000-00003E2E0000}"/>
    <cellStyle name="合計 9 3 15" xfId="29900" xr:uid="{00000000-0005-0000-0000-00003E2E0000}"/>
    <cellStyle name="合計 9 3 16" xfId="54505" xr:uid="{00000000-0005-0000-0000-00003B050000}"/>
    <cellStyle name="合計 9 3 2" xfId="2258" xr:uid="{00000000-0005-0000-0000-00003B050000}"/>
    <cellStyle name="合計 9 3 2 10" xfId="18775" xr:uid="{00000000-0005-0000-0000-00003B050000}"/>
    <cellStyle name="合計 9 3 2 10 2" xfId="37331" xr:uid="{00000000-0005-0000-0000-0000442E0000}"/>
    <cellStyle name="合計 9 3 2 11" xfId="12252" xr:uid="{00000000-0005-0000-0000-0000D6070000}"/>
    <cellStyle name="合計 9 3 2 11 2" xfId="30813" xr:uid="{00000000-0005-0000-0000-0000452E0000}"/>
    <cellStyle name="合計 9 3 2 11 3" xfId="44933" xr:uid="{00000000-0005-0000-0000-0000452E0000}"/>
    <cellStyle name="合計 9 3 2 12" xfId="23769" xr:uid="{00000000-0005-0000-0000-0000432E0000}"/>
    <cellStyle name="合計 9 3 2 13" xfId="55178" xr:uid="{00000000-0005-0000-0000-00003B050000}"/>
    <cellStyle name="合計 9 3 2 2" xfId="5465" xr:uid="{00000000-0005-0000-0000-0000D6070000}"/>
    <cellStyle name="合計 9 3 2 2 2" xfId="20451" xr:uid="{00000000-0005-0000-0000-00009A090000}"/>
    <cellStyle name="合計 9 3 2 2 2 2" xfId="39003" xr:uid="{00000000-0005-0000-0000-0000472E0000}"/>
    <cellStyle name="合計 9 3 2 2 3" xfId="25882" xr:uid="{00000000-0005-0000-0000-0000462E0000}"/>
    <cellStyle name="合計 9 3 2 3" xfId="7431" xr:uid="{00000000-0005-0000-0000-0000D6070000}"/>
    <cellStyle name="合計 9 3 2 3 2" xfId="27585" xr:uid="{00000000-0005-0000-0000-0000482E0000}"/>
    <cellStyle name="合計 9 3 2 4" xfId="4770" xr:uid="{00000000-0005-0000-0000-0000D6070000}"/>
    <cellStyle name="合計 9 3 2 4 2" xfId="25239" xr:uid="{00000000-0005-0000-0000-0000492E0000}"/>
    <cellStyle name="合計 9 3 2 5" xfId="6865" xr:uid="{00000000-0005-0000-0000-0000D6070000}"/>
    <cellStyle name="合計 9 3 2 5 2" xfId="27126" xr:uid="{00000000-0005-0000-0000-00004A2E0000}"/>
    <cellStyle name="合計 9 3 2 6" xfId="10263" xr:uid="{00000000-0005-0000-0000-000051280000}"/>
    <cellStyle name="合計 9 3 2 7" xfId="12366" xr:uid="{00000000-0005-0000-0000-00003B050000}"/>
    <cellStyle name="合計 9 3 2 7 2" xfId="30925" xr:uid="{00000000-0005-0000-0000-00004C2E0000}"/>
    <cellStyle name="合計 9 3 2 8" xfId="14934" xr:uid="{00000000-0005-0000-0000-0000D5070000}"/>
    <cellStyle name="合計 9 3 2 8 2" xfId="33490" xr:uid="{00000000-0005-0000-0000-00004D2E0000}"/>
    <cellStyle name="合計 9 3 2 8 3" xfId="47448" xr:uid="{00000000-0005-0000-0000-00004D2E0000}"/>
    <cellStyle name="合計 9 3 2 9" xfId="12284" xr:uid="{00000000-0005-0000-0000-0000D6070000}"/>
    <cellStyle name="合計 9 3 2 9 2" xfId="30845" xr:uid="{00000000-0005-0000-0000-00004E2E0000}"/>
    <cellStyle name="合計 9 3 3" xfId="2774" xr:uid="{00000000-0005-0000-0000-00003B050000}"/>
    <cellStyle name="合計 9 3 3 10" xfId="17409" xr:uid="{00000000-0005-0000-0000-0000D7070000}"/>
    <cellStyle name="合計 9 3 3 10 2" xfId="35965" xr:uid="{00000000-0005-0000-0000-0000502E0000}"/>
    <cellStyle name="合計 9 3 3 10 3" xfId="49616" xr:uid="{00000000-0005-0000-0000-0000502E0000}"/>
    <cellStyle name="合計 9 3 3 11" xfId="55597" xr:uid="{00000000-0005-0000-0000-00003B050000}"/>
    <cellStyle name="合計 9 3 3 2" xfId="5981" xr:uid="{00000000-0005-0000-0000-0000D7070000}"/>
    <cellStyle name="合計 9 3 3 2 2" xfId="26390" xr:uid="{00000000-0005-0000-0000-0000512E0000}"/>
    <cellStyle name="合計 9 3 3 3" xfId="7947" xr:uid="{00000000-0005-0000-0000-0000D7070000}"/>
    <cellStyle name="合計 9 3 3 3 2" xfId="27986" xr:uid="{00000000-0005-0000-0000-0000522E0000}"/>
    <cellStyle name="合計 9 3 3 4" xfId="8808" xr:uid="{00000000-0005-0000-0000-0000D7070000}"/>
    <cellStyle name="合計 9 3 3 4 2" xfId="28669" xr:uid="{00000000-0005-0000-0000-0000532E0000}"/>
    <cellStyle name="合計 9 3 3 5" xfId="9664" xr:uid="{00000000-0005-0000-0000-0000D7070000}"/>
    <cellStyle name="合計 9 3 3 5 2" xfId="29265" xr:uid="{00000000-0005-0000-0000-0000542E0000}"/>
    <cellStyle name="合計 9 3 3 6" xfId="10264" xr:uid="{00000000-0005-0000-0000-000052280000}"/>
    <cellStyle name="合計 9 3 3 7" xfId="12555" xr:uid="{00000000-0005-0000-0000-0000D7070000}"/>
    <cellStyle name="合計 9 3 3 7 2" xfId="31111" xr:uid="{00000000-0005-0000-0000-0000562E0000}"/>
    <cellStyle name="合計 9 3 3 7 3" xfId="45211" xr:uid="{00000000-0005-0000-0000-0000562E0000}"/>
    <cellStyle name="合計 9 3 3 8" xfId="16681" xr:uid="{00000000-0005-0000-0000-0000D7070000}"/>
    <cellStyle name="合計 9 3 3 8 2" xfId="35237" xr:uid="{00000000-0005-0000-0000-0000572E0000}"/>
    <cellStyle name="合計 9 3 3 9" xfId="13990" xr:uid="{00000000-0005-0000-0000-00003B050000}"/>
    <cellStyle name="合計 9 3 3 9 2" xfId="32546" xr:uid="{00000000-0005-0000-0000-0000582E0000}"/>
    <cellStyle name="合計 9 3 4" xfId="2312" xr:uid="{00000000-0005-0000-0000-00003B050000}"/>
    <cellStyle name="合計 9 3 4 10" xfId="23823" xr:uid="{00000000-0005-0000-0000-0000592E0000}"/>
    <cellStyle name="合計 9 3 4 11" xfId="55232" xr:uid="{00000000-0005-0000-0000-00003B050000}"/>
    <cellStyle name="合計 9 3 4 2" xfId="5519" xr:uid="{00000000-0005-0000-0000-0000D8070000}"/>
    <cellStyle name="合計 9 3 4 2 2" xfId="20505" xr:uid="{00000000-0005-0000-0000-00009D090000}"/>
    <cellStyle name="合計 9 3 4 2 2 2" xfId="39057" xr:uid="{00000000-0005-0000-0000-00005B2E0000}"/>
    <cellStyle name="合計 9 3 4 2 3" xfId="25936" xr:uid="{00000000-0005-0000-0000-00005A2E0000}"/>
    <cellStyle name="合計 9 3 4 3" xfId="8229" xr:uid="{00000000-0005-0000-0000-0000D8070000}"/>
    <cellStyle name="合計 9 3 4 3 2" xfId="28246" xr:uid="{00000000-0005-0000-0000-00005C2E0000}"/>
    <cellStyle name="合計 9 3 4 4" xfId="10265" xr:uid="{00000000-0005-0000-0000-000053280000}"/>
    <cellStyle name="合計 9 3 4 5" xfId="12811" xr:uid="{00000000-0005-0000-0000-0000D8070000}"/>
    <cellStyle name="合計 9 3 4 5 2" xfId="31367" xr:uid="{00000000-0005-0000-0000-00005E2E0000}"/>
    <cellStyle name="合計 9 3 4 5 3" xfId="45454" xr:uid="{00000000-0005-0000-0000-00005E2E0000}"/>
    <cellStyle name="合計 9 3 4 6" xfId="13503" xr:uid="{00000000-0005-0000-0000-0000D8070000}"/>
    <cellStyle name="合計 9 3 4 6 2" xfId="32059" xr:uid="{00000000-0005-0000-0000-00005F2E0000}"/>
    <cellStyle name="合計 9 3 4 7" xfId="17870" xr:uid="{00000000-0005-0000-0000-00003B050000}"/>
    <cellStyle name="合計 9 3 4 7 2" xfId="36426" xr:uid="{00000000-0005-0000-0000-0000602E0000}"/>
    <cellStyle name="合計 9 3 4 8" xfId="15723" xr:uid="{00000000-0005-0000-0000-0000D8070000}"/>
    <cellStyle name="合計 9 3 4 8 2" xfId="34279" xr:uid="{00000000-0005-0000-0000-0000612E0000}"/>
    <cellStyle name="合計 9 3 4 8 3" xfId="48139" xr:uid="{00000000-0005-0000-0000-0000612E0000}"/>
    <cellStyle name="合計 9 3 4 9" xfId="21414" xr:uid="{00000000-0005-0000-0000-00003B050000}"/>
    <cellStyle name="合計 9 3 4 9 2" xfId="39954" xr:uid="{00000000-0005-0000-0000-0000622E0000}"/>
    <cellStyle name="合計 9 3 4 9 3" xfId="53302" xr:uid="{00000000-0005-0000-0000-0000622E0000}"/>
    <cellStyle name="合計 9 3 5" xfId="4549" xr:uid="{00000000-0005-0000-0000-0000D5070000}"/>
    <cellStyle name="合計 9 3 5 2" xfId="25063" xr:uid="{00000000-0005-0000-0000-0000632E0000}"/>
    <cellStyle name="合計 9 3 6" xfId="10262" xr:uid="{00000000-0005-0000-0000-000050280000}"/>
    <cellStyle name="合計 9 3 7" xfId="13339" xr:uid="{00000000-0005-0000-0000-0000D5070000}"/>
    <cellStyle name="合計 9 3 7 2" xfId="31895" xr:uid="{00000000-0005-0000-0000-0000652E0000}"/>
    <cellStyle name="合計 9 3 8" xfId="17804" xr:uid="{00000000-0005-0000-0000-0000D5070000}"/>
    <cellStyle name="合計 9 3 8 2" xfId="36360" xr:uid="{00000000-0005-0000-0000-0000662E0000}"/>
    <cellStyle name="合計 9 3 9" xfId="18639" xr:uid="{00000000-0005-0000-0000-00003B050000}"/>
    <cellStyle name="合計 9 3 9 2" xfId="37195" xr:uid="{00000000-0005-0000-0000-0000672E0000}"/>
    <cellStyle name="合計 9 4" xfId="1334" xr:uid="{00000000-0005-0000-0000-00003C050000}"/>
    <cellStyle name="合計 9 4 10" xfId="19061" xr:uid="{00000000-0005-0000-0000-0000D9070000}"/>
    <cellStyle name="合計 9 4 10 2" xfId="37617" xr:uid="{00000000-0005-0000-0000-0000692E0000}"/>
    <cellStyle name="合計 9 4 10 3" xfId="51109" xr:uid="{00000000-0005-0000-0000-0000692E0000}"/>
    <cellStyle name="合計 9 4 11" xfId="18947" xr:uid="{00000000-0005-0000-0000-00003C050000}"/>
    <cellStyle name="合計 9 4 11 2" xfId="37503" xr:uid="{00000000-0005-0000-0000-00006A2E0000}"/>
    <cellStyle name="合計 9 4 11 3" xfId="50995" xr:uid="{00000000-0005-0000-0000-00006A2E0000}"/>
    <cellStyle name="合計 9 4 12" xfId="15891" xr:uid="{00000000-0005-0000-0000-00003C050000}"/>
    <cellStyle name="合計 9 4 12 2" xfId="34447" xr:uid="{00000000-0005-0000-0000-00006B2E0000}"/>
    <cellStyle name="合計 9 4 12 3" xfId="48295" xr:uid="{00000000-0005-0000-0000-00006B2E0000}"/>
    <cellStyle name="合計 9 4 13" xfId="22289" xr:uid="{00000000-0005-0000-0000-0000D9070000}"/>
    <cellStyle name="合計 9 4 13 2" xfId="40829" xr:uid="{00000000-0005-0000-0000-00006C2E0000}"/>
    <cellStyle name="合計 9 4 13 3" xfId="54031" xr:uid="{00000000-0005-0000-0000-00006C2E0000}"/>
    <cellStyle name="合計 9 4 14" xfId="23091" xr:uid="{00000000-0005-0000-0000-0000682E0000}"/>
    <cellStyle name="合計 9 4 15" xfId="29898" xr:uid="{00000000-0005-0000-0000-0000682E0000}"/>
    <cellStyle name="合計 9 4 16" xfId="54506" xr:uid="{00000000-0005-0000-0000-00003C050000}"/>
    <cellStyle name="合計 9 4 2" xfId="2257" xr:uid="{00000000-0005-0000-0000-00003C050000}"/>
    <cellStyle name="合計 9 4 2 10" xfId="18363" xr:uid="{00000000-0005-0000-0000-00003C050000}"/>
    <cellStyle name="合計 9 4 2 10 2" xfId="36919" xr:uid="{00000000-0005-0000-0000-00006E2E0000}"/>
    <cellStyle name="合計 9 4 2 11" xfId="19426" xr:uid="{00000000-0005-0000-0000-0000DA070000}"/>
    <cellStyle name="合計 9 4 2 11 2" xfId="37982" xr:uid="{00000000-0005-0000-0000-00006F2E0000}"/>
    <cellStyle name="合計 9 4 2 11 3" xfId="51474" xr:uid="{00000000-0005-0000-0000-00006F2E0000}"/>
    <cellStyle name="合計 9 4 2 12" xfId="23768" xr:uid="{00000000-0005-0000-0000-00006D2E0000}"/>
    <cellStyle name="合計 9 4 2 13" xfId="55177" xr:uid="{00000000-0005-0000-0000-00003C050000}"/>
    <cellStyle name="合計 9 4 2 2" xfId="5464" xr:uid="{00000000-0005-0000-0000-0000DA070000}"/>
    <cellStyle name="合計 9 4 2 2 2" xfId="20450" xr:uid="{00000000-0005-0000-0000-0000A0090000}"/>
    <cellStyle name="合計 9 4 2 2 2 2" xfId="39002" xr:uid="{00000000-0005-0000-0000-0000712E0000}"/>
    <cellStyle name="合計 9 4 2 2 3" xfId="25881" xr:uid="{00000000-0005-0000-0000-0000702E0000}"/>
    <cellStyle name="合計 9 4 2 3" xfId="7430" xr:uid="{00000000-0005-0000-0000-0000DA070000}"/>
    <cellStyle name="合計 9 4 2 3 2" xfId="27584" xr:uid="{00000000-0005-0000-0000-0000722E0000}"/>
    <cellStyle name="合計 9 4 2 4" xfId="4769" xr:uid="{00000000-0005-0000-0000-0000DA070000}"/>
    <cellStyle name="合計 9 4 2 4 2" xfId="25238" xr:uid="{00000000-0005-0000-0000-0000732E0000}"/>
    <cellStyle name="合計 9 4 2 5" xfId="8198" xr:uid="{00000000-0005-0000-0000-0000DA070000}"/>
    <cellStyle name="合計 9 4 2 5 2" xfId="28215" xr:uid="{00000000-0005-0000-0000-0000742E0000}"/>
    <cellStyle name="合計 9 4 2 6" xfId="10267" xr:uid="{00000000-0005-0000-0000-000055280000}"/>
    <cellStyle name="合計 9 4 2 7" xfId="12367" xr:uid="{00000000-0005-0000-0000-00003C050000}"/>
    <cellStyle name="合計 9 4 2 7 2" xfId="30926" xr:uid="{00000000-0005-0000-0000-0000762E0000}"/>
    <cellStyle name="合計 9 4 2 8" xfId="14933" xr:uid="{00000000-0005-0000-0000-0000D9070000}"/>
    <cellStyle name="合計 9 4 2 8 2" xfId="33489" xr:uid="{00000000-0005-0000-0000-0000772E0000}"/>
    <cellStyle name="合計 9 4 2 8 3" xfId="47447" xr:uid="{00000000-0005-0000-0000-0000772E0000}"/>
    <cellStyle name="合計 9 4 2 9" xfId="15679" xr:uid="{00000000-0005-0000-0000-0000DA070000}"/>
    <cellStyle name="合計 9 4 2 9 2" xfId="34235" xr:uid="{00000000-0005-0000-0000-0000782E0000}"/>
    <cellStyle name="合計 9 4 3" xfId="2775" xr:uid="{00000000-0005-0000-0000-00003C050000}"/>
    <cellStyle name="合計 9 4 3 10" xfId="18711" xr:uid="{00000000-0005-0000-0000-0000DB070000}"/>
    <cellStyle name="合計 9 4 3 10 2" xfId="37267" xr:uid="{00000000-0005-0000-0000-00007A2E0000}"/>
    <cellStyle name="合計 9 4 3 10 3" xfId="50764" xr:uid="{00000000-0005-0000-0000-00007A2E0000}"/>
    <cellStyle name="合計 9 4 3 11" xfId="55598" xr:uid="{00000000-0005-0000-0000-00003C050000}"/>
    <cellStyle name="合計 9 4 3 2" xfId="5982" xr:uid="{00000000-0005-0000-0000-0000DB070000}"/>
    <cellStyle name="合計 9 4 3 2 2" xfId="26391" xr:uid="{00000000-0005-0000-0000-00007B2E0000}"/>
    <cellStyle name="合計 9 4 3 3" xfId="7948" xr:uid="{00000000-0005-0000-0000-0000DB070000}"/>
    <cellStyle name="合計 9 4 3 3 2" xfId="27987" xr:uid="{00000000-0005-0000-0000-00007C2E0000}"/>
    <cellStyle name="合計 9 4 3 4" xfId="8809" xr:uid="{00000000-0005-0000-0000-0000DB070000}"/>
    <cellStyle name="合計 9 4 3 4 2" xfId="28670" xr:uid="{00000000-0005-0000-0000-00007D2E0000}"/>
    <cellStyle name="合計 9 4 3 5" xfId="9665" xr:uid="{00000000-0005-0000-0000-0000DB070000}"/>
    <cellStyle name="合計 9 4 3 5 2" xfId="29266" xr:uid="{00000000-0005-0000-0000-00007E2E0000}"/>
    <cellStyle name="合計 9 4 3 6" xfId="10268" xr:uid="{00000000-0005-0000-0000-000056280000}"/>
    <cellStyle name="合計 9 4 3 7" xfId="12505" xr:uid="{00000000-0005-0000-0000-0000DB070000}"/>
    <cellStyle name="合計 9 4 3 7 2" xfId="31063" xr:uid="{00000000-0005-0000-0000-0000802E0000}"/>
    <cellStyle name="合計 9 4 3 7 3" xfId="45163" xr:uid="{00000000-0005-0000-0000-0000802E0000}"/>
    <cellStyle name="合計 9 4 3 8" xfId="16682" xr:uid="{00000000-0005-0000-0000-0000DB070000}"/>
    <cellStyle name="合計 9 4 3 8 2" xfId="35238" xr:uid="{00000000-0005-0000-0000-0000812E0000}"/>
    <cellStyle name="合計 9 4 3 9" xfId="13465" xr:uid="{00000000-0005-0000-0000-00003C050000}"/>
    <cellStyle name="合計 9 4 3 9 2" xfId="32021" xr:uid="{00000000-0005-0000-0000-0000822E0000}"/>
    <cellStyle name="合計 9 4 4" xfId="2311" xr:uid="{00000000-0005-0000-0000-00003C050000}"/>
    <cellStyle name="合計 9 4 4 10" xfId="23822" xr:uid="{00000000-0005-0000-0000-0000832E0000}"/>
    <cellStyle name="合計 9 4 4 11" xfId="55231" xr:uid="{00000000-0005-0000-0000-00003C050000}"/>
    <cellStyle name="合計 9 4 4 2" xfId="5518" xr:uid="{00000000-0005-0000-0000-0000DC070000}"/>
    <cellStyle name="合計 9 4 4 2 2" xfId="20504" xr:uid="{00000000-0005-0000-0000-0000A3090000}"/>
    <cellStyle name="合計 9 4 4 2 2 2" xfId="39056" xr:uid="{00000000-0005-0000-0000-0000852E0000}"/>
    <cellStyle name="合計 9 4 4 2 3" xfId="25935" xr:uid="{00000000-0005-0000-0000-0000842E0000}"/>
    <cellStyle name="合計 9 4 4 3" xfId="8231" xr:uid="{00000000-0005-0000-0000-0000DC070000}"/>
    <cellStyle name="合計 9 4 4 3 2" xfId="28248" xr:uid="{00000000-0005-0000-0000-0000862E0000}"/>
    <cellStyle name="合計 9 4 4 4" xfId="10269" xr:uid="{00000000-0005-0000-0000-000057280000}"/>
    <cellStyle name="合計 9 4 4 5" xfId="11945" xr:uid="{00000000-0005-0000-0000-0000DC070000}"/>
    <cellStyle name="合計 9 4 4 5 2" xfId="30509" xr:uid="{00000000-0005-0000-0000-0000882E0000}"/>
    <cellStyle name="合計 9 4 4 5 3" xfId="44653" xr:uid="{00000000-0005-0000-0000-0000882E0000}"/>
    <cellStyle name="合計 9 4 4 6" xfId="15697" xr:uid="{00000000-0005-0000-0000-0000DC070000}"/>
    <cellStyle name="合計 9 4 4 6 2" xfId="34253" xr:uid="{00000000-0005-0000-0000-0000892E0000}"/>
    <cellStyle name="合計 9 4 4 7" xfId="17984" xr:uid="{00000000-0005-0000-0000-00003C050000}"/>
    <cellStyle name="合計 9 4 4 7 2" xfId="36540" xr:uid="{00000000-0005-0000-0000-00008A2E0000}"/>
    <cellStyle name="合計 9 4 4 8" xfId="19543" xr:uid="{00000000-0005-0000-0000-0000DC070000}"/>
    <cellStyle name="合計 9 4 4 8 2" xfId="38099" xr:uid="{00000000-0005-0000-0000-00008B2E0000}"/>
    <cellStyle name="合計 9 4 4 8 3" xfId="51591" xr:uid="{00000000-0005-0000-0000-00008B2E0000}"/>
    <cellStyle name="合計 9 4 4 9" xfId="21413" xr:uid="{00000000-0005-0000-0000-00003C050000}"/>
    <cellStyle name="合計 9 4 4 9 2" xfId="39953" xr:uid="{00000000-0005-0000-0000-00008C2E0000}"/>
    <cellStyle name="合計 9 4 4 9 3" xfId="53301" xr:uid="{00000000-0005-0000-0000-00008C2E0000}"/>
    <cellStyle name="合計 9 4 5" xfId="4550" xr:uid="{00000000-0005-0000-0000-0000D9070000}"/>
    <cellStyle name="合計 9 4 5 2" xfId="25064" xr:uid="{00000000-0005-0000-0000-00008D2E0000}"/>
    <cellStyle name="合計 9 4 6" xfId="10266" xr:uid="{00000000-0005-0000-0000-000054280000}"/>
    <cellStyle name="合計 9 4 7" xfId="16145" xr:uid="{00000000-0005-0000-0000-0000D9070000}"/>
    <cellStyle name="合計 9 4 7 2" xfId="34701" xr:uid="{00000000-0005-0000-0000-00008F2E0000}"/>
    <cellStyle name="合計 9 4 8" xfId="14240" xr:uid="{00000000-0005-0000-0000-0000D9070000}"/>
    <cellStyle name="合計 9 4 8 2" xfId="32796" xr:uid="{00000000-0005-0000-0000-0000902E0000}"/>
    <cellStyle name="合計 9 4 9" xfId="18126" xr:uid="{00000000-0005-0000-0000-00003C050000}"/>
    <cellStyle name="合計 9 4 9 2" xfId="36682" xr:uid="{00000000-0005-0000-0000-0000912E0000}"/>
    <cellStyle name="合計 9 5" xfId="2262" xr:uid="{00000000-0005-0000-0000-000037050000}"/>
    <cellStyle name="合計 9 5 10" xfId="16025" xr:uid="{00000000-0005-0000-0000-000037050000}"/>
    <cellStyle name="合計 9 5 10 2" xfId="34581" xr:uid="{00000000-0005-0000-0000-0000932E0000}"/>
    <cellStyle name="合計 9 5 11" xfId="15591" xr:uid="{00000000-0005-0000-0000-0000DD070000}"/>
    <cellStyle name="合計 9 5 11 2" xfId="34147" xr:uid="{00000000-0005-0000-0000-0000942E0000}"/>
    <cellStyle name="合計 9 5 11 3" xfId="48039" xr:uid="{00000000-0005-0000-0000-0000942E0000}"/>
    <cellStyle name="合計 9 5 12" xfId="23773" xr:uid="{00000000-0005-0000-0000-0000922E0000}"/>
    <cellStyle name="合計 9 5 13" xfId="55182" xr:uid="{00000000-0005-0000-0000-000037050000}"/>
    <cellStyle name="合計 9 5 2" xfId="5469" xr:uid="{00000000-0005-0000-0000-0000DD070000}"/>
    <cellStyle name="合計 9 5 2 2" xfId="20455" xr:uid="{00000000-0005-0000-0000-0000A5090000}"/>
    <cellStyle name="合計 9 5 2 2 2" xfId="39007" xr:uid="{00000000-0005-0000-0000-0000962E0000}"/>
    <cellStyle name="合計 9 5 2 3" xfId="25886" xr:uid="{00000000-0005-0000-0000-0000952E0000}"/>
    <cellStyle name="合計 9 5 3" xfId="7435" xr:uid="{00000000-0005-0000-0000-0000DD070000}"/>
    <cellStyle name="合計 9 5 3 2" xfId="27589" xr:uid="{00000000-0005-0000-0000-0000972E0000}"/>
    <cellStyle name="合計 9 5 4" xfId="4774" xr:uid="{00000000-0005-0000-0000-0000DD070000}"/>
    <cellStyle name="合計 9 5 4 2" xfId="25243" xr:uid="{00000000-0005-0000-0000-0000982E0000}"/>
    <cellStyle name="合計 9 5 5" xfId="6868" xr:uid="{00000000-0005-0000-0000-0000DD070000}"/>
    <cellStyle name="合計 9 5 5 2" xfId="27129" xr:uid="{00000000-0005-0000-0000-0000992E0000}"/>
    <cellStyle name="合計 9 5 6" xfId="10270" xr:uid="{00000000-0005-0000-0000-000058280000}"/>
    <cellStyle name="合計 9 5 7" xfId="12362" xr:uid="{00000000-0005-0000-0000-000037050000}"/>
    <cellStyle name="合計 9 5 7 2" xfId="30921" xr:uid="{00000000-0005-0000-0000-00009B2E0000}"/>
    <cellStyle name="合計 9 5 8" xfId="14938" xr:uid="{00000000-0005-0000-0000-0000DC070000}"/>
    <cellStyle name="合計 9 5 8 2" xfId="33494" xr:uid="{00000000-0005-0000-0000-00009C2E0000}"/>
    <cellStyle name="合計 9 5 8 3" xfId="47452" xr:uid="{00000000-0005-0000-0000-00009C2E0000}"/>
    <cellStyle name="合計 9 5 9" xfId="15675" xr:uid="{00000000-0005-0000-0000-0000DD070000}"/>
    <cellStyle name="合計 9 5 9 2" xfId="34231" xr:uid="{00000000-0005-0000-0000-00009D2E0000}"/>
    <cellStyle name="合計 9 6" xfId="2770" xr:uid="{00000000-0005-0000-0000-000037050000}"/>
    <cellStyle name="合計 9 6 10" xfId="19977" xr:uid="{00000000-0005-0000-0000-0000DE070000}"/>
    <cellStyle name="合計 9 6 10 2" xfId="38533" xr:uid="{00000000-0005-0000-0000-00009F2E0000}"/>
    <cellStyle name="合計 9 6 10 3" xfId="52025" xr:uid="{00000000-0005-0000-0000-00009F2E0000}"/>
    <cellStyle name="合計 9 6 11" xfId="55593" xr:uid="{00000000-0005-0000-0000-000037050000}"/>
    <cellStyle name="合計 9 6 2" xfId="5977" xr:uid="{00000000-0005-0000-0000-0000DE070000}"/>
    <cellStyle name="合計 9 6 2 2" xfId="26386" xr:uid="{00000000-0005-0000-0000-0000A02E0000}"/>
    <cellStyle name="合計 9 6 3" xfId="7943" xr:uid="{00000000-0005-0000-0000-0000DE070000}"/>
    <cellStyle name="合計 9 6 3 2" xfId="27982" xr:uid="{00000000-0005-0000-0000-0000A12E0000}"/>
    <cellStyle name="合計 9 6 4" xfId="8804" xr:uid="{00000000-0005-0000-0000-0000DE070000}"/>
    <cellStyle name="合計 9 6 4 2" xfId="28665" xr:uid="{00000000-0005-0000-0000-0000A22E0000}"/>
    <cellStyle name="合計 9 6 5" xfId="9660" xr:uid="{00000000-0005-0000-0000-0000DE070000}"/>
    <cellStyle name="合計 9 6 5 2" xfId="29261" xr:uid="{00000000-0005-0000-0000-0000A32E0000}"/>
    <cellStyle name="合計 9 6 6" xfId="10271" xr:uid="{00000000-0005-0000-0000-000059280000}"/>
    <cellStyle name="合計 9 6 7" xfId="12554" xr:uid="{00000000-0005-0000-0000-0000DE070000}"/>
    <cellStyle name="合計 9 6 7 2" xfId="31110" xr:uid="{00000000-0005-0000-0000-0000A52E0000}"/>
    <cellStyle name="合計 9 6 7 3" xfId="45210" xr:uid="{00000000-0005-0000-0000-0000A52E0000}"/>
    <cellStyle name="合計 9 6 8" xfId="16677" xr:uid="{00000000-0005-0000-0000-0000DE070000}"/>
    <cellStyle name="合計 9 6 8 2" xfId="35233" xr:uid="{00000000-0005-0000-0000-0000A62E0000}"/>
    <cellStyle name="合計 9 6 9" xfId="18080" xr:uid="{00000000-0005-0000-0000-000037050000}"/>
    <cellStyle name="合計 9 6 9 2" xfId="36636" xr:uid="{00000000-0005-0000-0000-0000A72E0000}"/>
    <cellStyle name="合計 9 7" xfId="2315" xr:uid="{00000000-0005-0000-0000-000037050000}"/>
    <cellStyle name="合計 9 7 10" xfId="23826" xr:uid="{00000000-0005-0000-0000-0000A82E0000}"/>
    <cellStyle name="合計 9 7 11" xfId="55235" xr:uid="{00000000-0005-0000-0000-000037050000}"/>
    <cellStyle name="合計 9 7 2" xfId="5522" xr:uid="{00000000-0005-0000-0000-0000DF070000}"/>
    <cellStyle name="合計 9 7 2 2" xfId="20508" xr:uid="{00000000-0005-0000-0000-0000A8090000}"/>
    <cellStyle name="合計 9 7 2 2 2" xfId="39060" xr:uid="{00000000-0005-0000-0000-0000AA2E0000}"/>
    <cellStyle name="合計 9 7 2 3" xfId="25939" xr:uid="{00000000-0005-0000-0000-0000A92E0000}"/>
    <cellStyle name="合計 9 7 3" xfId="6894" xr:uid="{00000000-0005-0000-0000-0000DF070000}"/>
    <cellStyle name="合計 9 7 3 2" xfId="27155" xr:uid="{00000000-0005-0000-0000-0000AB2E0000}"/>
    <cellStyle name="合計 9 7 4" xfId="10272" xr:uid="{00000000-0005-0000-0000-00005A280000}"/>
    <cellStyle name="合計 9 7 5" xfId="12372" xr:uid="{00000000-0005-0000-0000-0000DF070000}"/>
    <cellStyle name="合計 9 7 5 2" xfId="30931" xr:uid="{00000000-0005-0000-0000-0000AD2E0000}"/>
    <cellStyle name="合計 9 7 5 3" xfId="45032" xr:uid="{00000000-0005-0000-0000-0000AD2E0000}"/>
    <cellStyle name="合計 9 7 6" xfId="15525" xr:uid="{00000000-0005-0000-0000-0000DF070000}"/>
    <cellStyle name="合計 9 7 6 2" xfId="34081" xr:uid="{00000000-0005-0000-0000-0000AE2E0000}"/>
    <cellStyle name="合計 9 7 7" xfId="15597" xr:uid="{00000000-0005-0000-0000-000037050000}"/>
    <cellStyle name="合計 9 7 7 2" xfId="34153" xr:uid="{00000000-0005-0000-0000-0000AF2E0000}"/>
    <cellStyle name="合計 9 7 8" xfId="14697" xr:uid="{00000000-0005-0000-0000-0000DF070000}"/>
    <cellStyle name="合計 9 7 8 2" xfId="33253" xr:uid="{00000000-0005-0000-0000-0000B02E0000}"/>
    <cellStyle name="合計 9 7 8 3" xfId="47221" xr:uid="{00000000-0005-0000-0000-0000B02E0000}"/>
    <cellStyle name="合計 9 7 9" xfId="21417" xr:uid="{00000000-0005-0000-0000-000037050000}"/>
    <cellStyle name="合計 9 7 9 2" xfId="39957" xr:uid="{00000000-0005-0000-0000-0000B12E0000}"/>
    <cellStyle name="合計 9 7 9 3" xfId="53305" xr:uid="{00000000-0005-0000-0000-0000B12E0000}"/>
    <cellStyle name="合計 9 8" xfId="4545" xr:uid="{00000000-0005-0000-0000-0000C8070000}"/>
    <cellStyle name="合計 9 8 2" xfId="25059" xr:uid="{00000000-0005-0000-0000-0000B22E0000}"/>
    <cellStyle name="合計 9 9" xfId="10249" xr:uid="{00000000-0005-0000-0000-000043280000}"/>
    <cellStyle name="好 10" xfId="1335" xr:uid="{00000000-0005-0000-0000-00003D050000}"/>
    <cellStyle name="好 10 2" xfId="10273" xr:uid="{00000000-0005-0000-0000-00005B280000}"/>
    <cellStyle name="好 2" xfId="1336" xr:uid="{00000000-0005-0000-0000-00003E050000}"/>
    <cellStyle name="好 2 2" xfId="10274" xr:uid="{00000000-0005-0000-0000-00005C280000}"/>
    <cellStyle name="好 3" xfId="1337" xr:uid="{00000000-0005-0000-0000-00003F050000}"/>
    <cellStyle name="好 3 2" xfId="10275" xr:uid="{00000000-0005-0000-0000-00005D280000}"/>
    <cellStyle name="好 4" xfId="1338" xr:uid="{00000000-0005-0000-0000-000040050000}"/>
    <cellStyle name="好 4 2" xfId="10276" xr:uid="{00000000-0005-0000-0000-00005E280000}"/>
    <cellStyle name="好 5" xfId="1339" xr:uid="{00000000-0005-0000-0000-000041050000}"/>
    <cellStyle name="好 5 2" xfId="10277" xr:uid="{00000000-0005-0000-0000-00005F280000}"/>
    <cellStyle name="好 6" xfId="1340" xr:uid="{00000000-0005-0000-0000-000042050000}"/>
    <cellStyle name="好 6 2" xfId="10278" xr:uid="{00000000-0005-0000-0000-000060280000}"/>
    <cellStyle name="好 7" xfId="1341" xr:uid="{00000000-0005-0000-0000-000043050000}"/>
    <cellStyle name="好 7 2" xfId="10279" xr:uid="{00000000-0005-0000-0000-000061280000}"/>
    <cellStyle name="好 8" xfId="1342" xr:uid="{00000000-0005-0000-0000-000044050000}"/>
    <cellStyle name="好 8 2" xfId="10280" xr:uid="{00000000-0005-0000-0000-000062280000}"/>
    <cellStyle name="好 9" xfId="1343" xr:uid="{00000000-0005-0000-0000-000045050000}"/>
    <cellStyle name="好 9 2" xfId="10281" xr:uid="{00000000-0005-0000-0000-000063280000}"/>
    <cellStyle name="好_1.101-104中程彙(勞委)0222版" xfId="1344" xr:uid="{00000000-0005-0000-0000-000046050000}"/>
    <cellStyle name="好_1.101-104中程彙(勞委)0222版 2" xfId="10282" xr:uid="{00000000-0005-0000-0000-000064280000}"/>
    <cellStyle name="好_1.101-104中程彙(勞委)0421版" xfId="1345" xr:uid="{00000000-0005-0000-0000-000047050000}"/>
    <cellStyle name="好_1.101-104中程彙(勞委)0421版 2" xfId="10283" xr:uid="{00000000-0005-0000-0000-000065280000}"/>
    <cellStyle name="好_100008_6025008_同學錄範本" xfId="1346" xr:uid="{00000000-0005-0000-0000-000048050000}"/>
    <cellStyle name="好_100008_6025008_同學錄範本 2" xfId="10284" xr:uid="{00000000-0005-0000-0000-000066280000}"/>
    <cellStyle name="好_100008_6025008_同學錄範本_人事費" xfId="1347" xr:uid="{00000000-0005-0000-0000-000049050000}"/>
    <cellStyle name="好_100008_6025008_同學錄範本_人事費 2" xfId="10285" xr:uid="{00000000-0005-0000-0000-000067280000}"/>
    <cellStyle name="好_1000128-健保費地方移由中央負擔推估表(勞)" xfId="1348" xr:uid="{00000000-0005-0000-0000-00004A050000}"/>
    <cellStyle name="好_1000128-健保費地方移由中央負擔推估表(勞) 2" xfId="10286" xr:uid="{00000000-0005-0000-0000-000068280000}"/>
    <cellStyle name="好_100年度勞就保補助款金額" xfId="1349" xr:uid="{00000000-0005-0000-0000-00004B050000}"/>
    <cellStyle name="好_100年度勞就保補助款金額 2" xfId="10287" xr:uid="{00000000-0005-0000-0000-000069280000}"/>
    <cellStyle name="好_102-105中程(表三及表四)" xfId="1350" xr:uid="{00000000-0005-0000-0000-00004C050000}"/>
    <cellStyle name="好_102-105中程(表三及表四) 2" xfId="10288" xr:uid="{00000000-0005-0000-0000-00006A280000}"/>
    <cellStyle name="好_102-105中程彙(勞)" xfId="1351" xr:uid="{00000000-0005-0000-0000-00004D050000}"/>
    <cellStyle name="好_102-105中程彙(勞) 2" xfId="10289" xr:uid="{00000000-0005-0000-0000-00006B280000}"/>
    <cellStyle name="好_107-110年度衛福部主管中程歲出概算額度推估表" xfId="1352" xr:uid="{00000000-0005-0000-0000-00004E050000}"/>
    <cellStyle name="好_107-110年度衛福部主管中程歲出概算額度推估表 2" xfId="10290" xr:uid="{00000000-0005-0000-0000-00006C280000}"/>
    <cellStyle name="好_107-110勞動部主管中程歲出概算額度推估表" xfId="1353" xr:uid="{00000000-0005-0000-0000-00004F050000}"/>
    <cellStyle name="好_107-110勞動部主管中程歲出概算額度推估表 2" xfId="10291" xr:uid="{00000000-0005-0000-0000-00006D280000}"/>
    <cellStyle name="好_94-98年勞健保補助明細(含98推估)990128" xfId="1354" xr:uid="{00000000-0005-0000-0000-000050050000}"/>
    <cellStyle name="好_94-98年勞健保補助明細(含98推估)990128 2" xfId="10292" xr:uid="{00000000-0005-0000-0000-00006E280000}"/>
    <cellStyle name="好_94-98年勞健保補助明細(含98推估)990128_一次性(表四)" xfId="1355" xr:uid="{00000000-0005-0000-0000-000051050000}"/>
    <cellStyle name="好_94-98年勞健保補助明細(含98推估)990128_一次性(表四) 2" xfId="10293" xr:uid="{00000000-0005-0000-0000-00006F280000}"/>
    <cellStyle name="好_94-98年勞健保補助明細(含98推估)990128_人事費" xfId="1356" xr:uid="{00000000-0005-0000-0000-000052050000}"/>
    <cellStyle name="好_94-98年勞健保補助明細(含98推估)990128_人事費 2" xfId="10294" xr:uid="{00000000-0005-0000-0000-000070280000}"/>
    <cellStyle name="好_94-98年勞健保補助明細(含98推估)990128_分年延續(表一)" xfId="1357" xr:uid="{00000000-0005-0000-0000-000053050000}"/>
    <cellStyle name="好_94-98年勞健保補助明細(含98推估)990128_分年延續(表一) 2" xfId="10295" xr:uid="{00000000-0005-0000-0000-000071280000}"/>
    <cellStyle name="好_94-98年勞健保補助明細(含98推估)990128_專案伸算(表二)" xfId="1358" xr:uid="{00000000-0005-0000-0000-000054050000}"/>
    <cellStyle name="好_94-98年勞健保補助明細(含98推估)990128_專案伸算(表二) 2" xfId="10296" xr:uid="{00000000-0005-0000-0000-000072280000}"/>
    <cellStyle name="好_94-98年勞健保補助明細(含98推估)990128_新興(表三)&amp;法義(表五）" xfId="1359" xr:uid="{00000000-0005-0000-0000-000055050000}"/>
    <cellStyle name="好_94-98年勞健保補助明細(含98推估)990128_新興(表三)&amp;法義(表五） 2" xfId="10297" xr:uid="{00000000-0005-0000-0000-000073280000}"/>
    <cellStyle name="好_990720--愛台12建設預算調查表(Judy-100彙整)" xfId="1360" xr:uid="{00000000-0005-0000-0000-000056050000}"/>
    <cellStyle name="好_990720--愛台12建設預算調查表(Judy-100彙整) 2" xfId="10298" xr:uid="{00000000-0005-0000-0000-000074280000}"/>
    <cellStyle name="好_990720--愛台12建設預算調查表(Judy-100彙整)_人事費" xfId="1361" xr:uid="{00000000-0005-0000-0000-000057050000}"/>
    <cellStyle name="好_990720--愛台12建設預算調查表(Judy-100彙整)_人事費 2" xfId="10299" xr:uid="{00000000-0005-0000-0000-000075280000}"/>
    <cellStyle name="好_990817勞健保欠費 (1)" xfId="1362" xr:uid="{00000000-0005-0000-0000-000058050000}"/>
    <cellStyle name="好_990817勞健保欠費 (1) 2" xfId="10300" xr:uid="{00000000-0005-0000-0000-000076280000}"/>
    <cellStyle name="好_990817勞健保欠費 (1)_一次性(表四)" xfId="1363" xr:uid="{00000000-0005-0000-0000-000059050000}"/>
    <cellStyle name="好_990817勞健保欠費 (1)_一次性(表四) 2" xfId="10301" xr:uid="{00000000-0005-0000-0000-000077280000}"/>
    <cellStyle name="好_990817勞健保欠費 (1)_人事費" xfId="1364" xr:uid="{00000000-0005-0000-0000-00005A050000}"/>
    <cellStyle name="好_990817勞健保欠費 (1)_人事費 2" xfId="10302" xr:uid="{00000000-0005-0000-0000-000078280000}"/>
    <cellStyle name="好_990817勞健保欠費 (1)_分年延續(表一)" xfId="1365" xr:uid="{00000000-0005-0000-0000-00005B050000}"/>
    <cellStyle name="好_990817勞健保欠費 (1)_分年延續(表一) 2" xfId="10303" xr:uid="{00000000-0005-0000-0000-000079280000}"/>
    <cellStyle name="好_990817勞健保欠費 (1)_專案伸算(表二)" xfId="1366" xr:uid="{00000000-0005-0000-0000-00005C050000}"/>
    <cellStyle name="好_990817勞健保欠費 (1)_專案伸算(表二) 2" xfId="10304" xr:uid="{00000000-0005-0000-0000-00007A280000}"/>
    <cellStyle name="好_990817勞健保欠費 (1)_新興(表三)&amp;法義(表五）" xfId="1367" xr:uid="{00000000-0005-0000-0000-00005D050000}"/>
    <cellStyle name="好_990817勞健保欠費 (1)_新興(表三)&amp;法義(表五） 2" xfId="10305" xr:uid="{00000000-0005-0000-0000-00007B280000}"/>
    <cellStyle name="好_Book1" xfId="1368" xr:uid="{00000000-0005-0000-0000-00005E050000}"/>
    <cellStyle name="好_Book1 2" xfId="10306" xr:uid="{00000000-0005-0000-0000-00007C280000}"/>
    <cellStyle name="好_一次性(表四)" xfId="1369" xr:uid="{00000000-0005-0000-0000-00005F050000}"/>
    <cellStyle name="好_一次性(表四) 2" xfId="10307" xr:uid="{00000000-0005-0000-0000-00007D280000}"/>
    <cellStyle name="好_人事費" xfId="1370" xr:uid="{00000000-0005-0000-0000-000060050000}"/>
    <cellStyle name="好_人事費 2" xfId="10308" xr:uid="{00000000-0005-0000-0000-00007E280000}"/>
    <cellStyle name="好_分年延續(表一)" xfId="1371" xr:uid="{00000000-0005-0000-0000-000061050000}"/>
    <cellStyle name="好_分年延續(表一) 2" xfId="10309" xr:uid="{00000000-0005-0000-0000-00007F280000}"/>
    <cellStyle name="好_表3-新興" xfId="1372" xr:uid="{00000000-0005-0000-0000-000062050000}"/>
    <cellStyle name="好_表3-新興 2" xfId="10310" xr:uid="{00000000-0005-0000-0000-000080280000}"/>
    <cellStyle name="好_表5附表-103健保補助款開單數1031127" xfId="1373" xr:uid="{00000000-0005-0000-0000-000063050000}"/>
    <cellStyle name="好_表5附表-103健保補助款開單數1031127 2" xfId="10311" xr:uid="{00000000-0005-0000-0000-000081280000}"/>
    <cellStyle name="好_專案伸算(表二)" xfId="1374" xr:uid="{00000000-0005-0000-0000-000064050000}"/>
    <cellStyle name="好_專案伸算(表二) 2" xfId="10312" xr:uid="{00000000-0005-0000-0000-000082280000}"/>
    <cellStyle name="好_勞委會101-103年補助保險費清表" xfId="1375" xr:uid="{00000000-0005-0000-0000-000065050000}"/>
    <cellStyle name="好_勞委會101-103年補助保險費清表 2" xfId="10313" xr:uid="{00000000-0005-0000-0000-000083280000}"/>
    <cellStyle name="好_新興(表三)&amp;法義(表五）" xfId="1376" xr:uid="{00000000-0005-0000-0000-000066050000}"/>
    <cellStyle name="好_新興(表三)&amp;法義(表五） 2" xfId="10314" xr:uid="{00000000-0005-0000-0000-000084280000}"/>
    <cellStyle name="好_與101增減比較表(勞)" xfId="1377" xr:uid="{00000000-0005-0000-0000-000067050000}"/>
    <cellStyle name="好_與101增減比較表(勞) 2" xfId="10315" xr:uid="{00000000-0005-0000-0000-000085280000}"/>
    <cellStyle name="好_與101增減比較表(勞)_一次性(表四)" xfId="1378" xr:uid="{00000000-0005-0000-0000-000068050000}"/>
    <cellStyle name="好_與101增減比較表(勞)_一次性(表四) 2" xfId="10316" xr:uid="{00000000-0005-0000-0000-000086280000}"/>
    <cellStyle name="好_與101增減比較表(勞)_人事費" xfId="1379" xr:uid="{00000000-0005-0000-0000-000069050000}"/>
    <cellStyle name="好_與101增減比較表(勞)_人事費 2" xfId="10317" xr:uid="{00000000-0005-0000-0000-000087280000}"/>
    <cellStyle name="好_與101增減比較表(勞)_分年延續(表一)" xfId="1380" xr:uid="{00000000-0005-0000-0000-00006A050000}"/>
    <cellStyle name="好_與101增減比較表(勞)_分年延續(表一) 2" xfId="10318" xr:uid="{00000000-0005-0000-0000-000088280000}"/>
    <cellStyle name="好_與101增減比較表(勞)_專案伸算(表二)" xfId="1381" xr:uid="{00000000-0005-0000-0000-00006B050000}"/>
    <cellStyle name="好_與101增減比較表(勞)_專案伸算(表二) 2" xfId="10319" xr:uid="{00000000-0005-0000-0000-000089280000}"/>
    <cellStyle name="好_與101增減比較表(勞)_新興(表三)&amp;法義(表五）" xfId="1382" xr:uid="{00000000-0005-0000-0000-00006C050000}"/>
    <cellStyle name="好_與101增減比較表(勞)_新興(表三)&amp;法義(表五） 2" xfId="10320" xr:uid="{00000000-0005-0000-0000-00008A280000}"/>
    <cellStyle name="百分比" xfId="56031" builtinId="5"/>
    <cellStyle name="百分比 2" xfId="1383" xr:uid="{00000000-0005-0000-0000-00006D050000}"/>
    <cellStyle name="百分比 2 2" xfId="10321" xr:uid="{00000000-0005-0000-0000-00008B280000}"/>
    <cellStyle name="注釋" xfId="1384" xr:uid="{00000000-0005-0000-0000-00006E050000}"/>
    <cellStyle name="注釋 10" xfId="12829" xr:uid="{00000000-0005-0000-0000-00006E050000}"/>
    <cellStyle name="注釋 10 2" xfId="31385" xr:uid="{00000000-0005-0000-0000-0000172F0000}"/>
    <cellStyle name="注釋 10 3" xfId="45472" xr:uid="{00000000-0005-0000-0000-0000172F0000}"/>
    <cellStyle name="注釋 11" xfId="17703" xr:uid="{00000000-0005-0000-0000-000011080000}"/>
    <cellStyle name="注釋 11 2" xfId="36259" xr:uid="{00000000-0005-0000-0000-0000182F0000}"/>
    <cellStyle name="注釋 11 3" xfId="49874" xr:uid="{00000000-0005-0000-0000-0000182F0000}"/>
    <cellStyle name="注釋 12" xfId="17509" xr:uid="{00000000-0005-0000-0000-00006E050000}"/>
    <cellStyle name="注釋 12 2" xfId="36065" xr:uid="{00000000-0005-0000-0000-0000192F0000}"/>
    <cellStyle name="注釋 12 3" xfId="49702" xr:uid="{00000000-0005-0000-0000-0000192F0000}"/>
    <cellStyle name="注釋 13" xfId="18454" xr:uid="{00000000-0005-0000-0000-000011080000}"/>
    <cellStyle name="注釋 13 2" xfId="37010" xr:uid="{00000000-0005-0000-0000-00001A2F0000}"/>
    <cellStyle name="注釋 13 3" xfId="50526" xr:uid="{00000000-0005-0000-0000-00001A2F0000}"/>
    <cellStyle name="注釋 14" xfId="18686" xr:uid="{00000000-0005-0000-0000-00006E050000}"/>
    <cellStyle name="注釋 14 2" xfId="37242" xr:uid="{00000000-0005-0000-0000-00001B2F0000}"/>
    <cellStyle name="注釋 14 3" xfId="50739" xr:uid="{00000000-0005-0000-0000-00001B2F0000}"/>
    <cellStyle name="注釋 15" xfId="18687" xr:uid="{00000000-0005-0000-0000-00006E050000}"/>
    <cellStyle name="注釋 15 2" xfId="37243" xr:uid="{00000000-0005-0000-0000-00001C2F0000}"/>
    <cellStyle name="注釋 15 3" xfId="50740" xr:uid="{00000000-0005-0000-0000-00001C2F0000}"/>
    <cellStyle name="注釋 16" xfId="22290" xr:uid="{00000000-0005-0000-0000-000011080000}"/>
    <cellStyle name="注釋 16 2" xfId="40830" xr:uid="{00000000-0005-0000-0000-00001D2F0000}"/>
    <cellStyle name="注釋 16 3" xfId="54032" xr:uid="{00000000-0005-0000-0000-00001D2F0000}"/>
    <cellStyle name="注釋 17" xfId="23125" xr:uid="{00000000-0005-0000-0000-0000162F0000}"/>
    <cellStyle name="注釋 18" xfId="29882" xr:uid="{00000000-0005-0000-0000-0000162F0000}"/>
    <cellStyle name="注釋 19" xfId="54507" xr:uid="{00000000-0005-0000-0000-00006E050000}"/>
    <cellStyle name="注釋 2" xfId="1385" xr:uid="{00000000-0005-0000-0000-00006F050000}"/>
    <cellStyle name="注釋 2 10" xfId="16249" xr:uid="{00000000-0005-0000-0000-000012080000}"/>
    <cellStyle name="注釋 2 10 2" xfId="34805" xr:uid="{00000000-0005-0000-0000-00001F2F0000}"/>
    <cellStyle name="注釋 2 10 3" xfId="48595" xr:uid="{00000000-0005-0000-0000-00001F2F0000}"/>
    <cellStyle name="注釋 2 11" xfId="18374" xr:uid="{00000000-0005-0000-0000-00006F050000}"/>
    <cellStyle name="注釋 2 11 2" xfId="36930" xr:uid="{00000000-0005-0000-0000-0000202F0000}"/>
    <cellStyle name="注釋 2 11 3" xfId="50452" xr:uid="{00000000-0005-0000-0000-0000202F0000}"/>
    <cellStyle name="注釋 2 12" xfId="12327" xr:uid="{00000000-0005-0000-0000-000012080000}"/>
    <cellStyle name="注釋 2 12 2" xfId="30888" xr:uid="{00000000-0005-0000-0000-0000212F0000}"/>
    <cellStyle name="注釋 2 12 3" xfId="44999" xr:uid="{00000000-0005-0000-0000-0000212F0000}"/>
    <cellStyle name="注釋 2 13" xfId="19819" xr:uid="{00000000-0005-0000-0000-00006F050000}"/>
    <cellStyle name="注釋 2 13 2" xfId="38375" xr:uid="{00000000-0005-0000-0000-0000222F0000}"/>
    <cellStyle name="注釋 2 13 3" xfId="51867" xr:uid="{00000000-0005-0000-0000-0000222F0000}"/>
    <cellStyle name="注釋 2 14" xfId="19431" xr:uid="{00000000-0005-0000-0000-00006F050000}"/>
    <cellStyle name="注釋 2 14 2" xfId="37987" xr:uid="{00000000-0005-0000-0000-0000232F0000}"/>
    <cellStyle name="注釋 2 14 3" xfId="51479" xr:uid="{00000000-0005-0000-0000-0000232F0000}"/>
    <cellStyle name="注釋 2 15" xfId="22291" xr:uid="{00000000-0005-0000-0000-000012080000}"/>
    <cellStyle name="注釋 2 15 2" xfId="40831" xr:uid="{00000000-0005-0000-0000-0000242F0000}"/>
    <cellStyle name="注釋 2 15 3" xfId="54033" xr:uid="{00000000-0005-0000-0000-0000242F0000}"/>
    <cellStyle name="注釋 2 16" xfId="23126" xr:uid="{00000000-0005-0000-0000-00001E2F0000}"/>
    <cellStyle name="注釋 2 17" xfId="29896" xr:uid="{00000000-0005-0000-0000-00001E2F0000}"/>
    <cellStyle name="注釋 2 18" xfId="54508" xr:uid="{00000000-0005-0000-0000-00006F050000}"/>
    <cellStyle name="注釋 2 2" xfId="1386" xr:uid="{00000000-0005-0000-0000-000070050000}"/>
    <cellStyle name="注釋 2 2 10" xfId="18932" xr:uid="{00000000-0005-0000-0000-000013080000}"/>
    <cellStyle name="注釋 2 2 10 2" xfId="37488" xr:uid="{00000000-0005-0000-0000-0000262F0000}"/>
    <cellStyle name="注釋 2 2 10 3" xfId="50980" xr:uid="{00000000-0005-0000-0000-0000262F0000}"/>
    <cellStyle name="注釋 2 2 11" xfId="18948" xr:uid="{00000000-0005-0000-0000-000070050000}"/>
    <cellStyle name="注釋 2 2 11 2" xfId="37504" xr:uid="{00000000-0005-0000-0000-0000272F0000}"/>
    <cellStyle name="注釋 2 2 11 3" xfId="50996" xr:uid="{00000000-0005-0000-0000-0000272F0000}"/>
    <cellStyle name="注釋 2 2 12" xfId="14754" xr:uid="{00000000-0005-0000-0000-000070050000}"/>
    <cellStyle name="注釋 2 2 12 2" xfId="33310" xr:uid="{00000000-0005-0000-0000-0000282F0000}"/>
    <cellStyle name="注釋 2 2 12 3" xfId="47275" xr:uid="{00000000-0005-0000-0000-0000282F0000}"/>
    <cellStyle name="注釋 2 2 13" xfId="22292" xr:uid="{00000000-0005-0000-0000-000013080000}"/>
    <cellStyle name="注釋 2 2 13 2" xfId="40832" xr:uid="{00000000-0005-0000-0000-0000292F0000}"/>
    <cellStyle name="注釋 2 2 13 3" xfId="54034" xr:uid="{00000000-0005-0000-0000-0000292F0000}"/>
    <cellStyle name="注釋 2 2 14" xfId="23127" xr:uid="{00000000-0005-0000-0000-0000252F0000}"/>
    <cellStyle name="注釋 2 2 15" xfId="24374" xr:uid="{00000000-0005-0000-0000-0000252F0000}"/>
    <cellStyle name="注釋 2 2 16" xfId="54509" xr:uid="{00000000-0005-0000-0000-000070050000}"/>
    <cellStyle name="注釋 2 2 2" xfId="2213" xr:uid="{00000000-0005-0000-0000-000070050000}"/>
    <cellStyle name="注釋 2 2 2 10" xfId="15665" xr:uid="{00000000-0005-0000-0000-000014080000}"/>
    <cellStyle name="注釋 2 2 2 10 2" xfId="34221" xr:uid="{00000000-0005-0000-0000-00002B2F0000}"/>
    <cellStyle name="注釋 2 2 2 10 3" xfId="48110" xr:uid="{00000000-0005-0000-0000-00002B2F0000}"/>
    <cellStyle name="注釋 2 2 2 11" xfId="17789" xr:uid="{00000000-0005-0000-0000-000070050000}"/>
    <cellStyle name="注釋 2 2 2 11 2" xfId="36345" xr:uid="{00000000-0005-0000-0000-00002C2F0000}"/>
    <cellStyle name="注釋 2 2 2 11 3" xfId="49949" xr:uid="{00000000-0005-0000-0000-00002C2F0000}"/>
    <cellStyle name="注釋 2 2 2 12" xfId="18281" xr:uid="{00000000-0005-0000-0000-000014080000}"/>
    <cellStyle name="注釋 2 2 2 12 2" xfId="36837" xr:uid="{00000000-0005-0000-0000-00002D2F0000}"/>
    <cellStyle name="注釋 2 2 2 12 3" xfId="50370" xr:uid="{00000000-0005-0000-0000-00002D2F0000}"/>
    <cellStyle name="注釋 2 2 2 13" xfId="23724" xr:uid="{00000000-0005-0000-0000-00002A2F0000}"/>
    <cellStyle name="注釋 2 2 2 14" xfId="55133" xr:uid="{00000000-0005-0000-0000-000070050000}"/>
    <cellStyle name="注釋 2 2 2 2" xfId="5420" xr:uid="{00000000-0005-0000-0000-000014080000}"/>
    <cellStyle name="注釋 2 2 2 2 2" xfId="20410" xr:uid="{00000000-0005-0000-0000-0000DE090000}"/>
    <cellStyle name="注釋 2 2 2 2 2 2" xfId="38962" xr:uid="{00000000-0005-0000-0000-00002F2F0000}"/>
    <cellStyle name="注釋 2 2 2 2 2 3" xfId="52441" xr:uid="{00000000-0005-0000-0000-00002F2F0000}"/>
    <cellStyle name="注釋 2 2 2 2 3" xfId="25837" xr:uid="{00000000-0005-0000-0000-00002E2F0000}"/>
    <cellStyle name="注釋 2 2 2 2 4" xfId="41333" xr:uid="{00000000-0005-0000-0000-00002E2F0000}"/>
    <cellStyle name="注釋 2 2 2 3" xfId="7386" xr:uid="{00000000-0005-0000-0000-000014080000}"/>
    <cellStyle name="注釋 2 2 2 3 2" xfId="27571" xr:uid="{00000000-0005-0000-0000-0000302F0000}"/>
    <cellStyle name="注釋 2 2 2 3 3" xfId="42657" xr:uid="{00000000-0005-0000-0000-0000302F0000}"/>
    <cellStyle name="注釋 2 2 2 4" xfId="4670" xr:uid="{00000000-0005-0000-0000-000014080000}"/>
    <cellStyle name="注釋 2 2 2 4 2" xfId="25181" xr:uid="{00000000-0005-0000-0000-0000312F0000}"/>
    <cellStyle name="注釋 2 2 2 4 3" xfId="22554" xr:uid="{00000000-0005-0000-0000-0000312F0000}"/>
    <cellStyle name="注釋 2 2 2 5" xfId="6843" xr:uid="{00000000-0005-0000-0000-000014080000}"/>
    <cellStyle name="注釋 2 2 2 5 2" xfId="27104" xr:uid="{00000000-0005-0000-0000-0000322F0000}"/>
    <cellStyle name="注釋 2 2 2 5 3" xfId="42278" xr:uid="{00000000-0005-0000-0000-0000322F0000}"/>
    <cellStyle name="注釋 2 2 2 6" xfId="10325" xr:uid="{00000000-0005-0000-0000-00008F280000}"/>
    <cellStyle name="注釋 2 2 2 7" xfId="13265" xr:uid="{00000000-0005-0000-0000-000014080000}"/>
    <cellStyle name="注釋 2 2 2 7 2" xfId="31821" xr:uid="{00000000-0005-0000-0000-0000342F0000}"/>
    <cellStyle name="注釋 2 2 2 7 3" xfId="45903" xr:uid="{00000000-0005-0000-0000-0000342F0000}"/>
    <cellStyle name="注釋 2 2 2 8" xfId="14890" xr:uid="{00000000-0005-0000-0000-000013080000}"/>
    <cellStyle name="注釋 2 2 2 8 2" xfId="33446" xr:uid="{00000000-0005-0000-0000-0000352F0000}"/>
    <cellStyle name="注釋 2 2 2 8 3" xfId="47407" xr:uid="{00000000-0005-0000-0000-0000352F0000}"/>
    <cellStyle name="注釋 2 2 2 9" xfId="14242" xr:uid="{00000000-0005-0000-0000-000070050000}"/>
    <cellStyle name="注釋 2 2 2 9 2" xfId="32798" xr:uid="{00000000-0005-0000-0000-0000362F0000}"/>
    <cellStyle name="注釋 2 2 2 9 3" xfId="46792" xr:uid="{00000000-0005-0000-0000-0000362F0000}"/>
    <cellStyle name="注釋 2 2 3" xfId="2093" xr:uid="{00000000-0005-0000-0000-000070050000}"/>
    <cellStyle name="注釋 2 2 3 10" xfId="18180" xr:uid="{00000000-0005-0000-0000-000070050000}"/>
    <cellStyle name="注釋 2 2 3 10 2" xfId="36736" xr:uid="{00000000-0005-0000-0000-0000382F0000}"/>
    <cellStyle name="注釋 2 2 3 10 3" xfId="50287" xr:uid="{00000000-0005-0000-0000-0000382F0000}"/>
    <cellStyle name="注釋 2 2 3 11" xfId="19547" xr:uid="{00000000-0005-0000-0000-000015080000}"/>
    <cellStyle name="注釋 2 2 3 11 2" xfId="38103" xr:uid="{00000000-0005-0000-0000-0000392F0000}"/>
    <cellStyle name="注釋 2 2 3 11 3" xfId="51595" xr:uid="{00000000-0005-0000-0000-0000392F0000}"/>
    <cellStyle name="注釋 2 2 3 12" xfId="55013" xr:uid="{00000000-0005-0000-0000-000070050000}"/>
    <cellStyle name="注釋 2 2 3 2" xfId="5300" xr:uid="{00000000-0005-0000-0000-000015080000}"/>
    <cellStyle name="注釋 2 2 3 2 2" xfId="20307" xr:uid="{00000000-0005-0000-0000-0000E0090000}"/>
    <cellStyle name="注釋 2 2 3 2 2 2" xfId="38859" xr:uid="{00000000-0005-0000-0000-00003B2F0000}"/>
    <cellStyle name="注釋 2 2 3 2 2 3" xfId="52338" xr:uid="{00000000-0005-0000-0000-00003B2F0000}"/>
    <cellStyle name="注釋 2 2 3 2 3" xfId="25717" xr:uid="{00000000-0005-0000-0000-00003A2F0000}"/>
    <cellStyle name="注釋 2 2 3 2 4" xfId="41213" xr:uid="{00000000-0005-0000-0000-00003A2F0000}"/>
    <cellStyle name="注釋 2 2 3 3" xfId="7266" xr:uid="{00000000-0005-0000-0000-000015080000}"/>
    <cellStyle name="注釋 2 2 3 3 2" xfId="27451" xr:uid="{00000000-0005-0000-0000-00003C2F0000}"/>
    <cellStyle name="注釋 2 2 3 3 3" xfId="42542" xr:uid="{00000000-0005-0000-0000-00003C2F0000}"/>
    <cellStyle name="注釋 2 2 3 4" xfId="4247" xr:uid="{00000000-0005-0000-0000-000015080000}"/>
    <cellStyle name="注釋 2 2 3 4 2" xfId="24778" xr:uid="{00000000-0005-0000-0000-00003D2F0000}"/>
    <cellStyle name="注釋 2 2 3 4 3" xfId="24469" xr:uid="{00000000-0005-0000-0000-00003D2F0000}"/>
    <cellStyle name="注釋 2 2 3 5" xfId="6760" xr:uid="{00000000-0005-0000-0000-000015080000}"/>
    <cellStyle name="注釋 2 2 3 5 2" xfId="27021" xr:uid="{00000000-0005-0000-0000-00003E2F0000}"/>
    <cellStyle name="注釋 2 2 3 5 3" xfId="42195" xr:uid="{00000000-0005-0000-0000-00003E2F0000}"/>
    <cellStyle name="注釋 2 2 3 6" xfId="10326" xr:uid="{00000000-0005-0000-0000-000090280000}"/>
    <cellStyle name="注釋 2 2 3 7" xfId="14177" xr:uid="{00000000-0005-0000-0000-000015080000}"/>
    <cellStyle name="注釋 2 2 3 7 2" xfId="32733" xr:uid="{00000000-0005-0000-0000-0000402F0000}"/>
    <cellStyle name="注釋 2 2 3 7 3" xfId="46733" xr:uid="{00000000-0005-0000-0000-0000402F0000}"/>
    <cellStyle name="注釋 2 2 3 8" xfId="12050" xr:uid="{00000000-0005-0000-0000-000070050000}"/>
    <cellStyle name="注釋 2 2 3 8 2" xfId="30613" xr:uid="{00000000-0005-0000-0000-0000412F0000}"/>
    <cellStyle name="注釋 2 2 3 8 3" xfId="44757" xr:uid="{00000000-0005-0000-0000-0000412F0000}"/>
    <cellStyle name="注釋 2 2 3 9" xfId="15625" xr:uid="{00000000-0005-0000-0000-000015080000}"/>
    <cellStyle name="注釋 2 2 3 9 2" xfId="34181" xr:uid="{00000000-0005-0000-0000-0000422F0000}"/>
    <cellStyle name="注釋 2 2 3 9 3" xfId="48070" xr:uid="{00000000-0005-0000-0000-0000422F0000}"/>
    <cellStyle name="注釋 2 2 4" xfId="3146" xr:uid="{00000000-0005-0000-0000-000070050000}"/>
    <cellStyle name="注釋 2 2 4 10" xfId="21910" xr:uid="{00000000-0005-0000-0000-000070050000}"/>
    <cellStyle name="注釋 2 2 4 10 2" xfId="40450" xr:uid="{00000000-0005-0000-0000-0000442F0000}"/>
    <cellStyle name="注釋 2 2 4 10 3" xfId="53798" xr:uid="{00000000-0005-0000-0000-0000442F0000}"/>
    <cellStyle name="注釋 2 2 4 11" xfId="24348" xr:uid="{00000000-0005-0000-0000-0000432F0000}"/>
    <cellStyle name="注釋 2 2 4 12" xfId="55967" xr:uid="{00000000-0005-0000-0000-000070050000}"/>
    <cellStyle name="注釋 2 2 4 2" xfId="6353" xr:uid="{00000000-0005-0000-0000-000016080000}"/>
    <cellStyle name="注釋 2 2 4 2 2" xfId="26761" xr:uid="{00000000-0005-0000-0000-0000452F0000}"/>
    <cellStyle name="注釋 2 2 4 2 3" xfId="41982" xr:uid="{00000000-0005-0000-0000-0000452F0000}"/>
    <cellStyle name="注釋 2 2 4 3" xfId="10036" xr:uid="{00000000-0005-0000-0000-000016080000}"/>
    <cellStyle name="注釋 2 2 4 3 2" xfId="29637" xr:uid="{00000000-0005-0000-0000-0000462F0000}"/>
    <cellStyle name="注釋 2 2 4 3 3" xfId="44202" xr:uid="{00000000-0005-0000-0000-0000462F0000}"/>
    <cellStyle name="注釋 2 2 4 4" xfId="10327" xr:uid="{00000000-0005-0000-0000-000091280000}"/>
    <cellStyle name="注釋 2 2 4 5" xfId="12911" xr:uid="{00000000-0005-0000-0000-000016080000}"/>
    <cellStyle name="注釋 2 2 4 5 2" xfId="31467" xr:uid="{00000000-0005-0000-0000-0000482F0000}"/>
    <cellStyle name="注釋 2 2 4 5 3" xfId="45550" xr:uid="{00000000-0005-0000-0000-0000482F0000}"/>
    <cellStyle name="注釋 2 2 4 6" xfId="16211" xr:uid="{00000000-0005-0000-0000-000070050000}"/>
    <cellStyle name="注釋 2 2 4 6 2" xfId="34767" xr:uid="{00000000-0005-0000-0000-0000492F0000}"/>
    <cellStyle name="注釋 2 2 4 6 3" xfId="48559" xr:uid="{00000000-0005-0000-0000-0000492F0000}"/>
    <cellStyle name="注釋 2 2 4 7" xfId="17052" xr:uid="{00000000-0005-0000-0000-000016080000}"/>
    <cellStyle name="注釋 2 2 4 7 2" xfId="35608" xr:uid="{00000000-0005-0000-0000-00004A2F0000}"/>
    <cellStyle name="注釋 2 2 4 7 3" xfId="49288" xr:uid="{00000000-0005-0000-0000-00004A2F0000}"/>
    <cellStyle name="注釋 2 2 4 8" xfId="17137" xr:uid="{00000000-0005-0000-0000-000070050000}"/>
    <cellStyle name="注釋 2 2 4 8 2" xfId="35693" xr:uid="{00000000-0005-0000-0000-00004B2F0000}"/>
    <cellStyle name="注釋 2 2 4 8 3" xfId="49371" xr:uid="{00000000-0005-0000-0000-00004B2F0000}"/>
    <cellStyle name="注釋 2 2 4 9" xfId="18025" xr:uid="{00000000-0005-0000-0000-000016080000}"/>
    <cellStyle name="注釋 2 2 4 9 2" xfId="36581" xr:uid="{00000000-0005-0000-0000-00004C2F0000}"/>
    <cellStyle name="注釋 2 2 4 9 3" xfId="50148" xr:uid="{00000000-0005-0000-0000-00004C2F0000}"/>
    <cellStyle name="注釋 2 2 5" xfId="4602" xr:uid="{00000000-0005-0000-0000-000013080000}"/>
    <cellStyle name="注釋 2 2 5 2" xfId="25114" xr:uid="{00000000-0005-0000-0000-00004D2F0000}"/>
    <cellStyle name="注釋 2 2 5 3" xfId="22582" xr:uid="{00000000-0005-0000-0000-00004D2F0000}"/>
    <cellStyle name="注釋 2 2 6" xfId="10324" xr:uid="{00000000-0005-0000-0000-00008E280000}"/>
    <cellStyle name="注釋 2 2 7" xfId="13094" xr:uid="{00000000-0005-0000-0000-000070050000}"/>
    <cellStyle name="注釋 2 2 7 2" xfId="31650" xr:uid="{00000000-0005-0000-0000-00004F2F0000}"/>
    <cellStyle name="注釋 2 2 7 3" xfId="45733" xr:uid="{00000000-0005-0000-0000-00004F2F0000}"/>
    <cellStyle name="注釋 2 2 8" xfId="13740" xr:uid="{00000000-0005-0000-0000-000013080000}"/>
    <cellStyle name="注釋 2 2 8 2" xfId="32296" xr:uid="{00000000-0005-0000-0000-0000502F0000}"/>
    <cellStyle name="注釋 2 2 8 3" xfId="46328" xr:uid="{00000000-0005-0000-0000-0000502F0000}"/>
    <cellStyle name="注釋 2 2 9" xfId="15807" xr:uid="{00000000-0005-0000-0000-000070050000}"/>
    <cellStyle name="注釋 2 2 9 2" xfId="34363" xr:uid="{00000000-0005-0000-0000-0000512F0000}"/>
    <cellStyle name="注釋 2 2 9 3" xfId="48218" xr:uid="{00000000-0005-0000-0000-0000512F0000}"/>
    <cellStyle name="注釋 2 3" xfId="1387" xr:uid="{00000000-0005-0000-0000-000071050000}"/>
    <cellStyle name="注釋 2 3 10" xfId="18925" xr:uid="{00000000-0005-0000-0000-000017080000}"/>
    <cellStyle name="注釋 2 3 10 2" xfId="37481" xr:uid="{00000000-0005-0000-0000-0000532F0000}"/>
    <cellStyle name="注釋 2 3 10 3" xfId="50973" xr:uid="{00000000-0005-0000-0000-0000532F0000}"/>
    <cellStyle name="注釋 2 3 11" xfId="18970" xr:uid="{00000000-0005-0000-0000-000071050000}"/>
    <cellStyle name="注釋 2 3 11 2" xfId="37526" xr:uid="{00000000-0005-0000-0000-0000542F0000}"/>
    <cellStyle name="注釋 2 3 11 3" xfId="51018" xr:uid="{00000000-0005-0000-0000-0000542F0000}"/>
    <cellStyle name="注釋 2 3 12" xfId="15244" xr:uid="{00000000-0005-0000-0000-000071050000}"/>
    <cellStyle name="注釋 2 3 12 2" xfId="33800" xr:uid="{00000000-0005-0000-0000-0000552F0000}"/>
    <cellStyle name="注釋 2 3 12 3" xfId="47742" xr:uid="{00000000-0005-0000-0000-0000552F0000}"/>
    <cellStyle name="注釋 2 3 13" xfId="22293" xr:uid="{00000000-0005-0000-0000-000017080000}"/>
    <cellStyle name="注釋 2 3 13 2" xfId="40833" xr:uid="{00000000-0005-0000-0000-0000562F0000}"/>
    <cellStyle name="注釋 2 3 13 3" xfId="54035" xr:uid="{00000000-0005-0000-0000-0000562F0000}"/>
    <cellStyle name="注釋 2 3 14" xfId="23128" xr:uid="{00000000-0005-0000-0000-0000522F0000}"/>
    <cellStyle name="注釋 2 3 15" xfId="29895" xr:uid="{00000000-0005-0000-0000-0000522F0000}"/>
    <cellStyle name="注釋 2 3 16" xfId="54510" xr:uid="{00000000-0005-0000-0000-000071050000}"/>
    <cellStyle name="注釋 2 3 2" xfId="2212" xr:uid="{00000000-0005-0000-0000-000071050000}"/>
    <cellStyle name="注釋 2 3 2 10" xfId="15497" xr:uid="{00000000-0005-0000-0000-000018080000}"/>
    <cellStyle name="注釋 2 3 2 10 2" xfId="34053" xr:uid="{00000000-0005-0000-0000-0000582F0000}"/>
    <cellStyle name="注釋 2 3 2 10 3" xfId="47977" xr:uid="{00000000-0005-0000-0000-0000582F0000}"/>
    <cellStyle name="注釋 2 3 2 11" xfId="13316" xr:uid="{00000000-0005-0000-0000-000071050000}"/>
    <cellStyle name="注釋 2 3 2 11 2" xfId="31872" xr:uid="{00000000-0005-0000-0000-0000592F0000}"/>
    <cellStyle name="注釋 2 3 2 11 3" xfId="45952" xr:uid="{00000000-0005-0000-0000-0000592F0000}"/>
    <cellStyle name="注釋 2 3 2 12" xfId="19622" xr:uid="{00000000-0005-0000-0000-000018080000}"/>
    <cellStyle name="注釋 2 3 2 12 2" xfId="38178" xr:uid="{00000000-0005-0000-0000-00005A2F0000}"/>
    <cellStyle name="注釋 2 3 2 12 3" xfId="51670" xr:uid="{00000000-0005-0000-0000-00005A2F0000}"/>
    <cellStyle name="注釋 2 3 2 13" xfId="23723" xr:uid="{00000000-0005-0000-0000-0000572F0000}"/>
    <cellStyle name="注釋 2 3 2 14" xfId="55132" xr:uid="{00000000-0005-0000-0000-000071050000}"/>
    <cellStyle name="注釋 2 3 2 2" xfId="5419" xr:uid="{00000000-0005-0000-0000-000018080000}"/>
    <cellStyle name="注釋 2 3 2 2 2" xfId="20409" xr:uid="{00000000-0005-0000-0000-0000E4090000}"/>
    <cellStyle name="注釋 2 3 2 2 2 2" xfId="38961" xr:uid="{00000000-0005-0000-0000-00005C2F0000}"/>
    <cellStyle name="注釋 2 3 2 2 2 3" xfId="52440" xr:uid="{00000000-0005-0000-0000-00005C2F0000}"/>
    <cellStyle name="注釋 2 3 2 2 3" xfId="25836" xr:uid="{00000000-0005-0000-0000-00005B2F0000}"/>
    <cellStyle name="注釋 2 3 2 2 4" xfId="41332" xr:uid="{00000000-0005-0000-0000-00005B2F0000}"/>
    <cellStyle name="注釋 2 3 2 3" xfId="7385" xr:uid="{00000000-0005-0000-0000-000018080000}"/>
    <cellStyle name="注釋 2 3 2 3 2" xfId="27570" xr:uid="{00000000-0005-0000-0000-00005D2F0000}"/>
    <cellStyle name="注釋 2 3 2 3 3" xfId="42656" xr:uid="{00000000-0005-0000-0000-00005D2F0000}"/>
    <cellStyle name="注釋 2 3 2 4" xfId="4669" xr:uid="{00000000-0005-0000-0000-000018080000}"/>
    <cellStyle name="注釋 2 3 2 4 2" xfId="25180" xr:uid="{00000000-0005-0000-0000-00005E2F0000}"/>
    <cellStyle name="注釋 2 3 2 4 3" xfId="24436" xr:uid="{00000000-0005-0000-0000-00005E2F0000}"/>
    <cellStyle name="注釋 2 3 2 5" xfId="8181" xr:uid="{00000000-0005-0000-0000-000018080000}"/>
    <cellStyle name="注釋 2 3 2 5 2" xfId="28198" xr:uid="{00000000-0005-0000-0000-00005F2F0000}"/>
    <cellStyle name="注釋 2 3 2 5 3" xfId="43096" xr:uid="{00000000-0005-0000-0000-00005F2F0000}"/>
    <cellStyle name="注釋 2 3 2 6" xfId="10329" xr:uid="{00000000-0005-0000-0000-000093280000}"/>
    <cellStyle name="注釋 2 3 2 7" xfId="13266" xr:uid="{00000000-0005-0000-0000-000018080000}"/>
    <cellStyle name="注釋 2 3 2 7 2" xfId="31822" xr:uid="{00000000-0005-0000-0000-0000612F0000}"/>
    <cellStyle name="注釋 2 3 2 7 3" xfId="45904" xr:uid="{00000000-0005-0000-0000-0000612F0000}"/>
    <cellStyle name="注釋 2 3 2 8" xfId="14889" xr:uid="{00000000-0005-0000-0000-000017080000}"/>
    <cellStyle name="注釋 2 3 2 8 2" xfId="33445" xr:uid="{00000000-0005-0000-0000-0000622F0000}"/>
    <cellStyle name="注釋 2 3 2 8 3" xfId="47406" xr:uid="{00000000-0005-0000-0000-0000622F0000}"/>
    <cellStyle name="注釋 2 3 2 9" xfId="12233" xr:uid="{00000000-0005-0000-0000-000071050000}"/>
    <cellStyle name="注釋 2 3 2 9 2" xfId="30794" xr:uid="{00000000-0005-0000-0000-0000632F0000}"/>
    <cellStyle name="注釋 2 3 2 9 3" xfId="44916" xr:uid="{00000000-0005-0000-0000-0000632F0000}"/>
    <cellStyle name="注釋 2 3 3" xfId="2092" xr:uid="{00000000-0005-0000-0000-000071050000}"/>
    <cellStyle name="注釋 2 3 3 10" xfId="18073" xr:uid="{00000000-0005-0000-0000-000071050000}"/>
    <cellStyle name="注釋 2 3 3 10 2" xfId="36629" xr:uid="{00000000-0005-0000-0000-0000652F0000}"/>
    <cellStyle name="注釋 2 3 3 10 3" xfId="50191" xr:uid="{00000000-0005-0000-0000-0000652F0000}"/>
    <cellStyle name="注釋 2 3 3 11" xfId="18520" xr:uid="{00000000-0005-0000-0000-000019080000}"/>
    <cellStyle name="注釋 2 3 3 11 2" xfId="37076" xr:uid="{00000000-0005-0000-0000-0000662F0000}"/>
    <cellStyle name="注釋 2 3 3 11 3" xfId="50580" xr:uid="{00000000-0005-0000-0000-0000662F0000}"/>
    <cellStyle name="注釋 2 3 3 12" xfId="55012" xr:uid="{00000000-0005-0000-0000-000071050000}"/>
    <cellStyle name="注釋 2 3 3 2" xfId="5299" xr:uid="{00000000-0005-0000-0000-000019080000}"/>
    <cellStyle name="注釋 2 3 3 2 2" xfId="20306" xr:uid="{00000000-0005-0000-0000-0000E6090000}"/>
    <cellStyle name="注釋 2 3 3 2 2 2" xfId="38858" xr:uid="{00000000-0005-0000-0000-0000682F0000}"/>
    <cellStyle name="注釋 2 3 3 2 2 3" xfId="52337" xr:uid="{00000000-0005-0000-0000-0000682F0000}"/>
    <cellStyle name="注釋 2 3 3 2 3" xfId="25716" xr:uid="{00000000-0005-0000-0000-0000672F0000}"/>
    <cellStyle name="注釋 2 3 3 2 4" xfId="41212" xr:uid="{00000000-0005-0000-0000-0000672F0000}"/>
    <cellStyle name="注釋 2 3 3 3" xfId="7265" xr:uid="{00000000-0005-0000-0000-000019080000}"/>
    <cellStyle name="注釋 2 3 3 3 2" xfId="27450" xr:uid="{00000000-0005-0000-0000-0000692F0000}"/>
    <cellStyle name="注釋 2 3 3 3 3" xfId="42541" xr:uid="{00000000-0005-0000-0000-0000692F0000}"/>
    <cellStyle name="注釋 2 3 3 4" xfId="4246" xr:uid="{00000000-0005-0000-0000-000019080000}"/>
    <cellStyle name="注釋 2 3 3 4 2" xfId="24777" xr:uid="{00000000-0005-0000-0000-00006A2F0000}"/>
    <cellStyle name="注釋 2 3 3 4 3" xfId="24468" xr:uid="{00000000-0005-0000-0000-00006A2F0000}"/>
    <cellStyle name="注釋 2 3 3 5" xfId="6759" xr:uid="{00000000-0005-0000-0000-000019080000}"/>
    <cellStyle name="注釋 2 3 3 5 2" xfId="27020" xr:uid="{00000000-0005-0000-0000-00006B2F0000}"/>
    <cellStyle name="注釋 2 3 3 5 3" xfId="42194" xr:uid="{00000000-0005-0000-0000-00006B2F0000}"/>
    <cellStyle name="注釋 2 3 3 6" xfId="10330" xr:uid="{00000000-0005-0000-0000-000094280000}"/>
    <cellStyle name="注釋 2 3 3 7" xfId="14057" xr:uid="{00000000-0005-0000-0000-000019080000}"/>
    <cellStyle name="注釋 2 3 3 7 2" xfId="32613" xr:uid="{00000000-0005-0000-0000-00006D2F0000}"/>
    <cellStyle name="注釋 2 3 3 7 3" xfId="46616" xr:uid="{00000000-0005-0000-0000-00006D2F0000}"/>
    <cellStyle name="注釋 2 3 3 8" xfId="14466" xr:uid="{00000000-0005-0000-0000-000071050000}"/>
    <cellStyle name="注釋 2 3 3 8 2" xfId="33022" xr:uid="{00000000-0005-0000-0000-00006E2F0000}"/>
    <cellStyle name="注釋 2 3 3 8 3" xfId="47002" xr:uid="{00000000-0005-0000-0000-00006E2F0000}"/>
    <cellStyle name="注釋 2 3 3 9" xfId="15457" xr:uid="{00000000-0005-0000-0000-000019080000}"/>
    <cellStyle name="注釋 2 3 3 9 2" xfId="34013" xr:uid="{00000000-0005-0000-0000-00006F2F0000}"/>
    <cellStyle name="注釋 2 3 3 9 3" xfId="47937" xr:uid="{00000000-0005-0000-0000-00006F2F0000}"/>
    <cellStyle name="注釋 2 3 4" xfId="2255" xr:uid="{00000000-0005-0000-0000-000071050000}"/>
    <cellStyle name="注釋 2 3 4 10" xfId="21411" xr:uid="{00000000-0005-0000-0000-000071050000}"/>
    <cellStyle name="注釋 2 3 4 10 2" xfId="39951" xr:uid="{00000000-0005-0000-0000-0000712F0000}"/>
    <cellStyle name="注釋 2 3 4 10 3" xfId="53299" xr:uid="{00000000-0005-0000-0000-0000712F0000}"/>
    <cellStyle name="注釋 2 3 4 11" xfId="23766" xr:uid="{00000000-0005-0000-0000-0000702F0000}"/>
    <cellStyle name="注釋 2 3 4 12" xfId="55175" xr:uid="{00000000-0005-0000-0000-000071050000}"/>
    <cellStyle name="注釋 2 3 4 2" xfId="5462" xr:uid="{00000000-0005-0000-0000-00001A080000}"/>
    <cellStyle name="注釋 2 3 4 2 2" xfId="25879" xr:uid="{00000000-0005-0000-0000-0000722F0000}"/>
    <cellStyle name="注釋 2 3 4 2 3" xfId="41375" xr:uid="{00000000-0005-0000-0000-0000722F0000}"/>
    <cellStyle name="注釋 2 3 4 3" xfId="6864" xr:uid="{00000000-0005-0000-0000-00001A080000}"/>
    <cellStyle name="注釋 2 3 4 3 2" xfId="27125" xr:uid="{00000000-0005-0000-0000-0000732F0000}"/>
    <cellStyle name="注釋 2 3 4 3 3" xfId="42299" xr:uid="{00000000-0005-0000-0000-0000732F0000}"/>
    <cellStyle name="注釋 2 3 4 4" xfId="10331" xr:uid="{00000000-0005-0000-0000-000095280000}"/>
    <cellStyle name="注釋 2 3 4 5" xfId="12532" xr:uid="{00000000-0005-0000-0000-00001A080000}"/>
    <cellStyle name="注釋 2 3 4 5 2" xfId="31090" xr:uid="{00000000-0005-0000-0000-0000752F0000}"/>
    <cellStyle name="注釋 2 3 4 5 3" xfId="45190" xr:uid="{00000000-0005-0000-0000-0000752F0000}"/>
    <cellStyle name="注釋 2 3 4 6" xfId="14137" xr:uid="{00000000-0005-0000-0000-000071050000}"/>
    <cellStyle name="注釋 2 3 4 6 2" xfId="32693" xr:uid="{00000000-0005-0000-0000-0000762F0000}"/>
    <cellStyle name="注釋 2 3 4 6 3" xfId="46693" xr:uid="{00000000-0005-0000-0000-0000762F0000}"/>
    <cellStyle name="注釋 2 3 4 7" xfId="11521" xr:uid="{00000000-0005-0000-0000-00001A080000}"/>
    <cellStyle name="注釋 2 3 4 7 2" xfId="30085" xr:uid="{00000000-0005-0000-0000-0000772F0000}"/>
    <cellStyle name="注釋 2 3 4 7 3" xfId="44300" xr:uid="{00000000-0005-0000-0000-0000772F0000}"/>
    <cellStyle name="注釋 2 3 4 8" xfId="17911" xr:uid="{00000000-0005-0000-0000-000071050000}"/>
    <cellStyle name="注釋 2 3 4 8 2" xfId="36467" xr:uid="{00000000-0005-0000-0000-0000782F0000}"/>
    <cellStyle name="注釋 2 3 4 8 3" xfId="50050" xr:uid="{00000000-0005-0000-0000-0000782F0000}"/>
    <cellStyle name="注釋 2 3 4 9" xfId="19906" xr:uid="{00000000-0005-0000-0000-00001A080000}"/>
    <cellStyle name="注釋 2 3 4 9 2" xfId="38462" xr:uid="{00000000-0005-0000-0000-0000792F0000}"/>
    <cellStyle name="注釋 2 3 4 9 3" xfId="51954" xr:uid="{00000000-0005-0000-0000-0000792F0000}"/>
    <cellStyle name="注釋 2 3 5" xfId="4603" xr:uid="{00000000-0005-0000-0000-000017080000}"/>
    <cellStyle name="注釋 2 3 5 2" xfId="25115" xr:uid="{00000000-0005-0000-0000-00007A2F0000}"/>
    <cellStyle name="注釋 2 3 5 3" xfId="27579" xr:uid="{00000000-0005-0000-0000-00007A2F0000}"/>
    <cellStyle name="注釋 2 3 6" xfId="10328" xr:uid="{00000000-0005-0000-0000-000092280000}"/>
    <cellStyle name="注釋 2 3 7" xfId="15178" xr:uid="{00000000-0005-0000-0000-000071050000}"/>
    <cellStyle name="注釋 2 3 7 2" xfId="33734" xr:uid="{00000000-0005-0000-0000-00007C2F0000}"/>
    <cellStyle name="注釋 2 3 7 3" xfId="47681" xr:uid="{00000000-0005-0000-0000-00007C2F0000}"/>
    <cellStyle name="注釋 2 3 8" xfId="17512" xr:uid="{00000000-0005-0000-0000-000017080000}"/>
    <cellStyle name="注釋 2 3 8 2" xfId="36068" xr:uid="{00000000-0005-0000-0000-00007D2F0000}"/>
    <cellStyle name="注釋 2 3 8 3" xfId="49705" xr:uid="{00000000-0005-0000-0000-00007D2F0000}"/>
    <cellStyle name="注釋 2 3 9" xfId="14755" xr:uid="{00000000-0005-0000-0000-000071050000}"/>
    <cellStyle name="注釋 2 3 9 2" xfId="33311" xr:uid="{00000000-0005-0000-0000-00007E2F0000}"/>
    <cellStyle name="注釋 2 3 9 3" xfId="47276" xr:uid="{00000000-0005-0000-0000-00007E2F0000}"/>
    <cellStyle name="注釋 2 4" xfId="2214" xr:uid="{00000000-0005-0000-0000-00006F050000}"/>
    <cellStyle name="注釋 2 4 10" xfId="12178" xr:uid="{00000000-0005-0000-0000-00001B080000}"/>
    <cellStyle name="注釋 2 4 10 2" xfId="30741" xr:uid="{00000000-0005-0000-0000-0000802F0000}"/>
    <cellStyle name="注釋 2 4 10 3" xfId="44875" xr:uid="{00000000-0005-0000-0000-0000802F0000}"/>
    <cellStyle name="注釋 2 4 11" xfId="17639" xr:uid="{00000000-0005-0000-0000-00006F050000}"/>
    <cellStyle name="注釋 2 4 11 2" xfId="36195" xr:uid="{00000000-0005-0000-0000-0000812F0000}"/>
    <cellStyle name="注釋 2 4 11 3" xfId="49821" xr:uid="{00000000-0005-0000-0000-0000812F0000}"/>
    <cellStyle name="注釋 2 4 12" xfId="18880" xr:uid="{00000000-0005-0000-0000-00001B080000}"/>
    <cellStyle name="注釋 2 4 12 2" xfId="37436" xr:uid="{00000000-0005-0000-0000-0000822F0000}"/>
    <cellStyle name="注釋 2 4 12 3" xfId="50928" xr:uid="{00000000-0005-0000-0000-0000822F0000}"/>
    <cellStyle name="注釋 2 4 13" xfId="23725" xr:uid="{00000000-0005-0000-0000-00007F2F0000}"/>
    <cellStyle name="注釋 2 4 14" xfId="55134" xr:uid="{00000000-0005-0000-0000-00006F050000}"/>
    <cellStyle name="注釋 2 4 2" xfId="5421" xr:uid="{00000000-0005-0000-0000-00001B080000}"/>
    <cellStyle name="注釋 2 4 2 2" xfId="20411" xr:uid="{00000000-0005-0000-0000-0000E9090000}"/>
    <cellStyle name="注釋 2 4 2 2 2" xfId="38963" xr:uid="{00000000-0005-0000-0000-0000842F0000}"/>
    <cellStyle name="注釋 2 4 2 2 3" xfId="52442" xr:uid="{00000000-0005-0000-0000-0000842F0000}"/>
    <cellStyle name="注釋 2 4 2 3" xfId="25838" xr:uid="{00000000-0005-0000-0000-0000832F0000}"/>
    <cellStyle name="注釋 2 4 2 4" xfId="41334" xr:uid="{00000000-0005-0000-0000-0000832F0000}"/>
    <cellStyle name="注釋 2 4 3" xfId="7387" xr:uid="{00000000-0005-0000-0000-00001B080000}"/>
    <cellStyle name="注釋 2 4 3 2" xfId="27572" xr:uid="{00000000-0005-0000-0000-0000852F0000}"/>
    <cellStyle name="注釋 2 4 3 3" xfId="42658" xr:uid="{00000000-0005-0000-0000-0000852F0000}"/>
    <cellStyle name="注釋 2 4 4" xfId="4671" xr:uid="{00000000-0005-0000-0000-00001B080000}"/>
    <cellStyle name="注釋 2 4 4 2" xfId="25182" xr:uid="{00000000-0005-0000-0000-0000862F0000}"/>
    <cellStyle name="注釋 2 4 4 3" xfId="24435" xr:uid="{00000000-0005-0000-0000-0000862F0000}"/>
    <cellStyle name="注釋 2 4 5" xfId="8182" xr:uid="{00000000-0005-0000-0000-00001B080000}"/>
    <cellStyle name="注釋 2 4 5 2" xfId="28199" xr:uid="{00000000-0005-0000-0000-0000872F0000}"/>
    <cellStyle name="注釋 2 4 5 3" xfId="43097" xr:uid="{00000000-0005-0000-0000-0000872F0000}"/>
    <cellStyle name="注釋 2 4 6" xfId="10332" xr:uid="{00000000-0005-0000-0000-000096280000}"/>
    <cellStyle name="注釋 2 4 7" xfId="13264" xr:uid="{00000000-0005-0000-0000-00001B080000}"/>
    <cellStyle name="注釋 2 4 7 2" xfId="31820" xr:uid="{00000000-0005-0000-0000-0000892F0000}"/>
    <cellStyle name="注釋 2 4 7 3" xfId="45902" xr:uid="{00000000-0005-0000-0000-0000892F0000}"/>
    <cellStyle name="注釋 2 4 8" xfId="14891" xr:uid="{00000000-0005-0000-0000-00001A080000}"/>
    <cellStyle name="注釋 2 4 8 2" xfId="33447" xr:uid="{00000000-0005-0000-0000-00008A2F0000}"/>
    <cellStyle name="注釋 2 4 8 3" xfId="47408" xr:uid="{00000000-0005-0000-0000-00008A2F0000}"/>
    <cellStyle name="注釋 2 4 9" xfId="14139" xr:uid="{00000000-0005-0000-0000-00006F050000}"/>
    <cellStyle name="注釋 2 4 9 2" xfId="32695" xr:uid="{00000000-0005-0000-0000-00008B2F0000}"/>
    <cellStyle name="注釋 2 4 9 3" xfId="46695" xr:uid="{00000000-0005-0000-0000-00008B2F0000}"/>
    <cellStyle name="注釋 2 5" xfId="2094" xr:uid="{00000000-0005-0000-0000-00006F050000}"/>
    <cellStyle name="注釋 2 5 10" xfId="12868" xr:uid="{00000000-0005-0000-0000-00006F050000}"/>
    <cellStyle name="注釋 2 5 10 2" xfId="31424" xr:uid="{00000000-0005-0000-0000-00008D2F0000}"/>
    <cellStyle name="注釋 2 5 10 3" xfId="45509" xr:uid="{00000000-0005-0000-0000-00008D2F0000}"/>
    <cellStyle name="注釋 2 5 11" xfId="18640" xr:uid="{00000000-0005-0000-0000-00001C080000}"/>
    <cellStyle name="注釋 2 5 11 2" xfId="37196" xr:uid="{00000000-0005-0000-0000-00008E2F0000}"/>
    <cellStyle name="注釋 2 5 11 3" xfId="50697" xr:uid="{00000000-0005-0000-0000-00008E2F0000}"/>
    <cellStyle name="注釋 2 5 12" xfId="55014" xr:uid="{00000000-0005-0000-0000-00006F050000}"/>
    <cellStyle name="注釋 2 5 2" xfId="5301" xr:uid="{00000000-0005-0000-0000-00001C080000}"/>
    <cellStyle name="注釋 2 5 2 2" xfId="20308" xr:uid="{00000000-0005-0000-0000-0000EB090000}"/>
    <cellStyle name="注釋 2 5 2 2 2" xfId="38860" xr:uid="{00000000-0005-0000-0000-0000902F0000}"/>
    <cellStyle name="注釋 2 5 2 2 3" xfId="52339" xr:uid="{00000000-0005-0000-0000-0000902F0000}"/>
    <cellStyle name="注釋 2 5 2 3" xfId="25718" xr:uid="{00000000-0005-0000-0000-00008F2F0000}"/>
    <cellStyle name="注釋 2 5 2 4" xfId="41214" xr:uid="{00000000-0005-0000-0000-00008F2F0000}"/>
    <cellStyle name="注釋 2 5 3" xfId="7267" xr:uid="{00000000-0005-0000-0000-00001C080000}"/>
    <cellStyle name="注釋 2 5 3 2" xfId="27452" xr:uid="{00000000-0005-0000-0000-0000912F0000}"/>
    <cellStyle name="注釋 2 5 3 3" xfId="42543" xr:uid="{00000000-0005-0000-0000-0000912F0000}"/>
    <cellStyle name="注釋 2 5 4" xfId="4248" xr:uid="{00000000-0005-0000-0000-00001C080000}"/>
    <cellStyle name="注釋 2 5 4 2" xfId="24779" xr:uid="{00000000-0005-0000-0000-0000922F0000}"/>
    <cellStyle name="注釋 2 5 4 3" xfId="27791" xr:uid="{00000000-0005-0000-0000-0000922F0000}"/>
    <cellStyle name="注釋 2 5 5" xfId="6761" xr:uid="{00000000-0005-0000-0000-00001C080000}"/>
    <cellStyle name="注釋 2 5 5 2" xfId="27022" xr:uid="{00000000-0005-0000-0000-0000932F0000}"/>
    <cellStyle name="注釋 2 5 5 3" xfId="42196" xr:uid="{00000000-0005-0000-0000-0000932F0000}"/>
    <cellStyle name="注釋 2 5 6" xfId="10333" xr:uid="{00000000-0005-0000-0000-000097280000}"/>
    <cellStyle name="注釋 2 5 7" xfId="14113" xr:uid="{00000000-0005-0000-0000-00001C080000}"/>
    <cellStyle name="注釋 2 5 7 2" xfId="32669" xr:uid="{00000000-0005-0000-0000-0000952F0000}"/>
    <cellStyle name="注釋 2 5 7 3" xfId="46671" xr:uid="{00000000-0005-0000-0000-0000952F0000}"/>
    <cellStyle name="注釋 2 5 8" xfId="13937" xr:uid="{00000000-0005-0000-0000-00006F050000}"/>
    <cellStyle name="注釋 2 5 8 2" xfId="32493" xr:uid="{00000000-0005-0000-0000-0000962F0000}"/>
    <cellStyle name="注釋 2 5 8 3" xfId="46505" xr:uid="{00000000-0005-0000-0000-0000962F0000}"/>
    <cellStyle name="注釋 2 5 9" xfId="15456" xr:uid="{00000000-0005-0000-0000-00001C080000}"/>
    <cellStyle name="注釋 2 5 9 2" xfId="34012" xr:uid="{00000000-0005-0000-0000-0000972F0000}"/>
    <cellStyle name="注釋 2 5 9 3" xfId="47936" xr:uid="{00000000-0005-0000-0000-0000972F0000}"/>
    <cellStyle name="注釋 2 6" xfId="3147" xr:uid="{00000000-0005-0000-0000-00006F050000}"/>
    <cellStyle name="注釋 2 6 10" xfId="21911" xr:uid="{00000000-0005-0000-0000-00006F050000}"/>
    <cellStyle name="注釋 2 6 10 2" xfId="40451" xr:uid="{00000000-0005-0000-0000-0000992F0000}"/>
    <cellStyle name="注釋 2 6 10 3" xfId="53799" xr:uid="{00000000-0005-0000-0000-0000992F0000}"/>
    <cellStyle name="注釋 2 6 11" xfId="24349" xr:uid="{00000000-0005-0000-0000-0000982F0000}"/>
    <cellStyle name="注釋 2 6 12" xfId="55968" xr:uid="{00000000-0005-0000-0000-00006F050000}"/>
    <cellStyle name="注釋 2 6 2" xfId="6354" xr:uid="{00000000-0005-0000-0000-00001D080000}"/>
    <cellStyle name="注釋 2 6 2 2" xfId="26762" xr:uid="{00000000-0005-0000-0000-00009A2F0000}"/>
    <cellStyle name="注釋 2 6 2 3" xfId="41983" xr:uid="{00000000-0005-0000-0000-00009A2F0000}"/>
    <cellStyle name="注釋 2 6 3" xfId="10037" xr:uid="{00000000-0005-0000-0000-00001D080000}"/>
    <cellStyle name="注釋 2 6 3 2" xfId="29638" xr:uid="{00000000-0005-0000-0000-00009B2F0000}"/>
    <cellStyle name="注釋 2 6 3 3" xfId="44203" xr:uid="{00000000-0005-0000-0000-00009B2F0000}"/>
    <cellStyle name="注釋 2 6 4" xfId="10334" xr:uid="{00000000-0005-0000-0000-000098280000}"/>
    <cellStyle name="注釋 2 6 5" xfId="12910" xr:uid="{00000000-0005-0000-0000-00001D080000}"/>
    <cellStyle name="注釋 2 6 5 2" xfId="31466" xr:uid="{00000000-0005-0000-0000-00009D2F0000}"/>
    <cellStyle name="注釋 2 6 5 3" xfId="45549" xr:uid="{00000000-0005-0000-0000-00009D2F0000}"/>
    <cellStyle name="注釋 2 6 6" xfId="16212" xr:uid="{00000000-0005-0000-0000-00006F050000}"/>
    <cellStyle name="注釋 2 6 6 2" xfId="34768" xr:uid="{00000000-0005-0000-0000-00009E2F0000}"/>
    <cellStyle name="注釋 2 6 6 3" xfId="48560" xr:uid="{00000000-0005-0000-0000-00009E2F0000}"/>
    <cellStyle name="注釋 2 6 7" xfId="17053" xr:uid="{00000000-0005-0000-0000-00001D080000}"/>
    <cellStyle name="注釋 2 6 7 2" xfId="35609" xr:uid="{00000000-0005-0000-0000-00009F2F0000}"/>
    <cellStyle name="注釋 2 6 7 3" xfId="49289" xr:uid="{00000000-0005-0000-0000-00009F2F0000}"/>
    <cellStyle name="注釋 2 6 8" xfId="13999" xr:uid="{00000000-0005-0000-0000-00006F050000}"/>
    <cellStyle name="注釋 2 6 8 2" xfId="32555" xr:uid="{00000000-0005-0000-0000-0000A02F0000}"/>
    <cellStyle name="注釋 2 6 8 3" xfId="46562" xr:uid="{00000000-0005-0000-0000-0000A02F0000}"/>
    <cellStyle name="注釋 2 6 9" xfId="17686" xr:uid="{00000000-0005-0000-0000-00001D080000}"/>
    <cellStyle name="注釋 2 6 9 2" xfId="36242" xr:uid="{00000000-0005-0000-0000-0000A12F0000}"/>
    <cellStyle name="注釋 2 6 9 3" xfId="49857" xr:uid="{00000000-0005-0000-0000-0000A12F0000}"/>
    <cellStyle name="注釋 2 7" xfId="4601" xr:uid="{00000000-0005-0000-0000-000012080000}"/>
    <cellStyle name="注釋 2 7 2" xfId="25113" xr:uid="{00000000-0005-0000-0000-0000A22F0000}"/>
    <cellStyle name="注釋 2 7 3" xfId="22583" xr:uid="{00000000-0005-0000-0000-0000A22F0000}"/>
    <cellStyle name="注釋 2 8" xfId="10323" xr:uid="{00000000-0005-0000-0000-00008D280000}"/>
    <cellStyle name="注釋 2 9" xfId="12781" xr:uid="{00000000-0005-0000-0000-00006F050000}"/>
    <cellStyle name="注釋 2 9 2" xfId="31337" xr:uid="{00000000-0005-0000-0000-0000A42F0000}"/>
    <cellStyle name="注釋 2 9 3" xfId="45425" xr:uid="{00000000-0005-0000-0000-0000A42F0000}"/>
    <cellStyle name="注釋 3" xfId="1388" xr:uid="{00000000-0005-0000-0000-000072050000}"/>
    <cellStyle name="注釋 3 10" xfId="19310" xr:uid="{00000000-0005-0000-0000-00001E080000}"/>
    <cellStyle name="注釋 3 10 2" xfId="37866" xr:uid="{00000000-0005-0000-0000-0000A62F0000}"/>
    <cellStyle name="注釋 3 10 3" xfId="51358" xr:uid="{00000000-0005-0000-0000-0000A62F0000}"/>
    <cellStyle name="注釋 3 11" xfId="17941" xr:uid="{00000000-0005-0000-0000-000072050000}"/>
    <cellStyle name="注釋 3 11 2" xfId="36497" xr:uid="{00000000-0005-0000-0000-0000A72F0000}"/>
    <cellStyle name="注釋 3 11 3" xfId="50079" xr:uid="{00000000-0005-0000-0000-0000A72F0000}"/>
    <cellStyle name="注釋 3 12" xfId="18741" xr:uid="{00000000-0005-0000-0000-000072050000}"/>
    <cellStyle name="注釋 3 12 2" xfId="37297" xr:uid="{00000000-0005-0000-0000-0000A82F0000}"/>
    <cellStyle name="注釋 3 12 3" xfId="50794" xr:uid="{00000000-0005-0000-0000-0000A82F0000}"/>
    <cellStyle name="注釋 3 13" xfId="22294" xr:uid="{00000000-0005-0000-0000-00001E080000}"/>
    <cellStyle name="注釋 3 13 2" xfId="40834" xr:uid="{00000000-0005-0000-0000-0000A92F0000}"/>
    <cellStyle name="注釋 3 13 3" xfId="54036" xr:uid="{00000000-0005-0000-0000-0000A92F0000}"/>
    <cellStyle name="注釋 3 14" xfId="23129" xr:uid="{00000000-0005-0000-0000-0000A52F0000}"/>
    <cellStyle name="注釋 3 15" xfId="29894" xr:uid="{00000000-0005-0000-0000-0000A52F0000}"/>
    <cellStyle name="注釋 3 16" xfId="54511" xr:uid="{00000000-0005-0000-0000-000072050000}"/>
    <cellStyle name="注釋 3 2" xfId="2211" xr:uid="{00000000-0005-0000-0000-000072050000}"/>
    <cellStyle name="注釋 3 2 10" xfId="11707" xr:uid="{00000000-0005-0000-0000-00001F080000}"/>
    <cellStyle name="注釋 3 2 10 2" xfId="30271" xr:uid="{00000000-0005-0000-0000-0000AB2F0000}"/>
    <cellStyle name="注釋 3 2 10 3" xfId="44422" xr:uid="{00000000-0005-0000-0000-0000AB2F0000}"/>
    <cellStyle name="注釋 3 2 11" xfId="17640" xr:uid="{00000000-0005-0000-0000-000072050000}"/>
    <cellStyle name="注釋 3 2 11 2" xfId="36196" xr:uid="{00000000-0005-0000-0000-0000AC2F0000}"/>
    <cellStyle name="注釋 3 2 11 3" xfId="49822" xr:uid="{00000000-0005-0000-0000-0000AC2F0000}"/>
    <cellStyle name="注釋 3 2 12" xfId="19636" xr:uid="{00000000-0005-0000-0000-00001F080000}"/>
    <cellStyle name="注釋 3 2 12 2" xfId="38192" xr:uid="{00000000-0005-0000-0000-0000AD2F0000}"/>
    <cellStyle name="注釋 3 2 12 3" xfId="51684" xr:uid="{00000000-0005-0000-0000-0000AD2F0000}"/>
    <cellStyle name="注釋 3 2 13" xfId="23722" xr:uid="{00000000-0005-0000-0000-0000AA2F0000}"/>
    <cellStyle name="注釋 3 2 14" xfId="55131" xr:uid="{00000000-0005-0000-0000-000072050000}"/>
    <cellStyle name="注釋 3 2 2" xfId="5418" xr:uid="{00000000-0005-0000-0000-00001F080000}"/>
    <cellStyle name="注釋 3 2 2 2" xfId="20408" xr:uid="{00000000-0005-0000-0000-0000EF090000}"/>
    <cellStyle name="注釋 3 2 2 2 2" xfId="38960" xr:uid="{00000000-0005-0000-0000-0000AF2F0000}"/>
    <cellStyle name="注釋 3 2 2 2 3" xfId="52439" xr:uid="{00000000-0005-0000-0000-0000AF2F0000}"/>
    <cellStyle name="注釋 3 2 2 3" xfId="25835" xr:uid="{00000000-0005-0000-0000-0000AE2F0000}"/>
    <cellStyle name="注釋 3 2 2 4" xfId="41331" xr:uid="{00000000-0005-0000-0000-0000AE2F0000}"/>
    <cellStyle name="注釋 3 2 3" xfId="7384" xr:uid="{00000000-0005-0000-0000-00001F080000}"/>
    <cellStyle name="注釋 3 2 3 2" xfId="27569" xr:uid="{00000000-0005-0000-0000-0000B02F0000}"/>
    <cellStyle name="注釋 3 2 3 3" xfId="42655" xr:uid="{00000000-0005-0000-0000-0000B02F0000}"/>
    <cellStyle name="注釋 3 2 4" xfId="4668" xr:uid="{00000000-0005-0000-0000-00001F080000}"/>
    <cellStyle name="注釋 3 2 4 2" xfId="25179" xr:uid="{00000000-0005-0000-0000-0000B12F0000}"/>
    <cellStyle name="注釋 3 2 4 3" xfId="22555" xr:uid="{00000000-0005-0000-0000-0000B12F0000}"/>
    <cellStyle name="注釋 3 2 5" xfId="6842" xr:uid="{00000000-0005-0000-0000-00001F080000}"/>
    <cellStyle name="注釋 3 2 5 2" xfId="27103" xr:uid="{00000000-0005-0000-0000-0000B22F0000}"/>
    <cellStyle name="注釋 3 2 5 3" xfId="42277" xr:uid="{00000000-0005-0000-0000-0000B22F0000}"/>
    <cellStyle name="注釋 3 2 6" xfId="10336" xr:uid="{00000000-0005-0000-0000-00009A280000}"/>
    <cellStyle name="注釋 3 2 7" xfId="13267" xr:uid="{00000000-0005-0000-0000-00001F080000}"/>
    <cellStyle name="注釋 3 2 7 2" xfId="31823" xr:uid="{00000000-0005-0000-0000-0000B42F0000}"/>
    <cellStyle name="注釋 3 2 7 3" xfId="45905" xr:uid="{00000000-0005-0000-0000-0000B42F0000}"/>
    <cellStyle name="注釋 3 2 8" xfId="14888" xr:uid="{00000000-0005-0000-0000-00001E080000}"/>
    <cellStyle name="注釋 3 2 8 2" xfId="33444" xr:uid="{00000000-0005-0000-0000-0000B52F0000}"/>
    <cellStyle name="注釋 3 2 8 3" xfId="47405" xr:uid="{00000000-0005-0000-0000-0000B52F0000}"/>
    <cellStyle name="注釋 3 2 9" xfId="14189" xr:uid="{00000000-0005-0000-0000-000072050000}"/>
    <cellStyle name="注釋 3 2 9 2" xfId="32745" xr:uid="{00000000-0005-0000-0000-0000B62F0000}"/>
    <cellStyle name="注釋 3 2 9 3" xfId="46745" xr:uid="{00000000-0005-0000-0000-0000B62F0000}"/>
    <cellStyle name="注釋 3 3" xfId="2091" xr:uid="{00000000-0005-0000-0000-000072050000}"/>
    <cellStyle name="注釋 3 3 10" xfId="16101" xr:uid="{00000000-0005-0000-0000-000072050000}"/>
    <cellStyle name="注釋 3 3 10 2" xfId="34657" xr:uid="{00000000-0005-0000-0000-0000B82F0000}"/>
    <cellStyle name="注釋 3 3 10 3" xfId="48470" xr:uid="{00000000-0005-0000-0000-0000B82F0000}"/>
    <cellStyle name="注釋 3 3 11" xfId="18378" xr:uid="{00000000-0005-0000-0000-000020080000}"/>
    <cellStyle name="注釋 3 3 11 2" xfId="36934" xr:uid="{00000000-0005-0000-0000-0000B92F0000}"/>
    <cellStyle name="注釋 3 3 11 3" xfId="50456" xr:uid="{00000000-0005-0000-0000-0000B92F0000}"/>
    <cellStyle name="注釋 3 3 12" xfId="55011" xr:uid="{00000000-0005-0000-0000-000072050000}"/>
    <cellStyle name="注釋 3 3 2" xfId="5298" xr:uid="{00000000-0005-0000-0000-000020080000}"/>
    <cellStyle name="注釋 3 3 2 2" xfId="20305" xr:uid="{00000000-0005-0000-0000-0000F1090000}"/>
    <cellStyle name="注釋 3 3 2 2 2" xfId="38857" xr:uid="{00000000-0005-0000-0000-0000BB2F0000}"/>
    <cellStyle name="注釋 3 3 2 2 3" xfId="52336" xr:uid="{00000000-0005-0000-0000-0000BB2F0000}"/>
    <cellStyle name="注釋 3 3 2 3" xfId="25715" xr:uid="{00000000-0005-0000-0000-0000BA2F0000}"/>
    <cellStyle name="注釋 3 3 2 4" xfId="41211" xr:uid="{00000000-0005-0000-0000-0000BA2F0000}"/>
    <cellStyle name="注釋 3 3 3" xfId="7264" xr:uid="{00000000-0005-0000-0000-000020080000}"/>
    <cellStyle name="注釋 3 3 3 2" xfId="27449" xr:uid="{00000000-0005-0000-0000-0000BC2F0000}"/>
    <cellStyle name="注釋 3 3 3 3" xfId="42540" xr:uid="{00000000-0005-0000-0000-0000BC2F0000}"/>
    <cellStyle name="注釋 3 3 4" xfId="4245" xr:uid="{00000000-0005-0000-0000-000020080000}"/>
    <cellStyle name="注釋 3 3 4 2" xfId="24776" xr:uid="{00000000-0005-0000-0000-0000BD2F0000}"/>
    <cellStyle name="注釋 3 3 4 3" xfId="22677" xr:uid="{00000000-0005-0000-0000-0000BD2F0000}"/>
    <cellStyle name="注釋 3 3 5" xfId="6758" xr:uid="{00000000-0005-0000-0000-000020080000}"/>
    <cellStyle name="注釋 3 3 5 2" xfId="27019" xr:uid="{00000000-0005-0000-0000-0000BE2F0000}"/>
    <cellStyle name="注釋 3 3 5 3" xfId="42193" xr:uid="{00000000-0005-0000-0000-0000BE2F0000}"/>
    <cellStyle name="注釋 3 3 6" xfId="10337" xr:uid="{00000000-0005-0000-0000-00009B280000}"/>
    <cellStyle name="注釋 3 3 7" xfId="14349" xr:uid="{00000000-0005-0000-0000-000020080000}"/>
    <cellStyle name="注釋 3 3 7 2" xfId="32905" xr:uid="{00000000-0005-0000-0000-0000C02F0000}"/>
    <cellStyle name="注釋 3 3 7 3" xfId="46894" xr:uid="{00000000-0005-0000-0000-0000C02F0000}"/>
    <cellStyle name="注釋 3 3 8" xfId="14529" xr:uid="{00000000-0005-0000-0000-000072050000}"/>
    <cellStyle name="注釋 3 3 8 2" xfId="33085" xr:uid="{00000000-0005-0000-0000-0000C12F0000}"/>
    <cellStyle name="注釋 3 3 8 3" xfId="47064" xr:uid="{00000000-0005-0000-0000-0000C12F0000}"/>
    <cellStyle name="注釋 3 3 9" xfId="12165" xr:uid="{00000000-0005-0000-0000-000020080000}"/>
    <cellStyle name="注釋 3 3 9 2" xfId="30728" xr:uid="{00000000-0005-0000-0000-0000C22F0000}"/>
    <cellStyle name="注釋 3 3 9 3" xfId="44862" xr:uid="{00000000-0005-0000-0000-0000C22F0000}"/>
    <cellStyle name="注釋 3 4" xfId="2254" xr:uid="{00000000-0005-0000-0000-000072050000}"/>
    <cellStyle name="注釋 3 4 10" xfId="21410" xr:uid="{00000000-0005-0000-0000-000072050000}"/>
    <cellStyle name="注釋 3 4 10 2" xfId="39950" xr:uid="{00000000-0005-0000-0000-0000C42F0000}"/>
    <cellStyle name="注釋 3 4 10 3" xfId="53298" xr:uid="{00000000-0005-0000-0000-0000C42F0000}"/>
    <cellStyle name="注釋 3 4 11" xfId="23765" xr:uid="{00000000-0005-0000-0000-0000C32F0000}"/>
    <cellStyle name="注釋 3 4 12" xfId="55174" xr:uid="{00000000-0005-0000-0000-000072050000}"/>
    <cellStyle name="注釋 3 4 2" xfId="5461" xr:uid="{00000000-0005-0000-0000-000021080000}"/>
    <cellStyle name="注釋 3 4 2 2" xfId="25878" xr:uid="{00000000-0005-0000-0000-0000C52F0000}"/>
    <cellStyle name="注釋 3 4 2 3" xfId="41374" xr:uid="{00000000-0005-0000-0000-0000C52F0000}"/>
    <cellStyle name="注釋 3 4 3" xfId="8202" xr:uid="{00000000-0005-0000-0000-000021080000}"/>
    <cellStyle name="注釋 3 4 3 2" xfId="28219" xr:uid="{00000000-0005-0000-0000-0000C62F0000}"/>
    <cellStyle name="注釋 3 4 3 3" xfId="43116" xr:uid="{00000000-0005-0000-0000-0000C62F0000}"/>
    <cellStyle name="注釋 3 4 4" xfId="10338" xr:uid="{00000000-0005-0000-0000-00009C280000}"/>
    <cellStyle name="注釋 3 4 5" xfId="12411" xr:uid="{00000000-0005-0000-0000-000021080000}"/>
    <cellStyle name="注釋 3 4 5 2" xfId="30970" xr:uid="{00000000-0005-0000-0000-0000C82F0000}"/>
    <cellStyle name="注釋 3 4 5 3" xfId="45070" xr:uid="{00000000-0005-0000-0000-0000C82F0000}"/>
    <cellStyle name="注釋 3 4 6" xfId="14006" xr:uid="{00000000-0005-0000-0000-000072050000}"/>
    <cellStyle name="注釋 3 4 6 2" xfId="32562" xr:uid="{00000000-0005-0000-0000-0000C92F0000}"/>
    <cellStyle name="注釋 3 4 6 3" xfId="46569" xr:uid="{00000000-0005-0000-0000-0000C92F0000}"/>
    <cellStyle name="注釋 3 4 7" xfId="15676" xr:uid="{00000000-0005-0000-0000-000021080000}"/>
    <cellStyle name="注釋 3 4 7 2" xfId="34232" xr:uid="{00000000-0005-0000-0000-0000CA2F0000}"/>
    <cellStyle name="注釋 3 4 7 3" xfId="48120" xr:uid="{00000000-0005-0000-0000-0000CA2F0000}"/>
    <cellStyle name="注釋 3 4 8" xfId="14679" xr:uid="{00000000-0005-0000-0000-000072050000}"/>
    <cellStyle name="注釋 3 4 8 2" xfId="33235" xr:uid="{00000000-0005-0000-0000-0000CB2F0000}"/>
    <cellStyle name="注釋 3 4 8 3" xfId="47204" xr:uid="{00000000-0005-0000-0000-0000CB2F0000}"/>
    <cellStyle name="注釋 3 4 9" xfId="19348" xr:uid="{00000000-0005-0000-0000-000021080000}"/>
    <cellStyle name="注釋 3 4 9 2" xfId="37904" xr:uid="{00000000-0005-0000-0000-0000CC2F0000}"/>
    <cellStyle name="注釋 3 4 9 3" xfId="51396" xr:uid="{00000000-0005-0000-0000-0000CC2F0000}"/>
    <cellStyle name="注釋 3 5" xfId="4604" xr:uid="{00000000-0005-0000-0000-00001E080000}"/>
    <cellStyle name="注釋 3 5 2" xfId="25116" xr:uid="{00000000-0005-0000-0000-0000CD2F0000}"/>
    <cellStyle name="注釋 3 5 3" xfId="28612" xr:uid="{00000000-0005-0000-0000-0000CD2F0000}"/>
    <cellStyle name="注釋 3 6" xfId="10335" xr:uid="{00000000-0005-0000-0000-000099280000}"/>
    <cellStyle name="注釋 3 7" xfId="15339" xr:uid="{00000000-0005-0000-0000-000072050000}"/>
    <cellStyle name="注釋 3 7 2" xfId="33895" xr:uid="{00000000-0005-0000-0000-0000CF2F0000}"/>
    <cellStyle name="注釋 3 7 3" xfId="47828" xr:uid="{00000000-0005-0000-0000-0000CF2F0000}"/>
    <cellStyle name="注釋 3 8" xfId="17471" xr:uid="{00000000-0005-0000-0000-00001E080000}"/>
    <cellStyle name="注釋 3 8 2" xfId="36027" xr:uid="{00000000-0005-0000-0000-0000D02F0000}"/>
    <cellStyle name="注釋 3 8 3" xfId="49668" xr:uid="{00000000-0005-0000-0000-0000D02F0000}"/>
    <cellStyle name="注釋 3 9" xfId="18795" xr:uid="{00000000-0005-0000-0000-000072050000}"/>
    <cellStyle name="注釋 3 9 2" xfId="37351" xr:uid="{00000000-0005-0000-0000-0000D12F0000}"/>
    <cellStyle name="注釋 3 9 3" xfId="50844" xr:uid="{00000000-0005-0000-0000-0000D12F0000}"/>
    <cellStyle name="注釋 4" xfId="1389" xr:uid="{00000000-0005-0000-0000-000073050000}"/>
    <cellStyle name="注釋 4 10" xfId="19054" xr:uid="{00000000-0005-0000-0000-000022080000}"/>
    <cellStyle name="注釋 4 10 2" xfId="37610" xr:uid="{00000000-0005-0000-0000-0000D32F0000}"/>
    <cellStyle name="注釋 4 10 3" xfId="51102" xr:uid="{00000000-0005-0000-0000-0000D32F0000}"/>
    <cellStyle name="注釋 4 11" xfId="19075" xr:uid="{00000000-0005-0000-0000-000073050000}"/>
    <cellStyle name="注釋 4 11 2" xfId="37631" xr:uid="{00000000-0005-0000-0000-0000D42F0000}"/>
    <cellStyle name="注釋 4 11 3" xfId="51123" xr:uid="{00000000-0005-0000-0000-0000D42F0000}"/>
    <cellStyle name="注釋 4 12" xfId="21058" xr:uid="{00000000-0005-0000-0000-000073050000}"/>
    <cellStyle name="注釋 4 12 2" xfId="39598" xr:uid="{00000000-0005-0000-0000-0000D52F0000}"/>
    <cellStyle name="注釋 4 12 3" xfId="52946" xr:uid="{00000000-0005-0000-0000-0000D52F0000}"/>
    <cellStyle name="注釋 4 13" xfId="22295" xr:uid="{00000000-0005-0000-0000-000022080000}"/>
    <cellStyle name="注釋 4 13 2" xfId="40835" xr:uid="{00000000-0005-0000-0000-0000D62F0000}"/>
    <cellStyle name="注釋 4 13 3" xfId="54037" xr:uid="{00000000-0005-0000-0000-0000D62F0000}"/>
    <cellStyle name="注釋 4 14" xfId="23130" xr:uid="{00000000-0005-0000-0000-0000D22F0000}"/>
    <cellStyle name="注釋 4 15" xfId="29891" xr:uid="{00000000-0005-0000-0000-0000D22F0000}"/>
    <cellStyle name="注釋 4 16" xfId="54512" xr:uid="{00000000-0005-0000-0000-000073050000}"/>
    <cellStyle name="注釋 4 2" xfId="2210" xr:uid="{00000000-0005-0000-0000-000073050000}"/>
    <cellStyle name="注釋 4 2 10" xfId="13496" xr:uid="{00000000-0005-0000-0000-000023080000}"/>
    <cellStyle name="注釋 4 2 10 2" xfId="32052" xr:uid="{00000000-0005-0000-0000-0000D82F0000}"/>
    <cellStyle name="注釋 4 2 10 3" xfId="46117" xr:uid="{00000000-0005-0000-0000-0000D82F0000}"/>
    <cellStyle name="注釋 4 2 11" xfId="16252" xr:uid="{00000000-0005-0000-0000-000073050000}"/>
    <cellStyle name="注釋 4 2 11 2" xfId="34808" xr:uid="{00000000-0005-0000-0000-0000D92F0000}"/>
    <cellStyle name="注釋 4 2 11 3" xfId="48598" xr:uid="{00000000-0005-0000-0000-0000D92F0000}"/>
    <cellStyle name="注釋 4 2 12" xfId="19788" xr:uid="{00000000-0005-0000-0000-000023080000}"/>
    <cellStyle name="注釋 4 2 12 2" xfId="38344" xr:uid="{00000000-0005-0000-0000-0000DA2F0000}"/>
    <cellStyle name="注釋 4 2 12 3" xfId="51836" xr:uid="{00000000-0005-0000-0000-0000DA2F0000}"/>
    <cellStyle name="注釋 4 2 13" xfId="23721" xr:uid="{00000000-0005-0000-0000-0000D72F0000}"/>
    <cellStyle name="注釋 4 2 14" xfId="55130" xr:uid="{00000000-0005-0000-0000-000073050000}"/>
    <cellStyle name="注釋 4 2 2" xfId="5417" xr:uid="{00000000-0005-0000-0000-000023080000}"/>
    <cellStyle name="注釋 4 2 2 2" xfId="20407" xr:uid="{00000000-0005-0000-0000-0000F5090000}"/>
    <cellStyle name="注釋 4 2 2 2 2" xfId="38959" xr:uid="{00000000-0005-0000-0000-0000DC2F0000}"/>
    <cellStyle name="注釋 4 2 2 2 3" xfId="52438" xr:uid="{00000000-0005-0000-0000-0000DC2F0000}"/>
    <cellStyle name="注釋 4 2 2 3" xfId="25834" xr:uid="{00000000-0005-0000-0000-0000DB2F0000}"/>
    <cellStyle name="注釋 4 2 2 4" xfId="41330" xr:uid="{00000000-0005-0000-0000-0000DB2F0000}"/>
    <cellStyle name="注釋 4 2 3" xfId="7383" xr:uid="{00000000-0005-0000-0000-000023080000}"/>
    <cellStyle name="注釋 4 2 3 2" xfId="27568" xr:uid="{00000000-0005-0000-0000-0000DD2F0000}"/>
    <cellStyle name="注釋 4 2 3 3" xfId="42654" xr:uid="{00000000-0005-0000-0000-0000DD2F0000}"/>
    <cellStyle name="注釋 4 2 4" xfId="4667" xr:uid="{00000000-0005-0000-0000-000023080000}"/>
    <cellStyle name="注釋 4 2 4 2" xfId="25178" xr:uid="{00000000-0005-0000-0000-0000DE2F0000}"/>
    <cellStyle name="注釋 4 2 4 3" xfId="24437" xr:uid="{00000000-0005-0000-0000-0000DE2F0000}"/>
    <cellStyle name="注釋 4 2 5" xfId="6841" xr:uid="{00000000-0005-0000-0000-000023080000}"/>
    <cellStyle name="注釋 4 2 5 2" xfId="27102" xr:uid="{00000000-0005-0000-0000-0000DF2F0000}"/>
    <cellStyle name="注釋 4 2 5 3" xfId="42276" xr:uid="{00000000-0005-0000-0000-0000DF2F0000}"/>
    <cellStyle name="注釋 4 2 6" xfId="10340" xr:uid="{00000000-0005-0000-0000-00009E280000}"/>
    <cellStyle name="注釋 4 2 7" xfId="13268" xr:uid="{00000000-0005-0000-0000-000023080000}"/>
    <cellStyle name="注釋 4 2 7 2" xfId="31824" xr:uid="{00000000-0005-0000-0000-0000E12F0000}"/>
    <cellStyle name="注釋 4 2 7 3" xfId="45906" xr:uid="{00000000-0005-0000-0000-0000E12F0000}"/>
    <cellStyle name="注釋 4 2 8" xfId="14887" xr:uid="{00000000-0005-0000-0000-000022080000}"/>
    <cellStyle name="注釋 4 2 8 2" xfId="33443" xr:uid="{00000000-0005-0000-0000-0000E22F0000}"/>
    <cellStyle name="注釋 4 2 8 3" xfId="47404" xr:uid="{00000000-0005-0000-0000-0000E22F0000}"/>
    <cellStyle name="注釋 4 2 9" xfId="14010" xr:uid="{00000000-0005-0000-0000-000073050000}"/>
    <cellStyle name="注釋 4 2 9 2" xfId="32566" xr:uid="{00000000-0005-0000-0000-0000E32F0000}"/>
    <cellStyle name="注釋 4 2 9 3" xfId="46572" xr:uid="{00000000-0005-0000-0000-0000E32F0000}"/>
    <cellStyle name="注釋 4 3" xfId="2090" xr:uid="{00000000-0005-0000-0000-000073050000}"/>
    <cellStyle name="注釋 4 3 10" xfId="17528" xr:uid="{00000000-0005-0000-0000-000073050000}"/>
    <cellStyle name="注釋 4 3 10 2" xfId="36084" xr:uid="{00000000-0005-0000-0000-0000E52F0000}"/>
    <cellStyle name="注釋 4 3 10 3" xfId="49717" xr:uid="{00000000-0005-0000-0000-0000E52F0000}"/>
    <cellStyle name="注釋 4 3 11" xfId="19592" xr:uid="{00000000-0005-0000-0000-000024080000}"/>
    <cellStyle name="注釋 4 3 11 2" xfId="38148" xr:uid="{00000000-0005-0000-0000-0000E62F0000}"/>
    <cellStyle name="注釋 4 3 11 3" xfId="51640" xr:uid="{00000000-0005-0000-0000-0000E62F0000}"/>
    <cellStyle name="注釋 4 3 12" xfId="55010" xr:uid="{00000000-0005-0000-0000-000073050000}"/>
    <cellStyle name="注釋 4 3 2" xfId="5297" xr:uid="{00000000-0005-0000-0000-000024080000}"/>
    <cellStyle name="注釋 4 3 2 2" xfId="20304" xr:uid="{00000000-0005-0000-0000-0000F7090000}"/>
    <cellStyle name="注釋 4 3 2 2 2" xfId="38856" xr:uid="{00000000-0005-0000-0000-0000E82F0000}"/>
    <cellStyle name="注釋 4 3 2 2 3" xfId="52335" xr:uid="{00000000-0005-0000-0000-0000E82F0000}"/>
    <cellStyle name="注釋 4 3 2 3" xfId="25714" xr:uid="{00000000-0005-0000-0000-0000E72F0000}"/>
    <cellStyle name="注釋 4 3 2 4" xfId="41210" xr:uid="{00000000-0005-0000-0000-0000E72F0000}"/>
    <cellStyle name="注釋 4 3 3" xfId="7263" xr:uid="{00000000-0005-0000-0000-000024080000}"/>
    <cellStyle name="注釋 4 3 3 2" xfId="27448" xr:uid="{00000000-0005-0000-0000-0000E92F0000}"/>
    <cellStyle name="注釋 4 3 3 3" xfId="42539" xr:uid="{00000000-0005-0000-0000-0000E92F0000}"/>
    <cellStyle name="注釋 4 3 4" xfId="4244" xr:uid="{00000000-0005-0000-0000-000024080000}"/>
    <cellStyle name="注釋 4 3 4 2" xfId="24775" xr:uid="{00000000-0005-0000-0000-0000EA2F0000}"/>
    <cellStyle name="注釋 4 3 4 3" xfId="22678" xr:uid="{00000000-0005-0000-0000-0000EA2F0000}"/>
    <cellStyle name="注釋 4 3 5" xfId="6757" xr:uid="{00000000-0005-0000-0000-000024080000}"/>
    <cellStyle name="注釋 4 3 5 2" xfId="27018" xr:uid="{00000000-0005-0000-0000-0000EB2F0000}"/>
    <cellStyle name="注釋 4 3 5 3" xfId="42192" xr:uid="{00000000-0005-0000-0000-0000EB2F0000}"/>
    <cellStyle name="注釋 4 3 6" xfId="10341" xr:uid="{00000000-0005-0000-0000-00009F280000}"/>
    <cellStyle name="注釋 4 3 7" xfId="14180" xr:uid="{00000000-0005-0000-0000-000024080000}"/>
    <cellStyle name="注釋 4 3 7 2" xfId="32736" xr:uid="{00000000-0005-0000-0000-0000ED2F0000}"/>
    <cellStyle name="注釋 4 3 7 3" xfId="46736" xr:uid="{00000000-0005-0000-0000-0000ED2F0000}"/>
    <cellStyle name="注釋 4 3 8" xfId="12228" xr:uid="{00000000-0005-0000-0000-000073050000}"/>
    <cellStyle name="注釋 4 3 8 2" xfId="30789" xr:uid="{00000000-0005-0000-0000-0000EE2F0000}"/>
    <cellStyle name="注釋 4 3 8 3" xfId="44913" xr:uid="{00000000-0005-0000-0000-0000EE2F0000}"/>
    <cellStyle name="注釋 4 3 9" xfId="12294" xr:uid="{00000000-0005-0000-0000-000024080000}"/>
    <cellStyle name="注釋 4 3 9 2" xfId="30855" xr:uid="{00000000-0005-0000-0000-0000EF2F0000}"/>
    <cellStyle name="注釋 4 3 9 3" xfId="44968" xr:uid="{00000000-0005-0000-0000-0000EF2F0000}"/>
    <cellStyle name="注釋 4 4" xfId="2253" xr:uid="{00000000-0005-0000-0000-000073050000}"/>
    <cellStyle name="注釋 4 4 10" xfId="21409" xr:uid="{00000000-0005-0000-0000-000073050000}"/>
    <cellStyle name="注釋 4 4 10 2" xfId="39949" xr:uid="{00000000-0005-0000-0000-0000F12F0000}"/>
    <cellStyle name="注釋 4 4 10 3" xfId="53297" xr:uid="{00000000-0005-0000-0000-0000F12F0000}"/>
    <cellStyle name="注釋 4 4 11" xfId="23764" xr:uid="{00000000-0005-0000-0000-0000F02F0000}"/>
    <cellStyle name="注釋 4 4 12" xfId="55173" xr:uid="{00000000-0005-0000-0000-000073050000}"/>
    <cellStyle name="注釋 4 4 2" xfId="5460" xr:uid="{00000000-0005-0000-0000-000025080000}"/>
    <cellStyle name="注釋 4 4 2 2" xfId="25877" xr:uid="{00000000-0005-0000-0000-0000F22F0000}"/>
    <cellStyle name="注釋 4 4 2 3" xfId="41373" xr:uid="{00000000-0005-0000-0000-0000F22F0000}"/>
    <cellStyle name="注釋 4 4 3" xfId="6863" xr:uid="{00000000-0005-0000-0000-000025080000}"/>
    <cellStyle name="注釋 4 4 3 2" xfId="27124" xr:uid="{00000000-0005-0000-0000-0000F32F0000}"/>
    <cellStyle name="注釋 4 4 3 3" xfId="42298" xr:uid="{00000000-0005-0000-0000-0000F32F0000}"/>
    <cellStyle name="注釋 4 4 4" xfId="10342" xr:uid="{00000000-0005-0000-0000-0000A0280000}"/>
    <cellStyle name="注釋 4 4 5" xfId="13234" xr:uid="{00000000-0005-0000-0000-000025080000}"/>
    <cellStyle name="注釋 4 4 5 2" xfId="31790" xr:uid="{00000000-0005-0000-0000-0000F52F0000}"/>
    <cellStyle name="注釋 4 4 5 3" xfId="45872" xr:uid="{00000000-0005-0000-0000-0000F52F0000}"/>
    <cellStyle name="注釋 4 4 6" xfId="14298" xr:uid="{00000000-0005-0000-0000-000073050000}"/>
    <cellStyle name="注釋 4 4 6 2" xfId="32854" xr:uid="{00000000-0005-0000-0000-0000F62F0000}"/>
    <cellStyle name="注釋 4 4 6 3" xfId="46846" xr:uid="{00000000-0005-0000-0000-0000F62F0000}"/>
    <cellStyle name="注釋 4 4 7" xfId="15508" xr:uid="{00000000-0005-0000-0000-000025080000}"/>
    <cellStyle name="注釋 4 4 7 2" xfId="34064" xr:uid="{00000000-0005-0000-0000-0000F72F0000}"/>
    <cellStyle name="注釋 4 4 7 3" xfId="47987" xr:uid="{00000000-0005-0000-0000-0000F72F0000}"/>
    <cellStyle name="注釋 4 4 8" xfId="16014" xr:uid="{00000000-0005-0000-0000-000073050000}"/>
    <cellStyle name="注釋 4 4 8 2" xfId="34570" xr:uid="{00000000-0005-0000-0000-0000F82F0000}"/>
    <cellStyle name="注釋 4 4 8 3" xfId="48394" xr:uid="{00000000-0005-0000-0000-0000F82F0000}"/>
    <cellStyle name="注釋 4 4 9" xfId="19686" xr:uid="{00000000-0005-0000-0000-000025080000}"/>
    <cellStyle name="注釋 4 4 9 2" xfId="38242" xr:uid="{00000000-0005-0000-0000-0000F92F0000}"/>
    <cellStyle name="注釋 4 4 9 3" xfId="51734" xr:uid="{00000000-0005-0000-0000-0000F92F0000}"/>
    <cellStyle name="注釋 4 5" xfId="4605" xr:uid="{00000000-0005-0000-0000-000022080000}"/>
    <cellStyle name="注釋 4 5 2" xfId="25117" xr:uid="{00000000-0005-0000-0000-0000FA2F0000}"/>
    <cellStyle name="注釋 4 5 3" xfId="22581" xr:uid="{00000000-0005-0000-0000-0000FA2F0000}"/>
    <cellStyle name="注釋 4 6" xfId="10339" xr:uid="{00000000-0005-0000-0000-00009D280000}"/>
    <cellStyle name="注釋 4 7" xfId="15176" xr:uid="{00000000-0005-0000-0000-000073050000}"/>
    <cellStyle name="注釋 4 7 2" xfId="33732" xr:uid="{00000000-0005-0000-0000-0000FC2F0000}"/>
    <cellStyle name="注釋 4 7 3" xfId="47679" xr:uid="{00000000-0005-0000-0000-0000FC2F0000}"/>
    <cellStyle name="注釋 4 8" xfId="18432" xr:uid="{00000000-0005-0000-0000-000022080000}"/>
    <cellStyle name="注釋 4 8 2" xfId="36988" xr:uid="{00000000-0005-0000-0000-0000FD2F0000}"/>
    <cellStyle name="注釋 4 8 3" xfId="50506" xr:uid="{00000000-0005-0000-0000-0000FD2F0000}"/>
    <cellStyle name="注釋 4 9" xfId="18663" xr:uid="{00000000-0005-0000-0000-000073050000}"/>
    <cellStyle name="注釋 4 9 2" xfId="37219" xr:uid="{00000000-0005-0000-0000-0000FE2F0000}"/>
    <cellStyle name="注釋 4 9 3" xfId="50716" xr:uid="{00000000-0005-0000-0000-0000FE2F0000}"/>
    <cellStyle name="注釋 5" xfId="2215" xr:uid="{00000000-0005-0000-0000-00006E050000}"/>
    <cellStyle name="注釋 5 10" xfId="15498" xr:uid="{00000000-0005-0000-0000-000026080000}"/>
    <cellStyle name="注釋 5 10 2" xfId="34054" xr:uid="{00000000-0005-0000-0000-000000300000}"/>
    <cellStyle name="注釋 5 10 3" xfId="47978" xr:uid="{00000000-0005-0000-0000-000000300000}"/>
    <cellStyle name="注釋 5 11" xfId="14167" xr:uid="{00000000-0005-0000-0000-00006E050000}"/>
    <cellStyle name="注釋 5 11 2" xfId="32723" xr:uid="{00000000-0005-0000-0000-000001300000}"/>
    <cellStyle name="注釋 5 11 3" xfId="46723" xr:uid="{00000000-0005-0000-0000-000001300000}"/>
    <cellStyle name="注釋 5 12" xfId="19673" xr:uid="{00000000-0005-0000-0000-000026080000}"/>
    <cellStyle name="注釋 5 12 2" xfId="38229" xr:uid="{00000000-0005-0000-0000-000002300000}"/>
    <cellStyle name="注釋 5 12 3" xfId="51721" xr:uid="{00000000-0005-0000-0000-000002300000}"/>
    <cellStyle name="注釋 5 13" xfId="23726" xr:uid="{00000000-0005-0000-0000-0000FF2F0000}"/>
    <cellStyle name="注釋 5 14" xfId="55135" xr:uid="{00000000-0005-0000-0000-00006E050000}"/>
    <cellStyle name="注釋 5 2" xfId="5422" xr:uid="{00000000-0005-0000-0000-000026080000}"/>
    <cellStyle name="注釋 5 2 2" xfId="20412" xr:uid="{00000000-0005-0000-0000-0000FA090000}"/>
    <cellStyle name="注釋 5 2 2 2" xfId="38964" xr:uid="{00000000-0005-0000-0000-000004300000}"/>
    <cellStyle name="注釋 5 2 2 3" xfId="52443" xr:uid="{00000000-0005-0000-0000-000004300000}"/>
    <cellStyle name="注釋 5 2 3" xfId="25839" xr:uid="{00000000-0005-0000-0000-000003300000}"/>
    <cellStyle name="注釋 5 2 4" xfId="41335" xr:uid="{00000000-0005-0000-0000-000003300000}"/>
    <cellStyle name="注釋 5 3" xfId="7388" xr:uid="{00000000-0005-0000-0000-000026080000}"/>
    <cellStyle name="注釋 5 3 2" xfId="27573" xr:uid="{00000000-0005-0000-0000-000005300000}"/>
    <cellStyle name="注釋 5 3 3" xfId="42659" xr:uid="{00000000-0005-0000-0000-000005300000}"/>
    <cellStyle name="注釋 5 4" xfId="4672" xr:uid="{00000000-0005-0000-0000-000026080000}"/>
    <cellStyle name="注釋 5 4 2" xfId="25183" xr:uid="{00000000-0005-0000-0000-000006300000}"/>
    <cellStyle name="注釋 5 4 3" xfId="22553" xr:uid="{00000000-0005-0000-0000-000006300000}"/>
    <cellStyle name="注釋 5 5" xfId="8180" xr:uid="{00000000-0005-0000-0000-000026080000}"/>
    <cellStyle name="注釋 5 5 2" xfId="28197" xr:uid="{00000000-0005-0000-0000-000007300000}"/>
    <cellStyle name="注釋 5 5 3" xfId="43095" xr:uid="{00000000-0005-0000-0000-000007300000}"/>
    <cellStyle name="注釋 5 6" xfId="10343" xr:uid="{00000000-0005-0000-0000-0000A1280000}"/>
    <cellStyle name="注釋 5 7" xfId="13263" xr:uid="{00000000-0005-0000-0000-000026080000}"/>
    <cellStyle name="注釋 5 7 2" xfId="31819" xr:uid="{00000000-0005-0000-0000-000009300000}"/>
    <cellStyle name="注釋 5 7 3" xfId="45901" xr:uid="{00000000-0005-0000-0000-000009300000}"/>
    <cellStyle name="注釋 5 8" xfId="14892" xr:uid="{00000000-0005-0000-0000-000025080000}"/>
    <cellStyle name="注釋 5 8 2" xfId="33448" xr:uid="{00000000-0005-0000-0000-00000A300000}"/>
    <cellStyle name="注釋 5 8 3" xfId="47409" xr:uid="{00000000-0005-0000-0000-00000A300000}"/>
    <cellStyle name="注釋 5 9" xfId="14069" xr:uid="{00000000-0005-0000-0000-00006E050000}"/>
    <cellStyle name="注釋 5 9 2" xfId="32625" xr:uid="{00000000-0005-0000-0000-00000B300000}"/>
    <cellStyle name="注釋 5 9 3" xfId="46628" xr:uid="{00000000-0005-0000-0000-00000B300000}"/>
    <cellStyle name="注釋 6" xfId="2095" xr:uid="{00000000-0005-0000-0000-00006E050000}"/>
    <cellStyle name="注釋 6 10" xfId="18400" xr:uid="{00000000-0005-0000-0000-00006E050000}"/>
    <cellStyle name="注釋 6 10 2" xfId="36956" xr:uid="{00000000-0005-0000-0000-00000D300000}"/>
    <cellStyle name="注釋 6 10 3" xfId="50476" xr:uid="{00000000-0005-0000-0000-00000D300000}"/>
    <cellStyle name="注釋 6 11" xfId="17778" xr:uid="{00000000-0005-0000-0000-000027080000}"/>
    <cellStyle name="注釋 6 11 2" xfId="36334" xr:uid="{00000000-0005-0000-0000-00000E300000}"/>
    <cellStyle name="注釋 6 11 3" xfId="49939" xr:uid="{00000000-0005-0000-0000-00000E300000}"/>
    <cellStyle name="注釋 6 12" xfId="55015" xr:uid="{00000000-0005-0000-0000-00006E050000}"/>
    <cellStyle name="注釋 6 2" xfId="5302" xr:uid="{00000000-0005-0000-0000-000027080000}"/>
    <cellStyle name="注釋 6 2 2" xfId="20309" xr:uid="{00000000-0005-0000-0000-0000FC090000}"/>
    <cellStyle name="注釋 6 2 2 2" xfId="38861" xr:uid="{00000000-0005-0000-0000-000010300000}"/>
    <cellStyle name="注釋 6 2 2 3" xfId="52340" xr:uid="{00000000-0005-0000-0000-000010300000}"/>
    <cellStyle name="注釋 6 2 3" xfId="25719" xr:uid="{00000000-0005-0000-0000-00000F300000}"/>
    <cellStyle name="注釋 6 2 4" xfId="41215" xr:uid="{00000000-0005-0000-0000-00000F300000}"/>
    <cellStyle name="注釋 6 3" xfId="7268" xr:uid="{00000000-0005-0000-0000-000027080000}"/>
    <cellStyle name="注釋 6 3 2" xfId="27453" xr:uid="{00000000-0005-0000-0000-000011300000}"/>
    <cellStyle name="注釋 6 3 3" xfId="42544" xr:uid="{00000000-0005-0000-0000-000011300000}"/>
    <cellStyle name="注釋 6 4" xfId="4249" xr:uid="{00000000-0005-0000-0000-000027080000}"/>
    <cellStyle name="注釋 6 4 2" xfId="24780" xr:uid="{00000000-0005-0000-0000-000012300000}"/>
    <cellStyle name="注釋 6 4 3" xfId="22676" xr:uid="{00000000-0005-0000-0000-000012300000}"/>
    <cellStyle name="注釋 6 5" xfId="6762" xr:uid="{00000000-0005-0000-0000-000027080000}"/>
    <cellStyle name="注釋 6 5 2" xfId="27023" xr:uid="{00000000-0005-0000-0000-000013300000}"/>
    <cellStyle name="注釋 6 5 3" xfId="42197" xr:uid="{00000000-0005-0000-0000-000013300000}"/>
    <cellStyle name="注釋 6 6" xfId="10344" xr:uid="{00000000-0005-0000-0000-0000A2280000}"/>
    <cellStyle name="注釋 6 7" xfId="14052" xr:uid="{00000000-0005-0000-0000-000027080000}"/>
    <cellStyle name="注釋 6 7 2" xfId="32608" xr:uid="{00000000-0005-0000-0000-000015300000}"/>
    <cellStyle name="注釋 6 7 3" xfId="46611" xr:uid="{00000000-0005-0000-0000-000015300000}"/>
    <cellStyle name="注釋 6 8" xfId="14664" xr:uid="{00000000-0005-0000-0000-00006E050000}"/>
    <cellStyle name="注釋 6 8 2" xfId="33220" xr:uid="{00000000-0005-0000-0000-000016300000}"/>
    <cellStyle name="注釋 6 8 3" xfId="47189" xr:uid="{00000000-0005-0000-0000-000016300000}"/>
    <cellStyle name="注釋 6 9" xfId="15624" xr:uid="{00000000-0005-0000-0000-000027080000}"/>
    <cellStyle name="注釋 6 9 2" xfId="34180" xr:uid="{00000000-0005-0000-0000-000017300000}"/>
    <cellStyle name="注釋 6 9 3" xfId="48069" xr:uid="{00000000-0005-0000-0000-000017300000}"/>
    <cellStyle name="注釋 7" xfId="2256" xr:uid="{00000000-0005-0000-0000-00006E050000}"/>
    <cellStyle name="注釋 7 10" xfId="21412" xr:uid="{00000000-0005-0000-0000-00006E050000}"/>
    <cellStyle name="注釋 7 10 2" xfId="39952" xr:uid="{00000000-0005-0000-0000-000019300000}"/>
    <cellStyle name="注釋 7 10 3" xfId="53300" xr:uid="{00000000-0005-0000-0000-000019300000}"/>
    <cellStyle name="注釋 7 11" xfId="23767" xr:uid="{00000000-0005-0000-0000-000018300000}"/>
    <cellStyle name="注釋 7 12" xfId="55176" xr:uid="{00000000-0005-0000-0000-00006E050000}"/>
    <cellStyle name="注釋 7 2" xfId="5463" xr:uid="{00000000-0005-0000-0000-000028080000}"/>
    <cellStyle name="注釋 7 2 2" xfId="25880" xr:uid="{00000000-0005-0000-0000-00001A300000}"/>
    <cellStyle name="注釋 7 2 3" xfId="41376" xr:uid="{00000000-0005-0000-0000-00001A300000}"/>
    <cellStyle name="注釋 7 3" xfId="8203" xr:uid="{00000000-0005-0000-0000-000028080000}"/>
    <cellStyle name="注釋 7 3 2" xfId="28220" xr:uid="{00000000-0005-0000-0000-00001B300000}"/>
    <cellStyle name="注釋 7 3 3" xfId="43117" xr:uid="{00000000-0005-0000-0000-00001B300000}"/>
    <cellStyle name="注釋 7 4" xfId="10345" xr:uid="{00000000-0005-0000-0000-0000A3280000}"/>
    <cellStyle name="注釋 7 5" xfId="12370" xr:uid="{00000000-0005-0000-0000-000028080000}"/>
    <cellStyle name="注釋 7 5 2" xfId="30929" xr:uid="{00000000-0005-0000-0000-00001D300000}"/>
    <cellStyle name="注釋 7 5 3" xfId="45030" xr:uid="{00000000-0005-0000-0000-00001D300000}"/>
    <cellStyle name="注釋 7 6" xfId="13277" xr:uid="{00000000-0005-0000-0000-00006E050000}"/>
    <cellStyle name="注釋 7 6 2" xfId="31833" xr:uid="{00000000-0005-0000-0000-00001E300000}"/>
    <cellStyle name="注釋 7 6 3" xfId="45915" xr:uid="{00000000-0005-0000-0000-00001E300000}"/>
    <cellStyle name="注釋 7 7" xfId="15511" xr:uid="{00000000-0005-0000-0000-000028080000}"/>
    <cellStyle name="注釋 7 7 2" xfId="34067" xr:uid="{00000000-0005-0000-0000-00001F300000}"/>
    <cellStyle name="注釋 7 7 3" xfId="47990" xr:uid="{00000000-0005-0000-0000-00001F300000}"/>
    <cellStyle name="注釋 7 8" xfId="12272" xr:uid="{00000000-0005-0000-0000-00006E050000}"/>
    <cellStyle name="注釋 7 8 2" xfId="30833" xr:uid="{00000000-0005-0000-0000-000020300000}"/>
    <cellStyle name="注釋 7 8 3" xfId="44952" xr:uid="{00000000-0005-0000-0000-000020300000}"/>
    <cellStyle name="注釋 7 9" xfId="19937" xr:uid="{00000000-0005-0000-0000-000028080000}"/>
    <cellStyle name="注釋 7 9 2" xfId="38493" xr:uid="{00000000-0005-0000-0000-000021300000}"/>
    <cellStyle name="注釋 7 9 3" xfId="51985" xr:uid="{00000000-0005-0000-0000-000021300000}"/>
    <cellStyle name="注釋 8" xfId="4600" xr:uid="{00000000-0005-0000-0000-000011080000}"/>
    <cellStyle name="注釋 8 2" xfId="25112" xr:uid="{00000000-0005-0000-0000-000022300000}"/>
    <cellStyle name="注釋 8 3" xfId="28268" xr:uid="{00000000-0005-0000-0000-000022300000}"/>
    <cellStyle name="注釋 9" xfId="10322" xr:uid="{00000000-0005-0000-0000-00008C280000}"/>
    <cellStyle name="金額" xfId="1390" xr:uid="{00000000-0005-0000-0000-000074050000}"/>
    <cellStyle name="金額 2" xfId="10346" xr:uid="{00000000-0005-0000-0000-0000A4280000}"/>
    <cellStyle name="計算" xfId="1391" xr:uid="{00000000-0005-0000-0000-000075050000}"/>
    <cellStyle name="計算 10" xfId="12567" xr:uid="{00000000-0005-0000-0000-000075050000}"/>
    <cellStyle name="計算 10 2" xfId="31123" xr:uid="{00000000-0005-0000-0000-000027300000}"/>
    <cellStyle name="計算 10 3" xfId="45223" xr:uid="{00000000-0005-0000-0000-000027300000}"/>
    <cellStyle name="計算 11" xfId="16010" xr:uid="{00000000-0005-0000-0000-00002A080000}"/>
    <cellStyle name="計算 11 2" xfId="34566" xr:uid="{00000000-0005-0000-0000-000028300000}"/>
    <cellStyle name="計算 11 3" xfId="48391" xr:uid="{00000000-0005-0000-0000-000028300000}"/>
    <cellStyle name="計算 12" xfId="19922" xr:uid="{00000000-0005-0000-0000-00002A080000}"/>
    <cellStyle name="計算 12 2" xfId="38478" xr:uid="{00000000-0005-0000-0000-000029300000}"/>
    <cellStyle name="計算 12 3" xfId="51970" xr:uid="{00000000-0005-0000-0000-000029300000}"/>
    <cellStyle name="計算 13" xfId="19135" xr:uid="{00000000-0005-0000-0000-000075050000}"/>
    <cellStyle name="計算 13 2" xfId="37691" xr:uid="{00000000-0005-0000-0000-00002A300000}"/>
    <cellStyle name="計算 13 3" xfId="51183" xr:uid="{00000000-0005-0000-0000-00002A300000}"/>
    <cellStyle name="計算 14" xfId="18812" xr:uid="{00000000-0005-0000-0000-000075050000}"/>
    <cellStyle name="計算 14 2" xfId="37368" xr:uid="{00000000-0005-0000-0000-00002B300000}"/>
    <cellStyle name="計算 14 3" xfId="50861" xr:uid="{00000000-0005-0000-0000-00002B300000}"/>
    <cellStyle name="計算 15" xfId="23131" xr:uid="{00000000-0005-0000-0000-000026300000}"/>
    <cellStyle name="計算 16" xfId="29893" xr:uid="{00000000-0005-0000-0000-000026300000}"/>
    <cellStyle name="計算 17" xfId="54513" xr:uid="{00000000-0005-0000-0000-000075050000}"/>
    <cellStyle name="計算 2" xfId="1392" xr:uid="{00000000-0005-0000-0000-000076050000}"/>
    <cellStyle name="計算 2 10" xfId="17951" xr:uid="{00000000-0005-0000-0000-00002B080000}"/>
    <cellStyle name="計算 2 10 2" xfId="36507" xr:uid="{00000000-0005-0000-0000-00002D300000}"/>
    <cellStyle name="計算 2 10 3" xfId="50088" xr:uid="{00000000-0005-0000-0000-00002D300000}"/>
    <cellStyle name="計算 2 11" xfId="17454" xr:uid="{00000000-0005-0000-0000-00002B080000}"/>
    <cellStyle name="計算 2 11 2" xfId="36010" xr:uid="{00000000-0005-0000-0000-00002E300000}"/>
    <cellStyle name="計算 2 11 3" xfId="49653" xr:uid="{00000000-0005-0000-0000-00002E300000}"/>
    <cellStyle name="計算 2 12" xfId="18337" xr:uid="{00000000-0005-0000-0000-000076050000}"/>
    <cellStyle name="計算 2 12 2" xfId="36893" xr:uid="{00000000-0005-0000-0000-00002F300000}"/>
    <cellStyle name="計算 2 12 3" xfId="50418" xr:uid="{00000000-0005-0000-0000-00002F300000}"/>
    <cellStyle name="計算 2 13" xfId="18603" xr:uid="{00000000-0005-0000-0000-000076050000}"/>
    <cellStyle name="計算 2 13 2" xfId="37159" xr:uid="{00000000-0005-0000-0000-000030300000}"/>
    <cellStyle name="計算 2 13 3" xfId="50661" xr:uid="{00000000-0005-0000-0000-000030300000}"/>
    <cellStyle name="計算 2 14" xfId="23132" xr:uid="{00000000-0005-0000-0000-00002C300000}"/>
    <cellStyle name="計算 2 15" xfId="24165" xr:uid="{00000000-0005-0000-0000-00002C300000}"/>
    <cellStyle name="計算 2 16" xfId="54514" xr:uid="{00000000-0005-0000-0000-000076050000}"/>
    <cellStyle name="計算 2 2" xfId="1393" xr:uid="{00000000-0005-0000-0000-000077050000}"/>
    <cellStyle name="計算 2 2 10" xfId="19838" xr:uid="{00000000-0005-0000-0000-00002C080000}"/>
    <cellStyle name="計算 2 2 10 2" xfId="38394" xr:uid="{00000000-0005-0000-0000-000032300000}"/>
    <cellStyle name="計算 2 2 10 3" xfId="51886" xr:uid="{00000000-0005-0000-0000-000032300000}"/>
    <cellStyle name="計算 2 2 11" xfId="19162" xr:uid="{00000000-0005-0000-0000-000077050000}"/>
    <cellStyle name="計算 2 2 11 2" xfId="37718" xr:uid="{00000000-0005-0000-0000-000033300000}"/>
    <cellStyle name="計算 2 2 11 3" xfId="51210" xr:uid="{00000000-0005-0000-0000-000033300000}"/>
    <cellStyle name="計算 2 2 12" xfId="18189" xr:uid="{00000000-0005-0000-0000-000077050000}"/>
    <cellStyle name="計算 2 2 12 2" xfId="36745" xr:uid="{00000000-0005-0000-0000-000034300000}"/>
    <cellStyle name="計算 2 2 12 3" xfId="50296" xr:uid="{00000000-0005-0000-0000-000034300000}"/>
    <cellStyle name="計算 2 2 13" xfId="23133" xr:uid="{00000000-0005-0000-0000-000031300000}"/>
    <cellStyle name="計算 2 2 14" xfId="29892" xr:uid="{00000000-0005-0000-0000-000031300000}"/>
    <cellStyle name="計算 2 2 15" xfId="54515" xr:uid="{00000000-0005-0000-0000-000077050000}"/>
    <cellStyle name="計算 2 2 2" xfId="1815" xr:uid="{00000000-0005-0000-0000-000078050000}"/>
    <cellStyle name="計算 2 2 2 10" xfId="21288" xr:uid="{00000000-0005-0000-0000-000078050000}"/>
    <cellStyle name="計算 2 2 2 10 2" xfId="39828" xr:uid="{00000000-0005-0000-0000-000036300000}"/>
    <cellStyle name="計算 2 2 2 10 3" xfId="53176" xr:uid="{00000000-0005-0000-0000-000036300000}"/>
    <cellStyle name="計算 2 2 2 11" xfId="19758" xr:uid="{00000000-0005-0000-0000-000078050000}"/>
    <cellStyle name="計算 2 2 2 11 2" xfId="38314" xr:uid="{00000000-0005-0000-0000-000037300000}"/>
    <cellStyle name="計算 2 2 2 11 3" xfId="51806" xr:uid="{00000000-0005-0000-0000-000037300000}"/>
    <cellStyle name="計算 2 2 2 12" xfId="23370" xr:uid="{00000000-0005-0000-0000-000035300000}"/>
    <cellStyle name="計算 2 2 2 13" xfId="29741" xr:uid="{00000000-0005-0000-0000-000035300000}"/>
    <cellStyle name="計算 2 2 2 14" xfId="54736" xr:uid="{00000000-0005-0000-0000-000078050000}"/>
    <cellStyle name="計算 2 2 2 2" xfId="1892" xr:uid="{00000000-0005-0000-0000-000078050000}"/>
    <cellStyle name="計算 2 2 2 2 10" xfId="15893" xr:uid="{00000000-0005-0000-0000-000078050000}"/>
    <cellStyle name="計算 2 2 2 2 10 2" xfId="34449" xr:uid="{00000000-0005-0000-0000-000039300000}"/>
    <cellStyle name="計算 2 2 2 2 10 3" xfId="48297" xr:uid="{00000000-0005-0000-0000-000039300000}"/>
    <cellStyle name="計算 2 2 2 2 11" xfId="18732" xr:uid="{00000000-0005-0000-0000-00002E080000}"/>
    <cellStyle name="計算 2 2 2 2 11 2" xfId="37288" xr:uid="{00000000-0005-0000-0000-00003A300000}"/>
    <cellStyle name="計算 2 2 2 2 11 3" xfId="50785" xr:uid="{00000000-0005-0000-0000-00003A300000}"/>
    <cellStyle name="計算 2 2 2 2 12" xfId="23447" xr:uid="{00000000-0005-0000-0000-000038300000}"/>
    <cellStyle name="計算 2 2 2 2 13" xfId="54812" xr:uid="{00000000-0005-0000-0000-000078050000}"/>
    <cellStyle name="計算 2 2 2 2 2" xfId="5099" xr:uid="{00000000-0005-0000-0000-00002E080000}"/>
    <cellStyle name="計算 2 2 2 2 2 2" xfId="20126" xr:uid="{00000000-0005-0000-0000-0000040A0000}"/>
    <cellStyle name="計算 2 2 2 2 2 2 2" xfId="38678" xr:uid="{00000000-0005-0000-0000-00003C300000}"/>
    <cellStyle name="計算 2 2 2 2 2 2 3" xfId="52170" xr:uid="{00000000-0005-0000-0000-00003C300000}"/>
    <cellStyle name="計算 2 2 2 2 2 3" xfId="25516" xr:uid="{00000000-0005-0000-0000-00003B300000}"/>
    <cellStyle name="計算 2 2 2 2 2 4" xfId="41085" xr:uid="{00000000-0005-0000-0000-00003B300000}"/>
    <cellStyle name="計算 2 2 2 2 3" xfId="7065" xr:uid="{00000000-0005-0000-0000-00002E080000}"/>
    <cellStyle name="計算 2 2 2 2 3 2" xfId="27253" xr:uid="{00000000-0005-0000-0000-00003D300000}"/>
    <cellStyle name="計算 2 2 2 2 3 3" xfId="42356" xr:uid="{00000000-0005-0000-0000-00003D300000}"/>
    <cellStyle name="計算 2 2 2 2 4" xfId="4002" xr:uid="{00000000-0005-0000-0000-00002E080000}"/>
    <cellStyle name="計算 2 2 2 2 4 2" xfId="24556" xr:uid="{00000000-0005-0000-0000-00003E300000}"/>
    <cellStyle name="計算 2 2 2 2 4 3" xfId="22766" xr:uid="{00000000-0005-0000-0000-00003E300000}"/>
    <cellStyle name="計算 2 2 2 2 5" xfId="6614" xr:uid="{00000000-0005-0000-0000-00002E080000}"/>
    <cellStyle name="計算 2 2 2 2 5 2" xfId="26875" xr:uid="{00000000-0005-0000-0000-00003F300000}"/>
    <cellStyle name="計算 2 2 2 2 5 3" xfId="42057" xr:uid="{00000000-0005-0000-0000-00003F300000}"/>
    <cellStyle name="計算 2 2 2 2 6" xfId="10351" xr:uid="{00000000-0005-0000-0000-0000A9280000}"/>
    <cellStyle name="計算 2 2 2 2 7" xfId="12733" xr:uid="{00000000-0005-0000-0000-000078050000}"/>
    <cellStyle name="計算 2 2 2 2 7 2" xfId="31289" xr:uid="{00000000-0005-0000-0000-000041300000}"/>
    <cellStyle name="計算 2 2 2 2 7 3" xfId="45377" xr:uid="{00000000-0005-0000-0000-000041300000}"/>
    <cellStyle name="計算 2 2 2 2 8" xfId="14612" xr:uid="{00000000-0005-0000-0000-00002D080000}"/>
    <cellStyle name="計算 2 2 2 2 8 2" xfId="33168" xr:uid="{00000000-0005-0000-0000-000042300000}"/>
    <cellStyle name="計算 2 2 2 2 8 3" xfId="47139" xr:uid="{00000000-0005-0000-0000-000042300000}"/>
    <cellStyle name="計算 2 2 2 2 9" xfId="14416" xr:uid="{00000000-0005-0000-0000-00002E080000}"/>
    <cellStyle name="計算 2 2 2 2 9 2" xfId="32972" xr:uid="{00000000-0005-0000-0000-000043300000}"/>
    <cellStyle name="計算 2 2 2 2 9 3" xfId="46956" xr:uid="{00000000-0005-0000-0000-000043300000}"/>
    <cellStyle name="計算 2 2 2 3" xfId="2933" xr:uid="{00000000-0005-0000-0000-000078050000}"/>
    <cellStyle name="計算 2 2 2 3 10" xfId="18527" xr:uid="{00000000-0005-0000-0000-00002F080000}"/>
    <cellStyle name="計算 2 2 2 3 10 2" xfId="37083" xr:uid="{00000000-0005-0000-0000-000045300000}"/>
    <cellStyle name="計算 2 2 2 3 10 3" xfId="50587" xr:uid="{00000000-0005-0000-0000-000045300000}"/>
    <cellStyle name="計算 2 2 2 3 11" xfId="55754" xr:uid="{00000000-0005-0000-0000-000078050000}"/>
    <cellStyle name="計算 2 2 2 3 2" xfId="6140" xr:uid="{00000000-0005-0000-0000-00002F080000}"/>
    <cellStyle name="計算 2 2 2 3 2 2" xfId="26548" xr:uid="{00000000-0005-0000-0000-000046300000}"/>
    <cellStyle name="計算 2 2 2 3 2 3" xfId="41842" xr:uid="{00000000-0005-0000-0000-000046300000}"/>
    <cellStyle name="計算 2 2 2 3 3" xfId="8106" xr:uid="{00000000-0005-0000-0000-00002F080000}"/>
    <cellStyle name="計算 2 2 2 3 3 2" xfId="28123" xr:uid="{00000000-0005-0000-0000-000047300000}"/>
    <cellStyle name="計算 2 2 2 3 3 3" xfId="43021" xr:uid="{00000000-0005-0000-0000-000047300000}"/>
    <cellStyle name="計算 2 2 2 3 4" xfId="8966" xr:uid="{00000000-0005-0000-0000-00002F080000}"/>
    <cellStyle name="計算 2 2 2 3 4 2" xfId="28800" xr:uid="{00000000-0005-0000-0000-000048300000}"/>
    <cellStyle name="計算 2 2 2 3 4 3" xfId="43498" xr:uid="{00000000-0005-0000-0000-000048300000}"/>
    <cellStyle name="計算 2 2 2 3 5" xfId="9823" xr:uid="{00000000-0005-0000-0000-00002F080000}"/>
    <cellStyle name="計算 2 2 2 3 5 2" xfId="29424" xr:uid="{00000000-0005-0000-0000-000049300000}"/>
    <cellStyle name="計算 2 2 2 3 5 3" xfId="44002" xr:uid="{00000000-0005-0000-0000-000049300000}"/>
    <cellStyle name="計算 2 2 2 3 6" xfId="10352" xr:uid="{00000000-0005-0000-0000-0000AA280000}"/>
    <cellStyle name="計算 2 2 2 3 7" xfId="12030" xr:uid="{00000000-0005-0000-0000-00002F080000}"/>
    <cellStyle name="計算 2 2 2 3 7 2" xfId="30594" xr:uid="{00000000-0005-0000-0000-00004B300000}"/>
    <cellStyle name="計算 2 2 2 3 7 3" xfId="44738" xr:uid="{00000000-0005-0000-0000-00004B300000}"/>
    <cellStyle name="計算 2 2 2 3 8" xfId="16839" xr:uid="{00000000-0005-0000-0000-00002F080000}"/>
    <cellStyle name="計算 2 2 2 3 8 2" xfId="35395" xr:uid="{00000000-0005-0000-0000-00004C300000}"/>
    <cellStyle name="計算 2 2 2 3 8 3" xfId="49088" xr:uid="{00000000-0005-0000-0000-00004C300000}"/>
    <cellStyle name="計算 2 2 2 3 9" xfId="14592" xr:uid="{00000000-0005-0000-0000-000078050000}"/>
    <cellStyle name="計算 2 2 2 3 9 2" xfId="33148" xr:uid="{00000000-0005-0000-0000-00004D300000}"/>
    <cellStyle name="計算 2 2 2 3 9 3" xfId="47120" xr:uid="{00000000-0005-0000-0000-00004D300000}"/>
    <cellStyle name="計算 2 2 2 4" xfId="3091" xr:uid="{00000000-0005-0000-0000-000078050000}"/>
    <cellStyle name="計算 2 2 2 4 10" xfId="24293" xr:uid="{00000000-0005-0000-0000-00004E300000}"/>
    <cellStyle name="計算 2 2 2 4 11" xfId="55912" xr:uid="{00000000-0005-0000-0000-000078050000}"/>
    <cellStyle name="計算 2 2 2 4 2" xfId="6298" xr:uid="{00000000-0005-0000-0000-000030080000}"/>
    <cellStyle name="計算 2 2 2 4 2 2" xfId="20967" xr:uid="{00000000-0005-0000-0000-0000070A0000}"/>
    <cellStyle name="計算 2 2 2 4 2 2 2" xfId="39510" xr:uid="{00000000-0005-0000-0000-000050300000}"/>
    <cellStyle name="計算 2 2 2 4 2 2 3" xfId="52859" xr:uid="{00000000-0005-0000-0000-000050300000}"/>
    <cellStyle name="計算 2 2 2 4 2 3" xfId="26706" xr:uid="{00000000-0005-0000-0000-00004F300000}"/>
    <cellStyle name="計算 2 2 2 4 2 4" xfId="41928" xr:uid="{00000000-0005-0000-0000-00004F300000}"/>
    <cellStyle name="計算 2 2 2 4 3" xfId="9981" xr:uid="{00000000-0005-0000-0000-000030080000}"/>
    <cellStyle name="計算 2 2 2 4 3 2" xfId="29582" xr:uid="{00000000-0005-0000-0000-000051300000}"/>
    <cellStyle name="計算 2 2 2 4 3 3" xfId="44148" xr:uid="{00000000-0005-0000-0000-000051300000}"/>
    <cellStyle name="計算 2 2 2 4 4" xfId="10353" xr:uid="{00000000-0005-0000-0000-0000AB280000}"/>
    <cellStyle name="計算 2 2 2 4 5" xfId="11812" xr:uid="{00000000-0005-0000-0000-000030080000}"/>
    <cellStyle name="計算 2 2 2 4 5 2" xfId="30376" xr:uid="{00000000-0005-0000-0000-000053300000}"/>
    <cellStyle name="計算 2 2 2 4 5 3" xfId="44522" xr:uid="{00000000-0005-0000-0000-000053300000}"/>
    <cellStyle name="計算 2 2 2 4 6" xfId="16997" xr:uid="{00000000-0005-0000-0000-000030080000}"/>
    <cellStyle name="計算 2 2 2 4 6 2" xfId="35553" xr:uid="{00000000-0005-0000-0000-000054300000}"/>
    <cellStyle name="計算 2 2 2 4 6 3" xfId="49234" xr:uid="{00000000-0005-0000-0000-000054300000}"/>
    <cellStyle name="計算 2 2 2 4 7" xfId="13982" xr:uid="{00000000-0005-0000-0000-000078050000}"/>
    <cellStyle name="計算 2 2 2 4 7 2" xfId="32538" xr:uid="{00000000-0005-0000-0000-000055300000}"/>
    <cellStyle name="計算 2 2 2 4 7 3" xfId="46547" xr:uid="{00000000-0005-0000-0000-000055300000}"/>
    <cellStyle name="計算 2 2 2 4 8" xfId="12396" xr:uid="{00000000-0005-0000-0000-000030080000}"/>
    <cellStyle name="計算 2 2 2 4 8 2" xfId="30955" xr:uid="{00000000-0005-0000-0000-000056300000}"/>
    <cellStyle name="計算 2 2 2 4 8 3" xfId="45056" xr:uid="{00000000-0005-0000-0000-000056300000}"/>
    <cellStyle name="計算 2 2 2 4 9" xfId="21855" xr:uid="{00000000-0005-0000-0000-000078050000}"/>
    <cellStyle name="計算 2 2 2 4 9 2" xfId="40395" xr:uid="{00000000-0005-0000-0000-000057300000}"/>
    <cellStyle name="計算 2 2 2 4 9 3" xfId="53743" xr:uid="{00000000-0005-0000-0000-000057300000}"/>
    <cellStyle name="計算 2 2 2 5" xfId="5022" xr:uid="{00000000-0005-0000-0000-00002D080000}"/>
    <cellStyle name="計算 2 2 2 5 2" xfId="20050" xr:uid="{00000000-0005-0000-0000-0000080A0000}"/>
    <cellStyle name="計算 2 2 2 5 2 2" xfId="38603" xr:uid="{00000000-0005-0000-0000-000059300000}"/>
    <cellStyle name="計算 2 2 2 5 2 3" xfId="52095" xr:uid="{00000000-0005-0000-0000-000059300000}"/>
    <cellStyle name="計算 2 2 2 5 3" xfId="25440" xr:uid="{00000000-0005-0000-0000-000058300000}"/>
    <cellStyle name="計算 2 2 2 5 4" xfId="41009" xr:uid="{00000000-0005-0000-0000-000058300000}"/>
    <cellStyle name="計算 2 2 2 6" xfId="10350" xr:uid="{00000000-0005-0000-0000-0000A8280000}"/>
    <cellStyle name="計算 2 2 2 7" xfId="15560" xr:uid="{00000000-0005-0000-0000-000078050000}"/>
    <cellStyle name="計算 2 2 2 7 2" xfId="34116" xr:uid="{00000000-0005-0000-0000-00005B300000}"/>
    <cellStyle name="計算 2 2 2 7 3" xfId="48011" xr:uid="{00000000-0005-0000-0000-00005B300000}"/>
    <cellStyle name="計算 2 2 2 8" xfId="14484" xr:uid="{00000000-0005-0000-0000-00002D080000}"/>
    <cellStyle name="計算 2 2 2 8 2" xfId="33040" xr:uid="{00000000-0005-0000-0000-00005C300000}"/>
    <cellStyle name="計算 2 2 2 8 3" xfId="47019" xr:uid="{00000000-0005-0000-0000-00005C300000}"/>
    <cellStyle name="計算 2 2 2 9" xfId="19285" xr:uid="{00000000-0005-0000-0000-00002D080000}"/>
    <cellStyle name="計算 2 2 2 9 2" xfId="37841" xr:uid="{00000000-0005-0000-0000-00005D300000}"/>
    <cellStyle name="計算 2 2 2 9 3" xfId="51333" xr:uid="{00000000-0005-0000-0000-00005D300000}"/>
    <cellStyle name="計算 2 2 3" xfId="2206" xr:uid="{00000000-0005-0000-0000-000077050000}"/>
    <cellStyle name="計算 2 2 3 10" xfId="18551" xr:uid="{00000000-0005-0000-0000-000077050000}"/>
    <cellStyle name="計算 2 2 3 10 2" xfId="37107" xr:uid="{00000000-0005-0000-0000-00005F300000}"/>
    <cellStyle name="計算 2 2 3 10 3" xfId="50609" xr:uid="{00000000-0005-0000-0000-00005F300000}"/>
    <cellStyle name="計算 2 2 3 11" xfId="13435" xr:uid="{00000000-0005-0000-0000-000031080000}"/>
    <cellStyle name="計算 2 2 3 11 2" xfId="31991" xr:uid="{00000000-0005-0000-0000-000060300000}"/>
    <cellStyle name="計算 2 2 3 11 3" xfId="46062" xr:uid="{00000000-0005-0000-0000-000060300000}"/>
    <cellStyle name="計算 2 2 3 12" xfId="23717" xr:uid="{00000000-0005-0000-0000-00005E300000}"/>
    <cellStyle name="計算 2 2 3 13" xfId="55126" xr:uid="{00000000-0005-0000-0000-000077050000}"/>
    <cellStyle name="計算 2 2 3 2" xfId="5413" xr:uid="{00000000-0005-0000-0000-000031080000}"/>
    <cellStyle name="計算 2 2 3 2 2" xfId="20403" xr:uid="{00000000-0005-0000-0000-00000A0A0000}"/>
    <cellStyle name="計算 2 2 3 2 2 2" xfId="38955" xr:uid="{00000000-0005-0000-0000-000062300000}"/>
    <cellStyle name="計算 2 2 3 2 2 3" xfId="52434" xr:uid="{00000000-0005-0000-0000-000062300000}"/>
    <cellStyle name="計算 2 2 3 2 3" xfId="25830" xr:uid="{00000000-0005-0000-0000-000061300000}"/>
    <cellStyle name="計算 2 2 3 2 4" xfId="41326" xr:uid="{00000000-0005-0000-0000-000061300000}"/>
    <cellStyle name="計算 2 2 3 3" xfId="7379" xr:uid="{00000000-0005-0000-0000-000031080000}"/>
    <cellStyle name="計算 2 2 3 3 2" xfId="27564" xr:uid="{00000000-0005-0000-0000-000063300000}"/>
    <cellStyle name="計算 2 2 3 3 3" xfId="42650" xr:uid="{00000000-0005-0000-0000-000063300000}"/>
    <cellStyle name="計算 2 2 3 4" xfId="4663" xr:uid="{00000000-0005-0000-0000-000031080000}"/>
    <cellStyle name="計算 2 2 3 4 2" xfId="25175" xr:uid="{00000000-0005-0000-0000-000064300000}"/>
    <cellStyle name="計算 2 2 3 4 3" xfId="28313" xr:uid="{00000000-0005-0000-0000-000064300000}"/>
    <cellStyle name="計算 2 2 3 5" xfId="8177" xr:uid="{00000000-0005-0000-0000-000031080000}"/>
    <cellStyle name="計算 2 2 3 5 2" xfId="28194" xr:uid="{00000000-0005-0000-0000-000065300000}"/>
    <cellStyle name="計算 2 2 3 5 3" xfId="43092" xr:uid="{00000000-0005-0000-0000-000065300000}"/>
    <cellStyle name="計算 2 2 3 6" xfId="10354" xr:uid="{00000000-0005-0000-0000-0000AC280000}"/>
    <cellStyle name="計算 2 2 3 7" xfId="12416" xr:uid="{00000000-0005-0000-0000-000077050000}"/>
    <cellStyle name="計算 2 2 3 7 2" xfId="30975" xr:uid="{00000000-0005-0000-0000-000067300000}"/>
    <cellStyle name="計算 2 2 3 7 3" xfId="45075" xr:uid="{00000000-0005-0000-0000-000067300000}"/>
    <cellStyle name="計算 2 2 3 8" xfId="14883" xr:uid="{00000000-0005-0000-0000-000030080000}"/>
    <cellStyle name="計算 2 2 3 8 2" xfId="33439" xr:uid="{00000000-0005-0000-0000-000068300000}"/>
    <cellStyle name="計算 2 2 3 8 3" xfId="47400" xr:uid="{00000000-0005-0000-0000-000068300000}"/>
    <cellStyle name="計算 2 2 3 9" xfId="15662" xr:uid="{00000000-0005-0000-0000-000031080000}"/>
    <cellStyle name="計算 2 2 3 9 2" xfId="34218" xr:uid="{00000000-0005-0000-0000-000069300000}"/>
    <cellStyle name="計算 2 2 3 9 3" xfId="48107" xr:uid="{00000000-0005-0000-0000-000069300000}"/>
    <cellStyle name="計算 2 2 4" xfId="2250" xr:uid="{00000000-0005-0000-0000-000077050000}"/>
    <cellStyle name="計算 2 2 4 10" xfId="23761" xr:uid="{00000000-0005-0000-0000-00006A300000}"/>
    <cellStyle name="計算 2 2 4 11" xfId="55170" xr:uid="{00000000-0005-0000-0000-000077050000}"/>
    <cellStyle name="計算 2 2 4 2" xfId="5457" xr:uid="{00000000-0005-0000-0000-000032080000}"/>
    <cellStyle name="計算 2 2 4 2 2" xfId="20447" xr:uid="{00000000-0005-0000-0000-00000C0A0000}"/>
    <cellStyle name="計算 2 2 4 2 2 2" xfId="38999" xr:uid="{00000000-0005-0000-0000-00006C300000}"/>
    <cellStyle name="計算 2 2 4 2 2 3" xfId="52478" xr:uid="{00000000-0005-0000-0000-00006C300000}"/>
    <cellStyle name="計算 2 2 4 2 3" xfId="25874" xr:uid="{00000000-0005-0000-0000-00006B300000}"/>
    <cellStyle name="計算 2 2 4 2 4" xfId="41370" xr:uid="{00000000-0005-0000-0000-00006B300000}"/>
    <cellStyle name="計算 2 2 4 3" xfId="6862" xr:uid="{00000000-0005-0000-0000-000032080000}"/>
    <cellStyle name="計算 2 2 4 3 2" xfId="27123" xr:uid="{00000000-0005-0000-0000-00006D300000}"/>
    <cellStyle name="計算 2 2 4 3 3" xfId="42297" xr:uid="{00000000-0005-0000-0000-00006D300000}"/>
    <cellStyle name="計算 2 2 4 4" xfId="10355" xr:uid="{00000000-0005-0000-0000-0000AD280000}"/>
    <cellStyle name="計算 2 2 4 5" xfId="12408" xr:uid="{00000000-0005-0000-0000-000032080000}"/>
    <cellStyle name="計算 2 2 4 5 2" xfId="30967" xr:uid="{00000000-0005-0000-0000-00006F300000}"/>
    <cellStyle name="計算 2 2 4 5 3" xfId="45067" xr:uid="{00000000-0005-0000-0000-00006F300000}"/>
    <cellStyle name="計算 2 2 4 6" xfId="12184" xr:uid="{00000000-0005-0000-0000-000032080000}"/>
    <cellStyle name="計算 2 2 4 6 2" xfId="30747" xr:uid="{00000000-0005-0000-0000-000070300000}"/>
    <cellStyle name="計算 2 2 4 6 3" xfId="44876" xr:uid="{00000000-0005-0000-0000-000070300000}"/>
    <cellStyle name="計算 2 2 4 7" xfId="18065" xr:uid="{00000000-0005-0000-0000-000077050000}"/>
    <cellStyle name="計算 2 2 4 7 2" xfId="36621" xr:uid="{00000000-0005-0000-0000-000071300000}"/>
    <cellStyle name="計算 2 2 4 7 3" xfId="50183" xr:uid="{00000000-0005-0000-0000-000071300000}"/>
    <cellStyle name="計算 2 2 4 8" xfId="17968" xr:uid="{00000000-0005-0000-0000-000032080000}"/>
    <cellStyle name="計算 2 2 4 8 2" xfId="36524" xr:uid="{00000000-0005-0000-0000-000072300000}"/>
    <cellStyle name="計算 2 2 4 8 3" xfId="50103" xr:uid="{00000000-0005-0000-0000-000072300000}"/>
    <cellStyle name="計算 2 2 4 9" xfId="21406" xr:uid="{00000000-0005-0000-0000-000077050000}"/>
    <cellStyle name="計算 2 2 4 9 2" xfId="39946" xr:uid="{00000000-0005-0000-0000-000073300000}"/>
    <cellStyle name="計算 2 2 4 9 3" xfId="53294" xr:uid="{00000000-0005-0000-0000-000073300000}"/>
    <cellStyle name="計算 2 2 5" xfId="2896" xr:uid="{00000000-0005-0000-0000-000077050000}"/>
    <cellStyle name="計算 2 2 5 10" xfId="55717" xr:uid="{00000000-0005-0000-0000-000077050000}"/>
    <cellStyle name="計算 2 2 5 2" xfId="6103" xr:uid="{00000000-0005-0000-0000-000033080000}"/>
    <cellStyle name="計算 2 2 5 2 2" xfId="20834" xr:uid="{00000000-0005-0000-0000-00000E0A0000}"/>
    <cellStyle name="計算 2 2 5 2 2 2" xfId="39377" xr:uid="{00000000-0005-0000-0000-000076300000}"/>
    <cellStyle name="計算 2 2 5 2 2 3" xfId="52746" xr:uid="{00000000-0005-0000-0000-000076300000}"/>
    <cellStyle name="計算 2 2 5 2 3" xfId="26511" xr:uid="{00000000-0005-0000-0000-000075300000}"/>
    <cellStyle name="計算 2 2 5 2 4" xfId="41819" xr:uid="{00000000-0005-0000-0000-000075300000}"/>
    <cellStyle name="計算 2 2 5 3" xfId="9786" xr:uid="{00000000-0005-0000-0000-000033080000}"/>
    <cellStyle name="計算 2 2 5 3 2" xfId="29387" xr:uid="{00000000-0005-0000-0000-000077300000}"/>
    <cellStyle name="計算 2 2 5 3 3" xfId="43979" xr:uid="{00000000-0005-0000-0000-000077300000}"/>
    <cellStyle name="計算 2 2 5 4" xfId="10356" xr:uid="{00000000-0005-0000-0000-0000AE280000}"/>
    <cellStyle name="計算 2 2 5 5" xfId="12043" xr:uid="{00000000-0005-0000-0000-000033080000}"/>
    <cellStyle name="計算 2 2 5 5 2" xfId="30607" xr:uid="{00000000-0005-0000-0000-000079300000}"/>
    <cellStyle name="計算 2 2 5 5 3" xfId="44751" xr:uid="{00000000-0005-0000-0000-000079300000}"/>
    <cellStyle name="計算 2 2 5 6" xfId="16802" xr:uid="{00000000-0005-0000-0000-000033080000}"/>
    <cellStyle name="計算 2 2 5 6 2" xfId="35358" xr:uid="{00000000-0005-0000-0000-00007A300000}"/>
    <cellStyle name="計算 2 2 5 6 3" xfId="49065" xr:uid="{00000000-0005-0000-0000-00007A300000}"/>
    <cellStyle name="計算 2 2 5 7" xfId="16513" xr:uid="{00000000-0005-0000-0000-000077050000}"/>
    <cellStyle name="計算 2 2 5 7 2" xfId="35069" xr:uid="{00000000-0005-0000-0000-00007B300000}"/>
    <cellStyle name="計算 2 2 5 7 3" xfId="48850" xr:uid="{00000000-0005-0000-0000-00007B300000}"/>
    <cellStyle name="計算 2 2 5 8" xfId="18702" xr:uid="{00000000-0005-0000-0000-000033080000}"/>
    <cellStyle name="計算 2 2 5 8 2" xfId="37258" xr:uid="{00000000-0005-0000-0000-00007C300000}"/>
    <cellStyle name="計算 2 2 5 8 3" xfId="50755" xr:uid="{00000000-0005-0000-0000-00007C300000}"/>
    <cellStyle name="計算 2 2 5 9" xfId="21722" xr:uid="{00000000-0005-0000-0000-000077050000}"/>
    <cellStyle name="計算 2 2 5 9 2" xfId="40262" xr:uid="{00000000-0005-0000-0000-00007D300000}"/>
    <cellStyle name="計算 2 2 5 9 3" xfId="53610" xr:uid="{00000000-0005-0000-0000-00007D300000}"/>
    <cellStyle name="計算 2 2 6" xfId="4609" xr:uid="{00000000-0005-0000-0000-00002C080000}"/>
    <cellStyle name="計算 2 2 6 2" xfId="25121" xr:uid="{00000000-0005-0000-0000-00007E300000}"/>
    <cellStyle name="計算 2 2 6 3" xfId="22578" xr:uid="{00000000-0005-0000-0000-00007E300000}"/>
    <cellStyle name="計算 2 2 7" xfId="10349" xr:uid="{00000000-0005-0000-0000-0000A7280000}"/>
    <cellStyle name="計算 2 2 8" xfId="15343" xr:uid="{00000000-0005-0000-0000-000077050000}"/>
    <cellStyle name="計算 2 2 8 2" xfId="33899" xr:uid="{00000000-0005-0000-0000-000080300000}"/>
    <cellStyle name="計算 2 2 8 3" xfId="47832" xr:uid="{00000000-0005-0000-0000-000080300000}"/>
    <cellStyle name="計算 2 2 9" xfId="17821" xr:uid="{00000000-0005-0000-0000-00002C080000}"/>
    <cellStyle name="計算 2 2 9 2" xfId="36377" xr:uid="{00000000-0005-0000-0000-000081300000}"/>
    <cellStyle name="計算 2 2 9 3" xfId="49972" xr:uid="{00000000-0005-0000-0000-000081300000}"/>
    <cellStyle name="計算 2 3" xfId="1814" xr:uid="{00000000-0005-0000-0000-000079050000}"/>
    <cellStyle name="計算 2 3 10" xfId="21287" xr:uid="{00000000-0005-0000-0000-000079050000}"/>
    <cellStyle name="計算 2 3 10 2" xfId="39827" xr:uid="{00000000-0005-0000-0000-000083300000}"/>
    <cellStyle name="計算 2 3 10 3" xfId="53175" xr:uid="{00000000-0005-0000-0000-000083300000}"/>
    <cellStyle name="計算 2 3 11" xfId="18980" xr:uid="{00000000-0005-0000-0000-000079050000}"/>
    <cellStyle name="計算 2 3 11 2" xfId="37536" xr:uid="{00000000-0005-0000-0000-000084300000}"/>
    <cellStyle name="計算 2 3 11 3" xfId="51028" xr:uid="{00000000-0005-0000-0000-000084300000}"/>
    <cellStyle name="計算 2 3 12" xfId="23369" xr:uid="{00000000-0005-0000-0000-000082300000}"/>
    <cellStyle name="計算 2 3 13" xfId="29718" xr:uid="{00000000-0005-0000-0000-000082300000}"/>
    <cellStyle name="計算 2 3 14" xfId="54735" xr:uid="{00000000-0005-0000-0000-000079050000}"/>
    <cellStyle name="計算 2 3 2" xfId="1893" xr:uid="{00000000-0005-0000-0000-000079050000}"/>
    <cellStyle name="計算 2 3 2 10" xfId="17224" xr:uid="{00000000-0005-0000-0000-000079050000}"/>
    <cellStyle name="計算 2 3 2 10 2" xfId="35780" xr:uid="{00000000-0005-0000-0000-000086300000}"/>
    <cellStyle name="計算 2 3 2 10 3" xfId="49451" xr:uid="{00000000-0005-0000-0000-000086300000}"/>
    <cellStyle name="計算 2 3 2 11" xfId="19113" xr:uid="{00000000-0005-0000-0000-000035080000}"/>
    <cellStyle name="計算 2 3 2 11 2" xfId="37669" xr:uid="{00000000-0005-0000-0000-000087300000}"/>
    <cellStyle name="計算 2 3 2 11 3" xfId="51161" xr:uid="{00000000-0005-0000-0000-000087300000}"/>
    <cellStyle name="計算 2 3 2 12" xfId="23448" xr:uid="{00000000-0005-0000-0000-000085300000}"/>
    <cellStyle name="計算 2 3 2 13" xfId="54813" xr:uid="{00000000-0005-0000-0000-000079050000}"/>
    <cellStyle name="計算 2 3 2 2" xfId="5100" xr:uid="{00000000-0005-0000-0000-000035080000}"/>
    <cellStyle name="計算 2 3 2 2 2" xfId="20127" xr:uid="{00000000-0005-0000-0000-0000110A0000}"/>
    <cellStyle name="計算 2 3 2 2 2 2" xfId="38679" xr:uid="{00000000-0005-0000-0000-000089300000}"/>
    <cellStyle name="計算 2 3 2 2 2 3" xfId="52171" xr:uid="{00000000-0005-0000-0000-000089300000}"/>
    <cellStyle name="計算 2 3 2 2 3" xfId="25517" xr:uid="{00000000-0005-0000-0000-000088300000}"/>
    <cellStyle name="計算 2 3 2 2 4" xfId="41086" xr:uid="{00000000-0005-0000-0000-000088300000}"/>
    <cellStyle name="計算 2 3 2 3" xfId="7066" xr:uid="{00000000-0005-0000-0000-000035080000}"/>
    <cellStyle name="計算 2 3 2 3 2" xfId="27254" xr:uid="{00000000-0005-0000-0000-00008A300000}"/>
    <cellStyle name="計算 2 3 2 3 3" xfId="42357" xr:uid="{00000000-0005-0000-0000-00008A300000}"/>
    <cellStyle name="計算 2 3 2 4" xfId="4003" xr:uid="{00000000-0005-0000-0000-000035080000}"/>
    <cellStyle name="計算 2 3 2 4 2" xfId="24557" xr:uid="{00000000-0005-0000-0000-00008B300000}"/>
    <cellStyle name="計算 2 3 2 4 3" xfId="22765" xr:uid="{00000000-0005-0000-0000-00008B300000}"/>
    <cellStyle name="計算 2 3 2 5" xfId="6615" xr:uid="{00000000-0005-0000-0000-000035080000}"/>
    <cellStyle name="計算 2 3 2 5 2" xfId="26876" xr:uid="{00000000-0005-0000-0000-00008C300000}"/>
    <cellStyle name="計算 2 3 2 5 3" xfId="42058" xr:uid="{00000000-0005-0000-0000-00008C300000}"/>
    <cellStyle name="計算 2 3 2 6" xfId="10358" xr:uid="{00000000-0005-0000-0000-0000B0280000}"/>
    <cellStyle name="計算 2 3 2 7" xfId="12732" xr:uid="{00000000-0005-0000-0000-000079050000}"/>
    <cellStyle name="計算 2 3 2 7 2" xfId="31288" xr:uid="{00000000-0005-0000-0000-00008E300000}"/>
    <cellStyle name="計算 2 3 2 7 3" xfId="45376" xr:uid="{00000000-0005-0000-0000-00008E300000}"/>
    <cellStyle name="計算 2 3 2 8" xfId="11513" xr:uid="{00000000-0005-0000-0000-000034080000}"/>
    <cellStyle name="計算 2 3 2 8 2" xfId="30077" xr:uid="{00000000-0005-0000-0000-00008F300000}"/>
    <cellStyle name="計算 2 3 2 8 3" xfId="44292" xr:uid="{00000000-0005-0000-0000-00008F300000}"/>
    <cellStyle name="計算 2 3 2 9" xfId="15791" xr:uid="{00000000-0005-0000-0000-000035080000}"/>
    <cellStyle name="計算 2 3 2 9 2" xfId="34347" xr:uid="{00000000-0005-0000-0000-000090300000}"/>
    <cellStyle name="計算 2 3 2 9 3" xfId="48203" xr:uid="{00000000-0005-0000-0000-000090300000}"/>
    <cellStyle name="計算 2 3 3" xfId="2932" xr:uid="{00000000-0005-0000-0000-000079050000}"/>
    <cellStyle name="計算 2 3 3 10" xfId="19088" xr:uid="{00000000-0005-0000-0000-000036080000}"/>
    <cellStyle name="計算 2 3 3 10 2" xfId="37644" xr:uid="{00000000-0005-0000-0000-000092300000}"/>
    <cellStyle name="計算 2 3 3 10 3" xfId="51136" xr:uid="{00000000-0005-0000-0000-000092300000}"/>
    <cellStyle name="計算 2 3 3 11" xfId="55753" xr:uid="{00000000-0005-0000-0000-000079050000}"/>
    <cellStyle name="計算 2 3 3 2" xfId="6139" xr:uid="{00000000-0005-0000-0000-000036080000}"/>
    <cellStyle name="計算 2 3 3 2 2" xfId="26547" xr:uid="{00000000-0005-0000-0000-000093300000}"/>
    <cellStyle name="計算 2 3 3 2 3" xfId="41841" xr:uid="{00000000-0005-0000-0000-000093300000}"/>
    <cellStyle name="計算 2 3 3 3" xfId="8105" xr:uid="{00000000-0005-0000-0000-000036080000}"/>
    <cellStyle name="計算 2 3 3 3 2" xfId="28122" xr:uid="{00000000-0005-0000-0000-000094300000}"/>
    <cellStyle name="計算 2 3 3 3 3" xfId="43020" xr:uid="{00000000-0005-0000-0000-000094300000}"/>
    <cellStyle name="計算 2 3 3 4" xfId="8965" xr:uid="{00000000-0005-0000-0000-000036080000}"/>
    <cellStyle name="計算 2 3 3 4 2" xfId="28799" xr:uid="{00000000-0005-0000-0000-000095300000}"/>
    <cellStyle name="計算 2 3 3 4 3" xfId="43497" xr:uid="{00000000-0005-0000-0000-000095300000}"/>
    <cellStyle name="計算 2 3 3 5" xfId="9822" xr:uid="{00000000-0005-0000-0000-000036080000}"/>
    <cellStyle name="計算 2 3 3 5 2" xfId="29423" xr:uid="{00000000-0005-0000-0000-000096300000}"/>
    <cellStyle name="計算 2 3 3 5 3" xfId="44001" xr:uid="{00000000-0005-0000-0000-000096300000}"/>
    <cellStyle name="計算 2 3 3 6" xfId="10359" xr:uid="{00000000-0005-0000-0000-0000B1280000}"/>
    <cellStyle name="計算 2 3 3 7" xfId="12981" xr:uid="{00000000-0005-0000-0000-000036080000}"/>
    <cellStyle name="計算 2 3 3 7 2" xfId="31537" xr:uid="{00000000-0005-0000-0000-000098300000}"/>
    <cellStyle name="計算 2 3 3 7 3" xfId="45620" xr:uid="{00000000-0005-0000-0000-000098300000}"/>
    <cellStyle name="計算 2 3 3 8" xfId="16838" xr:uid="{00000000-0005-0000-0000-000036080000}"/>
    <cellStyle name="計算 2 3 3 8 2" xfId="35394" xr:uid="{00000000-0005-0000-0000-000099300000}"/>
    <cellStyle name="計算 2 3 3 8 3" xfId="49087" xr:uid="{00000000-0005-0000-0000-000099300000}"/>
    <cellStyle name="計算 2 3 3 9" xfId="15370" xr:uid="{00000000-0005-0000-0000-000079050000}"/>
    <cellStyle name="計算 2 3 3 9 2" xfId="33926" xr:uid="{00000000-0005-0000-0000-00009A300000}"/>
    <cellStyle name="計算 2 3 3 9 3" xfId="47857" xr:uid="{00000000-0005-0000-0000-00009A300000}"/>
    <cellStyle name="計算 2 3 4" xfId="3090" xr:uid="{00000000-0005-0000-0000-000079050000}"/>
    <cellStyle name="計算 2 3 4 10" xfId="24292" xr:uid="{00000000-0005-0000-0000-00009B300000}"/>
    <cellStyle name="計算 2 3 4 11" xfId="55911" xr:uid="{00000000-0005-0000-0000-000079050000}"/>
    <cellStyle name="計算 2 3 4 2" xfId="6297" xr:uid="{00000000-0005-0000-0000-000037080000}"/>
    <cellStyle name="計算 2 3 4 2 2" xfId="20966" xr:uid="{00000000-0005-0000-0000-0000140A0000}"/>
    <cellStyle name="計算 2 3 4 2 2 2" xfId="39509" xr:uid="{00000000-0005-0000-0000-00009D300000}"/>
    <cellStyle name="計算 2 3 4 2 2 3" xfId="52858" xr:uid="{00000000-0005-0000-0000-00009D300000}"/>
    <cellStyle name="計算 2 3 4 2 3" xfId="26705" xr:uid="{00000000-0005-0000-0000-00009C300000}"/>
    <cellStyle name="計算 2 3 4 2 4" xfId="41927" xr:uid="{00000000-0005-0000-0000-00009C300000}"/>
    <cellStyle name="計算 2 3 4 3" xfId="9980" xr:uid="{00000000-0005-0000-0000-000037080000}"/>
    <cellStyle name="計算 2 3 4 3 2" xfId="29581" xr:uid="{00000000-0005-0000-0000-00009E300000}"/>
    <cellStyle name="計算 2 3 4 3 3" xfId="44147" xr:uid="{00000000-0005-0000-0000-00009E300000}"/>
    <cellStyle name="計算 2 3 4 4" xfId="10360" xr:uid="{00000000-0005-0000-0000-0000B2280000}"/>
    <cellStyle name="計算 2 3 4 5" xfId="11984" xr:uid="{00000000-0005-0000-0000-000037080000}"/>
    <cellStyle name="計算 2 3 4 5 2" xfId="30548" xr:uid="{00000000-0005-0000-0000-0000A0300000}"/>
    <cellStyle name="計算 2 3 4 5 3" xfId="44692" xr:uid="{00000000-0005-0000-0000-0000A0300000}"/>
    <cellStyle name="計算 2 3 4 6" xfId="16996" xr:uid="{00000000-0005-0000-0000-000037080000}"/>
    <cellStyle name="計算 2 3 4 6 2" xfId="35552" xr:uid="{00000000-0005-0000-0000-0000A1300000}"/>
    <cellStyle name="計算 2 3 4 6 3" xfId="49233" xr:uid="{00000000-0005-0000-0000-0000A1300000}"/>
    <cellStyle name="計算 2 3 4 7" xfId="16022" xr:uid="{00000000-0005-0000-0000-000079050000}"/>
    <cellStyle name="計算 2 3 4 7 2" xfId="34578" xr:uid="{00000000-0005-0000-0000-0000A2300000}"/>
    <cellStyle name="計算 2 3 4 7 3" xfId="48400" xr:uid="{00000000-0005-0000-0000-0000A2300000}"/>
    <cellStyle name="計算 2 3 4 8" xfId="17516" xr:uid="{00000000-0005-0000-0000-000037080000}"/>
    <cellStyle name="計算 2 3 4 8 2" xfId="36072" xr:uid="{00000000-0005-0000-0000-0000A3300000}"/>
    <cellStyle name="計算 2 3 4 8 3" xfId="49708" xr:uid="{00000000-0005-0000-0000-0000A3300000}"/>
    <cellStyle name="計算 2 3 4 9" xfId="21854" xr:uid="{00000000-0005-0000-0000-000079050000}"/>
    <cellStyle name="計算 2 3 4 9 2" xfId="40394" xr:uid="{00000000-0005-0000-0000-0000A4300000}"/>
    <cellStyle name="計算 2 3 4 9 3" xfId="53742" xr:uid="{00000000-0005-0000-0000-0000A4300000}"/>
    <cellStyle name="計算 2 3 5" xfId="5021" xr:uid="{00000000-0005-0000-0000-000034080000}"/>
    <cellStyle name="計算 2 3 5 2" xfId="20049" xr:uid="{00000000-0005-0000-0000-0000150A0000}"/>
    <cellStyle name="計算 2 3 5 2 2" xfId="38602" xr:uid="{00000000-0005-0000-0000-0000A6300000}"/>
    <cellStyle name="計算 2 3 5 2 3" xfId="52094" xr:uid="{00000000-0005-0000-0000-0000A6300000}"/>
    <cellStyle name="計算 2 3 5 3" xfId="25439" xr:uid="{00000000-0005-0000-0000-0000A5300000}"/>
    <cellStyle name="計算 2 3 5 4" xfId="41008" xr:uid="{00000000-0005-0000-0000-0000A5300000}"/>
    <cellStyle name="計算 2 3 6" xfId="10357" xr:uid="{00000000-0005-0000-0000-0000AF280000}"/>
    <cellStyle name="計算 2 3 7" xfId="15714" xr:uid="{00000000-0005-0000-0000-000079050000}"/>
    <cellStyle name="計算 2 3 7 2" xfId="34270" xr:uid="{00000000-0005-0000-0000-0000A8300000}"/>
    <cellStyle name="計算 2 3 7 3" xfId="48131" xr:uid="{00000000-0005-0000-0000-0000A8300000}"/>
    <cellStyle name="計算 2 3 8" xfId="17749" xr:uid="{00000000-0005-0000-0000-000034080000}"/>
    <cellStyle name="計算 2 3 8 2" xfId="36305" xr:uid="{00000000-0005-0000-0000-0000A9300000}"/>
    <cellStyle name="計算 2 3 8 3" xfId="49914" xr:uid="{00000000-0005-0000-0000-0000A9300000}"/>
    <cellStyle name="計算 2 3 9" xfId="15235" xr:uid="{00000000-0005-0000-0000-000034080000}"/>
    <cellStyle name="計算 2 3 9 2" xfId="33791" xr:uid="{00000000-0005-0000-0000-0000AA300000}"/>
    <cellStyle name="計算 2 3 9 3" xfId="47733" xr:uid="{00000000-0005-0000-0000-0000AA300000}"/>
    <cellStyle name="計算 2 4" xfId="2207" xr:uid="{00000000-0005-0000-0000-000076050000}"/>
    <cellStyle name="計算 2 4 10" xfId="15945" xr:uid="{00000000-0005-0000-0000-000076050000}"/>
    <cellStyle name="計算 2 4 10 2" xfId="34501" xr:uid="{00000000-0005-0000-0000-0000AC300000}"/>
    <cellStyle name="計算 2 4 10 3" xfId="48342" xr:uid="{00000000-0005-0000-0000-0000AC300000}"/>
    <cellStyle name="計算 2 4 11" xfId="19728" xr:uid="{00000000-0005-0000-0000-000038080000}"/>
    <cellStyle name="計算 2 4 11 2" xfId="38284" xr:uid="{00000000-0005-0000-0000-0000AD300000}"/>
    <cellStyle name="計算 2 4 11 3" xfId="51776" xr:uid="{00000000-0005-0000-0000-0000AD300000}"/>
    <cellStyle name="計算 2 4 12" xfId="23718" xr:uid="{00000000-0005-0000-0000-0000AB300000}"/>
    <cellStyle name="計算 2 4 13" xfId="55127" xr:uid="{00000000-0005-0000-0000-000076050000}"/>
    <cellStyle name="計算 2 4 2" xfId="5414" xr:uid="{00000000-0005-0000-0000-000038080000}"/>
    <cellStyle name="計算 2 4 2 2" xfId="20404" xr:uid="{00000000-0005-0000-0000-0000170A0000}"/>
    <cellStyle name="計算 2 4 2 2 2" xfId="38956" xr:uid="{00000000-0005-0000-0000-0000AF300000}"/>
    <cellStyle name="計算 2 4 2 2 3" xfId="52435" xr:uid="{00000000-0005-0000-0000-0000AF300000}"/>
    <cellStyle name="計算 2 4 2 3" xfId="25831" xr:uid="{00000000-0005-0000-0000-0000AE300000}"/>
    <cellStyle name="計算 2 4 2 4" xfId="41327" xr:uid="{00000000-0005-0000-0000-0000AE300000}"/>
    <cellStyle name="計算 2 4 3" xfId="7380" xr:uid="{00000000-0005-0000-0000-000038080000}"/>
    <cellStyle name="計算 2 4 3 2" xfId="27565" xr:uid="{00000000-0005-0000-0000-0000B0300000}"/>
    <cellStyle name="計算 2 4 3 3" xfId="42651" xr:uid="{00000000-0005-0000-0000-0000B0300000}"/>
    <cellStyle name="計算 2 4 4" xfId="4664" xr:uid="{00000000-0005-0000-0000-000038080000}"/>
    <cellStyle name="計算 2 4 4 2" xfId="25176" xr:uid="{00000000-0005-0000-0000-0000B1300000}"/>
    <cellStyle name="計算 2 4 4 3" xfId="22556" xr:uid="{00000000-0005-0000-0000-0000B1300000}"/>
    <cellStyle name="計算 2 4 5" xfId="6840" xr:uid="{00000000-0005-0000-0000-000038080000}"/>
    <cellStyle name="計算 2 4 5 2" xfId="27101" xr:uid="{00000000-0005-0000-0000-0000B2300000}"/>
    <cellStyle name="計算 2 4 5 3" xfId="42275" xr:uid="{00000000-0005-0000-0000-0000B2300000}"/>
    <cellStyle name="計算 2 4 6" xfId="10361" xr:uid="{00000000-0005-0000-0000-0000B3280000}"/>
    <cellStyle name="計算 2 4 7" xfId="12415" xr:uid="{00000000-0005-0000-0000-000076050000}"/>
    <cellStyle name="計算 2 4 7 2" xfId="30974" xr:uid="{00000000-0005-0000-0000-0000B4300000}"/>
    <cellStyle name="計算 2 4 7 3" xfId="45074" xr:uid="{00000000-0005-0000-0000-0000B4300000}"/>
    <cellStyle name="計算 2 4 8" xfId="14884" xr:uid="{00000000-0005-0000-0000-000037080000}"/>
    <cellStyle name="計算 2 4 8 2" xfId="33440" xr:uid="{00000000-0005-0000-0000-0000B5300000}"/>
    <cellStyle name="計算 2 4 8 3" xfId="47401" xr:uid="{00000000-0005-0000-0000-0000B5300000}"/>
    <cellStyle name="計算 2 4 9" xfId="15489" xr:uid="{00000000-0005-0000-0000-000038080000}"/>
    <cellStyle name="計算 2 4 9 2" xfId="34045" xr:uid="{00000000-0005-0000-0000-0000B6300000}"/>
    <cellStyle name="計算 2 4 9 3" xfId="47969" xr:uid="{00000000-0005-0000-0000-0000B6300000}"/>
    <cellStyle name="計算 2 5" xfId="2251" xr:uid="{00000000-0005-0000-0000-000076050000}"/>
    <cellStyle name="計算 2 5 10" xfId="23762" xr:uid="{00000000-0005-0000-0000-0000B7300000}"/>
    <cellStyle name="計算 2 5 11" xfId="55171" xr:uid="{00000000-0005-0000-0000-000076050000}"/>
    <cellStyle name="計算 2 5 2" xfId="5458" xr:uid="{00000000-0005-0000-0000-000039080000}"/>
    <cellStyle name="計算 2 5 2 2" xfId="20448" xr:uid="{00000000-0005-0000-0000-0000190A0000}"/>
    <cellStyle name="計算 2 5 2 2 2" xfId="39000" xr:uid="{00000000-0005-0000-0000-0000B9300000}"/>
    <cellStyle name="計算 2 5 2 2 3" xfId="52479" xr:uid="{00000000-0005-0000-0000-0000B9300000}"/>
    <cellStyle name="計算 2 5 2 3" xfId="25875" xr:uid="{00000000-0005-0000-0000-0000B8300000}"/>
    <cellStyle name="計算 2 5 2 4" xfId="41371" xr:uid="{00000000-0005-0000-0000-0000B8300000}"/>
    <cellStyle name="計算 2 5 3" xfId="8201" xr:uid="{00000000-0005-0000-0000-000039080000}"/>
    <cellStyle name="計算 2 5 3 2" xfId="28218" xr:uid="{00000000-0005-0000-0000-0000BA300000}"/>
    <cellStyle name="計算 2 5 3 3" xfId="43115" xr:uid="{00000000-0005-0000-0000-0000BA300000}"/>
    <cellStyle name="計算 2 5 4" xfId="10362" xr:uid="{00000000-0005-0000-0000-0000B4280000}"/>
    <cellStyle name="計算 2 5 5" xfId="12529" xr:uid="{00000000-0005-0000-0000-000039080000}"/>
    <cellStyle name="計算 2 5 5 2" xfId="31087" xr:uid="{00000000-0005-0000-0000-0000BC300000}"/>
    <cellStyle name="計算 2 5 5 3" xfId="45187" xr:uid="{00000000-0005-0000-0000-0000BC300000}"/>
    <cellStyle name="計算 2 5 6" xfId="15510" xr:uid="{00000000-0005-0000-0000-000039080000}"/>
    <cellStyle name="計算 2 5 6 2" xfId="34066" xr:uid="{00000000-0005-0000-0000-0000BD300000}"/>
    <cellStyle name="計算 2 5 6 3" xfId="47989" xr:uid="{00000000-0005-0000-0000-0000BD300000}"/>
    <cellStyle name="計算 2 5 7" xfId="14655" xr:uid="{00000000-0005-0000-0000-000076050000}"/>
    <cellStyle name="計算 2 5 7 2" xfId="33211" xr:uid="{00000000-0005-0000-0000-0000BE300000}"/>
    <cellStyle name="計算 2 5 7 3" xfId="47180" xr:uid="{00000000-0005-0000-0000-0000BE300000}"/>
    <cellStyle name="計算 2 5 8" xfId="15354" xr:uid="{00000000-0005-0000-0000-000039080000}"/>
    <cellStyle name="計算 2 5 8 2" xfId="33910" xr:uid="{00000000-0005-0000-0000-0000BF300000}"/>
    <cellStyle name="計算 2 5 8 3" xfId="47841" xr:uid="{00000000-0005-0000-0000-0000BF300000}"/>
    <cellStyle name="計算 2 5 9" xfId="21407" xr:uid="{00000000-0005-0000-0000-000076050000}"/>
    <cellStyle name="計算 2 5 9 2" xfId="39947" xr:uid="{00000000-0005-0000-0000-0000C0300000}"/>
    <cellStyle name="計算 2 5 9 3" xfId="53295" xr:uid="{00000000-0005-0000-0000-0000C0300000}"/>
    <cellStyle name="計算 2 6" xfId="2895" xr:uid="{00000000-0005-0000-0000-000076050000}"/>
    <cellStyle name="計算 2 6 10" xfId="55716" xr:uid="{00000000-0005-0000-0000-000076050000}"/>
    <cellStyle name="計算 2 6 2" xfId="6102" xr:uid="{00000000-0005-0000-0000-00003A080000}"/>
    <cellStyle name="計算 2 6 2 2" xfId="20833" xr:uid="{00000000-0005-0000-0000-00001B0A0000}"/>
    <cellStyle name="計算 2 6 2 2 2" xfId="39376" xr:uid="{00000000-0005-0000-0000-0000C3300000}"/>
    <cellStyle name="計算 2 6 2 2 3" xfId="52745" xr:uid="{00000000-0005-0000-0000-0000C3300000}"/>
    <cellStyle name="計算 2 6 2 3" xfId="26510" xr:uid="{00000000-0005-0000-0000-0000C2300000}"/>
    <cellStyle name="計算 2 6 2 4" xfId="41818" xr:uid="{00000000-0005-0000-0000-0000C2300000}"/>
    <cellStyle name="計算 2 6 3" xfId="9785" xr:uid="{00000000-0005-0000-0000-00003A080000}"/>
    <cellStyle name="計算 2 6 3 2" xfId="29386" xr:uid="{00000000-0005-0000-0000-0000C4300000}"/>
    <cellStyle name="計算 2 6 3 3" xfId="43978" xr:uid="{00000000-0005-0000-0000-0000C4300000}"/>
    <cellStyle name="計算 2 6 4" xfId="10363" xr:uid="{00000000-0005-0000-0000-0000B5280000}"/>
    <cellStyle name="計算 2 6 5" xfId="12994" xr:uid="{00000000-0005-0000-0000-00003A080000}"/>
    <cellStyle name="計算 2 6 5 2" xfId="31550" xr:uid="{00000000-0005-0000-0000-0000C6300000}"/>
    <cellStyle name="計算 2 6 5 3" xfId="45633" xr:uid="{00000000-0005-0000-0000-0000C6300000}"/>
    <cellStyle name="計算 2 6 6" xfId="16801" xr:uid="{00000000-0005-0000-0000-00003A080000}"/>
    <cellStyle name="計算 2 6 6 2" xfId="35357" xr:uid="{00000000-0005-0000-0000-0000C7300000}"/>
    <cellStyle name="計算 2 6 6 3" xfId="49064" xr:uid="{00000000-0005-0000-0000-0000C7300000}"/>
    <cellStyle name="計算 2 6 7" xfId="13725" xr:uid="{00000000-0005-0000-0000-000076050000}"/>
    <cellStyle name="計算 2 6 7 2" xfId="32281" xr:uid="{00000000-0005-0000-0000-0000C8300000}"/>
    <cellStyle name="計算 2 6 7 3" xfId="46313" xr:uid="{00000000-0005-0000-0000-0000C8300000}"/>
    <cellStyle name="計算 2 6 8" xfId="17873" xr:uid="{00000000-0005-0000-0000-00003A080000}"/>
    <cellStyle name="計算 2 6 8 2" xfId="36429" xr:uid="{00000000-0005-0000-0000-0000C9300000}"/>
    <cellStyle name="計算 2 6 8 3" xfId="50015" xr:uid="{00000000-0005-0000-0000-0000C9300000}"/>
    <cellStyle name="計算 2 6 9" xfId="21721" xr:uid="{00000000-0005-0000-0000-000076050000}"/>
    <cellStyle name="計算 2 6 9 2" xfId="40261" xr:uid="{00000000-0005-0000-0000-0000CA300000}"/>
    <cellStyle name="計算 2 6 9 3" xfId="53609" xr:uid="{00000000-0005-0000-0000-0000CA300000}"/>
    <cellStyle name="計算 2 7" xfId="4608" xr:uid="{00000000-0005-0000-0000-00002B080000}"/>
    <cellStyle name="計算 2 7 2" xfId="25120" xr:uid="{00000000-0005-0000-0000-0000CB300000}"/>
    <cellStyle name="計算 2 7 3" xfId="22579" xr:uid="{00000000-0005-0000-0000-0000CB300000}"/>
    <cellStyle name="計算 2 8" xfId="10348" xr:uid="{00000000-0005-0000-0000-0000A6280000}"/>
    <cellStyle name="計算 2 9" xfId="15780" xr:uid="{00000000-0005-0000-0000-000076050000}"/>
    <cellStyle name="計算 2 9 2" xfId="34336" xr:uid="{00000000-0005-0000-0000-0000CD300000}"/>
    <cellStyle name="計算 2 9 3" xfId="48192" xr:uid="{00000000-0005-0000-0000-0000CD300000}"/>
    <cellStyle name="計算 3" xfId="1394" xr:uid="{00000000-0005-0000-0000-00007A050000}"/>
    <cellStyle name="計算 3 10" xfId="18926" xr:uid="{00000000-0005-0000-0000-00003B080000}"/>
    <cellStyle name="計算 3 10 2" xfId="37482" xr:uid="{00000000-0005-0000-0000-0000CF300000}"/>
    <cellStyle name="計算 3 10 3" xfId="50974" xr:uid="{00000000-0005-0000-0000-0000CF300000}"/>
    <cellStyle name="計算 3 11" xfId="18969" xr:uid="{00000000-0005-0000-0000-00007A050000}"/>
    <cellStyle name="計算 3 11 2" xfId="37525" xr:uid="{00000000-0005-0000-0000-0000D0300000}"/>
    <cellStyle name="計算 3 11 3" xfId="51017" xr:uid="{00000000-0005-0000-0000-0000D0300000}"/>
    <cellStyle name="計算 3 12" xfId="14287" xr:uid="{00000000-0005-0000-0000-00007A050000}"/>
    <cellStyle name="計算 3 12 2" xfId="32843" xr:uid="{00000000-0005-0000-0000-0000D1300000}"/>
    <cellStyle name="計算 3 12 3" xfId="46835" xr:uid="{00000000-0005-0000-0000-0000D1300000}"/>
    <cellStyle name="計算 3 13" xfId="23134" xr:uid="{00000000-0005-0000-0000-0000CE300000}"/>
    <cellStyle name="計算 3 14" xfId="29883" xr:uid="{00000000-0005-0000-0000-0000CE300000}"/>
    <cellStyle name="計算 3 15" xfId="54516" xr:uid="{00000000-0005-0000-0000-00007A050000}"/>
    <cellStyle name="計算 3 2" xfId="1816" xr:uid="{00000000-0005-0000-0000-00007B050000}"/>
    <cellStyle name="計算 3 2 10" xfId="21289" xr:uid="{00000000-0005-0000-0000-00007B050000}"/>
    <cellStyle name="計算 3 2 10 2" xfId="39829" xr:uid="{00000000-0005-0000-0000-0000D3300000}"/>
    <cellStyle name="計算 3 2 10 3" xfId="53177" xr:uid="{00000000-0005-0000-0000-0000D3300000}"/>
    <cellStyle name="計算 3 2 11" xfId="17175" xr:uid="{00000000-0005-0000-0000-00007B050000}"/>
    <cellStyle name="計算 3 2 11 2" xfId="35731" xr:uid="{00000000-0005-0000-0000-0000D4300000}"/>
    <cellStyle name="計算 3 2 11 3" xfId="49406" xr:uid="{00000000-0005-0000-0000-0000D4300000}"/>
    <cellStyle name="計算 3 2 12" xfId="23371" xr:uid="{00000000-0005-0000-0000-0000D2300000}"/>
    <cellStyle name="計算 3 2 13" xfId="29740" xr:uid="{00000000-0005-0000-0000-0000D2300000}"/>
    <cellStyle name="計算 3 2 14" xfId="54737" xr:uid="{00000000-0005-0000-0000-00007B050000}"/>
    <cellStyle name="計算 3 2 2" xfId="1891" xr:uid="{00000000-0005-0000-0000-00007B050000}"/>
    <cellStyle name="計算 3 2 2 10" xfId="18525" xr:uid="{00000000-0005-0000-0000-00007B050000}"/>
    <cellStyle name="計算 3 2 2 10 2" xfId="37081" xr:uid="{00000000-0005-0000-0000-0000D6300000}"/>
    <cellStyle name="計算 3 2 2 10 3" xfId="50585" xr:uid="{00000000-0005-0000-0000-0000D6300000}"/>
    <cellStyle name="計算 3 2 2 11" xfId="19236" xr:uid="{00000000-0005-0000-0000-00003D080000}"/>
    <cellStyle name="計算 3 2 2 11 2" xfId="37792" xr:uid="{00000000-0005-0000-0000-0000D7300000}"/>
    <cellStyle name="計算 3 2 2 11 3" xfId="51284" xr:uid="{00000000-0005-0000-0000-0000D7300000}"/>
    <cellStyle name="計算 3 2 2 12" xfId="23446" xr:uid="{00000000-0005-0000-0000-0000D5300000}"/>
    <cellStyle name="計算 3 2 2 13" xfId="54811" xr:uid="{00000000-0005-0000-0000-00007B050000}"/>
    <cellStyle name="計算 3 2 2 2" xfId="5098" xr:uid="{00000000-0005-0000-0000-00003D080000}"/>
    <cellStyle name="計算 3 2 2 2 2" xfId="20125" xr:uid="{00000000-0005-0000-0000-00001F0A0000}"/>
    <cellStyle name="計算 3 2 2 2 2 2" xfId="38677" xr:uid="{00000000-0005-0000-0000-0000D9300000}"/>
    <cellStyle name="計算 3 2 2 2 2 3" xfId="52169" xr:uid="{00000000-0005-0000-0000-0000D9300000}"/>
    <cellStyle name="計算 3 2 2 2 3" xfId="25515" xr:uid="{00000000-0005-0000-0000-0000D8300000}"/>
    <cellStyle name="計算 3 2 2 2 4" xfId="41084" xr:uid="{00000000-0005-0000-0000-0000D8300000}"/>
    <cellStyle name="計算 3 2 2 3" xfId="7064" xr:uid="{00000000-0005-0000-0000-00003D080000}"/>
    <cellStyle name="計算 3 2 2 3 2" xfId="27252" xr:uid="{00000000-0005-0000-0000-0000DA300000}"/>
    <cellStyle name="計算 3 2 2 3 3" xfId="42355" xr:uid="{00000000-0005-0000-0000-0000DA300000}"/>
    <cellStyle name="計算 3 2 2 4" xfId="4001" xr:uid="{00000000-0005-0000-0000-00003D080000}"/>
    <cellStyle name="計算 3 2 2 4 2" xfId="24555" xr:uid="{00000000-0005-0000-0000-0000DB300000}"/>
    <cellStyle name="計算 3 2 2 4 3" xfId="28464" xr:uid="{00000000-0005-0000-0000-0000DB300000}"/>
    <cellStyle name="計算 3 2 2 5" xfId="6613" xr:uid="{00000000-0005-0000-0000-00003D080000}"/>
    <cellStyle name="計算 3 2 2 5 2" xfId="26874" xr:uid="{00000000-0005-0000-0000-0000DC300000}"/>
    <cellStyle name="計算 3 2 2 5 3" xfId="42056" xr:uid="{00000000-0005-0000-0000-0000DC300000}"/>
    <cellStyle name="計算 3 2 2 6" xfId="10366" xr:uid="{00000000-0005-0000-0000-0000B8280000}"/>
    <cellStyle name="計算 3 2 2 7" xfId="12734" xr:uid="{00000000-0005-0000-0000-00007B050000}"/>
    <cellStyle name="計算 3 2 2 7 2" xfId="31290" xr:uid="{00000000-0005-0000-0000-0000DE300000}"/>
    <cellStyle name="計算 3 2 2 7 3" xfId="45378" xr:uid="{00000000-0005-0000-0000-0000DE300000}"/>
    <cellStyle name="計算 3 2 2 8" xfId="14401" xr:uid="{00000000-0005-0000-0000-00003C080000}"/>
    <cellStyle name="計算 3 2 2 8 2" xfId="32957" xr:uid="{00000000-0005-0000-0000-0000DF300000}"/>
    <cellStyle name="計算 3 2 2 8 3" xfId="46941" xr:uid="{00000000-0005-0000-0000-0000DF300000}"/>
    <cellStyle name="計算 3 2 2 9" xfId="13530" xr:uid="{00000000-0005-0000-0000-00003D080000}"/>
    <cellStyle name="計算 3 2 2 9 2" xfId="32086" xr:uid="{00000000-0005-0000-0000-0000E0300000}"/>
    <cellStyle name="計算 3 2 2 9 3" xfId="46143" xr:uid="{00000000-0005-0000-0000-0000E0300000}"/>
    <cellStyle name="計算 3 2 3" xfId="2934" xr:uid="{00000000-0005-0000-0000-00007B050000}"/>
    <cellStyle name="計算 3 2 3 10" xfId="17248" xr:uid="{00000000-0005-0000-0000-00003E080000}"/>
    <cellStyle name="計算 3 2 3 10 2" xfId="35804" xr:uid="{00000000-0005-0000-0000-0000E2300000}"/>
    <cellStyle name="計算 3 2 3 10 3" xfId="49475" xr:uid="{00000000-0005-0000-0000-0000E2300000}"/>
    <cellStyle name="計算 3 2 3 11" xfId="55755" xr:uid="{00000000-0005-0000-0000-00007B050000}"/>
    <cellStyle name="計算 3 2 3 2" xfId="6141" xr:uid="{00000000-0005-0000-0000-00003E080000}"/>
    <cellStyle name="計算 3 2 3 2 2" xfId="26549" xr:uid="{00000000-0005-0000-0000-0000E3300000}"/>
    <cellStyle name="計算 3 2 3 2 3" xfId="41843" xr:uid="{00000000-0005-0000-0000-0000E3300000}"/>
    <cellStyle name="計算 3 2 3 3" xfId="8107" xr:uid="{00000000-0005-0000-0000-00003E080000}"/>
    <cellStyle name="計算 3 2 3 3 2" xfId="28124" xr:uid="{00000000-0005-0000-0000-0000E4300000}"/>
    <cellStyle name="計算 3 2 3 3 3" xfId="43022" xr:uid="{00000000-0005-0000-0000-0000E4300000}"/>
    <cellStyle name="計算 3 2 3 4" xfId="8967" xr:uid="{00000000-0005-0000-0000-00003E080000}"/>
    <cellStyle name="計算 3 2 3 4 2" xfId="28801" xr:uid="{00000000-0005-0000-0000-0000E5300000}"/>
    <cellStyle name="計算 3 2 3 4 3" xfId="43499" xr:uid="{00000000-0005-0000-0000-0000E5300000}"/>
    <cellStyle name="計算 3 2 3 5" xfId="9824" xr:uid="{00000000-0005-0000-0000-00003E080000}"/>
    <cellStyle name="計算 3 2 3 5 2" xfId="29425" xr:uid="{00000000-0005-0000-0000-0000E6300000}"/>
    <cellStyle name="計算 3 2 3 5 3" xfId="44003" xr:uid="{00000000-0005-0000-0000-0000E6300000}"/>
    <cellStyle name="計算 3 2 3 6" xfId="10367" xr:uid="{00000000-0005-0000-0000-0000B9280000}"/>
    <cellStyle name="計算 3 2 3 7" xfId="11859" xr:uid="{00000000-0005-0000-0000-00003E080000}"/>
    <cellStyle name="計算 3 2 3 7 2" xfId="30423" xr:uid="{00000000-0005-0000-0000-0000E8300000}"/>
    <cellStyle name="計算 3 2 3 7 3" xfId="44568" xr:uid="{00000000-0005-0000-0000-0000E8300000}"/>
    <cellStyle name="計算 3 2 3 8" xfId="16840" xr:uid="{00000000-0005-0000-0000-00003E080000}"/>
    <cellStyle name="計算 3 2 3 8 2" xfId="35396" xr:uid="{00000000-0005-0000-0000-0000E9300000}"/>
    <cellStyle name="計算 3 2 3 8 3" xfId="49089" xr:uid="{00000000-0005-0000-0000-0000E9300000}"/>
    <cellStyle name="計算 3 2 3 9" xfId="13544" xr:uid="{00000000-0005-0000-0000-00007B050000}"/>
    <cellStyle name="計算 3 2 3 9 2" xfId="32100" xr:uid="{00000000-0005-0000-0000-0000EA300000}"/>
    <cellStyle name="計算 3 2 3 9 3" xfId="46154" xr:uid="{00000000-0005-0000-0000-0000EA300000}"/>
    <cellStyle name="計算 3 2 4" xfId="3092" xr:uid="{00000000-0005-0000-0000-00007B050000}"/>
    <cellStyle name="計算 3 2 4 10" xfId="24294" xr:uid="{00000000-0005-0000-0000-0000EB300000}"/>
    <cellStyle name="計算 3 2 4 11" xfId="55913" xr:uid="{00000000-0005-0000-0000-00007B050000}"/>
    <cellStyle name="計算 3 2 4 2" xfId="6299" xr:uid="{00000000-0005-0000-0000-00003F080000}"/>
    <cellStyle name="計算 3 2 4 2 2" xfId="20968" xr:uid="{00000000-0005-0000-0000-0000220A0000}"/>
    <cellStyle name="計算 3 2 4 2 2 2" xfId="39511" xr:uid="{00000000-0005-0000-0000-0000ED300000}"/>
    <cellStyle name="計算 3 2 4 2 2 3" xfId="52860" xr:uid="{00000000-0005-0000-0000-0000ED300000}"/>
    <cellStyle name="計算 3 2 4 2 3" xfId="26707" xr:uid="{00000000-0005-0000-0000-0000EC300000}"/>
    <cellStyle name="計算 3 2 4 2 4" xfId="41929" xr:uid="{00000000-0005-0000-0000-0000EC300000}"/>
    <cellStyle name="計算 3 2 4 3" xfId="9982" xr:uid="{00000000-0005-0000-0000-00003F080000}"/>
    <cellStyle name="計算 3 2 4 3 2" xfId="29583" xr:uid="{00000000-0005-0000-0000-0000EE300000}"/>
    <cellStyle name="計算 3 2 4 3 3" xfId="44149" xr:uid="{00000000-0005-0000-0000-0000EE300000}"/>
    <cellStyle name="計算 3 2 4 4" xfId="10368" xr:uid="{00000000-0005-0000-0000-0000BA280000}"/>
    <cellStyle name="計算 3 2 4 5" xfId="12929" xr:uid="{00000000-0005-0000-0000-00003F080000}"/>
    <cellStyle name="計算 3 2 4 5 2" xfId="31485" xr:uid="{00000000-0005-0000-0000-0000F0300000}"/>
    <cellStyle name="計算 3 2 4 5 3" xfId="45568" xr:uid="{00000000-0005-0000-0000-0000F0300000}"/>
    <cellStyle name="計算 3 2 4 6" xfId="16998" xr:uid="{00000000-0005-0000-0000-00003F080000}"/>
    <cellStyle name="計算 3 2 4 6 2" xfId="35554" xr:uid="{00000000-0005-0000-0000-0000F1300000}"/>
    <cellStyle name="計算 3 2 4 6 3" xfId="49235" xr:uid="{00000000-0005-0000-0000-0000F1300000}"/>
    <cellStyle name="計算 3 2 4 7" xfId="15810" xr:uid="{00000000-0005-0000-0000-00007B050000}"/>
    <cellStyle name="計算 3 2 4 7 2" xfId="34366" xr:uid="{00000000-0005-0000-0000-0000F2300000}"/>
    <cellStyle name="計算 3 2 4 7 3" xfId="48221" xr:uid="{00000000-0005-0000-0000-0000F2300000}"/>
    <cellStyle name="計算 3 2 4 8" xfId="14993" xr:uid="{00000000-0005-0000-0000-00003F080000}"/>
    <cellStyle name="計算 3 2 4 8 2" xfId="33549" xr:uid="{00000000-0005-0000-0000-0000F3300000}"/>
    <cellStyle name="計算 3 2 4 8 3" xfId="47507" xr:uid="{00000000-0005-0000-0000-0000F3300000}"/>
    <cellStyle name="計算 3 2 4 9" xfId="21856" xr:uid="{00000000-0005-0000-0000-00007B050000}"/>
    <cellStyle name="計算 3 2 4 9 2" xfId="40396" xr:uid="{00000000-0005-0000-0000-0000F4300000}"/>
    <cellStyle name="計算 3 2 4 9 3" xfId="53744" xr:uid="{00000000-0005-0000-0000-0000F4300000}"/>
    <cellStyle name="計算 3 2 5" xfId="5023" xr:uid="{00000000-0005-0000-0000-00003C080000}"/>
    <cellStyle name="計算 3 2 5 2" xfId="20051" xr:uid="{00000000-0005-0000-0000-0000230A0000}"/>
    <cellStyle name="計算 3 2 5 2 2" xfId="38604" xr:uid="{00000000-0005-0000-0000-0000F6300000}"/>
    <cellStyle name="計算 3 2 5 2 3" xfId="52096" xr:uid="{00000000-0005-0000-0000-0000F6300000}"/>
    <cellStyle name="計算 3 2 5 3" xfId="25441" xr:uid="{00000000-0005-0000-0000-0000F5300000}"/>
    <cellStyle name="計算 3 2 5 4" xfId="41010" xr:uid="{00000000-0005-0000-0000-0000F5300000}"/>
    <cellStyle name="計算 3 2 6" xfId="10365" xr:uid="{00000000-0005-0000-0000-0000B7280000}"/>
    <cellStyle name="計算 3 2 7" xfId="12188" xr:uid="{00000000-0005-0000-0000-00007B050000}"/>
    <cellStyle name="計算 3 2 7 2" xfId="30751" xr:uid="{00000000-0005-0000-0000-0000F8300000}"/>
    <cellStyle name="計算 3 2 7 3" xfId="44879" xr:uid="{00000000-0005-0000-0000-0000F8300000}"/>
    <cellStyle name="計算 3 2 8" xfId="16240" xr:uid="{00000000-0005-0000-0000-00003C080000}"/>
    <cellStyle name="計算 3 2 8 2" xfId="34796" xr:uid="{00000000-0005-0000-0000-0000F9300000}"/>
    <cellStyle name="計算 3 2 8 3" xfId="48586" xr:uid="{00000000-0005-0000-0000-0000F9300000}"/>
    <cellStyle name="計算 3 2 9" xfId="19119" xr:uid="{00000000-0005-0000-0000-00003C080000}"/>
    <cellStyle name="計算 3 2 9 2" xfId="37675" xr:uid="{00000000-0005-0000-0000-0000FA300000}"/>
    <cellStyle name="計算 3 2 9 3" xfId="51167" xr:uid="{00000000-0005-0000-0000-0000FA300000}"/>
    <cellStyle name="計算 3 3" xfId="2205" xr:uid="{00000000-0005-0000-0000-00007A050000}"/>
    <cellStyle name="計算 3 3 10" xfId="17955" xr:uid="{00000000-0005-0000-0000-00007A050000}"/>
    <cellStyle name="計算 3 3 10 2" xfId="36511" xr:uid="{00000000-0005-0000-0000-0000FC300000}"/>
    <cellStyle name="計算 3 3 10 3" xfId="50092" xr:uid="{00000000-0005-0000-0000-0000FC300000}"/>
    <cellStyle name="計算 3 3 11" xfId="17479" xr:uid="{00000000-0005-0000-0000-000040080000}"/>
    <cellStyle name="計算 3 3 11 2" xfId="36035" xr:uid="{00000000-0005-0000-0000-0000FD300000}"/>
    <cellStyle name="計算 3 3 11 3" xfId="49675" xr:uid="{00000000-0005-0000-0000-0000FD300000}"/>
    <cellStyle name="計算 3 3 12" xfId="23716" xr:uid="{00000000-0005-0000-0000-0000FB300000}"/>
    <cellStyle name="計算 3 3 13" xfId="55125" xr:uid="{00000000-0005-0000-0000-00007A050000}"/>
    <cellStyle name="計算 3 3 2" xfId="5412" xr:uid="{00000000-0005-0000-0000-000040080000}"/>
    <cellStyle name="計算 3 3 2 2" xfId="20402" xr:uid="{00000000-0005-0000-0000-0000250A0000}"/>
    <cellStyle name="計算 3 3 2 2 2" xfId="38954" xr:uid="{00000000-0005-0000-0000-0000FF300000}"/>
    <cellStyle name="計算 3 3 2 2 3" xfId="52433" xr:uid="{00000000-0005-0000-0000-0000FF300000}"/>
    <cellStyle name="計算 3 3 2 3" xfId="25829" xr:uid="{00000000-0005-0000-0000-0000FE300000}"/>
    <cellStyle name="計算 3 3 2 4" xfId="41325" xr:uid="{00000000-0005-0000-0000-0000FE300000}"/>
    <cellStyle name="計算 3 3 3" xfId="7378" xr:uid="{00000000-0005-0000-0000-000040080000}"/>
    <cellStyle name="計算 3 3 3 2" xfId="27563" xr:uid="{00000000-0005-0000-0000-000000310000}"/>
    <cellStyle name="計算 3 3 3 3" xfId="42649" xr:uid="{00000000-0005-0000-0000-000000310000}"/>
    <cellStyle name="計算 3 3 4" xfId="4654" xr:uid="{00000000-0005-0000-0000-000040080000}"/>
    <cellStyle name="計算 3 3 4 2" xfId="25166" xr:uid="{00000000-0005-0000-0000-000001310000}"/>
    <cellStyle name="計算 3 3 4 3" xfId="28306" xr:uid="{00000000-0005-0000-0000-000001310000}"/>
    <cellStyle name="計算 3 3 5" xfId="8178" xr:uid="{00000000-0005-0000-0000-000040080000}"/>
    <cellStyle name="計算 3 3 5 2" xfId="28195" xr:uid="{00000000-0005-0000-0000-000002310000}"/>
    <cellStyle name="計算 3 3 5 3" xfId="43093" xr:uid="{00000000-0005-0000-0000-000002310000}"/>
    <cellStyle name="計算 3 3 6" xfId="10369" xr:uid="{00000000-0005-0000-0000-0000BB280000}"/>
    <cellStyle name="計算 3 3 7" xfId="12417" xr:uid="{00000000-0005-0000-0000-00007A050000}"/>
    <cellStyle name="計算 3 3 7 2" xfId="30976" xr:uid="{00000000-0005-0000-0000-000004310000}"/>
    <cellStyle name="計算 3 3 7 3" xfId="45076" xr:uid="{00000000-0005-0000-0000-000004310000}"/>
    <cellStyle name="計算 3 3 8" xfId="14882" xr:uid="{00000000-0005-0000-0000-00003F080000}"/>
    <cellStyle name="計算 3 3 8 2" xfId="33438" xr:uid="{00000000-0005-0000-0000-000005310000}"/>
    <cellStyle name="計算 3 3 8 3" xfId="47399" xr:uid="{00000000-0005-0000-0000-000005310000}"/>
    <cellStyle name="計算 3 3 9" xfId="15494" xr:uid="{00000000-0005-0000-0000-000040080000}"/>
    <cellStyle name="計算 3 3 9 2" xfId="34050" xr:uid="{00000000-0005-0000-0000-000006310000}"/>
    <cellStyle name="計算 3 3 9 3" xfId="47974" xr:uid="{00000000-0005-0000-0000-000006310000}"/>
    <cellStyle name="計算 3 4" xfId="2249" xr:uid="{00000000-0005-0000-0000-00007A050000}"/>
    <cellStyle name="計算 3 4 10" xfId="23760" xr:uid="{00000000-0005-0000-0000-000007310000}"/>
    <cellStyle name="計算 3 4 11" xfId="55169" xr:uid="{00000000-0005-0000-0000-00007A050000}"/>
    <cellStyle name="計算 3 4 2" xfId="5456" xr:uid="{00000000-0005-0000-0000-000041080000}"/>
    <cellStyle name="計算 3 4 2 2" xfId="20446" xr:uid="{00000000-0005-0000-0000-0000270A0000}"/>
    <cellStyle name="計算 3 4 2 2 2" xfId="38998" xr:uid="{00000000-0005-0000-0000-000009310000}"/>
    <cellStyle name="計算 3 4 2 2 3" xfId="52477" xr:uid="{00000000-0005-0000-0000-000009310000}"/>
    <cellStyle name="計算 3 4 2 3" xfId="25873" xr:uid="{00000000-0005-0000-0000-000008310000}"/>
    <cellStyle name="計算 3 4 2 4" xfId="41369" xr:uid="{00000000-0005-0000-0000-000008310000}"/>
    <cellStyle name="計算 3 4 3" xfId="8200" xr:uid="{00000000-0005-0000-0000-000041080000}"/>
    <cellStyle name="計算 3 4 3 2" xfId="28217" xr:uid="{00000000-0005-0000-0000-00000A310000}"/>
    <cellStyle name="計算 3 4 3 3" xfId="43114" xr:uid="{00000000-0005-0000-0000-00000A310000}"/>
    <cellStyle name="計算 3 4 4" xfId="10370" xr:uid="{00000000-0005-0000-0000-0000BC280000}"/>
    <cellStyle name="計算 3 4 5" xfId="12369" xr:uid="{00000000-0005-0000-0000-000041080000}"/>
    <cellStyle name="計算 3 4 5 2" xfId="30928" xr:uid="{00000000-0005-0000-0000-00000C310000}"/>
    <cellStyle name="計算 3 4 5 3" xfId="45029" xr:uid="{00000000-0005-0000-0000-00000C310000}"/>
    <cellStyle name="計算 3 4 6" xfId="15677" xr:uid="{00000000-0005-0000-0000-000041080000}"/>
    <cellStyle name="計算 3 4 6 2" xfId="34233" xr:uid="{00000000-0005-0000-0000-00000D310000}"/>
    <cellStyle name="計算 3 4 6 3" xfId="48121" xr:uid="{00000000-0005-0000-0000-00000D310000}"/>
    <cellStyle name="計算 3 4 7" xfId="17742" xr:uid="{00000000-0005-0000-0000-00007A050000}"/>
    <cellStyle name="計算 3 4 7 2" xfId="36298" xr:uid="{00000000-0005-0000-0000-00000E310000}"/>
    <cellStyle name="計算 3 4 7 3" xfId="49907" xr:uid="{00000000-0005-0000-0000-00000E310000}"/>
    <cellStyle name="計算 3 4 8" xfId="19752" xr:uid="{00000000-0005-0000-0000-000041080000}"/>
    <cellStyle name="計算 3 4 8 2" xfId="38308" xr:uid="{00000000-0005-0000-0000-00000F310000}"/>
    <cellStyle name="計算 3 4 8 3" xfId="51800" xr:uid="{00000000-0005-0000-0000-00000F310000}"/>
    <cellStyle name="計算 3 4 9" xfId="21405" xr:uid="{00000000-0005-0000-0000-00007A050000}"/>
    <cellStyle name="計算 3 4 9 2" xfId="39945" xr:uid="{00000000-0005-0000-0000-000010310000}"/>
    <cellStyle name="計算 3 4 9 3" xfId="53293" xr:uid="{00000000-0005-0000-0000-000010310000}"/>
    <cellStyle name="計算 3 5" xfId="2897" xr:uid="{00000000-0005-0000-0000-00007A050000}"/>
    <cellStyle name="計算 3 5 10" xfId="55718" xr:uid="{00000000-0005-0000-0000-00007A050000}"/>
    <cellStyle name="計算 3 5 2" xfId="6104" xr:uid="{00000000-0005-0000-0000-000042080000}"/>
    <cellStyle name="計算 3 5 2 2" xfId="20835" xr:uid="{00000000-0005-0000-0000-0000290A0000}"/>
    <cellStyle name="計算 3 5 2 2 2" xfId="39378" xr:uid="{00000000-0005-0000-0000-000013310000}"/>
    <cellStyle name="計算 3 5 2 2 3" xfId="52747" xr:uid="{00000000-0005-0000-0000-000013310000}"/>
    <cellStyle name="計算 3 5 2 3" xfId="26512" xr:uid="{00000000-0005-0000-0000-000012310000}"/>
    <cellStyle name="計算 3 5 2 4" xfId="41820" xr:uid="{00000000-0005-0000-0000-000012310000}"/>
    <cellStyle name="計算 3 5 3" xfId="9787" xr:uid="{00000000-0005-0000-0000-000042080000}"/>
    <cellStyle name="計算 3 5 3 2" xfId="29388" xr:uid="{00000000-0005-0000-0000-000014310000}"/>
    <cellStyle name="計算 3 5 3 3" xfId="43980" xr:uid="{00000000-0005-0000-0000-000014310000}"/>
    <cellStyle name="計算 3 5 4" xfId="10371" xr:uid="{00000000-0005-0000-0000-0000BD280000}"/>
    <cellStyle name="計算 3 5 5" xfId="11872" xr:uid="{00000000-0005-0000-0000-000042080000}"/>
    <cellStyle name="計算 3 5 5 2" xfId="30436" xr:uid="{00000000-0005-0000-0000-000016310000}"/>
    <cellStyle name="計算 3 5 5 3" xfId="44581" xr:uid="{00000000-0005-0000-0000-000016310000}"/>
    <cellStyle name="計算 3 5 6" xfId="16803" xr:uid="{00000000-0005-0000-0000-000042080000}"/>
    <cellStyle name="計算 3 5 6 2" xfId="35359" xr:uid="{00000000-0005-0000-0000-000017310000}"/>
    <cellStyle name="計算 3 5 6 3" xfId="49066" xr:uid="{00000000-0005-0000-0000-000017310000}"/>
    <cellStyle name="計算 3 5 7" xfId="14030" xr:uid="{00000000-0005-0000-0000-00007A050000}"/>
    <cellStyle name="計算 3 5 7 2" xfId="32586" xr:uid="{00000000-0005-0000-0000-000018310000}"/>
    <cellStyle name="計算 3 5 7 3" xfId="46589" xr:uid="{00000000-0005-0000-0000-000018310000}"/>
    <cellStyle name="計算 3 5 8" xfId="19932" xr:uid="{00000000-0005-0000-0000-000042080000}"/>
    <cellStyle name="計算 3 5 8 2" xfId="38488" xr:uid="{00000000-0005-0000-0000-000019310000}"/>
    <cellStyle name="計算 3 5 8 3" xfId="51980" xr:uid="{00000000-0005-0000-0000-000019310000}"/>
    <cellStyle name="計算 3 5 9" xfId="21723" xr:uid="{00000000-0005-0000-0000-00007A050000}"/>
    <cellStyle name="計算 3 5 9 2" xfId="40263" xr:uid="{00000000-0005-0000-0000-00001A310000}"/>
    <cellStyle name="計算 3 5 9 3" xfId="53611" xr:uid="{00000000-0005-0000-0000-00001A310000}"/>
    <cellStyle name="計算 3 6" xfId="4610" xr:uid="{00000000-0005-0000-0000-00003B080000}"/>
    <cellStyle name="計算 3 6 2" xfId="25122" xr:uid="{00000000-0005-0000-0000-00001B310000}"/>
    <cellStyle name="計算 3 6 3" xfId="27582" xr:uid="{00000000-0005-0000-0000-00001B310000}"/>
    <cellStyle name="計算 3 7" xfId="10364" xr:uid="{00000000-0005-0000-0000-0000B6280000}"/>
    <cellStyle name="計算 3 8" xfId="12689" xr:uid="{00000000-0005-0000-0000-00007A050000}"/>
    <cellStyle name="計算 3 8 2" xfId="31245" xr:uid="{00000000-0005-0000-0000-00001D310000}"/>
    <cellStyle name="計算 3 8 3" xfId="45339" xr:uid="{00000000-0005-0000-0000-00001D310000}"/>
    <cellStyle name="計算 3 9" xfId="16090" xr:uid="{00000000-0005-0000-0000-00003B080000}"/>
    <cellStyle name="計算 3 9 2" xfId="34646" xr:uid="{00000000-0005-0000-0000-00001E310000}"/>
    <cellStyle name="計算 3 9 3" xfId="48459" xr:uid="{00000000-0005-0000-0000-00001E310000}"/>
    <cellStyle name="計算 4" xfId="1813" xr:uid="{00000000-0005-0000-0000-00007C050000}"/>
    <cellStyle name="計算 4 10" xfId="21286" xr:uid="{00000000-0005-0000-0000-00007C050000}"/>
    <cellStyle name="計算 4 10 2" xfId="39826" xr:uid="{00000000-0005-0000-0000-000020310000}"/>
    <cellStyle name="計算 4 10 3" xfId="53174" xr:uid="{00000000-0005-0000-0000-000020310000}"/>
    <cellStyle name="計算 4 11" xfId="12133" xr:uid="{00000000-0005-0000-0000-00007C050000}"/>
    <cellStyle name="計算 4 11 2" xfId="30696" xr:uid="{00000000-0005-0000-0000-000021310000}"/>
    <cellStyle name="計算 4 11 3" xfId="44836" xr:uid="{00000000-0005-0000-0000-000021310000}"/>
    <cellStyle name="計算 4 12" xfId="23368" xr:uid="{00000000-0005-0000-0000-00001F310000}"/>
    <cellStyle name="計算 4 13" xfId="29744" xr:uid="{00000000-0005-0000-0000-00001F310000}"/>
    <cellStyle name="計算 4 14" xfId="54734" xr:uid="{00000000-0005-0000-0000-00007C050000}"/>
    <cellStyle name="計算 4 2" xfId="1894" xr:uid="{00000000-0005-0000-0000-00007C050000}"/>
    <cellStyle name="計算 4 2 10" xfId="16096" xr:uid="{00000000-0005-0000-0000-00007C050000}"/>
    <cellStyle name="計算 4 2 10 2" xfId="34652" xr:uid="{00000000-0005-0000-0000-000023310000}"/>
    <cellStyle name="計算 4 2 10 3" xfId="48465" xr:uid="{00000000-0005-0000-0000-000023310000}"/>
    <cellStyle name="計算 4 2 11" xfId="18774" xr:uid="{00000000-0005-0000-0000-000044080000}"/>
    <cellStyle name="計算 4 2 11 2" xfId="37330" xr:uid="{00000000-0005-0000-0000-000024310000}"/>
    <cellStyle name="計算 4 2 11 3" xfId="50827" xr:uid="{00000000-0005-0000-0000-000024310000}"/>
    <cellStyle name="計算 4 2 12" xfId="23449" xr:uid="{00000000-0005-0000-0000-000022310000}"/>
    <cellStyle name="計算 4 2 13" xfId="54814" xr:uid="{00000000-0005-0000-0000-00007C050000}"/>
    <cellStyle name="計算 4 2 2" xfId="5101" xr:uid="{00000000-0005-0000-0000-000044080000}"/>
    <cellStyle name="計算 4 2 2 2" xfId="20128" xr:uid="{00000000-0005-0000-0000-00002C0A0000}"/>
    <cellStyle name="計算 4 2 2 2 2" xfId="38680" xr:uid="{00000000-0005-0000-0000-000026310000}"/>
    <cellStyle name="計算 4 2 2 2 3" xfId="52172" xr:uid="{00000000-0005-0000-0000-000026310000}"/>
    <cellStyle name="計算 4 2 2 3" xfId="25518" xr:uid="{00000000-0005-0000-0000-000025310000}"/>
    <cellStyle name="計算 4 2 2 4" xfId="41087" xr:uid="{00000000-0005-0000-0000-000025310000}"/>
    <cellStyle name="計算 4 2 3" xfId="7067" xr:uid="{00000000-0005-0000-0000-000044080000}"/>
    <cellStyle name="計算 4 2 3 2" xfId="27255" xr:uid="{00000000-0005-0000-0000-000027310000}"/>
    <cellStyle name="計算 4 2 3 3" xfId="42358" xr:uid="{00000000-0005-0000-0000-000027310000}"/>
    <cellStyle name="計算 4 2 4" xfId="4004" xr:uid="{00000000-0005-0000-0000-000044080000}"/>
    <cellStyle name="計算 4 2 4 2" xfId="24558" xr:uid="{00000000-0005-0000-0000-000028310000}"/>
    <cellStyle name="計算 4 2 4 3" xfId="24480" xr:uid="{00000000-0005-0000-0000-000028310000}"/>
    <cellStyle name="計算 4 2 5" xfId="6616" xr:uid="{00000000-0005-0000-0000-000044080000}"/>
    <cellStyle name="計算 4 2 5 2" xfId="26877" xr:uid="{00000000-0005-0000-0000-000029310000}"/>
    <cellStyle name="計算 4 2 5 3" xfId="42059" xr:uid="{00000000-0005-0000-0000-000029310000}"/>
    <cellStyle name="計算 4 2 6" xfId="10373" xr:uid="{00000000-0005-0000-0000-0000BF280000}"/>
    <cellStyle name="計算 4 2 7" xfId="12731" xr:uid="{00000000-0005-0000-0000-00007C050000}"/>
    <cellStyle name="計算 4 2 7 2" xfId="31287" xr:uid="{00000000-0005-0000-0000-00002B310000}"/>
    <cellStyle name="計算 4 2 7 3" xfId="45375" xr:uid="{00000000-0005-0000-0000-00002B310000}"/>
    <cellStyle name="計算 4 2 8" xfId="13644" xr:uid="{00000000-0005-0000-0000-000043080000}"/>
    <cellStyle name="計算 4 2 8 2" xfId="32200" xr:uid="{00000000-0005-0000-0000-00002C310000}"/>
    <cellStyle name="計算 4 2 8 3" xfId="46245" xr:uid="{00000000-0005-0000-0000-00002C310000}"/>
    <cellStyle name="計算 4 2 9" xfId="13769" xr:uid="{00000000-0005-0000-0000-000044080000}"/>
    <cellStyle name="計算 4 2 9 2" xfId="32325" xr:uid="{00000000-0005-0000-0000-00002D310000}"/>
    <cellStyle name="計算 4 2 9 3" xfId="46357" xr:uid="{00000000-0005-0000-0000-00002D310000}"/>
    <cellStyle name="計算 4 3" xfId="2931" xr:uid="{00000000-0005-0000-0000-00007C050000}"/>
    <cellStyle name="計算 4 3 10" xfId="18401" xr:uid="{00000000-0005-0000-0000-000045080000}"/>
    <cellStyle name="計算 4 3 10 2" xfId="36957" xr:uid="{00000000-0005-0000-0000-00002F310000}"/>
    <cellStyle name="計算 4 3 10 3" xfId="50477" xr:uid="{00000000-0005-0000-0000-00002F310000}"/>
    <cellStyle name="計算 4 3 11" xfId="55752" xr:uid="{00000000-0005-0000-0000-00007C050000}"/>
    <cellStyle name="計算 4 3 2" xfId="6138" xr:uid="{00000000-0005-0000-0000-000045080000}"/>
    <cellStyle name="計算 4 3 2 2" xfId="26546" xr:uid="{00000000-0005-0000-0000-000030310000}"/>
    <cellStyle name="計算 4 3 2 3" xfId="41840" xr:uid="{00000000-0005-0000-0000-000030310000}"/>
    <cellStyle name="計算 4 3 3" xfId="8104" xr:uid="{00000000-0005-0000-0000-000045080000}"/>
    <cellStyle name="計算 4 3 3 2" xfId="28121" xr:uid="{00000000-0005-0000-0000-000031310000}"/>
    <cellStyle name="計算 4 3 3 3" xfId="43019" xr:uid="{00000000-0005-0000-0000-000031310000}"/>
    <cellStyle name="計算 4 3 4" xfId="8964" xr:uid="{00000000-0005-0000-0000-000045080000}"/>
    <cellStyle name="計算 4 3 4 2" xfId="28798" xr:uid="{00000000-0005-0000-0000-000032310000}"/>
    <cellStyle name="計算 4 3 4 3" xfId="43496" xr:uid="{00000000-0005-0000-0000-000032310000}"/>
    <cellStyle name="計算 4 3 5" xfId="9821" xr:uid="{00000000-0005-0000-0000-000045080000}"/>
    <cellStyle name="計算 4 3 5 2" xfId="29422" xr:uid="{00000000-0005-0000-0000-000033310000}"/>
    <cellStyle name="計算 4 3 5 3" xfId="44000" xr:uid="{00000000-0005-0000-0000-000033310000}"/>
    <cellStyle name="計算 4 3 6" xfId="10374" xr:uid="{00000000-0005-0000-0000-0000C0280000}"/>
    <cellStyle name="計算 4 3 7" xfId="12982" xr:uid="{00000000-0005-0000-0000-000045080000}"/>
    <cellStyle name="計算 4 3 7 2" xfId="31538" xr:uid="{00000000-0005-0000-0000-000035310000}"/>
    <cellStyle name="計算 4 3 7 3" xfId="45621" xr:uid="{00000000-0005-0000-0000-000035310000}"/>
    <cellStyle name="計算 4 3 8" xfId="16837" xr:uid="{00000000-0005-0000-0000-000045080000}"/>
    <cellStyle name="計算 4 3 8 2" xfId="35393" xr:uid="{00000000-0005-0000-0000-000036310000}"/>
    <cellStyle name="計算 4 3 8 3" xfId="49086" xr:uid="{00000000-0005-0000-0000-000036310000}"/>
    <cellStyle name="計算 4 3 9" xfId="18429" xr:uid="{00000000-0005-0000-0000-00007C050000}"/>
    <cellStyle name="計算 4 3 9 2" xfId="36985" xr:uid="{00000000-0005-0000-0000-000037310000}"/>
    <cellStyle name="計算 4 3 9 3" xfId="50504" xr:uid="{00000000-0005-0000-0000-000037310000}"/>
    <cellStyle name="計算 4 4" xfId="3089" xr:uid="{00000000-0005-0000-0000-00007C050000}"/>
    <cellStyle name="計算 4 4 10" xfId="24291" xr:uid="{00000000-0005-0000-0000-000038310000}"/>
    <cellStyle name="計算 4 4 11" xfId="55910" xr:uid="{00000000-0005-0000-0000-00007C050000}"/>
    <cellStyle name="計算 4 4 2" xfId="6296" xr:uid="{00000000-0005-0000-0000-000046080000}"/>
    <cellStyle name="計算 4 4 2 2" xfId="20965" xr:uid="{00000000-0005-0000-0000-00002F0A0000}"/>
    <cellStyle name="計算 4 4 2 2 2" xfId="39508" xr:uid="{00000000-0005-0000-0000-00003A310000}"/>
    <cellStyle name="計算 4 4 2 2 3" xfId="52857" xr:uid="{00000000-0005-0000-0000-00003A310000}"/>
    <cellStyle name="計算 4 4 2 3" xfId="26704" xr:uid="{00000000-0005-0000-0000-000039310000}"/>
    <cellStyle name="計算 4 4 2 4" xfId="41926" xr:uid="{00000000-0005-0000-0000-000039310000}"/>
    <cellStyle name="計算 4 4 3" xfId="9979" xr:uid="{00000000-0005-0000-0000-000046080000}"/>
    <cellStyle name="計算 4 4 3 2" xfId="29580" xr:uid="{00000000-0005-0000-0000-00003B310000}"/>
    <cellStyle name="計算 4 4 3 3" xfId="44146" xr:uid="{00000000-0005-0000-0000-00003B310000}"/>
    <cellStyle name="計算 4 4 4" xfId="10375" xr:uid="{00000000-0005-0000-0000-0000C1280000}"/>
    <cellStyle name="計算 4 4 5" xfId="11806" xr:uid="{00000000-0005-0000-0000-000046080000}"/>
    <cellStyle name="計算 4 4 5 2" xfId="30370" xr:uid="{00000000-0005-0000-0000-00003D310000}"/>
    <cellStyle name="計算 4 4 5 3" xfId="44517" xr:uid="{00000000-0005-0000-0000-00003D310000}"/>
    <cellStyle name="計算 4 4 6" xfId="16995" xr:uid="{00000000-0005-0000-0000-000046080000}"/>
    <cellStyle name="計算 4 4 6 2" xfId="35551" xr:uid="{00000000-0005-0000-0000-00003E310000}"/>
    <cellStyle name="計算 4 4 6 3" xfId="49232" xr:uid="{00000000-0005-0000-0000-00003E310000}"/>
    <cellStyle name="計算 4 4 7" xfId="13931" xr:uid="{00000000-0005-0000-0000-00007C050000}"/>
    <cellStyle name="計算 4 4 7 2" xfId="32487" xr:uid="{00000000-0005-0000-0000-00003F310000}"/>
    <cellStyle name="計算 4 4 7 3" xfId="46499" xr:uid="{00000000-0005-0000-0000-00003F310000}"/>
    <cellStyle name="計算 4 4 8" xfId="19455" xr:uid="{00000000-0005-0000-0000-000046080000}"/>
    <cellStyle name="計算 4 4 8 2" xfId="38011" xr:uid="{00000000-0005-0000-0000-000040310000}"/>
    <cellStyle name="計算 4 4 8 3" xfId="51503" xr:uid="{00000000-0005-0000-0000-000040310000}"/>
    <cellStyle name="計算 4 4 9" xfId="21853" xr:uid="{00000000-0005-0000-0000-00007C050000}"/>
    <cellStyle name="計算 4 4 9 2" xfId="40393" xr:uid="{00000000-0005-0000-0000-000041310000}"/>
    <cellStyle name="計算 4 4 9 3" xfId="53741" xr:uid="{00000000-0005-0000-0000-000041310000}"/>
    <cellStyle name="計算 4 5" xfId="5020" xr:uid="{00000000-0005-0000-0000-000043080000}"/>
    <cellStyle name="計算 4 5 2" xfId="20048" xr:uid="{00000000-0005-0000-0000-0000300A0000}"/>
    <cellStyle name="計算 4 5 2 2" xfId="38601" xr:uid="{00000000-0005-0000-0000-000043310000}"/>
    <cellStyle name="計算 4 5 2 3" xfId="52093" xr:uid="{00000000-0005-0000-0000-000043310000}"/>
    <cellStyle name="計算 4 5 3" xfId="25438" xr:uid="{00000000-0005-0000-0000-000042310000}"/>
    <cellStyle name="計算 4 5 4" xfId="41007" xr:uid="{00000000-0005-0000-0000-000042310000}"/>
    <cellStyle name="計算 4 6" xfId="10372" xr:uid="{00000000-0005-0000-0000-0000BE280000}"/>
    <cellStyle name="計算 4 7" xfId="15269" xr:uid="{00000000-0005-0000-0000-00007C050000}"/>
    <cellStyle name="計算 4 7 2" xfId="33825" xr:uid="{00000000-0005-0000-0000-000045310000}"/>
    <cellStyle name="計算 4 7 3" xfId="47765" xr:uid="{00000000-0005-0000-0000-000045310000}"/>
    <cellStyle name="計算 4 8" xfId="16168" xr:uid="{00000000-0005-0000-0000-000043080000}"/>
    <cellStyle name="計算 4 8 2" xfId="34724" xr:uid="{00000000-0005-0000-0000-000046310000}"/>
    <cellStyle name="計算 4 8 3" xfId="48521" xr:uid="{00000000-0005-0000-0000-000046310000}"/>
    <cellStyle name="計算 4 9" xfId="19116" xr:uid="{00000000-0005-0000-0000-000043080000}"/>
    <cellStyle name="計算 4 9 2" xfId="37672" xr:uid="{00000000-0005-0000-0000-000047310000}"/>
    <cellStyle name="計算 4 9 3" xfId="51164" xr:uid="{00000000-0005-0000-0000-000047310000}"/>
    <cellStyle name="計算 5" xfId="2208" xr:uid="{00000000-0005-0000-0000-000075050000}"/>
    <cellStyle name="計算 5 10" xfId="14017" xr:uid="{00000000-0005-0000-0000-000075050000}"/>
    <cellStyle name="計算 5 10 2" xfId="32573" xr:uid="{00000000-0005-0000-0000-000049310000}"/>
    <cellStyle name="計算 5 10 3" xfId="46578" xr:uid="{00000000-0005-0000-0000-000049310000}"/>
    <cellStyle name="計算 5 11" xfId="16138" xr:uid="{00000000-0005-0000-0000-000047080000}"/>
    <cellStyle name="計算 5 11 2" xfId="34694" xr:uid="{00000000-0005-0000-0000-00004A310000}"/>
    <cellStyle name="計算 5 11 3" xfId="48500" xr:uid="{00000000-0005-0000-0000-00004A310000}"/>
    <cellStyle name="計算 5 12" xfId="23719" xr:uid="{00000000-0005-0000-0000-000048310000}"/>
    <cellStyle name="計算 5 13" xfId="55128" xr:uid="{00000000-0005-0000-0000-000075050000}"/>
    <cellStyle name="計算 5 2" xfId="5415" xr:uid="{00000000-0005-0000-0000-000047080000}"/>
    <cellStyle name="計算 5 2 2" xfId="20405" xr:uid="{00000000-0005-0000-0000-0000320A0000}"/>
    <cellStyle name="計算 5 2 2 2" xfId="38957" xr:uid="{00000000-0005-0000-0000-00004C310000}"/>
    <cellStyle name="計算 5 2 2 3" xfId="52436" xr:uid="{00000000-0005-0000-0000-00004C310000}"/>
    <cellStyle name="計算 5 2 3" xfId="25832" xr:uid="{00000000-0005-0000-0000-00004B310000}"/>
    <cellStyle name="計算 5 2 4" xfId="41328" xr:uid="{00000000-0005-0000-0000-00004B310000}"/>
    <cellStyle name="計算 5 3" xfId="7381" xr:uid="{00000000-0005-0000-0000-000047080000}"/>
    <cellStyle name="計算 5 3 2" xfId="27566" xr:uid="{00000000-0005-0000-0000-00004D310000}"/>
    <cellStyle name="計算 5 3 3" xfId="42652" xr:uid="{00000000-0005-0000-0000-00004D310000}"/>
    <cellStyle name="計算 5 4" xfId="4665" xr:uid="{00000000-0005-0000-0000-000047080000}"/>
    <cellStyle name="計算 5 4 2" xfId="25177" xr:uid="{00000000-0005-0000-0000-00004E310000}"/>
    <cellStyle name="計算 5 4 3" xfId="28318" xr:uid="{00000000-0005-0000-0000-00004E310000}"/>
    <cellStyle name="計算 5 5" xfId="8179" xr:uid="{00000000-0005-0000-0000-000047080000}"/>
    <cellStyle name="計算 5 5 2" xfId="28196" xr:uid="{00000000-0005-0000-0000-00004F310000}"/>
    <cellStyle name="計算 5 5 3" xfId="43094" xr:uid="{00000000-0005-0000-0000-00004F310000}"/>
    <cellStyle name="計算 5 6" xfId="10376" xr:uid="{00000000-0005-0000-0000-0000C2280000}"/>
    <cellStyle name="計算 5 7" xfId="12414" xr:uid="{00000000-0005-0000-0000-000075050000}"/>
    <cellStyle name="計算 5 7 2" xfId="30973" xr:uid="{00000000-0005-0000-0000-000051310000}"/>
    <cellStyle name="計算 5 7 3" xfId="45073" xr:uid="{00000000-0005-0000-0000-000051310000}"/>
    <cellStyle name="計算 5 8" xfId="14885" xr:uid="{00000000-0005-0000-0000-000046080000}"/>
    <cellStyle name="計算 5 8 2" xfId="33441" xr:uid="{00000000-0005-0000-0000-000052310000}"/>
    <cellStyle name="計算 5 8 3" xfId="47402" xr:uid="{00000000-0005-0000-0000-000052310000}"/>
    <cellStyle name="計算 5 9" xfId="15657" xr:uid="{00000000-0005-0000-0000-000047080000}"/>
    <cellStyle name="計算 5 9 2" xfId="34213" xr:uid="{00000000-0005-0000-0000-000053310000}"/>
    <cellStyle name="計算 5 9 3" xfId="48102" xr:uid="{00000000-0005-0000-0000-000053310000}"/>
    <cellStyle name="計算 6" xfId="2252" xr:uid="{00000000-0005-0000-0000-000075050000}"/>
    <cellStyle name="計算 6 10" xfId="23763" xr:uid="{00000000-0005-0000-0000-000054310000}"/>
    <cellStyle name="計算 6 11" xfId="55172" xr:uid="{00000000-0005-0000-0000-000075050000}"/>
    <cellStyle name="計算 6 2" xfId="5459" xr:uid="{00000000-0005-0000-0000-000048080000}"/>
    <cellStyle name="計算 6 2 2" xfId="20449" xr:uid="{00000000-0005-0000-0000-0000340A0000}"/>
    <cellStyle name="計算 6 2 2 2" xfId="39001" xr:uid="{00000000-0005-0000-0000-000056310000}"/>
    <cellStyle name="計算 6 2 2 3" xfId="52480" xr:uid="{00000000-0005-0000-0000-000056310000}"/>
    <cellStyle name="計算 6 2 3" xfId="25876" xr:uid="{00000000-0005-0000-0000-000055310000}"/>
    <cellStyle name="計算 6 2 4" xfId="41372" xr:uid="{00000000-0005-0000-0000-000055310000}"/>
    <cellStyle name="計算 6 3" xfId="8199" xr:uid="{00000000-0005-0000-0000-000048080000}"/>
    <cellStyle name="計算 6 3 2" xfId="28216" xr:uid="{00000000-0005-0000-0000-000057310000}"/>
    <cellStyle name="計算 6 3 3" xfId="43113" xr:uid="{00000000-0005-0000-0000-000057310000}"/>
    <cellStyle name="計算 6 4" xfId="10377" xr:uid="{00000000-0005-0000-0000-0000C3280000}"/>
    <cellStyle name="計算 6 5" xfId="11697" xr:uid="{00000000-0005-0000-0000-000048080000}"/>
    <cellStyle name="計算 6 5 2" xfId="30261" xr:uid="{00000000-0005-0000-0000-000059310000}"/>
    <cellStyle name="計算 6 5 3" xfId="44412" xr:uid="{00000000-0005-0000-0000-000059310000}"/>
    <cellStyle name="計算 6 6" xfId="15678" xr:uid="{00000000-0005-0000-0000-000048080000}"/>
    <cellStyle name="計算 6 6 2" xfId="34234" xr:uid="{00000000-0005-0000-0000-00005A310000}"/>
    <cellStyle name="計算 6 6 3" xfId="48122" xr:uid="{00000000-0005-0000-0000-00005A310000}"/>
    <cellStyle name="計算 6 7" xfId="17673" xr:uid="{00000000-0005-0000-0000-000075050000}"/>
    <cellStyle name="計算 6 7 2" xfId="36229" xr:uid="{00000000-0005-0000-0000-00005B310000}"/>
    <cellStyle name="計算 6 7 3" xfId="49849" xr:uid="{00000000-0005-0000-0000-00005B310000}"/>
    <cellStyle name="計算 6 8" xfId="16163" xr:uid="{00000000-0005-0000-0000-000048080000}"/>
    <cellStyle name="計算 6 8 2" xfId="34719" xr:uid="{00000000-0005-0000-0000-00005C310000}"/>
    <cellStyle name="計算 6 8 3" xfId="48517" xr:uid="{00000000-0005-0000-0000-00005C310000}"/>
    <cellStyle name="計算 6 9" xfId="21408" xr:uid="{00000000-0005-0000-0000-000075050000}"/>
    <cellStyle name="計算 6 9 2" xfId="39948" xr:uid="{00000000-0005-0000-0000-00005D310000}"/>
    <cellStyle name="計算 6 9 3" xfId="53296" xr:uid="{00000000-0005-0000-0000-00005D310000}"/>
    <cellStyle name="計算 7" xfId="2894" xr:uid="{00000000-0005-0000-0000-000075050000}"/>
    <cellStyle name="計算 7 10" xfId="55715" xr:uid="{00000000-0005-0000-0000-000075050000}"/>
    <cellStyle name="計算 7 2" xfId="6101" xr:uid="{00000000-0005-0000-0000-000049080000}"/>
    <cellStyle name="計算 7 2 2" xfId="20832" xr:uid="{00000000-0005-0000-0000-0000360A0000}"/>
    <cellStyle name="計算 7 2 2 2" xfId="39375" xr:uid="{00000000-0005-0000-0000-000060310000}"/>
    <cellStyle name="計算 7 2 2 3" xfId="52744" xr:uid="{00000000-0005-0000-0000-000060310000}"/>
    <cellStyle name="計算 7 2 3" xfId="26509" xr:uid="{00000000-0005-0000-0000-00005F310000}"/>
    <cellStyle name="計算 7 2 4" xfId="41817" xr:uid="{00000000-0005-0000-0000-00005F310000}"/>
    <cellStyle name="計算 7 3" xfId="9784" xr:uid="{00000000-0005-0000-0000-000049080000}"/>
    <cellStyle name="計算 7 3 2" xfId="29385" xr:uid="{00000000-0005-0000-0000-000061310000}"/>
    <cellStyle name="計算 7 3 3" xfId="43977" xr:uid="{00000000-0005-0000-0000-000061310000}"/>
    <cellStyle name="計算 7 4" xfId="10378" xr:uid="{00000000-0005-0000-0000-0000C4280000}"/>
    <cellStyle name="計算 7 5" xfId="12995" xr:uid="{00000000-0005-0000-0000-000049080000}"/>
    <cellStyle name="計算 7 5 2" xfId="31551" xr:uid="{00000000-0005-0000-0000-000063310000}"/>
    <cellStyle name="計算 7 5 3" xfId="45634" xr:uid="{00000000-0005-0000-0000-000063310000}"/>
    <cellStyle name="計算 7 6" xfId="16800" xr:uid="{00000000-0005-0000-0000-000049080000}"/>
    <cellStyle name="計算 7 6 2" xfId="35356" xr:uid="{00000000-0005-0000-0000-000064310000}"/>
    <cellStyle name="計算 7 6 3" xfId="49063" xr:uid="{00000000-0005-0000-0000-000064310000}"/>
    <cellStyle name="計算 7 7" xfId="14470" xr:uid="{00000000-0005-0000-0000-000075050000}"/>
    <cellStyle name="計算 7 7 2" xfId="33026" xr:uid="{00000000-0005-0000-0000-000065310000}"/>
    <cellStyle name="計算 7 7 3" xfId="47006" xr:uid="{00000000-0005-0000-0000-000065310000}"/>
    <cellStyle name="計算 7 8" xfId="14769" xr:uid="{00000000-0005-0000-0000-000049080000}"/>
    <cellStyle name="計算 7 8 2" xfId="33325" xr:uid="{00000000-0005-0000-0000-000066310000}"/>
    <cellStyle name="計算 7 8 3" xfId="47290" xr:uid="{00000000-0005-0000-0000-000066310000}"/>
    <cellStyle name="計算 7 9" xfId="21720" xr:uid="{00000000-0005-0000-0000-000075050000}"/>
    <cellStyle name="計算 7 9 2" xfId="40260" xr:uid="{00000000-0005-0000-0000-000067310000}"/>
    <cellStyle name="計算 7 9 3" xfId="53608" xr:uid="{00000000-0005-0000-0000-000067310000}"/>
    <cellStyle name="計算 8" xfId="4607" xr:uid="{00000000-0005-0000-0000-00002A080000}"/>
    <cellStyle name="計算 8 2" xfId="25119" xr:uid="{00000000-0005-0000-0000-000068310000}"/>
    <cellStyle name="計算 8 3" xfId="26860" xr:uid="{00000000-0005-0000-0000-000068310000}"/>
    <cellStyle name="計算 9" xfId="10347" xr:uid="{00000000-0005-0000-0000-0000A5280000}"/>
    <cellStyle name="計算方式 10" xfId="1395" xr:uid="{00000000-0005-0000-0000-00007D050000}"/>
    <cellStyle name="計算方式 10 10" xfId="15171" xr:uid="{00000000-0005-0000-0000-00004A080000}"/>
    <cellStyle name="計算方式 10 10 2" xfId="33727" xr:uid="{00000000-0005-0000-0000-00006B310000}"/>
    <cellStyle name="計算方式 10 10 3" xfId="47674" xr:uid="{00000000-0005-0000-0000-00006B310000}"/>
    <cellStyle name="計算方式 10 11" xfId="19291" xr:uid="{00000000-0005-0000-0000-00004A080000}"/>
    <cellStyle name="計算方式 10 11 2" xfId="37847" xr:uid="{00000000-0005-0000-0000-00006C310000}"/>
    <cellStyle name="計算方式 10 11 3" xfId="51339" xr:uid="{00000000-0005-0000-0000-00006C310000}"/>
    <cellStyle name="計算方式 10 12" xfId="18048" xr:uid="{00000000-0005-0000-0000-00007D050000}"/>
    <cellStyle name="計算方式 10 12 2" xfId="36604" xr:uid="{00000000-0005-0000-0000-00006D310000}"/>
    <cellStyle name="計算方式 10 12 3" xfId="50168" xr:uid="{00000000-0005-0000-0000-00006D310000}"/>
    <cellStyle name="計算方式 10 13" xfId="21056" xr:uid="{00000000-0005-0000-0000-00007D050000}"/>
    <cellStyle name="計算方式 10 13 2" xfId="39596" xr:uid="{00000000-0005-0000-0000-00006E310000}"/>
    <cellStyle name="計算方式 10 13 3" xfId="52944" xr:uid="{00000000-0005-0000-0000-00006E310000}"/>
    <cellStyle name="計算方式 10 14" xfId="23135" xr:uid="{00000000-0005-0000-0000-00006A310000}"/>
    <cellStyle name="計算方式 10 15" xfId="29890" xr:uid="{00000000-0005-0000-0000-00006A310000}"/>
    <cellStyle name="計算方式 10 16" xfId="54517" xr:uid="{00000000-0005-0000-0000-00007D050000}"/>
    <cellStyle name="計算方式 10 2" xfId="1396" xr:uid="{00000000-0005-0000-0000-00007E050000}"/>
    <cellStyle name="計算方式 10 2 10" xfId="19337" xr:uid="{00000000-0005-0000-0000-00004B080000}"/>
    <cellStyle name="計算方式 10 2 10 2" xfId="37893" xr:uid="{00000000-0005-0000-0000-000070310000}"/>
    <cellStyle name="計算方式 10 2 10 3" xfId="51385" xr:uid="{00000000-0005-0000-0000-000070310000}"/>
    <cellStyle name="計算方式 10 2 11" xfId="13850" xr:uid="{00000000-0005-0000-0000-00007E050000}"/>
    <cellStyle name="計算方式 10 2 11 2" xfId="32406" xr:uid="{00000000-0005-0000-0000-000071310000}"/>
    <cellStyle name="計算方式 10 2 11 3" xfId="46427" xr:uid="{00000000-0005-0000-0000-000071310000}"/>
    <cellStyle name="計算方式 10 2 12" xfId="17615" xr:uid="{00000000-0005-0000-0000-00007E050000}"/>
    <cellStyle name="計算方式 10 2 12 2" xfId="36171" xr:uid="{00000000-0005-0000-0000-000072310000}"/>
    <cellStyle name="計算方式 10 2 12 3" xfId="49799" xr:uid="{00000000-0005-0000-0000-000072310000}"/>
    <cellStyle name="計算方式 10 2 13" xfId="23136" xr:uid="{00000000-0005-0000-0000-00006F310000}"/>
    <cellStyle name="計算方式 10 2 14" xfId="24375" xr:uid="{00000000-0005-0000-0000-00006F310000}"/>
    <cellStyle name="計算方式 10 2 15" xfId="54518" xr:uid="{00000000-0005-0000-0000-00007E050000}"/>
    <cellStyle name="計算方式 10 2 2" xfId="1818" xr:uid="{00000000-0005-0000-0000-00007F050000}"/>
    <cellStyle name="計算方式 10 2 2 10" xfId="21291" xr:uid="{00000000-0005-0000-0000-00007F050000}"/>
    <cellStyle name="計算方式 10 2 2 10 2" xfId="39831" xr:uid="{00000000-0005-0000-0000-000074310000}"/>
    <cellStyle name="計算方式 10 2 2 10 3" xfId="53179" xr:uid="{00000000-0005-0000-0000-000074310000}"/>
    <cellStyle name="計算方式 10 2 2 11" xfId="19704" xr:uid="{00000000-0005-0000-0000-00007F050000}"/>
    <cellStyle name="計算方式 10 2 2 11 2" xfId="38260" xr:uid="{00000000-0005-0000-0000-000075310000}"/>
    <cellStyle name="計算方式 10 2 2 11 3" xfId="51752" xr:uid="{00000000-0005-0000-0000-000075310000}"/>
    <cellStyle name="計算方式 10 2 2 12" xfId="23373" xr:uid="{00000000-0005-0000-0000-000073310000}"/>
    <cellStyle name="計算方式 10 2 2 13" xfId="29739" xr:uid="{00000000-0005-0000-0000-000073310000}"/>
    <cellStyle name="計算方式 10 2 2 14" xfId="54739" xr:uid="{00000000-0005-0000-0000-00007F050000}"/>
    <cellStyle name="計算方式 10 2 2 2" xfId="1889" xr:uid="{00000000-0005-0000-0000-00007F050000}"/>
    <cellStyle name="計算方式 10 2 2 2 10" xfId="16192" xr:uid="{00000000-0005-0000-0000-00007F050000}"/>
    <cellStyle name="計算方式 10 2 2 2 10 2" xfId="34748" xr:uid="{00000000-0005-0000-0000-000077310000}"/>
    <cellStyle name="計算方式 10 2 2 2 10 3" xfId="48541" xr:uid="{00000000-0005-0000-0000-000077310000}"/>
    <cellStyle name="計算方式 10 2 2 2 11" xfId="19251" xr:uid="{00000000-0005-0000-0000-00004D080000}"/>
    <cellStyle name="計算方式 10 2 2 2 11 2" xfId="37807" xr:uid="{00000000-0005-0000-0000-000078310000}"/>
    <cellStyle name="計算方式 10 2 2 2 11 3" xfId="51299" xr:uid="{00000000-0005-0000-0000-000078310000}"/>
    <cellStyle name="計算方式 10 2 2 2 12" xfId="23444" xr:uid="{00000000-0005-0000-0000-000076310000}"/>
    <cellStyle name="計算方式 10 2 2 2 13" xfId="54809" xr:uid="{00000000-0005-0000-0000-00007F050000}"/>
    <cellStyle name="計算方式 10 2 2 2 2" xfId="5096" xr:uid="{00000000-0005-0000-0000-00004D080000}"/>
    <cellStyle name="計算方式 10 2 2 2 2 2" xfId="20123" xr:uid="{00000000-0005-0000-0000-00003B0A0000}"/>
    <cellStyle name="計算方式 10 2 2 2 2 2 2" xfId="38675" xr:uid="{00000000-0005-0000-0000-00007A310000}"/>
    <cellStyle name="計算方式 10 2 2 2 2 2 3" xfId="52167" xr:uid="{00000000-0005-0000-0000-00007A310000}"/>
    <cellStyle name="計算方式 10 2 2 2 2 3" xfId="25513" xr:uid="{00000000-0005-0000-0000-000079310000}"/>
    <cellStyle name="計算方式 10 2 2 2 2 4" xfId="41082" xr:uid="{00000000-0005-0000-0000-000079310000}"/>
    <cellStyle name="計算方式 10 2 2 2 3" xfId="7062" xr:uid="{00000000-0005-0000-0000-00004D080000}"/>
    <cellStyle name="計算方式 10 2 2 2 3 2" xfId="27250" xr:uid="{00000000-0005-0000-0000-00007B310000}"/>
    <cellStyle name="計算方式 10 2 2 2 3 3" xfId="42353" xr:uid="{00000000-0005-0000-0000-00007B310000}"/>
    <cellStyle name="計算方式 10 2 2 2 4" xfId="3999" xr:uid="{00000000-0005-0000-0000-00004D080000}"/>
    <cellStyle name="計算方式 10 2 2 2 4 2" xfId="24553" xr:uid="{00000000-0005-0000-0000-00007C310000}"/>
    <cellStyle name="計算方式 10 2 2 2 4 3" xfId="22768" xr:uid="{00000000-0005-0000-0000-00007C310000}"/>
    <cellStyle name="計算方式 10 2 2 2 5" xfId="6611" xr:uid="{00000000-0005-0000-0000-00004D080000}"/>
    <cellStyle name="計算方式 10 2 2 2 5 2" xfId="26872" xr:uid="{00000000-0005-0000-0000-00007D310000}"/>
    <cellStyle name="計算方式 10 2 2 2 5 3" xfId="42054" xr:uid="{00000000-0005-0000-0000-00007D310000}"/>
    <cellStyle name="計算方式 10 2 2 2 6" xfId="10382" xr:uid="{00000000-0005-0000-0000-0000C8280000}"/>
    <cellStyle name="計算方式 10 2 2 2 7" xfId="12736" xr:uid="{00000000-0005-0000-0000-00007F050000}"/>
    <cellStyle name="計算方式 10 2 2 2 7 2" xfId="31292" xr:uid="{00000000-0005-0000-0000-00007F310000}"/>
    <cellStyle name="計算方式 10 2 2 2 7 3" xfId="45380" xr:uid="{00000000-0005-0000-0000-00007F310000}"/>
    <cellStyle name="計算方式 10 2 2 2 8" xfId="14614" xr:uid="{00000000-0005-0000-0000-00004C080000}"/>
    <cellStyle name="計算方式 10 2 2 2 8 2" xfId="33170" xr:uid="{00000000-0005-0000-0000-000080310000}"/>
    <cellStyle name="計算方式 10 2 2 2 8 3" xfId="47141" xr:uid="{00000000-0005-0000-0000-000080310000}"/>
    <cellStyle name="計算方式 10 2 2 2 9" xfId="14741" xr:uid="{00000000-0005-0000-0000-00004D080000}"/>
    <cellStyle name="計算方式 10 2 2 2 9 2" xfId="33297" xr:uid="{00000000-0005-0000-0000-000081310000}"/>
    <cellStyle name="計算方式 10 2 2 2 9 3" xfId="47263" xr:uid="{00000000-0005-0000-0000-000081310000}"/>
    <cellStyle name="計算方式 10 2 2 3" xfId="2936" xr:uid="{00000000-0005-0000-0000-00007F050000}"/>
    <cellStyle name="計算方式 10 2 2 3 10" xfId="19498" xr:uid="{00000000-0005-0000-0000-00004E080000}"/>
    <cellStyle name="計算方式 10 2 2 3 10 2" xfId="38054" xr:uid="{00000000-0005-0000-0000-000083310000}"/>
    <cellStyle name="計算方式 10 2 2 3 10 3" xfId="51546" xr:uid="{00000000-0005-0000-0000-000083310000}"/>
    <cellStyle name="計算方式 10 2 2 3 11" xfId="55757" xr:uid="{00000000-0005-0000-0000-00007F050000}"/>
    <cellStyle name="計算方式 10 2 2 3 2" xfId="6143" xr:uid="{00000000-0005-0000-0000-00004E080000}"/>
    <cellStyle name="計算方式 10 2 2 3 2 2" xfId="26551" xr:uid="{00000000-0005-0000-0000-000084310000}"/>
    <cellStyle name="計算方式 10 2 2 3 2 3" xfId="41845" xr:uid="{00000000-0005-0000-0000-000084310000}"/>
    <cellStyle name="計算方式 10 2 2 3 3" xfId="8109" xr:uid="{00000000-0005-0000-0000-00004E080000}"/>
    <cellStyle name="計算方式 10 2 2 3 3 2" xfId="28126" xr:uid="{00000000-0005-0000-0000-000085310000}"/>
    <cellStyle name="計算方式 10 2 2 3 3 3" xfId="43024" xr:uid="{00000000-0005-0000-0000-000085310000}"/>
    <cellStyle name="計算方式 10 2 2 3 4" xfId="8969" xr:uid="{00000000-0005-0000-0000-00004E080000}"/>
    <cellStyle name="計算方式 10 2 2 3 4 2" xfId="28803" xr:uid="{00000000-0005-0000-0000-000086310000}"/>
    <cellStyle name="計算方式 10 2 2 3 4 3" xfId="43501" xr:uid="{00000000-0005-0000-0000-000086310000}"/>
    <cellStyle name="計算方式 10 2 2 3 5" xfId="9826" xr:uid="{00000000-0005-0000-0000-00004E080000}"/>
    <cellStyle name="計算方式 10 2 2 3 5 2" xfId="29427" xr:uid="{00000000-0005-0000-0000-000087310000}"/>
    <cellStyle name="計算方式 10 2 2 3 5 3" xfId="44005" xr:uid="{00000000-0005-0000-0000-000087310000}"/>
    <cellStyle name="計算方式 10 2 2 3 6" xfId="10383" xr:uid="{00000000-0005-0000-0000-0000C9280000}"/>
    <cellStyle name="計算方式 10 2 2 3 7" xfId="11860" xr:uid="{00000000-0005-0000-0000-00004E080000}"/>
    <cellStyle name="計算方式 10 2 2 3 7 2" xfId="30424" xr:uid="{00000000-0005-0000-0000-000089310000}"/>
    <cellStyle name="計算方式 10 2 2 3 7 3" xfId="44569" xr:uid="{00000000-0005-0000-0000-000089310000}"/>
    <cellStyle name="計算方式 10 2 2 3 8" xfId="16842" xr:uid="{00000000-0005-0000-0000-00004E080000}"/>
    <cellStyle name="計算方式 10 2 2 3 8 2" xfId="35398" xr:uid="{00000000-0005-0000-0000-00008A310000}"/>
    <cellStyle name="計算方式 10 2 2 3 8 3" xfId="49091" xr:uid="{00000000-0005-0000-0000-00008A310000}"/>
    <cellStyle name="計算方式 10 2 2 3 9" xfId="14354" xr:uid="{00000000-0005-0000-0000-00007F050000}"/>
    <cellStyle name="計算方式 10 2 2 3 9 2" xfId="32910" xr:uid="{00000000-0005-0000-0000-00008B310000}"/>
    <cellStyle name="計算方式 10 2 2 3 9 3" xfId="46899" xr:uid="{00000000-0005-0000-0000-00008B310000}"/>
    <cellStyle name="計算方式 10 2 2 4" xfId="3094" xr:uid="{00000000-0005-0000-0000-00007F050000}"/>
    <cellStyle name="計算方式 10 2 2 4 10" xfId="24296" xr:uid="{00000000-0005-0000-0000-00008C310000}"/>
    <cellStyle name="計算方式 10 2 2 4 11" xfId="55915" xr:uid="{00000000-0005-0000-0000-00007F050000}"/>
    <cellStyle name="計算方式 10 2 2 4 2" xfId="6301" xr:uid="{00000000-0005-0000-0000-00004F080000}"/>
    <cellStyle name="計算方式 10 2 2 4 2 2" xfId="20970" xr:uid="{00000000-0005-0000-0000-00003E0A0000}"/>
    <cellStyle name="計算方式 10 2 2 4 2 2 2" xfId="39513" xr:uid="{00000000-0005-0000-0000-00008E310000}"/>
    <cellStyle name="計算方式 10 2 2 4 2 2 3" xfId="52862" xr:uid="{00000000-0005-0000-0000-00008E310000}"/>
    <cellStyle name="計算方式 10 2 2 4 2 3" xfId="26709" xr:uid="{00000000-0005-0000-0000-00008D310000}"/>
    <cellStyle name="計算方式 10 2 2 4 2 4" xfId="41931" xr:uid="{00000000-0005-0000-0000-00008D310000}"/>
    <cellStyle name="計算方式 10 2 2 4 3" xfId="9984" xr:uid="{00000000-0005-0000-0000-00004F080000}"/>
    <cellStyle name="計算方式 10 2 2 4 3 2" xfId="29585" xr:uid="{00000000-0005-0000-0000-00008F310000}"/>
    <cellStyle name="計算方式 10 2 2 4 3 3" xfId="44151" xr:uid="{00000000-0005-0000-0000-00008F310000}"/>
    <cellStyle name="計算方式 10 2 2 4 4" xfId="10384" xr:uid="{00000000-0005-0000-0000-0000CA280000}"/>
    <cellStyle name="計算方式 10 2 2 4 5" xfId="12927" xr:uid="{00000000-0005-0000-0000-00004F080000}"/>
    <cellStyle name="計算方式 10 2 2 4 5 2" xfId="31483" xr:uid="{00000000-0005-0000-0000-000091310000}"/>
    <cellStyle name="計算方式 10 2 2 4 5 3" xfId="45566" xr:uid="{00000000-0005-0000-0000-000091310000}"/>
    <cellStyle name="計算方式 10 2 2 4 6" xfId="17000" xr:uid="{00000000-0005-0000-0000-00004F080000}"/>
    <cellStyle name="計算方式 10 2 2 4 6 2" xfId="35556" xr:uid="{00000000-0005-0000-0000-000092310000}"/>
    <cellStyle name="計算方式 10 2 2 4 6 3" xfId="49237" xr:uid="{00000000-0005-0000-0000-000092310000}"/>
    <cellStyle name="計算方式 10 2 2 4 7" xfId="13422" xr:uid="{00000000-0005-0000-0000-00007F050000}"/>
    <cellStyle name="計算方式 10 2 2 4 7 2" xfId="31978" xr:uid="{00000000-0005-0000-0000-000093310000}"/>
    <cellStyle name="計算方式 10 2 2 4 7 3" xfId="46049" xr:uid="{00000000-0005-0000-0000-000093310000}"/>
    <cellStyle name="計算方式 10 2 2 4 8" xfId="18436" xr:uid="{00000000-0005-0000-0000-00004F080000}"/>
    <cellStyle name="計算方式 10 2 2 4 8 2" xfId="36992" xr:uid="{00000000-0005-0000-0000-000094310000}"/>
    <cellStyle name="計算方式 10 2 2 4 8 3" xfId="50510" xr:uid="{00000000-0005-0000-0000-000094310000}"/>
    <cellStyle name="計算方式 10 2 2 4 9" xfId="21858" xr:uid="{00000000-0005-0000-0000-00007F050000}"/>
    <cellStyle name="計算方式 10 2 2 4 9 2" xfId="40398" xr:uid="{00000000-0005-0000-0000-000095310000}"/>
    <cellStyle name="計算方式 10 2 2 4 9 3" xfId="53746" xr:uid="{00000000-0005-0000-0000-000095310000}"/>
    <cellStyle name="計算方式 10 2 2 5" xfId="5025" xr:uid="{00000000-0005-0000-0000-00004C080000}"/>
    <cellStyle name="計算方式 10 2 2 5 2" xfId="20053" xr:uid="{00000000-0005-0000-0000-00003F0A0000}"/>
    <cellStyle name="計算方式 10 2 2 5 2 2" xfId="38606" xr:uid="{00000000-0005-0000-0000-000097310000}"/>
    <cellStyle name="計算方式 10 2 2 5 2 3" xfId="52098" xr:uid="{00000000-0005-0000-0000-000097310000}"/>
    <cellStyle name="計算方式 10 2 2 5 3" xfId="25443" xr:uid="{00000000-0005-0000-0000-000096310000}"/>
    <cellStyle name="計算方式 10 2 2 5 4" xfId="41012" xr:uid="{00000000-0005-0000-0000-000096310000}"/>
    <cellStyle name="計算方式 10 2 2 6" xfId="10381" xr:uid="{00000000-0005-0000-0000-0000C7280000}"/>
    <cellStyle name="計算方式 10 2 2 7" xfId="14410" xr:uid="{00000000-0005-0000-0000-00007F050000}"/>
    <cellStyle name="計算方式 10 2 2 7 2" xfId="32966" xr:uid="{00000000-0005-0000-0000-000099310000}"/>
    <cellStyle name="計算方式 10 2 2 7 3" xfId="46950" xr:uid="{00000000-0005-0000-0000-000099310000}"/>
    <cellStyle name="計算方式 10 2 2 8" xfId="18510" xr:uid="{00000000-0005-0000-0000-00004C080000}"/>
    <cellStyle name="計算方式 10 2 2 8 2" xfId="37066" xr:uid="{00000000-0005-0000-0000-00009A310000}"/>
    <cellStyle name="計算方式 10 2 2 8 3" xfId="50571" xr:uid="{00000000-0005-0000-0000-00009A310000}"/>
    <cellStyle name="計算方式 10 2 2 9" xfId="19237" xr:uid="{00000000-0005-0000-0000-00004C080000}"/>
    <cellStyle name="計算方式 10 2 2 9 2" xfId="37793" xr:uid="{00000000-0005-0000-0000-00009B310000}"/>
    <cellStyle name="計算方式 10 2 2 9 3" xfId="51285" xr:uid="{00000000-0005-0000-0000-00009B310000}"/>
    <cellStyle name="計算方式 10 2 3" xfId="2203" xr:uid="{00000000-0005-0000-0000-00007E050000}"/>
    <cellStyle name="計算方式 10 2 3 10" xfId="13624" xr:uid="{00000000-0005-0000-0000-00007E050000}"/>
    <cellStyle name="計算方式 10 2 3 10 2" xfId="32180" xr:uid="{00000000-0005-0000-0000-00009D310000}"/>
    <cellStyle name="計算方式 10 2 3 10 3" xfId="46226" xr:uid="{00000000-0005-0000-0000-00009D310000}"/>
    <cellStyle name="計算方式 10 2 3 11" xfId="15740" xr:uid="{00000000-0005-0000-0000-000050080000}"/>
    <cellStyle name="計算方式 10 2 3 11 2" xfId="34296" xr:uid="{00000000-0005-0000-0000-00009E310000}"/>
    <cellStyle name="計算方式 10 2 3 11 3" xfId="48155" xr:uid="{00000000-0005-0000-0000-00009E310000}"/>
    <cellStyle name="計算方式 10 2 3 12" xfId="23714" xr:uid="{00000000-0005-0000-0000-00009C310000}"/>
    <cellStyle name="計算方式 10 2 3 13" xfId="55123" xr:uid="{00000000-0005-0000-0000-00007E050000}"/>
    <cellStyle name="計算方式 10 2 3 2" xfId="5410" xr:uid="{00000000-0005-0000-0000-000050080000}"/>
    <cellStyle name="計算方式 10 2 3 2 2" xfId="20400" xr:uid="{00000000-0005-0000-0000-0000410A0000}"/>
    <cellStyle name="計算方式 10 2 3 2 2 2" xfId="38952" xr:uid="{00000000-0005-0000-0000-0000A0310000}"/>
    <cellStyle name="計算方式 10 2 3 2 2 3" xfId="52431" xr:uid="{00000000-0005-0000-0000-0000A0310000}"/>
    <cellStyle name="計算方式 10 2 3 2 3" xfId="25827" xr:uid="{00000000-0005-0000-0000-00009F310000}"/>
    <cellStyle name="計算方式 10 2 3 2 4" xfId="41323" xr:uid="{00000000-0005-0000-0000-00009F310000}"/>
    <cellStyle name="計算方式 10 2 3 3" xfId="7376" xr:uid="{00000000-0005-0000-0000-000050080000}"/>
    <cellStyle name="計算方式 10 2 3 3 2" xfId="27561" xr:uid="{00000000-0005-0000-0000-0000A1310000}"/>
    <cellStyle name="計算方式 10 2 3 3 3" xfId="42647" xr:uid="{00000000-0005-0000-0000-0000A1310000}"/>
    <cellStyle name="計算方式 10 2 3 4" xfId="4652" xr:uid="{00000000-0005-0000-0000-000050080000}"/>
    <cellStyle name="計算方式 10 2 3 4 2" xfId="25164" xr:uid="{00000000-0005-0000-0000-0000A2310000}"/>
    <cellStyle name="計算方式 10 2 3 4 3" xfId="30383" xr:uid="{00000000-0005-0000-0000-0000A2310000}"/>
    <cellStyle name="計算方式 10 2 3 5" xfId="6838" xr:uid="{00000000-0005-0000-0000-000050080000}"/>
    <cellStyle name="計算方式 10 2 3 5 2" xfId="27099" xr:uid="{00000000-0005-0000-0000-0000A3310000}"/>
    <cellStyle name="計算方式 10 2 3 5 3" xfId="42273" xr:uid="{00000000-0005-0000-0000-0000A3310000}"/>
    <cellStyle name="計算方式 10 2 3 6" xfId="10385" xr:uid="{00000000-0005-0000-0000-0000CB280000}"/>
    <cellStyle name="計算方式 10 2 3 7" xfId="12419" xr:uid="{00000000-0005-0000-0000-00007E050000}"/>
    <cellStyle name="計算方式 10 2 3 7 2" xfId="30978" xr:uid="{00000000-0005-0000-0000-0000A5310000}"/>
    <cellStyle name="計算方式 10 2 3 7 3" xfId="45078" xr:uid="{00000000-0005-0000-0000-0000A5310000}"/>
    <cellStyle name="計算方式 10 2 3 8" xfId="14880" xr:uid="{00000000-0005-0000-0000-00004F080000}"/>
    <cellStyle name="計算方式 10 2 3 8 2" xfId="33436" xr:uid="{00000000-0005-0000-0000-0000A6310000}"/>
    <cellStyle name="計算方式 10 2 3 8 3" xfId="47397" xr:uid="{00000000-0005-0000-0000-0000A6310000}"/>
    <cellStyle name="計算方式 10 2 3 9" xfId="15661" xr:uid="{00000000-0005-0000-0000-000050080000}"/>
    <cellStyle name="計算方式 10 2 3 9 2" xfId="34217" xr:uid="{00000000-0005-0000-0000-0000A7310000}"/>
    <cellStyle name="計算方式 10 2 3 9 3" xfId="48106" xr:uid="{00000000-0005-0000-0000-0000A7310000}"/>
    <cellStyle name="計算方式 10 2 4" xfId="2247" xr:uid="{00000000-0005-0000-0000-00007E050000}"/>
    <cellStyle name="計算方式 10 2 4 10" xfId="23758" xr:uid="{00000000-0005-0000-0000-0000A8310000}"/>
    <cellStyle name="計算方式 10 2 4 11" xfId="55167" xr:uid="{00000000-0005-0000-0000-00007E050000}"/>
    <cellStyle name="計算方式 10 2 4 2" xfId="5454" xr:uid="{00000000-0005-0000-0000-000051080000}"/>
    <cellStyle name="計算方式 10 2 4 2 2" xfId="20444" xr:uid="{00000000-0005-0000-0000-0000430A0000}"/>
    <cellStyle name="計算方式 10 2 4 2 2 2" xfId="38996" xr:uid="{00000000-0005-0000-0000-0000AA310000}"/>
    <cellStyle name="計算方式 10 2 4 2 2 3" xfId="52475" xr:uid="{00000000-0005-0000-0000-0000AA310000}"/>
    <cellStyle name="計算方式 10 2 4 2 3" xfId="25871" xr:uid="{00000000-0005-0000-0000-0000A9310000}"/>
    <cellStyle name="計算方式 10 2 4 2 4" xfId="41367" xr:uid="{00000000-0005-0000-0000-0000A9310000}"/>
    <cellStyle name="計算方式 10 2 4 3" xfId="6860" xr:uid="{00000000-0005-0000-0000-000051080000}"/>
    <cellStyle name="計算方式 10 2 4 3 2" xfId="27121" xr:uid="{00000000-0005-0000-0000-0000AB310000}"/>
    <cellStyle name="計算方式 10 2 4 3 3" xfId="42295" xr:uid="{00000000-0005-0000-0000-0000AB310000}"/>
    <cellStyle name="計算方式 10 2 4 4" xfId="10386" xr:uid="{00000000-0005-0000-0000-0000CC280000}"/>
    <cellStyle name="計算方式 10 2 4 5" xfId="12410" xr:uid="{00000000-0005-0000-0000-000051080000}"/>
    <cellStyle name="計算方式 10 2 4 5 2" xfId="30969" xr:uid="{00000000-0005-0000-0000-0000AD310000}"/>
    <cellStyle name="計算方式 10 2 4 5 3" xfId="45069" xr:uid="{00000000-0005-0000-0000-0000AD310000}"/>
    <cellStyle name="計算方式 10 2 4 6" xfId="12278" xr:uid="{00000000-0005-0000-0000-000051080000}"/>
    <cellStyle name="計算方式 10 2 4 6 2" xfId="30839" xr:uid="{00000000-0005-0000-0000-0000AE310000}"/>
    <cellStyle name="計算方式 10 2 4 6 3" xfId="44957" xr:uid="{00000000-0005-0000-0000-0000AE310000}"/>
    <cellStyle name="計算方式 10 2 4 7" xfId="17600" xr:uid="{00000000-0005-0000-0000-00007E050000}"/>
    <cellStyle name="計算方式 10 2 4 7 2" xfId="36156" xr:uid="{00000000-0005-0000-0000-0000AF310000}"/>
    <cellStyle name="計算方式 10 2 4 7 3" xfId="49785" xr:uid="{00000000-0005-0000-0000-0000AF310000}"/>
    <cellStyle name="計算方式 10 2 4 8" xfId="19217" xr:uid="{00000000-0005-0000-0000-000051080000}"/>
    <cellStyle name="計算方式 10 2 4 8 2" xfId="37773" xr:uid="{00000000-0005-0000-0000-0000B0310000}"/>
    <cellStyle name="計算方式 10 2 4 8 3" xfId="51265" xr:uid="{00000000-0005-0000-0000-0000B0310000}"/>
    <cellStyle name="計算方式 10 2 4 9" xfId="21403" xr:uid="{00000000-0005-0000-0000-00007E050000}"/>
    <cellStyle name="計算方式 10 2 4 9 2" xfId="39943" xr:uid="{00000000-0005-0000-0000-0000B1310000}"/>
    <cellStyle name="計算方式 10 2 4 9 3" xfId="53291" xr:uid="{00000000-0005-0000-0000-0000B1310000}"/>
    <cellStyle name="計算方式 10 2 5" xfId="2899" xr:uid="{00000000-0005-0000-0000-00007E050000}"/>
    <cellStyle name="計算方式 10 2 5 10" xfId="55720" xr:uid="{00000000-0005-0000-0000-00007E050000}"/>
    <cellStyle name="計算方式 10 2 5 2" xfId="6106" xr:uid="{00000000-0005-0000-0000-000052080000}"/>
    <cellStyle name="計算方式 10 2 5 2 2" xfId="20837" xr:uid="{00000000-0005-0000-0000-0000450A0000}"/>
    <cellStyle name="計算方式 10 2 5 2 2 2" xfId="39380" xr:uid="{00000000-0005-0000-0000-0000B4310000}"/>
    <cellStyle name="計算方式 10 2 5 2 2 3" xfId="52749" xr:uid="{00000000-0005-0000-0000-0000B4310000}"/>
    <cellStyle name="計算方式 10 2 5 2 3" xfId="26514" xr:uid="{00000000-0005-0000-0000-0000B3310000}"/>
    <cellStyle name="計算方式 10 2 5 2 4" xfId="41822" xr:uid="{00000000-0005-0000-0000-0000B3310000}"/>
    <cellStyle name="計算方式 10 2 5 3" xfId="9789" xr:uid="{00000000-0005-0000-0000-000052080000}"/>
    <cellStyle name="計算方式 10 2 5 3 2" xfId="29390" xr:uid="{00000000-0005-0000-0000-0000B5310000}"/>
    <cellStyle name="計算方式 10 2 5 3 3" xfId="43982" xr:uid="{00000000-0005-0000-0000-0000B5310000}"/>
    <cellStyle name="計算方式 10 2 5 4" xfId="10387" xr:uid="{00000000-0005-0000-0000-0000CD280000}"/>
    <cellStyle name="計算方式 10 2 5 5" xfId="11873" xr:uid="{00000000-0005-0000-0000-000052080000}"/>
    <cellStyle name="計算方式 10 2 5 5 2" xfId="30437" xr:uid="{00000000-0005-0000-0000-0000B7310000}"/>
    <cellStyle name="計算方式 10 2 5 5 3" xfId="44582" xr:uid="{00000000-0005-0000-0000-0000B7310000}"/>
    <cellStyle name="計算方式 10 2 5 6" xfId="16805" xr:uid="{00000000-0005-0000-0000-000052080000}"/>
    <cellStyle name="計算方式 10 2 5 6 2" xfId="35361" xr:uid="{00000000-0005-0000-0000-0000B8310000}"/>
    <cellStyle name="計算方式 10 2 5 6 3" xfId="49068" xr:uid="{00000000-0005-0000-0000-0000B8310000}"/>
    <cellStyle name="計算方式 10 2 5 7" xfId="16051" xr:uid="{00000000-0005-0000-0000-00007E050000}"/>
    <cellStyle name="計算方式 10 2 5 7 2" xfId="34607" xr:uid="{00000000-0005-0000-0000-0000B9310000}"/>
    <cellStyle name="計算方式 10 2 5 7 3" xfId="48425" xr:uid="{00000000-0005-0000-0000-0000B9310000}"/>
    <cellStyle name="計算方式 10 2 5 8" xfId="18826" xr:uid="{00000000-0005-0000-0000-000052080000}"/>
    <cellStyle name="計算方式 10 2 5 8 2" xfId="37382" xr:uid="{00000000-0005-0000-0000-0000BA310000}"/>
    <cellStyle name="計算方式 10 2 5 8 3" xfId="50875" xr:uid="{00000000-0005-0000-0000-0000BA310000}"/>
    <cellStyle name="計算方式 10 2 5 9" xfId="21725" xr:uid="{00000000-0005-0000-0000-00007E050000}"/>
    <cellStyle name="計算方式 10 2 5 9 2" xfId="40265" xr:uid="{00000000-0005-0000-0000-0000BB310000}"/>
    <cellStyle name="計算方式 10 2 5 9 3" xfId="53613" xr:uid="{00000000-0005-0000-0000-0000BB310000}"/>
    <cellStyle name="計算方式 10 2 6" xfId="4612" xr:uid="{00000000-0005-0000-0000-00004B080000}"/>
    <cellStyle name="計算方式 10 2 6 2" xfId="25124" xr:uid="{00000000-0005-0000-0000-0000BC310000}"/>
    <cellStyle name="計算方式 10 2 6 3" xfId="28841" xr:uid="{00000000-0005-0000-0000-0000BC310000}"/>
    <cellStyle name="計算方式 10 2 7" xfId="10380" xr:uid="{00000000-0005-0000-0000-0000C6280000}"/>
    <cellStyle name="計算方式 10 2 8" xfId="15340" xr:uid="{00000000-0005-0000-0000-00007E050000}"/>
    <cellStyle name="計算方式 10 2 8 2" xfId="33896" xr:uid="{00000000-0005-0000-0000-0000BE310000}"/>
    <cellStyle name="計算方式 10 2 8 3" xfId="47829" xr:uid="{00000000-0005-0000-0000-0000BE310000}"/>
    <cellStyle name="計算方式 10 2 9" xfId="18192" xr:uid="{00000000-0005-0000-0000-00004B080000}"/>
    <cellStyle name="計算方式 10 2 9 2" xfId="36748" xr:uid="{00000000-0005-0000-0000-0000BF310000}"/>
    <cellStyle name="計算方式 10 2 9 3" xfId="50299" xr:uid="{00000000-0005-0000-0000-0000BF310000}"/>
    <cellStyle name="計算方式 10 3" xfId="1817" xr:uid="{00000000-0005-0000-0000-000080050000}"/>
    <cellStyle name="計算方式 10 3 10" xfId="21290" xr:uid="{00000000-0005-0000-0000-000080050000}"/>
    <cellStyle name="計算方式 10 3 10 2" xfId="39830" xr:uid="{00000000-0005-0000-0000-0000C1310000}"/>
    <cellStyle name="計算方式 10 3 10 3" xfId="53178" xr:uid="{00000000-0005-0000-0000-0000C1310000}"/>
    <cellStyle name="計算方式 10 3 11" xfId="19815" xr:uid="{00000000-0005-0000-0000-000080050000}"/>
    <cellStyle name="計算方式 10 3 11 2" xfId="38371" xr:uid="{00000000-0005-0000-0000-0000C2310000}"/>
    <cellStyle name="計算方式 10 3 11 3" xfId="51863" xr:uid="{00000000-0005-0000-0000-0000C2310000}"/>
    <cellStyle name="計算方式 10 3 12" xfId="23372" xr:uid="{00000000-0005-0000-0000-0000C0310000}"/>
    <cellStyle name="計算方式 10 3 13" xfId="24112" xr:uid="{00000000-0005-0000-0000-0000C0310000}"/>
    <cellStyle name="計算方式 10 3 14" xfId="54738" xr:uid="{00000000-0005-0000-0000-000080050000}"/>
    <cellStyle name="計算方式 10 3 2" xfId="1890" xr:uid="{00000000-0005-0000-0000-000080050000}"/>
    <cellStyle name="計算方式 10 3 2 10" xfId="14914" xr:uid="{00000000-0005-0000-0000-000080050000}"/>
    <cellStyle name="計算方式 10 3 2 10 2" xfId="33470" xr:uid="{00000000-0005-0000-0000-0000C4310000}"/>
    <cellStyle name="計算方式 10 3 2 10 3" xfId="47429" xr:uid="{00000000-0005-0000-0000-0000C4310000}"/>
    <cellStyle name="計算方式 10 3 2 11" xfId="17503" xr:uid="{00000000-0005-0000-0000-000054080000}"/>
    <cellStyle name="計算方式 10 3 2 11 2" xfId="36059" xr:uid="{00000000-0005-0000-0000-0000C5310000}"/>
    <cellStyle name="計算方式 10 3 2 11 3" xfId="49697" xr:uid="{00000000-0005-0000-0000-0000C5310000}"/>
    <cellStyle name="計算方式 10 3 2 12" xfId="23445" xr:uid="{00000000-0005-0000-0000-0000C3310000}"/>
    <cellStyle name="計算方式 10 3 2 13" xfId="54810" xr:uid="{00000000-0005-0000-0000-000080050000}"/>
    <cellStyle name="計算方式 10 3 2 2" xfId="5097" xr:uid="{00000000-0005-0000-0000-000054080000}"/>
    <cellStyle name="計算方式 10 3 2 2 2" xfId="20124" xr:uid="{00000000-0005-0000-0000-0000480A0000}"/>
    <cellStyle name="計算方式 10 3 2 2 2 2" xfId="38676" xr:uid="{00000000-0005-0000-0000-0000C7310000}"/>
    <cellStyle name="計算方式 10 3 2 2 2 3" xfId="52168" xr:uid="{00000000-0005-0000-0000-0000C7310000}"/>
    <cellStyle name="計算方式 10 3 2 2 3" xfId="25514" xr:uid="{00000000-0005-0000-0000-0000C6310000}"/>
    <cellStyle name="計算方式 10 3 2 2 4" xfId="41083" xr:uid="{00000000-0005-0000-0000-0000C6310000}"/>
    <cellStyle name="計算方式 10 3 2 3" xfId="7063" xr:uid="{00000000-0005-0000-0000-000054080000}"/>
    <cellStyle name="計算方式 10 3 2 3 2" xfId="27251" xr:uid="{00000000-0005-0000-0000-0000C8310000}"/>
    <cellStyle name="計算方式 10 3 2 3 3" xfId="42354" xr:uid="{00000000-0005-0000-0000-0000C8310000}"/>
    <cellStyle name="計算方式 10 3 2 4" xfId="4000" xr:uid="{00000000-0005-0000-0000-000054080000}"/>
    <cellStyle name="計算方式 10 3 2 4 2" xfId="24554" xr:uid="{00000000-0005-0000-0000-0000C9310000}"/>
    <cellStyle name="計算方式 10 3 2 4 3" xfId="22767" xr:uid="{00000000-0005-0000-0000-0000C9310000}"/>
    <cellStyle name="計算方式 10 3 2 5" xfId="6612" xr:uid="{00000000-0005-0000-0000-000054080000}"/>
    <cellStyle name="計算方式 10 3 2 5 2" xfId="26873" xr:uid="{00000000-0005-0000-0000-0000CA310000}"/>
    <cellStyle name="計算方式 10 3 2 5 3" xfId="42055" xr:uid="{00000000-0005-0000-0000-0000CA310000}"/>
    <cellStyle name="計算方式 10 3 2 6" xfId="10389" xr:uid="{00000000-0005-0000-0000-0000CF280000}"/>
    <cellStyle name="計算方式 10 3 2 7" xfId="12735" xr:uid="{00000000-0005-0000-0000-000080050000}"/>
    <cellStyle name="計算方式 10 3 2 7 2" xfId="31291" xr:uid="{00000000-0005-0000-0000-0000CC310000}"/>
    <cellStyle name="計算方式 10 3 2 7 3" xfId="45379" xr:uid="{00000000-0005-0000-0000-0000CC310000}"/>
    <cellStyle name="計算方式 10 3 2 8" xfId="13647" xr:uid="{00000000-0005-0000-0000-000053080000}"/>
    <cellStyle name="計算方式 10 3 2 8 2" xfId="32203" xr:uid="{00000000-0005-0000-0000-0000CD310000}"/>
    <cellStyle name="計算方式 10 3 2 8 3" xfId="46248" xr:uid="{00000000-0005-0000-0000-0000CD310000}"/>
    <cellStyle name="計算方式 10 3 2 9" xfId="11773" xr:uid="{00000000-0005-0000-0000-000054080000}"/>
    <cellStyle name="計算方式 10 3 2 9 2" xfId="30337" xr:uid="{00000000-0005-0000-0000-0000CE310000}"/>
    <cellStyle name="計算方式 10 3 2 9 3" xfId="44484" xr:uid="{00000000-0005-0000-0000-0000CE310000}"/>
    <cellStyle name="計算方式 10 3 3" xfId="2935" xr:uid="{00000000-0005-0000-0000-000080050000}"/>
    <cellStyle name="計算方式 10 3 3 10" xfId="17116" xr:uid="{00000000-0005-0000-0000-000055080000}"/>
    <cellStyle name="計算方式 10 3 3 10 2" xfId="35672" xr:uid="{00000000-0005-0000-0000-0000D0310000}"/>
    <cellStyle name="計算方式 10 3 3 10 3" xfId="49351" xr:uid="{00000000-0005-0000-0000-0000D0310000}"/>
    <cellStyle name="計算方式 10 3 3 11" xfId="55756" xr:uid="{00000000-0005-0000-0000-000080050000}"/>
    <cellStyle name="計算方式 10 3 3 2" xfId="6142" xr:uid="{00000000-0005-0000-0000-000055080000}"/>
    <cellStyle name="計算方式 10 3 3 2 2" xfId="26550" xr:uid="{00000000-0005-0000-0000-0000D1310000}"/>
    <cellStyle name="計算方式 10 3 3 2 3" xfId="41844" xr:uid="{00000000-0005-0000-0000-0000D1310000}"/>
    <cellStyle name="計算方式 10 3 3 3" xfId="8108" xr:uid="{00000000-0005-0000-0000-000055080000}"/>
    <cellStyle name="計算方式 10 3 3 3 2" xfId="28125" xr:uid="{00000000-0005-0000-0000-0000D2310000}"/>
    <cellStyle name="計算方式 10 3 3 3 3" xfId="43023" xr:uid="{00000000-0005-0000-0000-0000D2310000}"/>
    <cellStyle name="計算方式 10 3 3 4" xfId="8968" xr:uid="{00000000-0005-0000-0000-000055080000}"/>
    <cellStyle name="計算方式 10 3 3 4 2" xfId="28802" xr:uid="{00000000-0005-0000-0000-0000D3310000}"/>
    <cellStyle name="計算方式 10 3 3 4 3" xfId="43500" xr:uid="{00000000-0005-0000-0000-0000D3310000}"/>
    <cellStyle name="計算方式 10 3 3 5" xfId="9825" xr:uid="{00000000-0005-0000-0000-000055080000}"/>
    <cellStyle name="計算方式 10 3 3 5 2" xfId="29426" xr:uid="{00000000-0005-0000-0000-0000D4310000}"/>
    <cellStyle name="計算方式 10 3 3 5 3" xfId="44004" xr:uid="{00000000-0005-0000-0000-0000D4310000}"/>
    <cellStyle name="計算方式 10 3 3 6" xfId="10390" xr:uid="{00000000-0005-0000-0000-0000D0280000}"/>
    <cellStyle name="計算方式 10 3 3 7" xfId="12031" xr:uid="{00000000-0005-0000-0000-000055080000}"/>
    <cellStyle name="計算方式 10 3 3 7 2" xfId="30595" xr:uid="{00000000-0005-0000-0000-0000D6310000}"/>
    <cellStyle name="計算方式 10 3 3 7 3" xfId="44739" xr:uid="{00000000-0005-0000-0000-0000D6310000}"/>
    <cellStyle name="計算方式 10 3 3 8" xfId="16841" xr:uid="{00000000-0005-0000-0000-000055080000}"/>
    <cellStyle name="計算方式 10 3 3 8 2" xfId="35397" xr:uid="{00000000-0005-0000-0000-0000D7310000}"/>
    <cellStyle name="計算方式 10 3 3 8 3" xfId="49090" xr:uid="{00000000-0005-0000-0000-0000D7310000}"/>
    <cellStyle name="計算方式 10 3 3 9" xfId="18088" xr:uid="{00000000-0005-0000-0000-000080050000}"/>
    <cellStyle name="計算方式 10 3 3 9 2" xfId="36644" xr:uid="{00000000-0005-0000-0000-0000D8310000}"/>
    <cellStyle name="計算方式 10 3 3 9 3" xfId="50204" xr:uid="{00000000-0005-0000-0000-0000D8310000}"/>
    <cellStyle name="計算方式 10 3 4" xfId="3093" xr:uid="{00000000-0005-0000-0000-000080050000}"/>
    <cellStyle name="計算方式 10 3 4 10" xfId="24295" xr:uid="{00000000-0005-0000-0000-0000D9310000}"/>
    <cellStyle name="計算方式 10 3 4 11" xfId="55914" xr:uid="{00000000-0005-0000-0000-000080050000}"/>
    <cellStyle name="計算方式 10 3 4 2" xfId="6300" xr:uid="{00000000-0005-0000-0000-000056080000}"/>
    <cellStyle name="計算方式 10 3 4 2 2" xfId="20969" xr:uid="{00000000-0005-0000-0000-00004B0A0000}"/>
    <cellStyle name="計算方式 10 3 4 2 2 2" xfId="39512" xr:uid="{00000000-0005-0000-0000-0000DB310000}"/>
    <cellStyle name="計算方式 10 3 4 2 2 3" xfId="52861" xr:uid="{00000000-0005-0000-0000-0000DB310000}"/>
    <cellStyle name="計算方式 10 3 4 2 3" xfId="26708" xr:uid="{00000000-0005-0000-0000-0000DA310000}"/>
    <cellStyle name="計算方式 10 3 4 2 4" xfId="41930" xr:uid="{00000000-0005-0000-0000-0000DA310000}"/>
    <cellStyle name="計算方式 10 3 4 3" xfId="9983" xr:uid="{00000000-0005-0000-0000-000056080000}"/>
    <cellStyle name="計算方式 10 3 4 3 2" xfId="29584" xr:uid="{00000000-0005-0000-0000-0000DC310000}"/>
    <cellStyle name="計算方式 10 3 4 3 3" xfId="44150" xr:uid="{00000000-0005-0000-0000-0000DC310000}"/>
    <cellStyle name="計算方式 10 3 4 4" xfId="10391" xr:uid="{00000000-0005-0000-0000-0000D1280000}"/>
    <cellStyle name="計算方式 10 3 4 5" xfId="12928" xr:uid="{00000000-0005-0000-0000-000056080000}"/>
    <cellStyle name="計算方式 10 3 4 5 2" xfId="31484" xr:uid="{00000000-0005-0000-0000-0000DE310000}"/>
    <cellStyle name="計算方式 10 3 4 5 3" xfId="45567" xr:uid="{00000000-0005-0000-0000-0000DE310000}"/>
    <cellStyle name="計算方式 10 3 4 6" xfId="16999" xr:uid="{00000000-0005-0000-0000-000056080000}"/>
    <cellStyle name="計算方式 10 3 4 6 2" xfId="35555" xr:uid="{00000000-0005-0000-0000-0000DF310000}"/>
    <cellStyle name="計算方式 10 3 4 6 3" xfId="49236" xr:uid="{00000000-0005-0000-0000-0000DF310000}"/>
    <cellStyle name="計算方式 10 3 4 7" xfId="16234" xr:uid="{00000000-0005-0000-0000-000080050000}"/>
    <cellStyle name="計算方式 10 3 4 7 2" xfId="34790" xr:uid="{00000000-0005-0000-0000-0000E0310000}"/>
    <cellStyle name="計算方式 10 3 4 7 3" xfId="48582" xr:uid="{00000000-0005-0000-0000-0000E0310000}"/>
    <cellStyle name="計算方式 10 3 4 8" xfId="13692" xr:uid="{00000000-0005-0000-0000-000056080000}"/>
    <cellStyle name="計算方式 10 3 4 8 2" xfId="32248" xr:uid="{00000000-0005-0000-0000-0000E1310000}"/>
    <cellStyle name="計算方式 10 3 4 8 3" xfId="46284" xr:uid="{00000000-0005-0000-0000-0000E1310000}"/>
    <cellStyle name="計算方式 10 3 4 9" xfId="21857" xr:uid="{00000000-0005-0000-0000-000080050000}"/>
    <cellStyle name="計算方式 10 3 4 9 2" xfId="40397" xr:uid="{00000000-0005-0000-0000-0000E2310000}"/>
    <cellStyle name="計算方式 10 3 4 9 3" xfId="53745" xr:uid="{00000000-0005-0000-0000-0000E2310000}"/>
    <cellStyle name="計算方式 10 3 5" xfId="5024" xr:uid="{00000000-0005-0000-0000-000053080000}"/>
    <cellStyle name="計算方式 10 3 5 2" xfId="20052" xr:uid="{00000000-0005-0000-0000-00004C0A0000}"/>
    <cellStyle name="計算方式 10 3 5 2 2" xfId="38605" xr:uid="{00000000-0005-0000-0000-0000E4310000}"/>
    <cellStyle name="計算方式 10 3 5 2 3" xfId="52097" xr:uid="{00000000-0005-0000-0000-0000E4310000}"/>
    <cellStyle name="計算方式 10 3 5 3" xfId="25442" xr:uid="{00000000-0005-0000-0000-0000E3310000}"/>
    <cellStyle name="計算方式 10 3 5 4" xfId="41011" xr:uid="{00000000-0005-0000-0000-0000E3310000}"/>
    <cellStyle name="計算方式 10 3 6" xfId="10388" xr:uid="{00000000-0005-0000-0000-0000CE280000}"/>
    <cellStyle name="計算方式 10 3 7" xfId="13865" xr:uid="{00000000-0005-0000-0000-000080050000}"/>
    <cellStyle name="計算方式 10 3 7 2" xfId="32421" xr:uid="{00000000-0005-0000-0000-0000E6310000}"/>
    <cellStyle name="計算方式 10 3 7 3" xfId="46438" xr:uid="{00000000-0005-0000-0000-0000E6310000}"/>
    <cellStyle name="計算方式 10 3 8" xfId="15326" xr:uid="{00000000-0005-0000-0000-000053080000}"/>
    <cellStyle name="計算方式 10 3 8 2" xfId="33882" xr:uid="{00000000-0005-0000-0000-0000E7310000}"/>
    <cellStyle name="計算方式 10 3 8 3" xfId="47817" xr:uid="{00000000-0005-0000-0000-0000E7310000}"/>
    <cellStyle name="計算方式 10 3 9" xfId="15906" xr:uid="{00000000-0005-0000-0000-000053080000}"/>
    <cellStyle name="計算方式 10 3 9 2" xfId="34462" xr:uid="{00000000-0005-0000-0000-0000E8310000}"/>
    <cellStyle name="計算方式 10 3 9 3" xfId="48309" xr:uid="{00000000-0005-0000-0000-0000E8310000}"/>
    <cellStyle name="計算方式 10 4" xfId="2204" xr:uid="{00000000-0005-0000-0000-00007D050000}"/>
    <cellStyle name="計算方式 10 4 10" xfId="17486" xr:uid="{00000000-0005-0000-0000-00007D050000}"/>
    <cellStyle name="計算方式 10 4 10 2" xfId="36042" xr:uid="{00000000-0005-0000-0000-0000EA310000}"/>
    <cellStyle name="計算方式 10 4 10 3" xfId="49681" xr:uid="{00000000-0005-0000-0000-0000EA310000}"/>
    <cellStyle name="計算方式 10 4 11" xfId="16071" xr:uid="{00000000-0005-0000-0000-000057080000}"/>
    <cellStyle name="計算方式 10 4 11 2" xfId="34627" xr:uid="{00000000-0005-0000-0000-0000EB310000}"/>
    <cellStyle name="計算方式 10 4 11 3" xfId="48442" xr:uid="{00000000-0005-0000-0000-0000EB310000}"/>
    <cellStyle name="計算方式 10 4 12" xfId="23715" xr:uid="{00000000-0005-0000-0000-0000E9310000}"/>
    <cellStyle name="計算方式 10 4 13" xfId="55124" xr:uid="{00000000-0005-0000-0000-00007D050000}"/>
    <cellStyle name="計算方式 10 4 2" xfId="5411" xr:uid="{00000000-0005-0000-0000-000057080000}"/>
    <cellStyle name="計算方式 10 4 2 2" xfId="20401" xr:uid="{00000000-0005-0000-0000-00004E0A0000}"/>
    <cellStyle name="計算方式 10 4 2 2 2" xfId="38953" xr:uid="{00000000-0005-0000-0000-0000ED310000}"/>
    <cellStyle name="計算方式 10 4 2 2 3" xfId="52432" xr:uid="{00000000-0005-0000-0000-0000ED310000}"/>
    <cellStyle name="計算方式 10 4 2 3" xfId="25828" xr:uid="{00000000-0005-0000-0000-0000EC310000}"/>
    <cellStyle name="計算方式 10 4 2 4" xfId="41324" xr:uid="{00000000-0005-0000-0000-0000EC310000}"/>
    <cellStyle name="計算方式 10 4 3" xfId="7377" xr:uid="{00000000-0005-0000-0000-000057080000}"/>
    <cellStyle name="計算方式 10 4 3 2" xfId="27562" xr:uid="{00000000-0005-0000-0000-0000EE310000}"/>
    <cellStyle name="計算方式 10 4 3 3" xfId="42648" xr:uid="{00000000-0005-0000-0000-0000EE310000}"/>
    <cellStyle name="計算方式 10 4 4" xfId="4653" xr:uid="{00000000-0005-0000-0000-000057080000}"/>
    <cellStyle name="計算方式 10 4 4 2" xfId="25165" xr:uid="{00000000-0005-0000-0000-0000EF310000}"/>
    <cellStyle name="計算方式 10 4 4 3" xfId="27208" xr:uid="{00000000-0005-0000-0000-0000EF310000}"/>
    <cellStyle name="計算方式 10 4 5" xfId="6839" xr:uid="{00000000-0005-0000-0000-000057080000}"/>
    <cellStyle name="計算方式 10 4 5 2" xfId="27100" xr:uid="{00000000-0005-0000-0000-0000F0310000}"/>
    <cellStyle name="計算方式 10 4 5 3" xfId="42274" xr:uid="{00000000-0005-0000-0000-0000F0310000}"/>
    <cellStyle name="計算方式 10 4 6" xfId="10392" xr:uid="{00000000-0005-0000-0000-0000D2280000}"/>
    <cellStyle name="計算方式 10 4 7" xfId="12418" xr:uid="{00000000-0005-0000-0000-00007D050000}"/>
    <cellStyle name="計算方式 10 4 7 2" xfId="30977" xr:uid="{00000000-0005-0000-0000-0000F2310000}"/>
    <cellStyle name="計算方式 10 4 7 3" xfId="45077" xr:uid="{00000000-0005-0000-0000-0000F2310000}"/>
    <cellStyle name="計算方式 10 4 8" xfId="14881" xr:uid="{00000000-0005-0000-0000-000056080000}"/>
    <cellStyle name="計算方式 10 4 8 2" xfId="33437" xr:uid="{00000000-0005-0000-0000-0000F3310000}"/>
    <cellStyle name="計算方式 10 4 8 3" xfId="47398" xr:uid="{00000000-0005-0000-0000-0000F3310000}"/>
    <cellStyle name="計算方式 10 4 9" xfId="12175" xr:uid="{00000000-0005-0000-0000-000057080000}"/>
    <cellStyle name="計算方式 10 4 9 2" xfId="30738" xr:uid="{00000000-0005-0000-0000-0000F4310000}"/>
    <cellStyle name="計算方式 10 4 9 3" xfId="44872" xr:uid="{00000000-0005-0000-0000-0000F4310000}"/>
    <cellStyle name="計算方式 10 5" xfId="2248" xr:uid="{00000000-0005-0000-0000-00007D050000}"/>
    <cellStyle name="計算方式 10 5 10" xfId="23759" xr:uid="{00000000-0005-0000-0000-0000F5310000}"/>
    <cellStyle name="計算方式 10 5 11" xfId="55168" xr:uid="{00000000-0005-0000-0000-00007D050000}"/>
    <cellStyle name="計算方式 10 5 2" xfId="5455" xr:uid="{00000000-0005-0000-0000-000058080000}"/>
    <cellStyle name="計算方式 10 5 2 2" xfId="20445" xr:uid="{00000000-0005-0000-0000-0000500A0000}"/>
    <cellStyle name="計算方式 10 5 2 2 2" xfId="38997" xr:uid="{00000000-0005-0000-0000-0000F7310000}"/>
    <cellStyle name="計算方式 10 5 2 2 3" xfId="52476" xr:uid="{00000000-0005-0000-0000-0000F7310000}"/>
    <cellStyle name="計算方式 10 5 2 3" xfId="25872" xr:uid="{00000000-0005-0000-0000-0000F6310000}"/>
    <cellStyle name="計算方式 10 5 2 4" xfId="41368" xr:uid="{00000000-0005-0000-0000-0000F6310000}"/>
    <cellStyle name="計算方式 10 5 3" xfId="6861" xr:uid="{00000000-0005-0000-0000-000058080000}"/>
    <cellStyle name="計算方式 10 5 3 2" xfId="27122" xr:uid="{00000000-0005-0000-0000-0000F8310000}"/>
    <cellStyle name="計算方式 10 5 3 3" xfId="42296" xr:uid="{00000000-0005-0000-0000-0000F8310000}"/>
    <cellStyle name="計算方式 10 5 4" xfId="10393" xr:uid="{00000000-0005-0000-0000-0000D3280000}"/>
    <cellStyle name="計算方式 10 5 5" xfId="12531" xr:uid="{00000000-0005-0000-0000-000058080000}"/>
    <cellStyle name="計算方式 10 5 5 2" xfId="31089" xr:uid="{00000000-0005-0000-0000-0000FA310000}"/>
    <cellStyle name="計算方式 10 5 5 3" xfId="45189" xr:uid="{00000000-0005-0000-0000-0000FA310000}"/>
    <cellStyle name="計算方式 10 5 6" xfId="15509" xr:uid="{00000000-0005-0000-0000-000058080000}"/>
    <cellStyle name="計算方式 10 5 6 2" xfId="34065" xr:uid="{00000000-0005-0000-0000-0000FB310000}"/>
    <cellStyle name="計算方式 10 5 6 3" xfId="47988" xr:uid="{00000000-0005-0000-0000-0000FB310000}"/>
    <cellStyle name="計算方式 10 5 7" xfId="14161" xr:uid="{00000000-0005-0000-0000-00007D050000}"/>
    <cellStyle name="計算方式 10 5 7 2" xfId="32717" xr:uid="{00000000-0005-0000-0000-0000FC310000}"/>
    <cellStyle name="計算方式 10 5 7 3" xfId="46717" xr:uid="{00000000-0005-0000-0000-0000FC310000}"/>
    <cellStyle name="計算方式 10 5 8" xfId="19772" xr:uid="{00000000-0005-0000-0000-000058080000}"/>
    <cellStyle name="計算方式 10 5 8 2" xfId="38328" xr:uid="{00000000-0005-0000-0000-0000FD310000}"/>
    <cellStyle name="計算方式 10 5 8 3" xfId="51820" xr:uid="{00000000-0005-0000-0000-0000FD310000}"/>
    <cellStyle name="計算方式 10 5 9" xfId="21404" xr:uid="{00000000-0005-0000-0000-00007D050000}"/>
    <cellStyle name="計算方式 10 5 9 2" xfId="39944" xr:uid="{00000000-0005-0000-0000-0000FE310000}"/>
    <cellStyle name="計算方式 10 5 9 3" xfId="53292" xr:uid="{00000000-0005-0000-0000-0000FE310000}"/>
    <cellStyle name="計算方式 10 6" xfId="2898" xr:uid="{00000000-0005-0000-0000-00007D050000}"/>
    <cellStyle name="計算方式 10 6 10" xfId="55719" xr:uid="{00000000-0005-0000-0000-00007D050000}"/>
    <cellStyle name="計算方式 10 6 2" xfId="6105" xr:uid="{00000000-0005-0000-0000-000059080000}"/>
    <cellStyle name="計算方式 10 6 2 2" xfId="20836" xr:uid="{00000000-0005-0000-0000-0000520A0000}"/>
    <cellStyle name="計算方式 10 6 2 2 2" xfId="39379" xr:uid="{00000000-0005-0000-0000-000001320000}"/>
    <cellStyle name="計算方式 10 6 2 2 3" xfId="52748" xr:uid="{00000000-0005-0000-0000-000001320000}"/>
    <cellStyle name="計算方式 10 6 2 3" xfId="26513" xr:uid="{00000000-0005-0000-0000-000000320000}"/>
    <cellStyle name="計算方式 10 6 2 4" xfId="41821" xr:uid="{00000000-0005-0000-0000-000000320000}"/>
    <cellStyle name="計算方式 10 6 3" xfId="9788" xr:uid="{00000000-0005-0000-0000-000059080000}"/>
    <cellStyle name="計算方式 10 6 3 2" xfId="29389" xr:uid="{00000000-0005-0000-0000-000002320000}"/>
    <cellStyle name="計算方式 10 6 3 3" xfId="43981" xr:uid="{00000000-0005-0000-0000-000002320000}"/>
    <cellStyle name="計算方式 10 6 4" xfId="10394" xr:uid="{00000000-0005-0000-0000-0000D4280000}"/>
    <cellStyle name="計算方式 10 6 5" xfId="12044" xr:uid="{00000000-0005-0000-0000-000059080000}"/>
    <cellStyle name="計算方式 10 6 5 2" xfId="30608" xr:uid="{00000000-0005-0000-0000-000004320000}"/>
    <cellStyle name="計算方式 10 6 5 3" xfId="44752" xr:uid="{00000000-0005-0000-0000-000004320000}"/>
    <cellStyle name="計算方式 10 6 6" xfId="16804" xr:uid="{00000000-0005-0000-0000-000059080000}"/>
    <cellStyle name="計算方式 10 6 6 2" xfId="35360" xr:uid="{00000000-0005-0000-0000-000005320000}"/>
    <cellStyle name="計算方式 10 6 6 3" xfId="49067" xr:uid="{00000000-0005-0000-0000-000005320000}"/>
    <cellStyle name="計算方式 10 6 7" xfId="15292" xr:uid="{00000000-0005-0000-0000-00007D050000}"/>
    <cellStyle name="計算方式 10 6 7 2" xfId="33848" xr:uid="{00000000-0005-0000-0000-000006320000}"/>
    <cellStyle name="計算方式 10 6 7 3" xfId="47785" xr:uid="{00000000-0005-0000-0000-000006320000}"/>
    <cellStyle name="計算方式 10 6 8" xfId="15764" xr:uid="{00000000-0005-0000-0000-000059080000}"/>
    <cellStyle name="計算方式 10 6 8 2" xfId="34320" xr:uid="{00000000-0005-0000-0000-000007320000}"/>
    <cellStyle name="計算方式 10 6 8 3" xfId="48176" xr:uid="{00000000-0005-0000-0000-000007320000}"/>
    <cellStyle name="計算方式 10 6 9" xfId="21724" xr:uid="{00000000-0005-0000-0000-00007D050000}"/>
    <cellStyle name="計算方式 10 6 9 2" xfId="40264" xr:uid="{00000000-0005-0000-0000-000008320000}"/>
    <cellStyle name="計算方式 10 6 9 3" xfId="53612" xr:uid="{00000000-0005-0000-0000-000008320000}"/>
    <cellStyle name="計算方式 10 7" xfId="4611" xr:uid="{00000000-0005-0000-0000-00004A080000}"/>
    <cellStyle name="計算方式 10 7 2" xfId="25123" xr:uid="{00000000-0005-0000-0000-000009320000}"/>
    <cellStyle name="計算方式 10 7 3" xfId="24515" xr:uid="{00000000-0005-0000-0000-000009320000}"/>
    <cellStyle name="計算方式 10 8" xfId="10379" xr:uid="{00000000-0005-0000-0000-0000C5280000}"/>
    <cellStyle name="計算方式 10 9" xfId="15781" xr:uid="{00000000-0005-0000-0000-00007D050000}"/>
    <cellStyle name="計算方式 10 9 2" xfId="34337" xr:uid="{00000000-0005-0000-0000-00000B320000}"/>
    <cellStyle name="計算方式 10 9 3" xfId="48193" xr:uid="{00000000-0005-0000-0000-00000B320000}"/>
    <cellStyle name="計算方式 11" xfId="1397" xr:uid="{00000000-0005-0000-0000-000081050000}"/>
    <cellStyle name="計算方式 11 10" xfId="16024" xr:uid="{00000000-0005-0000-0000-00005A080000}"/>
    <cellStyle name="計算方式 11 10 2" xfId="34580" xr:uid="{00000000-0005-0000-0000-00000D320000}"/>
    <cellStyle name="計算方式 11 10 3" xfId="48402" xr:uid="{00000000-0005-0000-0000-00000D320000}"/>
    <cellStyle name="計算方式 11 11" xfId="17924" xr:uid="{00000000-0005-0000-0000-00005A080000}"/>
    <cellStyle name="計算方式 11 11 2" xfId="36480" xr:uid="{00000000-0005-0000-0000-00000E320000}"/>
    <cellStyle name="計算方式 11 11 3" xfId="50063" xr:uid="{00000000-0005-0000-0000-00000E320000}"/>
    <cellStyle name="計算方式 11 12" xfId="18869" xr:uid="{00000000-0005-0000-0000-000081050000}"/>
    <cellStyle name="計算方式 11 12 2" xfId="37425" xr:uid="{00000000-0005-0000-0000-00000F320000}"/>
    <cellStyle name="計算方式 11 12 3" xfId="50917" xr:uid="{00000000-0005-0000-0000-00000F320000}"/>
    <cellStyle name="計算方式 11 13" xfId="19070" xr:uid="{00000000-0005-0000-0000-000081050000}"/>
    <cellStyle name="計算方式 11 13 2" xfId="37626" xr:uid="{00000000-0005-0000-0000-000010320000}"/>
    <cellStyle name="計算方式 11 13 3" xfId="51118" xr:uid="{00000000-0005-0000-0000-000010320000}"/>
    <cellStyle name="計算方式 11 14" xfId="23137" xr:uid="{00000000-0005-0000-0000-00000C320000}"/>
    <cellStyle name="計算方式 11 15" xfId="29889" xr:uid="{00000000-0005-0000-0000-00000C320000}"/>
    <cellStyle name="計算方式 11 16" xfId="54519" xr:uid="{00000000-0005-0000-0000-000081050000}"/>
    <cellStyle name="計算方式 11 2" xfId="1398" xr:uid="{00000000-0005-0000-0000-000082050000}"/>
    <cellStyle name="計算方式 11 2 10" xfId="19834" xr:uid="{00000000-0005-0000-0000-00005B080000}"/>
    <cellStyle name="計算方式 11 2 10 2" xfId="38390" xr:uid="{00000000-0005-0000-0000-000012320000}"/>
    <cellStyle name="計算方式 11 2 10 3" xfId="51882" xr:uid="{00000000-0005-0000-0000-000012320000}"/>
    <cellStyle name="計算方式 11 2 11" xfId="18328" xr:uid="{00000000-0005-0000-0000-000082050000}"/>
    <cellStyle name="計算方式 11 2 11 2" xfId="36884" xr:uid="{00000000-0005-0000-0000-000013320000}"/>
    <cellStyle name="計算方式 11 2 11 3" xfId="50411" xr:uid="{00000000-0005-0000-0000-000013320000}"/>
    <cellStyle name="計算方式 11 2 12" xfId="21059" xr:uid="{00000000-0005-0000-0000-000082050000}"/>
    <cellStyle name="計算方式 11 2 12 2" xfId="39599" xr:uid="{00000000-0005-0000-0000-000014320000}"/>
    <cellStyle name="計算方式 11 2 12 3" xfId="52947" xr:uid="{00000000-0005-0000-0000-000014320000}"/>
    <cellStyle name="計算方式 11 2 13" xfId="23138" xr:uid="{00000000-0005-0000-0000-000011320000}"/>
    <cellStyle name="計算方式 11 2 14" xfId="29888" xr:uid="{00000000-0005-0000-0000-000011320000}"/>
    <cellStyle name="計算方式 11 2 15" xfId="54520" xr:uid="{00000000-0005-0000-0000-000082050000}"/>
    <cellStyle name="計算方式 11 2 2" xfId="1820" xr:uid="{00000000-0005-0000-0000-000083050000}"/>
    <cellStyle name="計算方式 11 2 2 10" xfId="21293" xr:uid="{00000000-0005-0000-0000-000083050000}"/>
    <cellStyle name="計算方式 11 2 2 10 2" xfId="39833" xr:uid="{00000000-0005-0000-0000-000016320000}"/>
    <cellStyle name="計算方式 11 2 2 10 3" xfId="53181" xr:uid="{00000000-0005-0000-0000-000016320000}"/>
    <cellStyle name="計算方式 11 2 2 11" xfId="19067" xr:uid="{00000000-0005-0000-0000-000083050000}"/>
    <cellStyle name="計算方式 11 2 2 11 2" xfId="37623" xr:uid="{00000000-0005-0000-0000-000017320000}"/>
    <cellStyle name="計算方式 11 2 2 11 3" xfId="51115" xr:uid="{00000000-0005-0000-0000-000017320000}"/>
    <cellStyle name="計算方式 11 2 2 12" xfId="23375" xr:uid="{00000000-0005-0000-0000-000015320000}"/>
    <cellStyle name="計算方式 11 2 2 13" xfId="29738" xr:uid="{00000000-0005-0000-0000-000015320000}"/>
    <cellStyle name="計算方式 11 2 2 14" xfId="54741" xr:uid="{00000000-0005-0000-0000-000083050000}"/>
    <cellStyle name="計算方式 11 2 2 2" xfId="1887" xr:uid="{00000000-0005-0000-0000-000083050000}"/>
    <cellStyle name="計算方式 11 2 2 2 10" xfId="13453" xr:uid="{00000000-0005-0000-0000-000083050000}"/>
    <cellStyle name="計算方式 11 2 2 2 10 2" xfId="32009" xr:uid="{00000000-0005-0000-0000-000019320000}"/>
    <cellStyle name="計算方式 11 2 2 2 10 3" xfId="46077" xr:uid="{00000000-0005-0000-0000-000019320000}"/>
    <cellStyle name="計算方式 11 2 2 2 11" xfId="18773" xr:uid="{00000000-0005-0000-0000-00005D080000}"/>
    <cellStyle name="計算方式 11 2 2 2 11 2" xfId="37329" xr:uid="{00000000-0005-0000-0000-00001A320000}"/>
    <cellStyle name="計算方式 11 2 2 2 11 3" xfId="50826" xr:uid="{00000000-0005-0000-0000-00001A320000}"/>
    <cellStyle name="計算方式 11 2 2 2 12" xfId="23442" xr:uid="{00000000-0005-0000-0000-000018320000}"/>
    <cellStyle name="計算方式 11 2 2 2 13" xfId="54807" xr:uid="{00000000-0005-0000-0000-000083050000}"/>
    <cellStyle name="計算方式 11 2 2 2 2" xfId="5094" xr:uid="{00000000-0005-0000-0000-00005D080000}"/>
    <cellStyle name="計算方式 11 2 2 2 2 2" xfId="20121" xr:uid="{00000000-0005-0000-0000-0000570A0000}"/>
    <cellStyle name="計算方式 11 2 2 2 2 2 2" xfId="38673" xr:uid="{00000000-0005-0000-0000-00001C320000}"/>
    <cellStyle name="計算方式 11 2 2 2 2 2 3" xfId="52165" xr:uid="{00000000-0005-0000-0000-00001C320000}"/>
    <cellStyle name="計算方式 11 2 2 2 2 3" xfId="25511" xr:uid="{00000000-0005-0000-0000-00001B320000}"/>
    <cellStyle name="計算方式 11 2 2 2 2 4" xfId="41080" xr:uid="{00000000-0005-0000-0000-00001B320000}"/>
    <cellStyle name="計算方式 11 2 2 2 3" xfId="7060" xr:uid="{00000000-0005-0000-0000-00005D080000}"/>
    <cellStyle name="計算方式 11 2 2 2 3 2" xfId="27248" xr:uid="{00000000-0005-0000-0000-00001D320000}"/>
    <cellStyle name="計算方式 11 2 2 2 3 3" xfId="42351" xr:uid="{00000000-0005-0000-0000-00001D320000}"/>
    <cellStyle name="計算方式 11 2 2 2 4" xfId="3997" xr:uid="{00000000-0005-0000-0000-00005D080000}"/>
    <cellStyle name="計算方式 11 2 2 2 4 2" xfId="24551" xr:uid="{00000000-0005-0000-0000-00001E320000}"/>
    <cellStyle name="計算方式 11 2 2 2 4 3" xfId="28465" xr:uid="{00000000-0005-0000-0000-00001E320000}"/>
    <cellStyle name="計算方式 11 2 2 2 5" xfId="6609" xr:uid="{00000000-0005-0000-0000-00005D080000}"/>
    <cellStyle name="計算方式 11 2 2 2 5 2" xfId="26870" xr:uid="{00000000-0005-0000-0000-00001F320000}"/>
    <cellStyle name="計算方式 11 2 2 2 5 3" xfId="42052" xr:uid="{00000000-0005-0000-0000-00001F320000}"/>
    <cellStyle name="計算方式 11 2 2 2 6" xfId="10398" xr:uid="{00000000-0005-0000-0000-0000D8280000}"/>
    <cellStyle name="計算方式 11 2 2 2 7" xfId="12738" xr:uid="{00000000-0005-0000-0000-000083050000}"/>
    <cellStyle name="計算方式 11 2 2 2 7 2" xfId="31294" xr:uid="{00000000-0005-0000-0000-000021320000}"/>
    <cellStyle name="計算方式 11 2 2 2 7 3" xfId="45382" xr:uid="{00000000-0005-0000-0000-000021320000}"/>
    <cellStyle name="計算方式 11 2 2 2 8" xfId="13645" xr:uid="{00000000-0005-0000-0000-00005C080000}"/>
    <cellStyle name="計算方式 11 2 2 2 8 2" xfId="32201" xr:uid="{00000000-0005-0000-0000-000022320000}"/>
    <cellStyle name="計算方式 11 2 2 2 8 3" xfId="46246" xr:uid="{00000000-0005-0000-0000-000022320000}"/>
    <cellStyle name="計算方式 11 2 2 2 9" xfId="14413" xr:uid="{00000000-0005-0000-0000-00005D080000}"/>
    <cellStyle name="計算方式 11 2 2 2 9 2" xfId="32969" xr:uid="{00000000-0005-0000-0000-000023320000}"/>
    <cellStyle name="計算方式 11 2 2 2 9 3" xfId="46953" xr:uid="{00000000-0005-0000-0000-000023320000}"/>
    <cellStyle name="計算方式 11 2 2 3" xfId="2938" xr:uid="{00000000-0005-0000-0000-000083050000}"/>
    <cellStyle name="計算方式 11 2 2 3 10" xfId="15903" xr:uid="{00000000-0005-0000-0000-00005E080000}"/>
    <cellStyle name="計算方式 11 2 2 3 10 2" xfId="34459" xr:uid="{00000000-0005-0000-0000-000025320000}"/>
    <cellStyle name="計算方式 11 2 2 3 10 3" xfId="48306" xr:uid="{00000000-0005-0000-0000-000025320000}"/>
    <cellStyle name="計算方式 11 2 2 3 11" xfId="55759" xr:uid="{00000000-0005-0000-0000-000083050000}"/>
    <cellStyle name="計算方式 11 2 2 3 2" xfId="6145" xr:uid="{00000000-0005-0000-0000-00005E080000}"/>
    <cellStyle name="計算方式 11 2 2 3 2 2" xfId="26553" xr:uid="{00000000-0005-0000-0000-000026320000}"/>
    <cellStyle name="計算方式 11 2 2 3 2 3" xfId="41847" xr:uid="{00000000-0005-0000-0000-000026320000}"/>
    <cellStyle name="計算方式 11 2 2 3 3" xfId="8111" xr:uid="{00000000-0005-0000-0000-00005E080000}"/>
    <cellStyle name="計算方式 11 2 2 3 3 2" xfId="28128" xr:uid="{00000000-0005-0000-0000-000027320000}"/>
    <cellStyle name="計算方式 11 2 2 3 3 3" xfId="43026" xr:uid="{00000000-0005-0000-0000-000027320000}"/>
    <cellStyle name="計算方式 11 2 2 3 4" xfId="8971" xr:uid="{00000000-0005-0000-0000-00005E080000}"/>
    <cellStyle name="計算方式 11 2 2 3 4 2" xfId="28805" xr:uid="{00000000-0005-0000-0000-000028320000}"/>
    <cellStyle name="計算方式 11 2 2 3 4 3" xfId="43503" xr:uid="{00000000-0005-0000-0000-000028320000}"/>
    <cellStyle name="計算方式 11 2 2 3 5" xfId="9828" xr:uid="{00000000-0005-0000-0000-00005E080000}"/>
    <cellStyle name="計算方式 11 2 2 3 5 2" xfId="29429" xr:uid="{00000000-0005-0000-0000-000029320000}"/>
    <cellStyle name="計算方式 11 2 2 3 5 3" xfId="44007" xr:uid="{00000000-0005-0000-0000-000029320000}"/>
    <cellStyle name="計算方式 11 2 2 3 6" xfId="10399" xr:uid="{00000000-0005-0000-0000-0000D9280000}"/>
    <cellStyle name="計算方式 11 2 2 3 7" xfId="12029" xr:uid="{00000000-0005-0000-0000-00005E080000}"/>
    <cellStyle name="計算方式 11 2 2 3 7 2" xfId="30593" xr:uid="{00000000-0005-0000-0000-00002B320000}"/>
    <cellStyle name="計算方式 11 2 2 3 7 3" xfId="44737" xr:uid="{00000000-0005-0000-0000-00002B320000}"/>
    <cellStyle name="計算方式 11 2 2 3 8" xfId="16844" xr:uid="{00000000-0005-0000-0000-00005E080000}"/>
    <cellStyle name="計算方式 11 2 2 3 8 2" xfId="35400" xr:uid="{00000000-0005-0000-0000-00002C320000}"/>
    <cellStyle name="計算方式 11 2 2 3 8 3" xfId="49093" xr:uid="{00000000-0005-0000-0000-00002C320000}"/>
    <cellStyle name="計算方式 11 2 2 3 9" xfId="17636" xr:uid="{00000000-0005-0000-0000-000083050000}"/>
    <cellStyle name="計算方式 11 2 2 3 9 2" xfId="36192" xr:uid="{00000000-0005-0000-0000-00002D320000}"/>
    <cellStyle name="計算方式 11 2 2 3 9 3" xfId="49818" xr:uid="{00000000-0005-0000-0000-00002D320000}"/>
    <cellStyle name="計算方式 11 2 2 4" xfId="3096" xr:uid="{00000000-0005-0000-0000-000083050000}"/>
    <cellStyle name="計算方式 11 2 2 4 10" xfId="24298" xr:uid="{00000000-0005-0000-0000-00002E320000}"/>
    <cellStyle name="計算方式 11 2 2 4 11" xfId="55917" xr:uid="{00000000-0005-0000-0000-000083050000}"/>
    <cellStyle name="計算方式 11 2 2 4 2" xfId="6303" xr:uid="{00000000-0005-0000-0000-00005F080000}"/>
    <cellStyle name="計算方式 11 2 2 4 2 2" xfId="20972" xr:uid="{00000000-0005-0000-0000-00005A0A0000}"/>
    <cellStyle name="計算方式 11 2 2 4 2 2 2" xfId="39515" xr:uid="{00000000-0005-0000-0000-000030320000}"/>
    <cellStyle name="計算方式 11 2 2 4 2 2 3" xfId="52864" xr:uid="{00000000-0005-0000-0000-000030320000}"/>
    <cellStyle name="計算方式 11 2 2 4 2 3" xfId="26711" xr:uid="{00000000-0005-0000-0000-00002F320000}"/>
    <cellStyle name="計算方式 11 2 2 4 2 4" xfId="41933" xr:uid="{00000000-0005-0000-0000-00002F320000}"/>
    <cellStyle name="計算方式 11 2 2 4 3" xfId="9986" xr:uid="{00000000-0005-0000-0000-00005F080000}"/>
    <cellStyle name="計算方式 11 2 2 4 3 2" xfId="29587" xr:uid="{00000000-0005-0000-0000-000031320000}"/>
    <cellStyle name="計算方式 11 2 2 4 3 3" xfId="44153" xr:uid="{00000000-0005-0000-0000-000031320000}"/>
    <cellStyle name="計算方式 11 2 2 4 4" xfId="10400" xr:uid="{00000000-0005-0000-0000-0000DA280000}"/>
    <cellStyle name="計算方式 11 2 2 4 5" xfId="11803" xr:uid="{00000000-0005-0000-0000-00005F080000}"/>
    <cellStyle name="計算方式 11 2 2 4 5 2" xfId="30367" xr:uid="{00000000-0005-0000-0000-000033320000}"/>
    <cellStyle name="計算方式 11 2 2 4 5 3" xfId="44514" xr:uid="{00000000-0005-0000-0000-000033320000}"/>
    <cellStyle name="計算方式 11 2 2 4 6" xfId="17002" xr:uid="{00000000-0005-0000-0000-00005F080000}"/>
    <cellStyle name="計算方式 11 2 2 4 6 2" xfId="35558" xr:uid="{00000000-0005-0000-0000-000034320000}"/>
    <cellStyle name="計算方式 11 2 2 4 6 3" xfId="49239" xr:uid="{00000000-0005-0000-0000-000034320000}"/>
    <cellStyle name="計算方式 11 2 2 4 7" xfId="15293" xr:uid="{00000000-0005-0000-0000-000083050000}"/>
    <cellStyle name="計算方式 11 2 2 4 7 2" xfId="33849" xr:uid="{00000000-0005-0000-0000-000035320000}"/>
    <cellStyle name="計算方式 11 2 2 4 7 3" xfId="47786" xr:uid="{00000000-0005-0000-0000-000035320000}"/>
    <cellStyle name="計算方式 11 2 2 4 8" xfId="18696" xr:uid="{00000000-0005-0000-0000-00005F080000}"/>
    <cellStyle name="計算方式 11 2 2 4 8 2" xfId="37252" xr:uid="{00000000-0005-0000-0000-000036320000}"/>
    <cellStyle name="計算方式 11 2 2 4 8 3" xfId="50749" xr:uid="{00000000-0005-0000-0000-000036320000}"/>
    <cellStyle name="計算方式 11 2 2 4 9" xfId="21860" xr:uid="{00000000-0005-0000-0000-000083050000}"/>
    <cellStyle name="計算方式 11 2 2 4 9 2" xfId="40400" xr:uid="{00000000-0005-0000-0000-000037320000}"/>
    <cellStyle name="計算方式 11 2 2 4 9 3" xfId="53748" xr:uid="{00000000-0005-0000-0000-000037320000}"/>
    <cellStyle name="計算方式 11 2 2 5" xfId="5027" xr:uid="{00000000-0005-0000-0000-00005C080000}"/>
    <cellStyle name="計算方式 11 2 2 5 2" xfId="20055" xr:uid="{00000000-0005-0000-0000-00005B0A0000}"/>
    <cellStyle name="計算方式 11 2 2 5 2 2" xfId="38608" xr:uid="{00000000-0005-0000-0000-000039320000}"/>
    <cellStyle name="計算方式 11 2 2 5 2 3" xfId="52100" xr:uid="{00000000-0005-0000-0000-000039320000}"/>
    <cellStyle name="計算方式 11 2 2 5 3" xfId="25445" xr:uid="{00000000-0005-0000-0000-000038320000}"/>
    <cellStyle name="計算方式 11 2 2 5 4" xfId="41014" xr:uid="{00000000-0005-0000-0000-000038320000}"/>
    <cellStyle name="計算方式 11 2 2 6" xfId="10397" xr:uid="{00000000-0005-0000-0000-0000D7280000}"/>
    <cellStyle name="計算方式 11 2 2 7" xfId="15712" xr:uid="{00000000-0005-0000-0000-000083050000}"/>
    <cellStyle name="計算方式 11 2 2 7 2" xfId="34268" xr:uid="{00000000-0005-0000-0000-00003B320000}"/>
    <cellStyle name="計算方式 11 2 2 7 3" xfId="48129" xr:uid="{00000000-0005-0000-0000-00003B320000}"/>
    <cellStyle name="計算方式 11 2 2 8" xfId="12342" xr:uid="{00000000-0005-0000-0000-00005C080000}"/>
    <cellStyle name="計算方式 11 2 2 8 2" xfId="30903" xr:uid="{00000000-0005-0000-0000-00003C320000}"/>
    <cellStyle name="計算方式 11 2 2 8 3" xfId="45013" xr:uid="{00000000-0005-0000-0000-00003C320000}"/>
    <cellStyle name="計算方式 11 2 2 9" xfId="18989" xr:uid="{00000000-0005-0000-0000-00005C080000}"/>
    <cellStyle name="計算方式 11 2 2 9 2" xfId="37545" xr:uid="{00000000-0005-0000-0000-00003D320000}"/>
    <cellStyle name="計算方式 11 2 2 9 3" xfId="51037" xr:uid="{00000000-0005-0000-0000-00003D320000}"/>
    <cellStyle name="計算方式 11 2 3" xfId="2201" xr:uid="{00000000-0005-0000-0000-000082050000}"/>
    <cellStyle name="計算方式 11 2 3 10" xfId="18550" xr:uid="{00000000-0005-0000-0000-000082050000}"/>
    <cellStyle name="計算方式 11 2 3 10 2" xfId="37106" xr:uid="{00000000-0005-0000-0000-00003F320000}"/>
    <cellStyle name="計算方式 11 2 3 10 3" xfId="50608" xr:uid="{00000000-0005-0000-0000-00003F320000}"/>
    <cellStyle name="計算方式 11 2 3 11" xfId="18845" xr:uid="{00000000-0005-0000-0000-000060080000}"/>
    <cellStyle name="計算方式 11 2 3 11 2" xfId="37401" xr:uid="{00000000-0005-0000-0000-000040320000}"/>
    <cellStyle name="計算方式 11 2 3 11 3" xfId="50893" xr:uid="{00000000-0005-0000-0000-000040320000}"/>
    <cellStyle name="計算方式 11 2 3 12" xfId="23712" xr:uid="{00000000-0005-0000-0000-00003E320000}"/>
    <cellStyle name="計算方式 11 2 3 13" xfId="55121" xr:uid="{00000000-0005-0000-0000-000082050000}"/>
    <cellStyle name="計算方式 11 2 3 2" xfId="5408" xr:uid="{00000000-0005-0000-0000-000060080000}"/>
    <cellStyle name="計算方式 11 2 3 2 2" xfId="20398" xr:uid="{00000000-0005-0000-0000-00005D0A0000}"/>
    <cellStyle name="計算方式 11 2 3 2 2 2" xfId="38950" xr:uid="{00000000-0005-0000-0000-000042320000}"/>
    <cellStyle name="計算方式 11 2 3 2 2 3" xfId="52429" xr:uid="{00000000-0005-0000-0000-000042320000}"/>
    <cellStyle name="計算方式 11 2 3 2 3" xfId="25825" xr:uid="{00000000-0005-0000-0000-000041320000}"/>
    <cellStyle name="計算方式 11 2 3 2 4" xfId="41321" xr:uid="{00000000-0005-0000-0000-000041320000}"/>
    <cellStyle name="計算方式 11 2 3 3" xfId="7374" xr:uid="{00000000-0005-0000-0000-000060080000}"/>
    <cellStyle name="計算方式 11 2 3 3 2" xfId="27559" xr:uid="{00000000-0005-0000-0000-000043320000}"/>
    <cellStyle name="計算方式 11 2 3 3 3" xfId="42645" xr:uid="{00000000-0005-0000-0000-000043320000}"/>
    <cellStyle name="計算方式 11 2 3 4" xfId="4650" xr:uid="{00000000-0005-0000-0000-000060080000}"/>
    <cellStyle name="計算方式 11 2 3 4 2" xfId="25162" xr:uid="{00000000-0005-0000-0000-000044320000}"/>
    <cellStyle name="計算方式 11 2 3 4 3" xfId="24514" xr:uid="{00000000-0005-0000-0000-000044320000}"/>
    <cellStyle name="計算方式 11 2 3 5" xfId="8172" xr:uid="{00000000-0005-0000-0000-000060080000}"/>
    <cellStyle name="計算方式 11 2 3 5 2" xfId="28189" xr:uid="{00000000-0005-0000-0000-000045320000}"/>
    <cellStyle name="計算方式 11 2 3 5 3" xfId="43087" xr:uid="{00000000-0005-0000-0000-000045320000}"/>
    <cellStyle name="計算方式 11 2 3 6" xfId="10401" xr:uid="{00000000-0005-0000-0000-0000DB280000}"/>
    <cellStyle name="計算方式 11 2 3 7" xfId="12421" xr:uid="{00000000-0005-0000-0000-000082050000}"/>
    <cellStyle name="計算方式 11 2 3 7 2" xfId="30980" xr:uid="{00000000-0005-0000-0000-000047320000}"/>
    <cellStyle name="計算方式 11 2 3 7 3" xfId="45080" xr:uid="{00000000-0005-0000-0000-000047320000}"/>
    <cellStyle name="計算方式 11 2 3 8" xfId="14878" xr:uid="{00000000-0005-0000-0000-00005F080000}"/>
    <cellStyle name="計算方式 11 2 3 8 2" xfId="33434" xr:uid="{00000000-0005-0000-0000-000048320000}"/>
    <cellStyle name="計算方式 11 2 3 8 3" xfId="47395" xr:uid="{00000000-0005-0000-0000-000048320000}"/>
    <cellStyle name="計算方式 11 2 3 9" xfId="12286" xr:uid="{00000000-0005-0000-0000-000060080000}"/>
    <cellStyle name="計算方式 11 2 3 9 2" xfId="30847" xr:uid="{00000000-0005-0000-0000-000049320000}"/>
    <cellStyle name="計算方式 11 2 3 9 3" xfId="44960" xr:uid="{00000000-0005-0000-0000-000049320000}"/>
    <cellStyle name="計算方式 11 2 4" xfId="2245" xr:uid="{00000000-0005-0000-0000-000082050000}"/>
    <cellStyle name="計算方式 11 2 4 10" xfId="23756" xr:uid="{00000000-0005-0000-0000-00004A320000}"/>
    <cellStyle name="計算方式 11 2 4 11" xfId="55165" xr:uid="{00000000-0005-0000-0000-000082050000}"/>
    <cellStyle name="計算方式 11 2 4 2" xfId="5452" xr:uid="{00000000-0005-0000-0000-000061080000}"/>
    <cellStyle name="計算方式 11 2 4 2 2" xfId="20442" xr:uid="{00000000-0005-0000-0000-00005F0A0000}"/>
    <cellStyle name="計算方式 11 2 4 2 2 2" xfId="38994" xr:uid="{00000000-0005-0000-0000-00004C320000}"/>
    <cellStyle name="計算方式 11 2 4 2 2 3" xfId="52473" xr:uid="{00000000-0005-0000-0000-00004C320000}"/>
    <cellStyle name="計算方式 11 2 4 2 3" xfId="25869" xr:uid="{00000000-0005-0000-0000-00004B320000}"/>
    <cellStyle name="計算方式 11 2 4 2 4" xfId="41365" xr:uid="{00000000-0005-0000-0000-00004B320000}"/>
    <cellStyle name="計算方式 11 2 4 3" xfId="8192" xr:uid="{00000000-0005-0000-0000-000061080000}"/>
    <cellStyle name="計算方式 11 2 4 3 2" xfId="28209" xr:uid="{00000000-0005-0000-0000-00004D320000}"/>
    <cellStyle name="計算方式 11 2 4 3 3" xfId="43107" xr:uid="{00000000-0005-0000-0000-00004D320000}"/>
    <cellStyle name="計算方式 11 2 4 4" xfId="10402" xr:uid="{00000000-0005-0000-0000-0000DC280000}"/>
    <cellStyle name="計算方式 11 2 4 5" xfId="11698" xr:uid="{00000000-0005-0000-0000-000061080000}"/>
    <cellStyle name="計算方式 11 2 4 5 2" xfId="30262" xr:uid="{00000000-0005-0000-0000-00004F320000}"/>
    <cellStyle name="計算方式 11 2 4 5 3" xfId="44413" xr:uid="{00000000-0005-0000-0000-00004F320000}"/>
    <cellStyle name="計算方式 11 2 4 6" xfId="13498" xr:uid="{00000000-0005-0000-0000-000061080000}"/>
    <cellStyle name="計算方式 11 2 4 6 2" xfId="32054" xr:uid="{00000000-0005-0000-0000-000050320000}"/>
    <cellStyle name="計算方式 11 2 4 6 3" xfId="46119" xr:uid="{00000000-0005-0000-0000-000050320000}"/>
    <cellStyle name="計算方式 11 2 4 7" xfId="13780" xr:uid="{00000000-0005-0000-0000-000082050000}"/>
    <cellStyle name="計算方式 11 2 4 7 2" xfId="32336" xr:uid="{00000000-0005-0000-0000-000051320000}"/>
    <cellStyle name="計算方式 11 2 4 7 3" xfId="46366" xr:uid="{00000000-0005-0000-0000-000051320000}"/>
    <cellStyle name="計算方式 11 2 4 8" xfId="18914" xr:uid="{00000000-0005-0000-0000-000061080000}"/>
    <cellStyle name="計算方式 11 2 4 8 2" xfId="37470" xr:uid="{00000000-0005-0000-0000-000052320000}"/>
    <cellStyle name="計算方式 11 2 4 8 3" xfId="50962" xr:uid="{00000000-0005-0000-0000-000052320000}"/>
    <cellStyle name="計算方式 11 2 4 9" xfId="21401" xr:uid="{00000000-0005-0000-0000-000082050000}"/>
    <cellStyle name="計算方式 11 2 4 9 2" xfId="39941" xr:uid="{00000000-0005-0000-0000-000053320000}"/>
    <cellStyle name="計算方式 11 2 4 9 3" xfId="53289" xr:uid="{00000000-0005-0000-0000-000053320000}"/>
    <cellStyle name="計算方式 11 2 5" xfId="3165" xr:uid="{00000000-0005-0000-0000-000082050000}"/>
    <cellStyle name="計算方式 11 2 5 10" xfId="55986" xr:uid="{00000000-0005-0000-0000-000082050000}"/>
    <cellStyle name="計算方式 11 2 5 2" xfId="6372" xr:uid="{00000000-0005-0000-0000-000062080000}"/>
    <cellStyle name="計算方式 11 2 5 2 2" xfId="21007" xr:uid="{00000000-0005-0000-0000-0000610A0000}"/>
    <cellStyle name="計算方式 11 2 5 2 2 2" xfId="39549" xr:uid="{00000000-0005-0000-0000-000056320000}"/>
    <cellStyle name="計算方式 11 2 5 2 2 3" xfId="52897" xr:uid="{00000000-0005-0000-0000-000056320000}"/>
    <cellStyle name="計算方式 11 2 5 2 3" xfId="26779" xr:uid="{00000000-0005-0000-0000-000055320000}"/>
    <cellStyle name="計算方式 11 2 5 2 4" xfId="42000" xr:uid="{00000000-0005-0000-0000-000055320000}"/>
    <cellStyle name="計算方式 11 2 5 3" xfId="10055" xr:uid="{00000000-0005-0000-0000-000062080000}"/>
    <cellStyle name="計算方式 11 2 5 3 2" xfId="29656" xr:uid="{00000000-0005-0000-0000-000057320000}"/>
    <cellStyle name="計算方式 11 2 5 3 3" xfId="44220" xr:uid="{00000000-0005-0000-0000-000057320000}"/>
    <cellStyle name="計算方式 11 2 5 4" xfId="10403" xr:uid="{00000000-0005-0000-0000-0000DD280000}"/>
    <cellStyle name="計算方式 11 2 5 5" xfId="12904" xr:uid="{00000000-0005-0000-0000-000062080000}"/>
    <cellStyle name="計算方式 11 2 5 5 2" xfId="31460" xr:uid="{00000000-0005-0000-0000-000059320000}"/>
    <cellStyle name="計算方式 11 2 5 5 3" xfId="45543" xr:uid="{00000000-0005-0000-0000-000059320000}"/>
    <cellStyle name="計算方式 11 2 5 6" xfId="17071" xr:uid="{00000000-0005-0000-0000-000062080000}"/>
    <cellStyle name="計算方式 11 2 5 6 2" xfId="35627" xr:uid="{00000000-0005-0000-0000-00005A320000}"/>
    <cellStyle name="計算方式 11 2 5 6 3" xfId="49307" xr:uid="{00000000-0005-0000-0000-00005A320000}"/>
    <cellStyle name="計算方式 11 2 5 7" xfId="13580" xr:uid="{00000000-0005-0000-0000-000082050000}"/>
    <cellStyle name="計算方式 11 2 5 7 2" xfId="32136" xr:uid="{00000000-0005-0000-0000-00005B320000}"/>
    <cellStyle name="計算方式 11 2 5 7 3" xfId="46187" xr:uid="{00000000-0005-0000-0000-00005B320000}"/>
    <cellStyle name="計算方式 11 2 5 8" xfId="19606" xr:uid="{00000000-0005-0000-0000-000062080000}"/>
    <cellStyle name="計算方式 11 2 5 8 2" xfId="38162" xr:uid="{00000000-0005-0000-0000-00005C320000}"/>
    <cellStyle name="計算方式 11 2 5 8 3" xfId="51654" xr:uid="{00000000-0005-0000-0000-00005C320000}"/>
    <cellStyle name="計算方式 11 2 5 9" xfId="21928" xr:uid="{00000000-0005-0000-0000-000082050000}"/>
    <cellStyle name="計算方式 11 2 5 9 2" xfId="40468" xr:uid="{00000000-0005-0000-0000-00005D320000}"/>
    <cellStyle name="計算方式 11 2 5 9 3" xfId="53816" xr:uid="{00000000-0005-0000-0000-00005D320000}"/>
    <cellStyle name="計算方式 11 2 6" xfId="4614" xr:uid="{00000000-0005-0000-0000-00005B080000}"/>
    <cellStyle name="計算方式 11 2 6 2" xfId="25126" xr:uid="{00000000-0005-0000-0000-00005E320000}"/>
    <cellStyle name="計算方式 11 2 6 3" xfId="22576" xr:uid="{00000000-0005-0000-0000-00005E320000}"/>
    <cellStyle name="計算方式 11 2 7" xfId="10396" xr:uid="{00000000-0005-0000-0000-0000D6280000}"/>
    <cellStyle name="計算方式 11 2 8" xfId="15342" xr:uid="{00000000-0005-0000-0000-000082050000}"/>
    <cellStyle name="計算方式 11 2 8 2" xfId="33898" xr:uid="{00000000-0005-0000-0000-000060320000}"/>
    <cellStyle name="計算方式 11 2 8 3" xfId="47831" xr:uid="{00000000-0005-0000-0000-000060320000}"/>
    <cellStyle name="計算方式 11 2 9" xfId="17985" xr:uid="{00000000-0005-0000-0000-00005B080000}"/>
    <cellStyle name="計算方式 11 2 9 2" xfId="36541" xr:uid="{00000000-0005-0000-0000-000061320000}"/>
    <cellStyle name="計算方式 11 2 9 3" xfId="50112" xr:uid="{00000000-0005-0000-0000-000061320000}"/>
    <cellStyle name="計算方式 11 3" xfId="1819" xr:uid="{00000000-0005-0000-0000-000084050000}"/>
    <cellStyle name="計算方式 11 3 10" xfId="21292" xr:uid="{00000000-0005-0000-0000-000084050000}"/>
    <cellStyle name="計算方式 11 3 10 2" xfId="39832" xr:uid="{00000000-0005-0000-0000-000063320000}"/>
    <cellStyle name="計算方式 11 3 10 3" xfId="53180" xr:uid="{00000000-0005-0000-0000-000063320000}"/>
    <cellStyle name="計算方式 11 3 11" xfId="21069" xr:uid="{00000000-0005-0000-0000-000084050000}"/>
    <cellStyle name="計算方式 11 3 11 2" xfId="39609" xr:uid="{00000000-0005-0000-0000-000064320000}"/>
    <cellStyle name="計算方式 11 3 11 3" xfId="52957" xr:uid="{00000000-0005-0000-0000-000064320000}"/>
    <cellStyle name="計算方式 11 3 12" xfId="23374" xr:uid="{00000000-0005-0000-0000-000062320000}"/>
    <cellStyle name="計算方式 11 3 13" xfId="29735" xr:uid="{00000000-0005-0000-0000-000062320000}"/>
    <cellStyle name="計算方式 11 3 14" xfId="54740" xr:uid="{00000000-0005-0000-0000-000084050000}"/>
    <cellStyle name="計算方式 11 3 2" xfId="1888" xr:uid="{00000000-0005-0000-0000-000084050000}"/>
    <cellStyle name="計算方式 11 3 2 10" xfId="14668" xr:uid="{00000000-0005-0000-0000-000084050000}"/>
    <cellStyle name="計算方式 11 3 2 10 2" xfId="33224" xr:uid="{00000000-0005-0000-0000-000066320000}"/>
    <cellStyle name="計算方式 11 3 2 10 3" xfId="47193" xr:uid="{00000000-0005-0000-0000-000066320000}"/>
    <cellStyle name="計算方式 11 3 2 11" xfId="19193" xr:uid="{00000000-0005-0000-0000-000064080000}"/>
    <cellStyle name="計算方式 11 3 2 11 2" xfId="37749" xr:uid="{00000000-0005-0000-0000-000067320000}"/>
    <cellStyle name="計算方式 11 3 2 11 3" xfId="51241" xr:uid="{00000000-0005-0000-0000-000067320000}"/>
    <cellStyle name="計算方式 11 3 2 12" xfId="23443" xr:uid="{00000000-0005-0000-0000-000065320000}"/>
    <cellStyle name="計算方式 11 3 2 13" xfId="54808" xr:uid="{00000000-0005-0000-0000-000084050000}"/>
    <cellStyle name="計算方式 11 3 2 2" xfId="5095" xr:uid="{00000000-0005-0000-0000-000064080000}"/>
    <cellStyle name="計算方式 11 3 2 2 2" xfId="20122" xr:uid="{00000000-0005-0000-0000-0000640A0000}"/>
    <cellStyle name="計算方式 11 3 2 2 2 2" xfId="38674" xr:uid="{00000000-0005-0000-0000-000069320000}"/>
    <cellStyle name="計算方式 11 3 2 2 2 3" xfId="52166" xr:uid="{00000000-0005-0000-0000-000069320000}"/>
    <cellStyle name="計算方式 11 3 2 2 3" xfId="25512" xr:uid="{00000000-0005-0000-0000-000068320000}"/>
    <cellStyle name="計算方式 11 3 2 2 4" xfId="41081" xr:uid="{00000000-0005-0000-0000-000068320000}"/>
    <cellStyle name="計算方式 11 3 2 3" xfId="7061" xr:uid="{00000000-0005-0000-0000-000064080000}"/>
    <cellStyle name="計算方式 11 3 2 3 2" xfId="27249" xr:uid="{00000000-0005-0000-0000-00006A320000}"/>
    <cellStyle name="計算方式 11 3 2 3 3" xfId="42352" xr:uid="{00000000-0005-0000-0000-00006A320000}"/>
    <cellStyle name="計算方式 11 3 2 4" xfId="3998" xr:uid="{00000000-0005-0000-0000-000064080000}"/>
    <cellStyle name="計算方式 11 3 2 4 2" xfId="24552" xr:uid="{00000000-0005-0000-0000-00006B320000}"/>
    <cellStyle name="計算方式 11 3 2 4 3" xfId="24482" xr:uid="{00000000-0005-0000-0000-00006B320000}"/>
    <cellStyle name="計算方式 11 3 2 5" xfId="6610" xr:uid="{00000000-0005-0000-0000-000064080000}"/>
    <cellStyle name="計算方式 11 3 2 5 2" xfId="26871" xr:uid="{00000000-0005-0000-0000-00006C320000}"/>
    <cellStyle name="計算方式 11 3 2 5 3" xfId="42053" xr:uid="{00000000-0005-0000-0000-00006C320000}"/>
    <cellStyle name="計算方式 11 3 2 6" xfId="10405" xr:uid="{00000000-0005-0000-0000-0000DF280000}"/>
    <cellStyle name="計算方式 11 3 2 7" xfId="12737" xr:uid="{00000000-0005-0000-0000-000084050000}"/>
    <cellStyle name="計算方式 11 3 2 7 2" xfId="31293" xr:uid="{00000000-0005-0000-0000-00006E320000}"/>
    <cellStyle name="計算方式 11 3 2 7 3" xfId="45381" xr:uid="{00000000-0005-0000-0000-00006E320000}"/>
    <cellStyle name="計算方式 11 3 2 8" xfId="14403" xr:uid="{00000000-0005-0000-0000-000063080000}"/>
    <cellStyle name="計算方式 11 3 2 8 2" xfId="32959" xr:uid="{00000000-0005-0000-0000-00006F320000}"/>
    <cellStyle name="計算方式 11 3 2 8 3" xfId="46943" xr:uid="{00000000-0005-0000-0000-00006F320000}"/>
    <cellStyle name="計算方式 11 3 2 9" xfId="15793" xr:uid="{00000000-0005-0000-0000-000064080000}"/>
    <cellStyle name="計算方式 11 3 2 9 2" xfId="34349" xr:uid="{00000000-0005-0000-0000-000070320000}"/>
    <cellStyle name="計算方式 11 3 2 9 3" xfId="48205" xr:uid="{00000000-0005-0000-0000-000070320000}"/>
    <cellStyle name="計算方式 11 3 3" xfId="2937" xr:uid="{00000000-0005-0000-0000-000084050000}"/>
    <cellStyle name="計算方式 11 3 3 10" xfId="19657" xr:uid="{00000000-0005-0000-0000-000065080000}"/>
    <cellStyle name="計算方式 11 3 3 10 2" xfId="38213" xr:uid="{00000000-0005-0000-0000-000072320000}"/>
    <cellStyle name="計算方式 11 3 3 10 3" xfId="51705" xr:uid="{00000000-0005-0000-0000-000072320000}"/>
    <cellStyle name="計算方式 11 3 3 11" xfId="55758" xr:uid="{00000000-0005-0000-0000-000084050000}"/>
    <cellStyle name="計算方式 11 3 3 2" xfId="6144" xr:uid="{00000000-0005-0000-0000-000065080000}"/>
    <cellStyle name="計算方式 11 3 3 2 2" xfId="26552" xr:uid="{00000000-0005-0000-0000-000073320000}"/>
    <cellStyle name="計算方式 11 3 3 2 3" xfId="41846" xr:uid="{00000000-0005-0000-0000-000073320000}"/>
    <cellStyle name="計算方式 11 3 3 3" xfId="8110" xr:uid="{00000000-0005-0000-0000-000065080000}"/>
    <cellStyle name="計算方式 11 3 3 3 2" xfId="28127" xr:uid="{00000000-0005-0000-0000-000074320000}"/>
    <cellStyle name="計算方式 11 3 3 3 3" xfId="43025" xr:uid="{00000000-0005-0000-0000-000074320000}"/>
    <cellStyle name="計算方式 11 3 3 4" xfId="8970" xr:uid="{00000000-0005-0000-0000-000065080000}"/>
    <cellStyle name="計算方式 11 3 3 4 2" xfId="28804" xr:uid="{00000000-0005-0000-0000-000075320000}"/>
    <cellStyle name="計算方式 11 3 3 4 3" xfId="43502" xr:uid="{00000000-0005-0000-0000-000075320000}"/>
    <cellStyle name="計算方式 11 3 3 5" xfId="9827" xr:uid="{00000000-0005-0000-0000-000065080000}"/>
    <cellStyle name="計算方式 11 3 3 5 2" xfId="29428" xr:uid="{00000000-0005-0000-0000-000076320000}"/>
    <cellStyle name="計算方式 11 3 3 5 3" xfId="44006" xr:uid="{00000000-0005-0000-0000-000076320000}"/>
    <cellStyle name="計算方式 11 3 3 6" xfId="10406" xr:uid="{00000000-0005-0000-0000-0000E0280000}"/>
    <cellStyle name="計算方式 11 3 3 7" xfId="12980" xr:uid="{00000000-0005-0000-0000-000065080000}"/>
    <cellStyle name="計算方式 11 3 3 7 2" xfId="31536" xr:uid="{00000000-0005-0000-0000-000078320000}"/>
    <cellStyle name="計算方式 11 3 3 7 3" xfId="45619" xr:uid="{00000000-0005-0000-0000-000078320000}"/>
    <cellStyle name="計算方式 11 3 3 8" xfId="16843" xr:uid="{00000000-0005-0000-0000-000065080000}"/>
    <cellStyle name="計算方式 11 3 3 8 2" xfId="35399" xr:uid="{00000000-0005-0000-0000-000079320000}"/>
    <cellStyle name="計算方式 11 3 3 8 3" xfId="49092" xr:uid="{00000000-0005-0000-0000-000079320000}"/>
    <cellStyle name="計算方式 11 3 3 9" xfId="14910" xr:uid="{00000000-0005-0000-0000-000084050000}"/>
    <cellStyle name="計算方式 11 3 3 9 2" xfId="33466" xr:uid="{00000000-0005-0000-0000-00007A320000}"/>
    <cellStyle name="計算方式 11 3 3 9 3" xfId="47425" xr:uid="{00000000-0005-0000-0000-00007A320000}"/>
    <cellStyle name="計算方式 11 3 4" xfId="3095" xr:uid="{00000000-0005-0000-0000-000084050000}"/>
    <cellStyle name="計算方式 11 3 4 10" xfId="24297" xr:uid="{00000000-0005-0000-0000-00007B320000}"/>
    <cellStyle name="計算方式 11 3 4 11" xfId="55916" xr:uid="{00000000-0005-0000-0000-000084050000}"/>
    <cellStyle name="計算方式 11 3 4 2" xfId="6302" xr:uid="{00000000-0005-0000-0000-000066080000}"/>
    <cellStyle name="計算方式 11 3 4 2 2" xfId="20971" xr:uid="{00000000-0005-0000-0000-0000670A0000}"/>
    <cellStyle name="計算方式 11 3 4 2 2 2" xfId="39514" xr:uid="{00000000-0005-0000-0000-00007D320000}"/>
    <cellStyle name="計算方式 11 3 4 2 2 3" xfId="52863" xr:uid="{00000000-0005-0000-0000-00007D320000}"/>
    <cellStyle name="計算方式 11 3 4 2 3" xfId="26710" xr:uid="{00000000-0005-0000-0000-00007C320000}"/>
    <cellStyle name="計算方式 11 3 4 2 4" xfId="41932" xr:uid="{00000000-0005-0000-0000-00007C320000}"/>
    <cellStyle name="計算方式 11 3 4 3" xfId="9985" xr:uid="{00000000-0005-0000-0000-000066080000}"/>
    <cellStyle name="計算方式 11 3 4 3 2" xfId="29586" xr:uid="{00000000-0005-0000-0000-00007E320000}"/>
    <cellStyle name="計算方式 11 3 4 3 3" xfId="44152" xr:uid="{00000000-0005-0000-0000-00007E320000}"/>
    <cellStyle name="計算方式 11 3 4 4" xfId="10407" xr:uid="{00000000-0005-0000-0000-0000E1280000}"/>
    <cellStyle name="計算方式 11 3 4 5" xfId="11976" xr:uid="{00000000-0005-0000-0000-000066080000}"/>
    <cellStyle name="計算方式 11 3 4 5 2" xfId="30540" xr:uid="{00000000-0005-0000-0000-000080320000}"/>
    <cellStyle name="計算方式 11 3 4 5 3" xfId="44684" xr:uid="{00000000-0005-0000-0000-000080320000}"/>
    <cellStyle name="計算方式 11 3 4 6" xfId="17001" xr:uid="{00000000-0005-0000-0000-000066080000}"/>
    <cellStyle name="計算方式 11 3 4 6 2" xfId="35557" xr:uid="{00000000-0005-0000-0000-000081320000}"/>
    <cellStyle name="計算方式 11 3 4 6 3" xfId="49238" xr:uid="{00000000-0005-0000-0000-000081320000}"/>
    <cellStyle name="計算方式 11 3 4 7" xfId="18099" xr:uid="{00000000-0005-0000-0000-000084050000}"/>
    <cellStyle name="計算方式 11 3 4 7 2" xfId="36655" xr:uid="{00000000-0005-0000-0000-000082320000}"/>
    <cellStyle name="計算方式 11 3 4 7 3" xfId="50215" xr:uid="{00000000-0005-0000-0000-000082320000}"/>
    <cellStyle name="計算方式 11 3 4 8" xfId="15920" xr:uid="{00000000-0005-0000-0000-000066080000}"/>
    <cellStyle name="計算方式 11 3 4 8 2" xfId="34476" xr:uid="{00000000-0005-0000-0000-000083320000}"/>
    <cellStyle name="計算方式 11 3 4 8 3" xfId="48321" xr:uid="{00000000-0005-0000-0000-000083320000}"/>
    <cellStyle name="計算方式 11 3 4 9" xfId="21859" xr:uid="{00000000-0005-0000-0000-000084050000}"/>
    <cellStyle name="計算方式 11 3 4 9 2" xfId="40399" xr:uid="{00000000-0005-0000-0000-000084320000}"/>
    <cellStyle name="計算方式 11 3 4 9 3" xfId="53747" xr:uid="{00000000-0005-0000-0000-000084320000}"/>
    <cellStyle name="計算方式 11 3 5" xfId="5026" xr:uid="{00000000-0005-0000-0000-000063080000}"/>
    <cellStyle name="計算方式 11 3 5 2" xfId="20054" xr:uid="{00000000-0005-0000-0000-0000680A0000}"/>
    <cellStyle name="計算方式 11 3 5 2 2" xfId="38607" xr:uid="{00000000-0005-0000-0000-000086320000}"/>
    <cellStyle name="計算方式 11 3 5 2 3" xfId="52099" xr:uid="{00000000-0005-0000-0000-000086320000}"/>
    <cellStyle name="計算方式 11 3 5 3" xfId="25444" xr:uid="{00000000-0005-0000-0000-000085320000}"/>
    <cellStyle name="計算方式 11 3 5 4" xfId="41013" xr:uid="{00000000-0005-0000-0000-000085320000}"/>
    <cellStyle name="計算方式 11 3 6" xfId="10404" xr:uid="{00000000-0005-0000-0000-0000DE280000}"/>
    <cellStyle name="計算方式 11 3 7" xfId="15271" xr:uid="{00000000-0005-0000-0000-000084050000}"/>
    <cellStyle name="計算方式 11 3 7 2" xfId="33827" xr:uid="{00000000-0005-0000-0000-000088320000}"/>
    <cellStyle name="計算方式 11 3 7 3" xfId="47767" xr:uid="{00000000-0005-0000-0000-000088320000}"/>
    <cellStyle name="計算方式 11 3 8" xfId="17575" xr:uid="{00000000-0005-0000-0000-000063080000}"/>
    <cellStyle name="計算方式 11 3 8 2" xfId="36131" xr:uid="{00000000-0005-0000-0000-000089320000}"/>
    <cellStyle name="計算方式 11 3 8 3" xfId="49760" xr:uid="{00000000-0005-0000-0000-000089320000}"/>
    <cellStyle name="計算方式 11 3 9" xfId="19690" xr:uid="{00000000-0005-0000-0000-000063080000}"/>
    <cellStyle name="計算方式 11 3 9 2" xfId="38246" xr:uid="{00000000-0005-0000-0000-00008A320000}"/>
    <cellStyle name="計算方式 11 3 9 3" xfId="51738" xr:uid="{00000000-0005-0000-0000-00008A320000}"/>
    <cellStyle name="計算方式 11 4" xfId="2202" xr:uid="{00000000-0005-0000-0000-000081050000}"/>
    <cellStyle name="計算方式 11 4 10" xfId="17556" xr:uid="{00000000-0005-0000-0000-000081050000}"/>
    <cellStyle name="計算方式 11 4 10 2" xfId="36112" xr:uid="{00000000-0005-0000-0000-00008C320000}"/>
    <cellStyle name="計算方式 11 4 10 3" xfId="49742" xr:uid="{00000000-0005-0000-0000-00008C320000}"/>
    <cellStyle name="計算方式 11 4 11" xfId="15772" xr:uid="{00000000-0005-0000-0000-000067080000}"/>
    <cellStyle name="計算方式 11 4 11 2" xfId="34328" xr:uid="{00000000-0005-0000-0000-00008D320000}"/>
    <cellStyle name="計算方式 11 4 11 3" xfId="48184" xr:uid="{00000000-0005-0000-0000-00008D320000}"/>
    <cellStyle name="計算方式 11 4 12" xfId="23713" xr:uid="{00000000-0005-0000-0000-00008B320000}"/>
    <cellStyle name="計算方式 11 4 13" xfId="55122" xr:uid="{00000000-0005-0000-0000-000081050000}"/>
    <cellStyle name="計算方式 11 4 2" xfId="5409" xr:uid="{00000000-0005-0000-0000-000067080000}"/>
    <cellStyle name="計算方式 11 4 2 2" xfId="20399" xr:uid="{00000000-0005-0000-0000-00006A0A0000}"/>
    <cellStyle name="計算方式 11 4 2 2 2" xfId="38951" xr:uid="{00000000-0005-0000-0000-00008F320000}"/>
    <cellStyle name="計算方式 11 4 2 2 3" xfId="52430" xr:uid="{00000000-0005-0000-0000-00008F320000}"/>
    <cellStyle name="計算方式 11 4 2 3" xfId="25826" xr:uid="{00000000-0005-0000-0000-00008E320000}"/>
    <cellStyle name="計算方式 11 4 2 4" xfId="41322" xr:uid="{00000000-0005-0000-0000-00008E320000}"/>
    <cellStyle name="計算方式 11 4 3" xfId="7375" xr:uid="{00000000-0005-0000-0000-000067080000}"/>
    <cellStyle name="計算方式 11 4 3 2" xfId="27560" xr:uid="{00000000-0005-0000-0000-000090320000}"/>
    <cellStyle name="計算方式 11 4 3 3" xfId="42646" xr:uid="{00000000-0005-0000-0000-000090320000}"/>
    <cellStyle name="計算方式 11 4 4" xfId="4651" xr:uid="{00000000-0005-0000-0000-000067080000}"/>
    <cellStyle name="計算方式 11 4 4 2" xfId="25163" xr:uid="{00000000-0005-0000-0000-000091320000}"/>
    <cellStyle name="計算方式 11 4 4 3" xfId="22557" xr:uid="{00000000-0005-0000-0000-000091320000}"/>
    <cellStyle name="計算方式 11 4 5" xfId="6837" xr:uid="{00000000-0005-0000-0000-000067080000}"/>
    <cellStyle name="計算方式 11 4 5 2" xfId="27098" xr:uid="{00000000-0005-0000-0000-000092320000}"/>
    <cellStyle name="計算方式 11 4 5 3" xfId="42272" xr:uid="{00000000-0005-0000-0000-000092320000}"/>
    <cellStyle name="計算方式 11 4 6" xfId="10408" xr:uid="{00000000-0005-0000-0000-0000E2280000}"/>
    <cellStyle name="計算方式 11 4 7" xfId="12420" xr:uid="{00000000-0005-0000-0000-000081050000}"/>
    <cellStyle name="計算方式 11 4 7 2" xfId="30979" xr:uid="{00000000-0005-0000-0000-000094320000}"/>
    <cellStyle name="計算方式 11 4 7 3" xfId="45079" xr:uid="{00000000-0005-0000-0000-000094320000}"/>
    <cellStyle name="計算方式 11 4 8" xfId="14879" xr:uid="{00000000-0005-0000-0000-000066080000}"/>
    <cellStyle name="計算方式 11 4 8 2" xfId="33435" xr:uid="{00000000-0005-0000-0000-000095320000}"/>
    <cellStyle name="計算方式 11 4 8 3" xfId="47396" xr:uid="{00000000-0005-0000-0000-000095320000}"/>
    <cellStyle name="計算方式 11 4 9" xfId="15493" xr:uid="{00000000-0005-0000-0000-000067080000}"/>
    <cellStyle name="計算方式 11 4 9 2" xfId="34049" xr:uid="{00000000-0005-0000-0000-000096320000}"/>
    <cellStyle name="計算方式 11 4 9 3" xfId="47973" xr:uid="{00000000-0005-0000-0000-000096320000}"/>
    <cellStyle name="計算方式 11 5" xfId="2246" xr:uid="{00000000-0005-0000-0000-000081050000}"/>
    <cellStyle name="計算方式 11 5 10" xfId="23757" xr:uid="{00000000-0005-0000-0000-000097320000}"/>
    <cellStyle name="計算方式 11 5 11" xfId="55166" xr:uid="{00000000-0005-0000-0000-000081050000}"/>
    <cellStyle name="計算方式 11 5 2" xfId="5453" xr:uid="{00000000-0005-0000-0000-000068080000}"/>
    <cellStyle name="計算方式 11 5 2 2" xfId="20443" xr:uid="{00000000-0005-0000-0000-00006C0A0000}"/>
    <cellStyle name="計算方式 11 5 2 2 2" xfId="38995" xr:uid="{00000000-0005-0000-0000-000099320000}"/>
    <cellStyle name="計算方式 11 5 2 2 3" xfId="52474" xr:uid="{00000000-0005-0000-0000-000099320000}"/>
    <cellStyle name="計算方式 11 5 2 3" xfId="25870" xr:uid="{00000000-0005-0000-0000-000098320000}"/>
    <cellStyle name="計算方式 11 5 2 4" xfId="41366" xr:uid="{00000000-0005-0000-0000-000098320000}"/>
    <cellStyle name="計算方式 11 5 3" xfId="6859" xr:uid="{00000000-0005-0000-0000-000068080000}"/>
    <cellStyle name="計算方式 11 5 3 2" xfId="27120" xr:uid="{00000000-0005-0000-0000-00009A320000}"/>
    <cellStyle name="計算方式 11 5 3 3" xfId="42294" xr:uid="{00000000-0005-0000-0000-00009A320000}"/>
    <cellStyle name="計算方式 11 5 4" xfId="10409" xr:uid="{00000000-0005-0000-0000-0000E3280000}"/>
    <cellStyle name="計算方式 11 5 5" xfId="13235" xr:uid="{00000000-0005-0000-0000-000068080000}"/>
    <cellStyle name="計算方式 11 5 5 2" xfId="31791" xr:uid="{00000000-0005-0000-0000-00009C320000}"/>
    <cellStyle name="計算方式 11 5 5 3" xfId="45873" xr:uid="{00000000-0005-0000-0000-00009C320000}"/>
    <cellStyle name="計算方式 11 5 6" xfId="13499" xr:uid="{00000000-0005-0000-0000-000068080000}"/>
    <cellStyle name="計算方式 11 5 6 2" xfId="32055" xr:uid="{00000000-0005-0000-0000-00009D320000}"/>
    <cellStyle name="計算方式 11 5 6 3" xfId="46120" xr:uid="{00000000-0005-0000-0000-00009D320000}"/>
    <cellStyle name="計算方式 11 5 7" xfId="14987" xr:uid="{00000000-0005-0000-0000-000081050000}"/>
    <cellStyle name="計算方式 11 5 7 2" xfId="33543" xr:uid="{00000000-0005-0000-0000-00009E320000}"/>
    <cellStyle name="計算方式 11 5 7 3" xfId="47501" xr:uid="{00000000-0005-0000-0000-00009E320000}"/>
    <cellStyle name="計算方式 11 5 8" xfId="18627" xr:uid="{00000000-0005-0000-0000-000068080000}"/>
    <cellStyle name="計算方式 11 5 8 2" xfId="37183" xr:uid="{00000000-0005-0000-0000-00009F320000}"/>
    <cellStyle name="計算方式 11 5 8 3" xfId="50685" xr:uid="{00000000-0005-0000-0000-00009F320000}"/>
    <cellStyle name="計算方式 11 5 9" xfId="21402" xr:uid="{00000000-0005-0000-0000-000081050000}"/>
    <cellStyle name="計算方式 11 5 9 2" xfId="39942" xr:uid="{00000000-0005-0000-0000-0000A0320000}"/>
    <cellStyle name="計算方式 11 5 9 3" xfId="53290" xr:uid="{00000000-0005-0000-0000-0000A0320000}"/>
    <cellStyle name="計算方式 11 6" xfId="2900" xr:uid="{00000000-0005-0000-0000-000081050000}"/>
    <cellStyle name="計算方式 11 6 10" xfId="55721" xr:uid="{00000000-0005-0000-0000-000081050000}"/>
    <cellStyle name="計算方式 11 6 2" xfId="6107" xr:uid="{00000000-0005-0000-0000-000069080000}"/>
    <cellStyle name="計算方式 11 6 2 2" xfId="20838" xr:uid="{00000000-0005-0000-0000-00006E0A0000}"/>
    <cellStyle name="計算方式 11 6 2 2 2" xfId="39381" xr:uid="{00000000-0005-0000-0000-0000A3320000}"/>
    <cellStyle name="計算方式 11 6 2 2 3" xfId="52750" xr:uid="{00000000-0005-0000-0000-0000A3320000}"/>
    <cellStyle name="計算方式 11 6 2 3" xfId="26515" xr:uid="{00000000-0005-0000-0000-0000A2320000}"/>
    <cellStyle name="計算方式 11 6 2 4" xfId="41823" xr:uid="{00000000-0005-0000-0000-0000A2320000}"/>
    <cellStyle name="計算方式 11 6 3" xfId="9790" xr:uid="{00000000-0005-0000-0000-000069080000}"/>
    <cellStyle name="計算方式 11 6 3 2" xfId="29391" xr:uid="{00000000-0005-0000-0000-0000A4320000}"/>
    <cellStyle name="計算方式 11 6 3 3" xfId="43983" xr:uid="{00000000-0005-0000-0000-0000A4320000}"/>
    <cellStyle name="計算方式 11 6 4" xfId="10410" xr:uid="{00000000-0005-0000-0000-0000E4280000}"/>
    <cellStyle name="計算方式 11 6 5" xfId="12993" xr:uid="{00000000-0005-0000-0000-000069080000}"/>
    <cellStyle name="計算方式 11 6 5 2" xfId="31549" xr:uid="{00000000-0005-0000-0000-0000A6320000}"/>
    <cellStyle name="計算方式 11 6 5 3" xfId="45632" xr:uid="{00000000-0005-0000-0000-0000A6320000}"/>
    <cellStyle name="計算方式 11 6 6" xfId="16806" xr:uid="{00000000-0005-0000-0000-000069080000}"/>
    <cellStyle name="計算方式 11 6 6 2" xfId="35362" xr:uid="{00000000-0005-0000-0000-0000A7320000}"/>
    <cellStyle name="計算方式 11 6 6 3" xfId="49069" xr:uid="{00000000-0005-0000-0000-0000A7320000}"/>
    <cellStyle name="計算方式 11 6 7" xfId="17392" xr:uid="{00000000-0005-0000-0000-000081050000}"/>
    <cellStyle name="計算方式 11 6 7 2" xfId="35948" xr:uid="{00000000-0005-0000-0000-0000A8320000}"/>
    <cellStyle name="計算方式 11 6 7 3" xfId="49602" xr:uid="{00000000-0005-0000-0000-0000A8320000}"/>
    <cellStyle name="計算方式 11 6 8" xfId="19726" xr:uid="{00000000-0005-0000-0000-000069080000}"/>
    <cellStyle name="計算方式 11 6 8 2" xfId="38282" xr:uid="{00000000-0005-0000-0000-0000A9320000}"/>
    <cellStyle name="計算方式 11 6 8 3" xfId="51774" xr:uid="{00000000-0005-0000-0000-0000A9320000}"/>
    <cellStyle name="計算方式 11 6 9" xfId="21726" xr:uid="{00000000-0005-0000-0000-000081050000}"/>
    <cellStyle name="計算方式 11 6 9 2" xfId="40266" xr:uid="{00000000-0005-0000-0000-0000AA320000}"/>
    <cellStyle name="計算方式 11 6 9 3" xfId="53614" xr:uid="{00000000-0005-0000-0000-0000AA320000}"/>
    <cellStyle name="計算方式 11 7" xfId="4613" xr:uid="{00000000-0005-0000-0000-00005A080000}"/>
    <cellStyle name="計算方式 11 7 2" xfId="25125" xr:uid="{00000000-0005-0000-0000-0000AB320000}"/>
    <cellStyle name="計算方式 11 7 3" xfId="22577" xr:uid="{00000000-0005-0000-0000-0000AB320000}"/>
    <cellStyle name="計算方式 11 8" xfId="10395" xr:uid="{00000000-0005-0000-0000-0000D5280000}"/>
    <cellStyle name="計算方式 11 9" xfId="15782" xr:uid="{00000000-0005-0000-0000-000081050000}"/>
    <cellStyle name="計算方式 11 9 2" xfId="34338" xr:uid="{00000000-0005-0000-0000-0000AD320000}"/>
    <cellStyle name="計算方式 11 9 3" xfId="48194" xr:uid="{00000000-0005-0000-0000-0000AD320000}"/>
    <cellStyle name="計算方式 2" xfId="1399" xr:uid="{00000000-0005-0000-0000-000085050000}"/>
    <cellStyle name="計算方式 2 10" xfId="11882" xr:uid="{00000000-0005-0000-0000-000085050000}"/>
    <cellStyle name="計算方式 2 10 2" xfId="30446" xr:uid="{00000000-0005-0000-0000-0000AF320000}"/>
    <cellStyle name="計算方式 2 10 3" xfId="44591" xr:uid="{00000000-0005-0000-0000-0000AF320000}"/>
    <cellStyle name="計算方式 2 11" xfId="14508" xr:uid="{00000000-0005-0000-0000-00006A080000}"/>
    <cellStyle name="計算方式 2 11 2" xfId="33064" xr:uid="{00000000-0005-0000-0000-0000B0320000}"/>
    <cellStyle name="計算方式 2 11 3" xfId="47043" xr:uid="{00000000-0005-0000-0000-0000B0320000}"/>
    <cellStyle name="計算方式 2 12" xfId="18922" xr:uid="{00000000-0005-0000-0000-00006A080000}"/>
    <cellStyle name="計算方式 2 12 2" xfId="37478" xr:uid="{00000000-0005-0000-0000-0000B1320000}"/>
    <cellStyle name="計算方式 2 12 3" xfId="50970" xr:uid="{00000000-0005-0000-0000-0000B1320000}"/>
    <cellStyle name="計算方式 2 13" xfId="18949" xr:uid="{00000000-0005-0000-0000-000085050000}"/>
    <cellStyle name="計算方式 2 13 2" xfId="37505" xr:uid="{00000000-0005-0000-0000-0000B2320000}"/>
    <cellStyle name="計算方式 2 13 3" xfId="50997" xr:uid="{00000000-0005-0000-0000-0000B2320000}"/>
    <cellStyle name="計算方式 2 14" xfId="15589" xr:uid="{00000000-0005-0000-0000-000085050000}"/>
    <cellStyle name="計算方式 2 14 2" xfId="34145" xr:uid="{00000000-0005-0000-0000-0000B3320000}"/>
    <cellStyle name="計算方式 2 14 3" xfId="48037" xr:uid="{00000000-0005-0000-0000-0000B3320000}"/>
    <cellStyle name="計算方式 2 15" xfId="23139" xr:uid="{00000000-0005-0000-0000-0000AE320000}"/>
    <cellStyle name="計算方式 2 16" xfId="29884" xr:uid="{00000000-0005-0000-0000-0000AE320000}"/>
    <cellStyle name="計算方式 2 17" xfId="54521" xr:uid="{00000000-0005-0000-0000-000085050000}"/>
    <cellStyle name="計算方式 2 2" xfId="1400" xr:uid="{00000000-0005-0000-0000-000086050000}"/>
    <cellStyle name="計算方式 2 2 10" xfId="16027" xr:uid="{00000000-0005-0000-0000-00006B080000}"/>
    <cellStyle name="計算方式 2 2 10 2" xfId="34583" xr:uid="{00000000-0005-0000-0000-0000B5320000}"/>
    <cellStyle name="計算方式 2 2 10 3" xfId="48404" xr:uid="{00000000-0005-0000-0000-0000B5320000}"/>
    <cellStyle name="計算方式 2 2 11" xfId="18752" xr:uid="{00000000-0005-0000-0000-00006B080000}"/>
    <cellStyle name="計算方式 2 2 11 2" xfId="37308" xr:uid="{00000000-0005-0000-0000-0000B6320000}"/>
    <cellStyle name="計算方式 2 2 11 3" xfId="50805" xr:uid="{00000000-0005-0000-0000-0000B6320000}"/>
    <cellStyle name="計算方式 2 2 12" xfId="19136" xr:uid="{00000000-0005-0000-0000-000086050000}"/>
    <cellStyle name="計算方式 2 2 12 2" xfId="37692" xr:uid="{00000000-0005-0000-0000-0000B7320000}"/>
    <cellStyle name="計算方式 2 2 12 3" xfId="51184" xr:uid="{00000000-0005-0000-0000-0000B7320000}"/>
    <cellStyle name="計算方式 2 2 13" xfId="14926" xr:uid="{00000000-0005-0000-0000-000086050000}"/>
    <cellStyle name="計算方式 2 2 13 2" xfId="33482" xr:uid="{00000000-0005-0000-0000-0000B8320000}"/>
    <cellStyle name="計算方式 2 2 13 3" xfId="47440" xr:uid="{00000000-0005-0000-0000-0000B8320000}"/>
    <cellStyle name="計算方式 2 2 14" xfId="23140" xr:uid="{00000000-0005-0000-0000-0000B4320000}"/>
    <cellStyle name="計算方式 2 2 15" xfId="29887" xr:uid="{00000000-0005-0000-0000-0000B4320000}"/>
    <cellStyle name="計算方式 2 2 16" xfId="54522" xr:uid="{00000000-0005-0000-0000-000086050000}"/>
    <cellStyle name="計算方式 2 2 2" xfId="1401" xr:uid="{00000000-0005-0000-0000-000087050000}"/>
    <cellStyle name="計算方式 2 2 2 10" xfId="18933" xr:uid="{00000000-0005-0000-0000-00006C080000}"/>
    <cellStyle name="計算方式 2 2 2 10 2" xfId="37489" xr:uid="{00000000-0005-0000-0000-0000BA320000}"/>
    <cellStyle name="計算方式 2 2 2 10 3" xfId="50981" xr:uid="{00000000-0005-0000-0000-0000BA320000}"/>
    <cellStyle name="計算方式 2 2 2 11" xfId="14135" xr:uid="{00000000-0005-0000-0000-000087050000}"/>
    <cellStyle name="計算方式 2 2 2 11 2" xfId="32691" xr:uid="{00000000-0005-0000-0000-0000BB320000}"/>
    <cellStyle name="計算方式 2 2 2 11 3" xfId="46691" xr:uid="{00000000-0005-0000-0000-0000BB320000}"/>
    <cellStyle name="計算方式 2 2 2 12" xfId="18739" xr:uid="{00000000-0005-0000-0000-000087050000}"/>
    <cellStyle name="計算方式 2 2 2 12 2" xfId="37295" xr:uid="{00000000-0005-0000-0000-0000BC320000}"/>
    <cellStyle name="計算方式 2 2 2 12 3" xfId="50792" xr:uid="{00000000-0005-0000-0000-0000BC320000}"/>
    <cellStyle name="計算方式 2 2 2 13" xfId="23141" xr:uid="{00000000-0005-0000-0000-0000B9320000}"/>
    <cellStyle name="計算方式 2 2 2 14" xfId="29886" xr:uid="{00000000-0005-0000-0000-0000B9320000}"/>
    <cellStyle name="計算方式 2 2 2 15" xfId="54523" xr:uid="{00000000-0005-0000-0000-000087050000}"/>
    <cellStyle name="計算方式 2 2 2 2" xfId="1823" xr:uid="{00000000-0005-0000-0000-000088050000}"/>
    <cellStyle name="計算方式 2 2 2 2 10" xfId="21296" xr:uid="{00000000-0005-0000-0000-000088050000}"/>
    <cellStyle name="計算方式 2 2 2 2 10 2" xfId="39836" xr:uid="{00000000-0005-0000-0000-0000BE320000}"/>
    <cellStyle name="計算方式 2 2 2 2 10 3" xfId="53184" xr:uid="{00000000-0005-0000-0000-0000BE320000}"/>
    <cellStyle name="計算方式 2 2 2 2 11" xfId="18956" xr:uid="{00000000-0005-0000-0000-000088050000}"/>
    <cellStyle name="計算方式 2 2 2 2 11 2" xfId="37512" xr:uid="{00000000-0005-0000-0000-0000BF320000}"/>
    <cellStyle name="計算方式 2 2 2 2 11 3" xfId="51004" xr:uid="{00000000-0005-0000-0000-0000BF320000}"/>
    <cellStyle name="計算方式 2 2 2 2 12" xfId="23378" xr:uid="{00000000-0005-0000-0000-0000BD320000}"/>
    <cellStyle name="計算方式 2 2 2 2 13" xfId="29736" xr:uid="{00000000-0005-0000-0000-0000BD320000}"/>
    <cellStyle name="計算方式 2 2 2 2 14" xfId="54744" xr:uid="{00000000-0005-0000-0000-000088050000}"/>
    <cellStyle name="計算方式 2 2 2 2 2" xfId="1884" xr:uid="{00000000-0005-0000-0000-000088050000}"/>
    <cellStyle name="計算方式 2 2 2 2 2 10" xfId="17817" xr:uid="{00000000-0005-0000-0000-000088050000}"/>
    <cellStyle name="計算方式 2 2 2 2 2 10 2" xfId="36373" xr:uid="{00000000-0005-0000-0000-0000C1320000}"/>
    <cellStyle name="計算方式 2 2 2 2 2 10 3" xfId="49969" xr:uid="{00000000-0005-0000-0000-0000C1320000}"/>
    <cellStyle name="計算方式 2 2 2 2 2 11" xfId="19079" xr:uid="{00000000-0005-0000-0000-00006E080000}"/>
    <cellStyle name="計算方式 2 2 2 2 2 11 2" xfId="37635" xr:uid="{00000000-0005-0000-0000-0000C2320000}"/>
    <cellStyle name="計算方式 2 2 2 2 2 11 3" xfId="51127" xr:uid="{00000000-0005-0000-0000-0000C2320000}"/>
    <cellStyle name="計算方式 2 2 2 2 2 12" xfId="23439" xr:uid="{00000000-0005-0000-0000-0000C0320000}"/>
    <cellStyle name="計算方式 2 2 2 2 2 13" xfId="54804" xr:uid="{00000000-0005-0000-0000-000088050000}"/>
    <cellStyle name="計算方式 2 2 2 2 2 2" xfId="5091" xr:uid="{00000000-0005-0000-0000-00006E080000}"/>
    <cellStyle name="計算方式 2 2 2 2 2 2 2" xfId="20118" xr:uid="{00000000-0005-0000-0000-0000740A0000}"/>
    <cellStyle name="計算方式 2 2 2 2 2 2 2 2" xfId="38670" xr:uid="{00000000-0005-0000-0000-0000C4320000}"/>
    <cellStyle name="計算方式 2 2 2 2 2 2 2 3" xfId="52162" xr:uid="{00000000-0005-0000-0000-0000C4320000}"/>
    <cellStyle name="計算方式 2 2 2 2 2 2 3" xfId="25508" xr:uid="{00000000-0005-0000-0000-0000C3320000}"/>
    <cellStyle name="計算方式 2 2 2 2 2 2 4" xfId="41077" xr:uid="{00000000-0005-0000-0000-0000C3320000}"/>
    <cellStyle name="計算方式 2 2 2 2 2 3" xfId="7057" xr:uid="{00000000-0005-0000-0000-00006E080000}"/>
    <cellStyle name="計算方式 2 2 2 2 2 3 2" xfId="27245" xr:uid="{00000000-0005-0000-0000-0000C5320000}"/>
    <cellStyle name="計算方式 2 2 2 2 2 3 3" xfId="42348" xr:uid="{00000000-0005-0000-0000-0000C5320000}"/>
    <cellStyle name="計算方式 2 2 2 2 2 4" xfId="3994" xr:uid="{00000000-0005-0000-0000-00006E080000}"/>
    <cellStyle name="計算方式 2 2 2 2 2 4 2" xfId="24548" xr:uid="{00000000-0005-0000-0000-0000C6320000}"/>
    <cellStyle name="計算方式 2 2 2 2 2 4 3" xfId="28278" xr:uid="{00000000-0005-0000-0000-0000C6320000}"/>
    <cellStyle name="計算方式 2 2 2 2 2 5" xfId="7389" xr:uid="{00000000-0005-0000-0000-00006E080000}"/>
    <cellStyle name="計算方式 2 2 2 2 2 5 2" xfId="27574" xr:uid="{00000000-0005-0000-0000-0000C7320000}"/>
    <cellStyle name="計算方式 2 2 2 2 2 5 3" xfId="42660" xr:uid="{00000000-0005-0000-0000-0000C7320000}"/>
    <cellStyle name="計算方式 2 2 2 2 2 6" xfId="10415" xr:uid="{00000000-0005-0000-0000-0000E9280000}"/>
    <cellStyle name="計算方式 2 2 2 2 2 7" xfId="12741" xr:uid="{00000000-0005-0000-0000-000088050000}"/>
    <cellStyle name="計算方式 2 2 2 2 2 7 2" xfId="31297" xr:uid="{00000000-0005-0000-0000-0000C9320000}"/>
    <cellStyle name="計算方式 2 2 2 2 2 7 3" xfId="45385" xr:uid="{00000000-0005-0000-0000-0000C9320000}"/>
    <cellStyle name="計算方式 2 2 2 2 2 8" xfId="14402" xr:uid="{00000000-0005-0000-0000-00006D080000}"/>
    <cellStyle name="計算方式 2 2 2 2 2 8 2" xfId="32958" xr:uid="{00000000-0005-0000-0000-0000CA320000}"/>
    <cellStyle name="計算方式 2 2 2 2 2 8 3" xfId="46942" xr:uid="{00000000-0005-0000-0000-0000CA320000}"/>
    <cellStyle name="計算方式 2 2 2 2 2 9" xfId="12832" xr:uid="{00000000-0005-0000-0000-00006E080000}"/>
    <cellStyle name="計算方式 2 2 2 2 2 9 2" xfId="31388" xr:uid="{00000000-0005-0000-0000-0000CB320000}"/>
    <cellStyle name="計算方式 2 2 2 2 2 9 3" xfId="45475" xr:uid="{00000000-0005-0000-0000-0000CB320000}"/>
    <cellStyle name="計算方式 2 2 2 2 3" xfId="2941" xr:uid="{00000000-0005-0000-0000-000088050000}"/>
    <cellStyle name="計算方式 2 2 2 2 3 10" xfId="19568" xr:uid="{00000000-0005-0000-0000-00006F080000}"/>
    <cellStyle name="計算方式 2 2 2 2 3 10 2" xfId="38124" xr:uid="{00000000-0005-0000-0000-0000CD320000}"/>
    <cellStyle name="計算方式 2 2 2 2 3 10 3" xfId="51616" xr:uid="{00000000-0005-0000-0000-0000CD320000}"/>
    <cellStyle name="計算方式 2 2 2 2 3 11" xfId="55762" xr:uid="{00000000-0005-0000-0000-000088050000}"/>
    <cellStyle name="計算方式 2 2 2 2 3 2" xfId="6148" xr:uid="{00000000-0005-0000-0000-00006F080000}"/>
    <cellStyle name="計算方式 2 2 2 2 3 2 2" xfId="26556" xr:uid="{00000000-0005-0000-0000-0000CE320000}"/>
    <cellStyle name="計算方式 2 2 2 2 3 2 3" xfId="41850" xr:uid="{00000000-0005-0000-0000-0000CE320000}"/>
    <cellStyle name="計算方式 2 2 2 2 3 3" xfId="8114" xr:uid="{00000000-0005-0000-0000-00006F080000}"/>
    <cellStyle name="計算方式 2 2 2 2 3 3 2" xfId="28131" xr:uid="{00000000-0005-0000-0000-0000CF320000}"/>
    <cellStyle name="計算方式 2 2 2 2 3 3 3" xfId="43029" xr:uid="{00000000-0005-0000-0000-0000CF320000}"/>
    <cellStyle name="計算方式 2 2 2 2 3 4" xfId="8974" xr:uid="{00000000-0005-0000-0000-00006F080000}"/>
    <cellStyle name="計算方式 2 2 2 2 3 4 2" xfId="28808" xr:uid="{00000000-0005-0000-0000-0000D0320000}"/>
    <cellStyle name="計算方式 2 2 2 2 3 4 3" xfId="43506" xr:uid="{00000000-0005-0000-0000-0000D0320000}"/>
    <cellStyle name="計算方式 2 2 2 2 3 5" xfId="9831" xr:uid="{00000000-0005-0000-0000-00006F080000}"/>
    <cellStyle name="計算方式 2 2 2 2 3 5 2" xfId="29432" xr:uid="{00000000-0005-0000-0000-0000D1320000}"/>
    <cellStyle name="計算方式 2 2 2 2 3 5 3" xfId="44010" xr:uid="{00000000-0005-0000-0000-0000D1320000}"/>
    <cellStyle name="計算方式 2 2 2 2 3 6" xfId="10416" xr:uid="{00000000-0005-0000-0000-0000EA280000}"/>
    <cellStyle name="計算方式 2 2 2 2 3 7" xfId="11861" xr:uid="{00000000-0005-0000-0000-00006F080000}"/>
    <cellStyle name="計算方式 2 2 2 2 3 7 2" xfId="30425" xr:uid="{00000000-0005-0000-0000-0000D3320000}"/>
    <cellStyle name="計算方式 2 2 2 2 3 7 3" xfId="44570" xr:uid="{00000000-0005-0000-0000-0000D3320000}"/>
    <cellStyle name="計算方式 2 2 2 2 3 8" xfId="16847" xr:uid="{00000000-0005-0000-0000-00006F080000}"/>
    <cellStyle name="計算方式 2 2 2 2 3 8 2" xfId="35403" xr:uid="{00000000-0005-0000-0000-0000D4320000}"/>
    <cellStyle name="計算方式 2 2 2 2 3 8 3" xfId="49096" xr:uid="{00000000-0005-0000-0000-0000D4320000}"/>
    <cellStyle name="計算方式 2 2 2 2 3 9" xfId="17397" xr:uid="{00000000-0005-0000-0000-000088050000}"/>
    <cellStyle name="計算方式 2 2 2 2 3 9 2" xfId="35953" xr:uid="{00000000-0005-0000-0000-0000D5320000}"/>
    <cellStyle name="計算方式 2 2 2 2 3 9 3" xfId="49607" xr:uid="{00000000-0005-0000-0000-0000D5320000}"/>
    <cellStyle name="計算方式 2 2 2 2 4" xfId="3099" xr:uid="{00000000-0005-0000-0000-000088050000}"/>
    <cellStyle name="計算方式 2 2 2 2 4 10" xfId="24301" xr:uid="{00000000-0005-0000-0000-0000D6320000}"/>
    <cellStyle name="計算方式 2 2 2 2 4 11" xfId="55920" xr:uid="{00000000-0005-0000-0000-000088050000}"/>
    <cellStyle name="計算方式 2 2 2 2 4 2" xfId="6306" xr:uid="{00000000-0005-0000-0000-000070080000}"/>
    <cellStyle name="計算方式 2 2 2 2 4 2 2" xfId="20975" xr:uid="{00000000-0005-0000-0000-0000770A0000}"/>
    <cellStyle name="計算方式 2 2 2 2 4 2 2 2" xfId="39518" xr:uid="{00000000-0005-0000-0000-0000D8320000}"/>
    <cellStyle name="計算方式 2 2 2 2 4 2 2 3" xfId="52867" xr:uid="{00000000-0005-0000-0000-0000D8320000}"/>
    <cellStyle name="計算方式 2 2 2 2 4 2 3" xfId="26714" xr:uid="{00000000-0005-0000-0000-0000D7320000}"/>
    <cellStyle name="計算方式 2 2 2 2 4 2 4" xfId="41936" xr:uid="{00000000-0005-0000-0000-0000D7320000}"/>
    <cellStyle name="計算方式 2 2 2 2 4 3" xfId="9989" xr:uid="{00000000-0005-0000-0000-000070080000}"/>
    <cellStyle name="計算方式 2 2 2 2 4 3 2" xfId="29590" xr:uid="{00000000-0005-0000-0000-0000D9320000}"/>
    <cellStyle name="計算方式 2 2 2 2 4 3 3" xfId="44156" xr:uid="{00000000-0005-0000-0000-0000D9320000}"/>
    <cellStyle name="計算方式 2 2 2 2 4 4" xfId="10417" xr:uid="{00000000-0005-0000-0000-0000EB280000}"/>
    <cellStyle name="計算方式 2 2 2 2 4 5" xfId="11802" xr:uid="{00000000-0005-0000-0000-000070080000}"/>
    <cellStyle name="計算方式 2 2 2 2 4 5 2" xfId="30366" xr:uid="{00000000-0005-0000-0000-0000DB320000}"/>
    <cellStyle name="計算方式 2 2 2 2 4 5 3" xfId="44513" xr:uid="{00000000-0005-0000-0000-0000DB320000}"/>
    <cellStyle name="計算方式 2 2 2 2 4 6" xfId="17005" xr:uid="{00000000-0005-0000-0000-000070080000}"/>
    <cellStyle name="計算方式 2 2 2 2 4 6 2" xfId="35561" xr:uid="{00000000-0005-0000-0000-0000DC320000}"/>
    <cellStyle name="計算方式 2 2 2 2 4 6 3" xfId="49242" xr:uid="{00000000-0005-0000-0000-0000DC320000}"/>
    <cellStyle name="計算方式 2 2 2 2 4 7" xfId="18132" xr:uid="{00000000-0005-0000-0000-000088050000}"/>
    <cellStyle name="計算方式 2 2 2 2 4 7 2" xfId="36688" xr:uid="{00000000-0005-0000-0000-0000DD320000}"/>
    <cellStyle name="計算方式 2 2 2 2 4 7 3" xfId="50243" xr:uid="{00000000-0005-0000-0000-0000DD320000}"/>
    <cellStyle name="計算方式 2 2 2 2 4 8" xfId="14329" xr:uid="{00000000-0005-0000-0000-000070080000}"/>
    <cellStyle name="計算方式 2 2 2 2 4 8 2" xfId="32885" xr:uid="{00000000-0005-0000-0000-0000DE320000}"/>
    <cellStyle name="計算方式 2 2 2 2 4 8 3" xfId="46875" xr:uid="{00000000-0005-0000-0000-0000DE320000}"/>
    <cellStyle name="計算方式 2 2 2 2 4 9" xfId="21863" xr:uid="{00000000-0005-0000-0000-000088050000}"/>
    <cellStyle name="計算方式 2 2 2 2 4 9 2" xfId="40403" xr:uid="{00000000-0005-0000-0000-0000DF320000}"/>
    <cellStyle name="計算方式 2 2 2 2 4 9 3" xfId="53751" xr:uid="{00000000-0005-0000-0000-0000DF320000}"/>
    <cellStyle name="計算方式 2 2 2 2 5" xfId="5030" xr:uid="{00000000-0005-0000-0000-00006D080000}"/>
    <cellStyle name="計算方式 2 2 2 2 5 2" xfId="20058" xr:uid="{00000000-0005-0000-0000-0000780A0000}"/>
    <cellStyle name="計算方式 2 2 2 2 5 2 2" xfId="38611" xr:uid="{00000000-0005-0000-0000-0000E1320000}"/>
    <cellStyle name="計算方式 2 2 2 2 5 2 3" xfId="52103" xr:uid="{00000000-0005-0000-0000-0000E1320000}"/>
    <cellStyle name="計算方式 2 2 2 2 5 3" xfId="25448" xr:uid="{00000000-0005-0000-0000-0000E0320000}"/>
    <cellStyle name="計算方式 2 2 2 2 5 4" xfId="41017" xr:uid="{00000000-0005-0000-0000-0000E0320000}"/>
    <cellStyle name="計算方式 2 2 2 2 6" xfId="10414" xr:uid="{00000000-0005-0000-0000-0000E8280000}"/>
    <cellStyle name="計算方式 2 2 2 2 7" xfId="15369" xr:uid="{00000000-0005-0000-0000-000088050000}"/>
    <cellStyle name="計算方式 2 2 2 2 7 2" xfId="33925" xr:uid="{00000000-0005-0000-0000-0000E3320000}"/>
    <cellStyle name="計算方式 2 2 2 2 7 3" xfId="47856" xr:uid="{00000000-0005-0000-0000-0000E3320000}"/>
    <cellStyle name="計算方式 2 2 2 2 8" xfId="16131" xr:uid="{00000000-0005-0000-0000-00006D080000}"/>
    <cellStyle name="計算方式 2 2 2 2 8 2" xfId="34687" xr:uid="{00000000-0005-0000-0000-0000E4320000}"/>
    <cellStyle name="計算方式 2 2 2 2 8 3" xfId="48494" xr:uid="{00000000-0005-0000-0000-0000E4320000}"/>
    <cellStyle name="計算方式 2 2 2 2 9" xfId="19344" xr:uid="{00000000-0005-0000-0000-00006D080000}"/>
    <cellStyle name="計算方式 2 2 2 2 9 2" xfId="37900" xr:uid="{00000000-0005-0000-0000-0000E5320000}"/>
    <cellStyle name="計算方式 2 2 2 2 9 3" xfId="51392" xr:uid="{00000000-0005-0000-0000-0000E5320000}"/>
    <cellStyle name="計算方式 2 2 2 3" xfId="2198" xr:uid="{00000000-0005-0000-0000-000087050000}"/>
    <cellStyle name="計算方式 2 2 2 3 10" xfId="16149" xr:uid="{00000000-0005-0000-0000-000087050000}"/>
    <cellStyle name="計算方式 2 2 2 3 10 2" xfId="34705" xr:uid="{00000000-0005-0000-0000-0000E7320000}"/>
    <cellStyle name="計算方式 2 2 2 3 10 3" xfId="48507" xr:uid="{00000000-0005-0000-0000-0000E7320000}"/>
    <cellStyle name="計算方式 2 2 2 3 11" xfId="18643" xr:uid="{00000000-0005-0000-0000-000071080000}"/>
    <cellStyle name="計算方式 2 2 2 3 11 2" xfId="37199" xr:uid="{00000000-0005-0000-0000-0000E8320000}"/>
    <cellStyle name="計算方式 2 2 2 3 11 3" xfId="50700" xr:uid="{00000000-0005-0000-0000-0000E8320000}"/>
    <cellStyle name="計算方式 2 2 2 3 12" xfId="23709" xr:uid="{00000000-0005-0000-0000-0000E6320000}"/>
    <cellStyle name="計算方式 2 2 2 3 13" xfId="55118" xr:uid="{00000000-0005-0000-0000-000087050000}"/>
    <cellStyle name="計算方式 2 2 2 3 2" xfId="5405" xr:uid="{00000000-0005-0000-0000-000071080000}"/>
    <cellStyle name="計算方式 2 2 2 3 2 2" xfId="20395" xr:uid="{00000000-0005-0000-0000-00007A0A0000}"/>
    <cellStyle name="計算方式 2 2 2 3 2 2 2" xfId="38947" xr:uid="{00000000-0005-0000-0000-0000EA320000}"/>
    <cellStyle name="計算方式 2 2 2 3 2 2 3" xfId="52426" xr:uid="{00000000-0005-0000-0000-0000EA320000}"/>
    <cellStyle name="計算方式 2 2 2 3 2 3" xfId="25822" xr:uid="{00000000-0005-0000-0000-0000E9320000}"/>
    <cellStyle name="計算方式 2 2 2 3 2 4" xfId="41318" xr:uid="{00000000-0005-0000-0000-0000E9320000}"/>
    <cellStyle name="計算方式 2 2 2 3 3" xfId="7371" xr:uid="{00000000-0005-0000-0000-000071080000}"/>
    <cellStyle name="計算方式 2 2 2 3 3 2" xfId="27556" xr:uid="{00000000-0005-0000-0000-0000EB320000}"/>
    <cellStyle name="計算方式 2 2 2 3 3 3" xfId="42642" xr:uid="{00000000-0005-0000-0000-0000EB320000}"/>
    <cellStyle name="計算方式 2 2 2 3 4" xfId="4647" xr:uid="{00000000-0005-0000-0000-000071080000}"/>
    <cellStyle name="計算方式 2 2 2 3 4 2" xfId="25159" xr:uid="{00000000-0005-0000-0000-0000EC320000}"/>
    <cellStyle name="計算方式 2 2 2 3 4 3" xfId="22559" xr:uid="{00000000-0005-0000-0000-0000EC320000}"/>
    <cellStyle name="計算方式 2 2 2 3 5" xfId="8173" xr:uid="{00000000-0005-0000-0000-000071080000}"/>
    <cellStyle name="計算方式 2 2 2 3 5 2" xfId="28190" xr:uid="{00000000-0005-0000-0000-0000ED320000}"/>
    <cellStyle name="計算方式 2 2 2 3 5 3" xfId="43088" xr:uid="{00000000-0005-0000-0000-0000ED320000}"/>
    <cellStyle name="計算方式 2 2 2 3 6" xfId="10418" xr:uid="{00000000-0005-0000-0000-0000EC280000}"/>
    <cellStyle name="計算方式 2 2 2 3 7" xfId="12424" xr:uid="{00000000-0005-0000-0000-000087050000}"/>
    <cellStyle name="計算方式 2 2 2 3 7 2" xfId="30983" xr:uid="{00000000-0005-0000-0000-0000EF320000}"/>
    <cellStyle name="計算方式 2 2 2 3 7 3" xfId="45083" xr:uid="{00000000-0005-0000-0000-0000EF320000}"/>
    <cellStyle name="計算方式 2 2 2 3 8" xfId="14875" xr:uid="{00000000-0005-0000-0000-000070080000}"/>
    <cellStyle name="計算方式 2 2 2 3 8 2" xfId="33431" xr:uid="{00000000-0005-0000-0000-0000F0320000}"/>
    <cellStyle name="計算方式 2 2 2 3 8 3" xfId="47392" xr:uid="{00000000-0005-0000-0000-0000F0320000}"/>
    <cellStyle name="計算方式 2 2 2 3 9" xfId="15660" xr:uid="{00000000-0005-0000-0000-000071080000}"/>
    <cellStyle name="計算方式 2 2 2 3 9 2" xfId="34216" xr:uid="{00000000-0005-0000-0000-0000F1320000}"/>
    <cellStyle name="計算方式 2 2 2 3 9 3" xfId="48105" xr:uid="{00000000-0005-0000-0000-0000F1320000}"/>
    <cellStyle name="計算方式 2 2 2 4" xfId="2242" xr:uid="{00000000-0005-0000-0000-000087050000}"/>
    <cellStyle name="計算方式 2 2 2 4 10" xfId="23753" xr:uid="{00000000-0005-0000-0000-0000F2320000}"/>
    <cellStyle name="計算方式 2 2 2 4 11" xfId="55162" xr:uid="{00000000-0005-0000-0000-000087050000}"/>
    <cellStyle name="計算方式 2 2 2 4 2" xfId="5449" xr:uid="{00000000-0005-0000-0000-000072080000}"/>
    <cellStyle name="計算方式 2 2 2 4 2 2" xfId="20439" xr:uid="{00000000-0005-0000-0000-00007C0A0000}"/>
    <cellStyle name="計算方式 2 2 2 4 2 2 2" xfId="38991" xr:uid="{00000000-0005-0000-0000-0000F4320000}"/>
    <cellStyle name="計算方式 2 2 2 4 2 2 3" xfId="52470" xr:uid="{00000000-0005-0000-0000-0000F4320000}"/>
    <cellStyle name="計算方式 2 2 2 4 2 3" xfId="25866" xr:uid="{00000000-0005-0000-0000-0000F3320000}"/>
    <cellStyle name="計算方式 2 2 2 4 2 4" xfId="41362" xr:uid="{00000000-0005-0000-0000-0000F3320000}"/>
    <cellStyle name="計算方式 2 2 2 4 3" xfId="8196" xr:uid="{00000000-0005-0000-0000-000072080000}"/>
    <cellStyle name="計算方式 2 2 2 4 3 2" xfId="28213" xr:uid="{00000000-0005-0000-0000-0000F5320000}"/>
    <cellStyle name="計算方式 2 2 2 4 3 3" xfId="43111" xr:uid="{00000000-0005-0000-0000-0000F5320000}"/>
    <cellStyle name="計算方式 2 2 2 4 4" xfId="10419" xr:uid="{00000000-0005-0000-0000-0000ED280000}"/>
    <cellStyle name="計算方式 2 2 2 4 5" xfId="13236" xr:uid="{00000000-0005-0000-0000-000072080000}"/>
    <cellStyle name="計算方式 2 2 2 4 5 2" xfId="31792" xr:uid="{00000000-0005-0000-0000-0000F7320000}"/>
    <cellStyle name="計算方式 2 2 2 4 5 3" xfId="45874" xr:uid="{00000000-0005-0000-0000-0000F7320000}"/>
    <cellStyle name="計算方式 2 2 2 4 6" xfId="15674" xr:uid="{00000000-0005-0000-0000-000072080000}"/>
    <cellStyle name="計算方式 2 2 2 4 6 2" xfId="34230" xr:uid="{00000000-0005-0000-0000-0000F8320000}"/>
    <cellStyle name="計算方式 2 2 2 4 6 3" xfId="48119" xr:uid="{00000000-0005-0000-0000-0000F8320000}"/>
    <cellStyle name="計算方式 2 2 2 4 7" xfId="15786" xr:uid="{00000000-0005-0000-0000-000087050000}"/>
    <cellStyle name="計算方式 2 2 2 4 7 2" xfId="34342" xr:uid="{00000000-0005-0000-0000-0000F9320000}"/>
    <cellStyle name="計算方式 2 2 2 4 7 3" xfId="48198" xr:uid="{00000000-0005-0000-0000-0000F9320000}"/>
    <cellStyle name="計算方式 2 2 2 4 8" xfId="19156" xr:uid="{00000000-0005-0000-0000-000072080000}"/>
    <cellStyle name="計算方式 2 2 2 4 8 2" xfId="37712" xr:uid="{00000000-0005-0000-0000-0000FA320000}"/>
    <cellStyle name="計算方式 2 2 2 4 8 3" xfId="51204" xr:uid="{00000000-0005-0000-0000-0000FA320000}"/>
    <cellStyle name="計算方式 2 2 2 4 9" xfId="21398" xr:uid="{00000000-0005-0000-0000-000087050000}"/>
    <cellStyle name="計算方式 2 2 2 4 9 2" xfId="39938" xr:uid="{00000000-0005-0000-0000-0000FB320000}"/>
    <cellStyle name="計算方式 2 2 2 4 9 3" xfId="53286" xr:uid="{00000000-0005-0000-0000-0000FB320000}"/>
    <cellStyle name="計算方式 2 2 2 5" xfId="3168" xr:uid="{00000000-0005-0000-0000-000087050000}"/>
    <cellStyle name="計算方式 2 2 2 5 10" xfId="55989" xr:uid="{00000000-0005-0000-0000-000087050000}"/>
    <cellStyle name="計算方式 2 2 2 5 2" xfId="6375" xr:uid="{00000000-0005-0000-0000-000073080000}"/>
    <cellStyle name="計算方式 2 2 2 5 2 2" xfId="21010" xr:uid="{00000000-0005-0000-0000-00007E0A0000}"/>
    <cellStyle name="計算方式 2 2 2 5 2 2 2" xfId="39552" xr:uid="{00000000-0005-0000-0000-0000FE320000}"/>
    <cellStyle name="計算方式 2 2 2 5 2 2 3" xfId="52900" xr:uid="{00000000-0005-0000-0000-0000FE320000}"/>
    <cellStyle name="計算方式 2 2 2 5 2 3" xfId="26782" xr:uid="{00000000-0005-0000-0000-0000FD320000}"/>
    <cellStyle name="計算方式 2 2 2 5 2 4" xfId="42003" xr:uid="{00000000-0005-0000-0000-0000FD320000}"/>
    <cellStyle name="計算方式 2 2 2 5 3" xfId="10058" xr:uid="{00000000-0005-0000-0000-000073080000}"/>
    <cellStyle name="計算方式 2 2 2 5 3 2" xfId="29659" xr:uid="{00000000-0005-0000-0000-0000FF320000}"/>
    <cellStyle name="計算方式 2 2 2 5 3 3" xfId="44223" xr:uid="{00000000-0005-0000-0000-0000FF320000}"/>
    <cellStyle name="計算方式 2 2 2 5 4" xfId="10420" xr:uid="{00000000-0005-0000-0000-0000EE280000}"/>
    <cellStyle name="計算方式 2 2 2 5 5" xfId="12901" xr:uid="{00000000-0005-0000-0000-000073080000}"/>
    <cellStyle name="計算方式 2 2 2 5 5 2" xfId="31457" xr:uid="{00000000-0005-0000-0000-000001330000}"/>
    <cellStyle name="計算方式 2 2 2 5 5 3" xfId="45540" xr:uid="{00000000-0005-0000-0000-000001330000}"/>
    <cellStyle name="計算方式 2 2 2 5 6" xfId="17074" xr:uid="{00000000-0005-0000-0000-000073080000}"/>
    <cellStyle name="計算方式 2 2 2 5 6 2" xfId="35630" xr:uid="{00000000-0005-0000-0000-000002330000}"/>
    <cellStyle name="計算方式 2 2 2 5 6 3" xfId="49310" xr:uid="{00000000-0005-0000-0000-000002330000}"/>
    <cellStyle name="計算方式 2 2 2 5 7" xfId="18425" xr:uid="{00000000-0005-0000-0000-000087050000}"/>
    <cellStyle name="計算方式 2 2 2 5 7 2" xfId="36981" xr:uid="{00000000-0005-0000-0000-000003330000}"/>
    <cellStyle name="計算方式 2 2 2 5 7 3" xfId="50500" xr:uid="{00000000-0005-0000-0000-000003330000}"/>
    <cellStyle name="計算方式 2 2 2 5 8" xfId="18697" xr:uid="{00000000-0005-0000-0000-000073080000}"/>
    <cellStyle name="計算方式 2 2 2 5 8 2" xfId="37253" xr:uid="{00000000-0005-0000-0000-000004330000}"/>
    <cellStyle name="計算方式 2 2 2 5 8 3" xfId="50750" xr:uid="{00000000-0005-0000-0000-000004330000}"/>
    <cellStyle name="計算方式 2 2 2 5 9" xfId="21931" xr:uid="{00000000-0005-0000-0000-000087050000}"/>
    <cellStyle name="計算方式 2 2 2 5 9 2" xfId="40471" xr:uid="{00000000-0005-0000-0000-000005330000}"/>
    <cellStyle name="計算方式 2 2 2 5 9 3" xfId="53819" xr:uid="{00000000-0005-0000-0000-000005330000}"/>
    <cellStyle name="計算方式 2 2 2 6" xfId="4617" xr:uid="{00000000-0005-0000-0000-00006C080000}"/>
    <cellStyle name="計算方式 2 2 2 6 2" xfId="25129" xr:uid="{00000000-0005-0000-0000-000006330000}"/>
    <cellStyle name="計算方式 2 2 2 6 3" xfId="22575" xr:uid="{00000000-0005-0000-0000-000006330000}"/>
    <cellStyle name="計算方式 2 2 2 7" xfId="10413" xr:uid="{00000000-0005-0000-0000-0000E7280000}"/>
    <cellStyle name="計算方式 2 2 2 8" xfId="15341" xr:uid="{00000000-0005-0000-0000-000087050000}"/>
    <cellStyle name="計算方式 2 2 2 8 2" xfId="33897" xr:uid="{00000000-0005-0000-0000-000008330000}"/>
    <cellStyle name="計算方式 2 2 2 8 3" xfId="47830" xr:uid="{00000000-0005-0000-0000-000008330000}"/>
    <cellStyle name="計算方式 2 2 2 9" xfId="15806" xr:uid="{00000000-0005-0000-0000-00006C080000}"/>
    <cellStyle name="計算方式 2 2 2 9 2" xfId="34362" xr:uid="{00000000-0005-0000-0000-000009330000}"/>
    <cellStyle name="計算方式 2 2 2 9 3" xfId="48217" xr:uid="{00000000-0005-0000-0000-000009330000}"/>
    <cellStyle name="計算方式 2 2 3" xfId="1822" xr:uid="{00000000-0005-0000-0000-000089050000}"/>
    <cellStyle name="計算方式 2 2 3 10" xfId="21295" xr:uid="{00000000-0005-0000-0000-000089050000}"/>
    <cellStyle name="計算方式 2 2 3 10 2" xfId="39835" xr:uid="{00000000-0005-0000-0000-00000B330000}"/>
    <cellStyle name="計算方式 2 2 3 10 3" xfId="53183" xr:uid="{00000000-0005-0000-0000-00000B330000}"/>
    <cellStyle name="計算方式 2 2 3 11" xfId="18978" xr:uid="{00000000-0005-0000-0000-000089050000}"/>
    <cellStyle name="計算方式 2 2 3 11 2" xfId="37534" xr:uid="{00000000-0005-0000-0000-00000C330000}"/>
    <cellStyle name="計算方式 2 2 3 11 3" xfId="51026" xr:uid="{00000000-0005-0000-0000-00000C330000}"/>
    <cellStyle name="計算方式 2 2 3 12" xfId="23377" xr:uid="{00000000-0005-0000-0000-00000A330000}"/>
    <cellStyle name="計算方式 2 2 3 13" xfId="24117" xr:uid="{00000000-0005-0000-0000-00000A330000}"/>
    <cellStyle name="計算方式 2 2 3 14" xfId="54743" xr:uid="{00000000-0005-0000-0000-000089050000}"/>
    <cellStyle name="計算方式 2 2 3 2" xfId="1885" xr:uid="{00000000-0005-0000-0000-000089050000}"/>
    <cellStyle name="計算方式 2 2 3 2 10" xfId="17954" xr:uid="{00000000-0005-0000-0000-000089050000}"/>
    <cellStyle name="計算方式 2 2 3 2 10 2" xfId="36510" xr:uid="{00000000-0005-0000-0000-00000E330000}"/>
    <cellStyle name="計算方式 2 2 3 2 10 3" xfId="50091" xr:uid="{00000000-0005-0000-0000-00000E330000}"/>
    <cellStyle name="計算方式 2 2 3 2 11" xfId="19033" xr:uid="{00000000-0005-0000-0000-000075080000}"/>
    <cellStyle name="計算方式 2 2 3 2 11 2" xfId="37589" xr:uid="{00000000-0005-0000-0000-00000F330000}"/>
    <cellStyle name="計算方式 2 2 3 2 11 3" xfId="51081" xr:uid="{00000000-0005-0000-0000-00000F330000}"/>
    <cellStyle name="計算方式 2 2 3 2 12" xfId="23440" xr:uid="{00000000-0005-0000-0000-00000D330000}"/>
    <cellStyle name="計算方式 2 2 3 2 13" xfId="54805" xr:uid="{00000000-0005-0000-0000-000089050000}"/>
    <cellStyle name="計算方式 2 2 3 2 2" xfId="5092" xr:uid="{00000000-0005-0000-0000-000075080000}"/>
    <cellStyle name="計算方式 2 2 3 2 2 2" xfId="20119" xr:uid="{00000000-0005-0000-0000-0000810A0000}"/>
    <cellStyle name="計算方式 2 2 3 2 2 2 2" xfId="38671" xr:uid="{00000000-0005-0000-0000-000011330000}"/>
    <cellStyle name="計算方式 2 2 3 2 2 2 3" xfId="52163" xr:uid="{00000000-0005-0000-0000-000011330000}"/>
    <cellStyle name="計算方式 2 2 3 2 2 3" xfId="25509" xr:uid="{00000000-0005-0000-0000-000010330000}"/>
    <cellStyle name="計算方式 2 2 3 2 2 4" xfId="41078" xr:uid="{00000000-0005-0000-0000-000010330000}"/>
    <cellStyle name="計算方式 2 2 3 2 3" xfId="7058" xr:uid="{00000000-0005-0000-0000-000075080000}"/>
    <cellStyle name="計算方式 2 2 3 2 3 2" xfId="27246" xr:uid="{00000000-0005-0000-0000-000012330000}"/>
    <cellStyle name="計算方式 2 2 3 2 3 3" xfId="42349" xr:uid="{00000000-0005-0000-0000-000012330000}"/>
    <cellStyle name="計算方式 2 2 3 2 4" xfId="3995" xr:uid="{00000000-0005-0000-0000-000075080000}"/>
    <cellStyle name="計算方式 2 2 3 2 4 2" xfId="24549" xr:uid="{00000000-0005-0000-0000-000013330000}"/>
    <cellStyle name="計算方式 2 2 3 2 4 3" xfId="22770" xr:uid="{00000000-0005-0000-0000-000013330000}"/>
    <cellStyle name="計算方式 2 2 3 2 5" xfId="8371" xr:uid="{00000000-0005-0000-0000-000075080000}"/>
    <cellStyle name="計算方式 2 2 3 2 5 2" xfId="28308" xr:uid="{00000000-0005-0000-0000-000014330000}"/>
    <cellStyle name="計算方式 2 2 3 2 5 3" xfId="43144" xr:uid="{00000000-0005-0000-0000-000014330000}"/>
    <cellStyle name="計算方式 2 2 3 2 6" xfId="10422" xr:uid="{00000000-0005-0000-0000-0000F0280000}"/>
    <cellStyle name="計算方式 2 2 3 2 7" xfId="12740" xr:uid="{00000000-0005-0000-0000-000089050000}"/>
    <cellStyle name="計算方式 2 2 3 2 7 2" xfId="31296" xr:uid="{00000000-0005-0000-0000-000016330000}"/>
    <cellStyle name="計算方式 2 2 3 2 7 3" xfId="45384" xr:uid="{00000000-0005-0000-0000-000016330000}"/>
    <cellStyle name="計算方式 2 2 3 2 8" xfId="14613" xr:uid="{00000000-0005-0000-0000-000074080000}"/>
    <cellStyle name="計算方式 2 2 3 2 8 2" xfId="33169" xr:uid="{00000000-0005-0000-0000-000017330000}"/>
    <cellStyle name="計算方式 2 2 3 2 8 3" xfId="47140" xr:uid="{00000000-0005-0000-0000-000017330000}"/>
    <cellStyle name="計算方式 2 2 3 2 9" xfId="12213" xr:uid="{00000000-0005-0000-0000-000075080000}"/>
    <cellStyle name="計算方式 2 2 3 2 9 2" xfId="30775" xr:uid="{00000000-0005-0000-0000-000018330000}"/>
    <cellStyle name="計算方式 2 2 3 2 9 3" xfId="44899" xr:uid="{00000000-0005-0000-0000-000018330000}"/>
    <cellStyle name="計算方式 2 2 3 3" xfId="2940" xr:uid="{00000000-0005-0000-0000-000089050000}"/>
    <cellStyle name="計算方式 2 2 3 3 10" xfId="18389" xr:uid="{00000000-0005-0000-0000-000076080000}"/>
    <cellStyle name="計算方式 2 2 3 3 10 2" xfId="36945" xr:uid="{00000000-0005-0000-0000-00001A330000}"/>
    <cellStyle name="計算方式 2 2 3 3 10 3" xfId="50466" xr:uid="{00000000-0005-0000-0000-00001A330000}"/>
    <cellStyle name="計算方式 2 2 3 3 11" xfId="55761" xr:uid="{00000000-0005-0000-0000-000089050000}"/>
    <cellStyle name="計算方式 2 2 3 3 2" xfId="6147" xr:uid="{00000000-0005-0000-0000-000076080000}"/>
    <cellStyle name="計算方式 2 2 3 3 2 2" xfId="26555" xr:uid="{00000000-0005-0000-0000-00001B330000}"/>
    <cellStyle name="計算方式 2 2 3 3 2 3" xfId="41849" xr:uid="{00000000-0005-0000-0000-00001B330000}"/>
    <cellStyle name="計算方式 2 2 3 3 3" xfId="8113" xr:uid="{00000000-0005-0000-0000-000076080000}"/>
    <cellStyle name="計算方式 2 2 3 3 3 2" xfId="28130" xr:uid="{00000000-0005-0000-0000-00001C330000}"/>
    <cellStyle name="計算方式 2 2 3 3 3 3" xfId="43028" xr:uid="{00000000-0005-0000-0000-00001C330000}"/>
    <cellStyle name="計算方式 2 2 3 3 4" xfId="8973" xr:uid="{00000000-0005-0000-0000-000076080000}"/>
    <cellStyle name="計算方式 2 2 3 3 4 2" xfId="28807" xr:uid="{00000000-0005-0000-0000-00001D330000}"/>
    <cellStyle name="計算方式 2 2 3 3 4 3" xfId="43505" xr:uid="{00000000-0005-0000-0000-00001D330000}"/>
    <cellStyle name="計算方式 2 2 3 3 5" xfId="9830" xr:uid="{00000000-0005-0000-0000-000076080000}"/>
    <cellStyle name="計算方式 2 2 3 3 5 2" xfId="29431" xr:uid="{00000000-0005-0000-0000-00001E330000}"/>
    <cellStyle name="計算方式 2 2 3 3 5 3" xfId="44009" xr:uid="{00000000-0005-0000-0000-00001E330000}"/>
    <cellStyle name="計算方式 2 2 3 3 6" xfId="10423" xr:uid="{00000000-0005-0000-0000-0000F1280000}"/>
    <cellStyle name="計算方式 2 2 3 3 7" xfId="12032" xr:uid="{00000000-0005-0000-0000-000076080000}"/>
    <cellStyle name="計算方式 2 2 3 3 7 2" xfId="30596" xr:uid="{00000000-0005-0000-0000-000020330000}"/>
    <cellStyle name="計算方式 2 2 3 3 7 3" xfId="44740" xr:uid="{00000000-0005-0000-0000-000020330000}"/>
    <cellStyle name="計算方式 2 2 3 3 8" xfId="16846" xr:uid="{00000000-0005-0000-0000-000076080000}"/>
    <cellStyle name="計算方式 2 2 3 3 8 2" xfId="35402" xr:uid="{00000000-0005-0000-0000-000021330000}"/>
    <cellStyle name="計算方式 2 2 3 3 8 3" xfId="49095" xr:uid="{00000000-0005-0000-0000-000021330000}"/>
    <cellStyle name="計算方式 2 2 3 3 9" xfId="16089" xr:uid="{00000000-0005-0000-0000-000089050000}"/>
    <cellStyle name="計算方式 2 2 3 3 9 2" xfId="34645" xr:uid="{00000000-0005-0000-0000-000022330000}"/>
    <cellStyle name="計算方式 2 2 3 3 9 3" xfId="48458" xr:uid="{00000000-0005-0000-0000-000022330000}"/>
    <cellStyle name="計算方式 2 2 3 4" xfId="3098" xr:uid="{00000000-0005-0000-0000-000089050000}"/>
    <cellStyle name="計算方式 2 2 3 4 10" xfId="24300" xr:uid="{00000000-0005-0000-0000-000023330000}"/>
    <cellStyle name="計算方式 2 2 3 4 11" xfId="55919" xr:uid="{00000000-0005-0000-0000-000089050000}"/>
    <cellStyle name="計算方式 2 2 3 4 2" xfId="6305" xr:uid="{00000000-0005-0000-0000-000077080000}"/>
    <cellStyle name="計算方式 2 2 3 4 2 2" xfId="20974" xr:uid="{00000000-0005-0000-0000-0000840A0000}"/>
    <cellStyle name="計算方式 2 2 3 4 2 2 2" xfId="39517" xr:uid="{00000000-0005-0000-0000-000025330000}"/>
    <cellStyle name="計算方式 2 2 3 4 2 2 3" xfId="52866" xr:uid="{00000000-0005-0000-0000-000025330000}"/>
    <cellStyle name="計算方式 2 2 3 4 2 3" xfId="26713" xr:uid="{00000000-0005-0000-0000-000024330000}"/>
    <cellStyle name="計算方式 2 2 3 4 2 4" xfId="41935" xr:uid="{00000000-0005-0000-0000-000024330000}"/>
    <cellStyle name="計算方式 2 2 3 4 3" xfId="9988" xr:uid="{00000000-0005-0000-0000-000077080000}"/>
    <cellStyle name="計算方式 2 2 3 4 3 2" xfId="29589" xr:uid="{00000000-0005-0000-0000-000026330000}"/>
    <cellStyle name="計算方式 2 2 3 4 3 3" xfId="44155" xr:uid="{00000000-0005-0000-0000-000026330000}"/>
    <cellStyle name="計算方式 2 2 3 4 4" xfId="10424" xr:uid="{00000000-0005-0000-0000-0000F2280000}"/>
    <cellStyle name="計算方式 2 2 3 4 5" xfId="11975" xr:uid="{00000000-0005-0000-0000-000077080000}"/>
    <cellStyle name="計算方式 2 2 3 4 5 2" xfId="30539" xr:uid="{00000000-0005-0000-0000-000028330000}"/>
    <cellStyle name="計算方式 2 2 3 4 5 3" xfId="44683" xr:uid="{00000000-0005-0000-0000-000028330000}"/>
    <cellStyle name="計算方式 2 2 3 4 6" xfId="17004" xr:uid="{00000000-0005-0000-0000-000077080000}"/>
    <cellStyle name="計算方式 2 2 3 4 6 2" xfId="35560" xr:uid="{00000000-0005-0000-0000-000029330000}"/>
    <cellStyle name="計算方式 2 2 3 4 6 3" xfId="49241" xr:uid="{00000000-0005-0000-0000-000029330000}"/>
    <cellStyle name="計算方式 2 2 3 4 7" xfId="15908" xr:uid="{00000000-0005-0000-0000-000089050000}"/>
    <cellStyle name="計算方式 2 2 3 4 7 2" xfId="34464" xr:uid="{00000000-0005-0000-0000-00002A330000}"/>
    <cellStyle name="計算方式 2 2 3 4 7 3" xfId="48310" xr:uid="{00000000-0005-0000-0000-00002A330000}"/>
    <cellStyle name="計算方式 2 2 3 4 8" xfId="15161" xr:uid="{00000000-0005-0000-0000-000077080000}"/>
    <cellStyle name="計算方式 2 2 3 4 8 2" xfId="33717" xr:uid="{00000000-0005-0000-0000-00002B330000}"/>
    <cellStyle name="計算方式 2 2 3 4 8 3" xfId="47666" xr:uid="{00000000-0005-0000-0000-00002B330000}"/>
    <cellStyle name="計算方式 2 2 3 4 9" xfId="21862" xr:uid="{00000000-0005-0000-0000-000089050000}"/>
    <cellStyle name="計算方式 2 2 3 4 9 2" xfId="40402" xr:uid="{00000000-0005-0000-0000-00002C330000}"/>
    <cellStyle name="計算方式 2 2 3 4 9 3" xfId="53750" xr:uid="{00000000-0005-0000-0000-00002C330000}"/>
    <cellStyle name="計算方式 2 2 3 5" xfId="5029" xr:uid="{00000000-0005-0000-0000-000074080000}"/>
    <cellStyle name="計算方式 2 2 3 5 2" xfId="20057" xr:uid="{00000000-0005-0000-0000-0000850A0000}"/>
    <cellStyle name="計算方式 2 2 3 5 2 2" xfId="38610" xr:uid="{00000000-0005-0000-0000-00002E330000}"/>
    <cellStyle name="計算方式 2 2 3 5 2 3" xfId="52102" xr:uid="{00000000-0005-0000-0000-00002E330000}"/>
    <cellStyle name="計算方式 2 2 3 5 3" xfId="25447" xr:uid="{00000000-0005-0000-0000-00002D330000}"/>
    <cellStyle name="計算方式 2 2 3 5 4" xfId="41016" xr:uid="{00000000-0005-0000-0000-00002D330000}"/>
    <cellStyle name="計算方式 2 2 3 6" xfId="10421" xr:uid="{00000000-0005-0000-0000-0000EF280000}"/>
    <cellStyle name="計算方式 2 2 3 7" xfId="13509" xr:uid="{00000000-0005-0000-0000-000089050000}"/>
    <cellStyle name="計算方式 2 2 3 7 2" xfId="32065" xr:uid="{00000000-0005-0000-0000-000030330000}"/>
    <cellStyle name="計算方式 2 2 3 7 3" xfId="46123" xr:uid="{00000000-0005-0000-0000-000030330000}"/>
    <cellStyle name="計算方式 2 2 3 8" xfId="17736" xr:uid="{00000000-0005-0000-0000-000074080000}"/>
    <cellStyle name="計算方式 2 2 3 8 2" xfId="36292" xr:uid="{00000000-0005-0000-0000-000031330000}"/>
    <cellStyle name="計算方式 2 2 3 8 3" xfId="49903" xr:uid="{00000000-0005-0000-0000-000031330000}"/>
    <cellStyle name="計算方式 2 2 3 9" xfId="18063" xr:uid="{00000000-0005-0000-0000-000074080000}"/>
    <cellStyle name="計算方式 2 2 3 9 2" xfId="36619" xr:uid="{00000000-0005-0000-0000-000032330000}"/>
    <cellStyle name="計算方式 2 2 3 9 3" xfId="50181" xr:uid="{00000000-0005-0000-0000-000032330000}"/>
    <cellStyle name="計算方式 2 2 4" xfId="2199" xr:uid="{00000000-0005-0000-0000-000086050000}"/>
    <cellStyle name="計算方式 2 2 4 10" xfId="17814" xr:uid="{00000000-0005-0000-0000-000086050000}"/>
    <cellStyle name="計算方式 2 2 4 10 2" xfId="36370" xr:uid="{00000000-0005-0000-0000-000034330000}"/>
    <cellStyle name="計算方式 2 2 4 10 3" xfId="49966" xr:uid="{00000000-0005-0000-0000-000034330000}"/>
    <cellStyle name="計算方式 2 2 4 11" xfId="12145" xr:uid="{00000000-0005-0000-0000-000078080000}"/>
    <cellStyle name="計算方式 2 2 4 11 2" xfId="30708" xr:uid="{00000000-0005-0000-0000-000035330000}"/>
    <cellStyle name="計算方式 2 2 4 11 3" xfId="44846" xr:uid="{00000000-0005-0000-0000-000035330000}"/>
    <cellStyle name="計算方式 2 2 4 12" xfId="23710" xr:uid="{00000000-0005-0000-0000-000033330000}"/>
    <cellStyle name="計算方式 2 2 4 13" xfId="55119" xr:uid="{00000000-0005-0000-0000-000086050000}"/>
    <cellStyle name="計算方式 2 2 4 2" xfId="5406" xr:uid="{00000000-0005-0000-0000-000078080000}"/>
    <cellStyle name="計算方式 2 2 4 2 2" xfId="20396" xr:uid="{00000000-0005-0000-0000-0000870A0000}"/>
    <cellStyle name="計算方式 2 2 4 2 2 2" xfId="38948" xr:uid="{00000000-0005-0000-0000-000037330000}"/>
    <cellStyle name="計算方式 2 2 4 2 2 3" xfId="52427" xr:uid="{00000000-0005-0000-0000-000037330000}"/>
    <cellStyle name="計算方式 2 2 4 2 3" xfId="25823" xr:uid="{00000000-0005-0000-0000-000036330000}"/>
    <cellStyle name="計算方式 2 2 4 2 4" xfId="41319" xr:uid="{00000000-0005-0000-0000-000036330000}"/>
    <cellStyle name="計算方式 2 2 4 3" xfId="7372" xr:uid="{00000000-0005-0000-0000-000078080000}"/>
    <cellStyle name="計算方式 2 2 4 3 2" xfId="27557" xr:uid="{00000000-0005-0000-0000-000038330000}"/>
    <cellStyle name="計算方式 2 2 4 3 3" xfId="42643" xr:uid="{00000000-0005-0000-0000-000038330000}"/>
    <cellStyle name="計算方式 2 2 4 4" xfId="4648" xr:uid="{00000000-0005-0000-0000-000078080000}"/>
    <cellStyle name="計算方式 2 2 4 4 2" xfId="25160" xr:uid="{00000000-0005-0000-0000-000039330000}"/>
    <cellStyle name="計算方式 2 2 4 4 3" xfId="28271" xr:uid="{00000000-0005-0000-0000-000039330000}"/>
    <cellStyle name="計算方式 2 2 4 5" xfId="6836" xr:uid="{00000000-0005-0000-0000-000078080000}"/>
    <cellStyle name="計算方式 2 2 4 5 2" xfId="27097" xr:uid="{00000000-0005-0000-0000-00003A330000}"/>
    <cellStyle name="計算方式 2 2 4 5 3" xfId="42271" xr:uid="{00000000-0005-0000-0000-00003A330000}"/>
    <cellStyle name="計算方式 2 2 4 6" xfId="10425" xr:uid="{00000000-0005-0000-0000-0000F3280000}"/>
    <cellStyle name="計算方式 2 2 4 7" xfId="12423" xr:uid="{00000000-0005-0000-0000-000086050000}"/>
    <cellStyle name="計算方式 2 2 4 7 2" xfId="30982" xr:uid="{00000000-0005-0000-0000-00003C330000}"/>
    <cellStyle name="計算方式 2 2 4 7 3" xfId="45082" xr:uid="{00000000-0005-0000-0000-00003C330000}"/>
    <cellStyle name="計算方式 2 2 4 8" xfId="14876" xr:uid="{00000000-0005-0000-0000-000077080000}"/>
    <cellStyle name="計算方式 2 2 4 8 2" xfId="33432" xr:uid="{00000000-0005-0000-0000-00003D330000}"/>
    <cellStyle name="計算方式 2 2 4 8 3" xfId="47393" xr:uid="{00000000-0005-0000-0000-00003D330000}"/>
    <cellStyle name="計算方式 2 2 4 9" xfId="15490" xr:uid="{00000000-0005-0000-0000-000078080000}"/>
    <cellStyle name="計算方式 2 2 4 9 2" xfId="34046" xr:uid="{00000000-0005-0000-0000-00003E330000}"/>
    <cellStyle name="計算方式 2 2 4 9 3" xfId="47970" xr:uid="{00000000-0005-0000-0000-00003E330000}"/>
    <cellStyle name="計算方式 2 2 5" xfId="2243" xr:uid="{00000000-0005-0000-0000-000086050000}"/>
    <cellStyle name="計算方式 2 2 5 10" xfId="23754" xr:uid="{00000000-0005-0000-0000-00003F330000}"/>
    <cellStyle name="計算方式 2 2 5 11" xfId="55163" xr:uid="{00000000-0005-0000-0000-000086050000}"/>
    <cellStyle name="計算方式 2 2 5 2" xfId="5450" xr:uid="{00000000-0005-0000-0000-000079080000}"/>
    <cellStyle name="計算方式 2 2 5 2 2" xfId="20440" xr:uid="{00000000-0005-0000-0000-0000890A0000}"/>
    <cellStyle name="計算方式 2 2 5 2 2 2" xfId="38992" xr:uid="{00000000-0005-0000-0000-000041330000}"/>
    <cellStyle name="計算方式 2 2 5 2 2 3" xfId="52471" xr:uid="{00000000-0005-0000-0000-000041330000}"/>
    <cellStyle name="計算方式 2 2 5 2 3" xfId="25867" xr:uid="{00000000-0005-0000-0000-000040330000}"/>
    <cellStyle name="計算方式 2 2 5 2 4" xfId="41363" xr:uid="{00000000-0005-0000-0000-000040330000}"/>
    <cellStyle name="計算方式 2 2 5 3" xfId="6858" xr:uid="{00000000-0005-0000-0000-000079080000}"/>
    <cellStyle name="計算方式 2 2 5 3 2" xfId="27119" xr:uid="{00000000-0005-0000-0000-000042330000}"/>
    <cellStyle name="計算方式 2 2 5 3 3" xfId="42293" xr:uid="{00000000-0005-0000-0000-000042330000}"/>
    <cellStyle name="計算方式 2 2 5 4" xfId="10426" xr:uid="{00000000-0005-0000-0000-0000F4280000}"/>
    <cellStyle name="計算方式 2 2 5 5" xfId="12409" xr:uid="{00000000-0005-0000-0000-000079080000}"/>
    <cellStyle name="計算方式 2 2 5 5 2" xfId="30968" xr:uid="{00000000-0005-0000-0000-000044330000}"/>
    <cellStyle name="計算方式 2 2 5 5 3" xfId="45068" xr:uid="{00000000-0005-0000-0000-000044330000}"/>
    <cellStyle name="計算方式 2 2 5 6" xfId="15501" xr:uid="{00000000-0005-0000-0000-000079080000}"/>
    <cellStyle name="計算方式 2 2 5 6 2" xfId="34057" xr:uid="{00000000-0005-0000-0000-000045330000}"/>
    <cellStyle name="計算方式 2 2 5 6 3" xfId="47981" xr:uid="{00000000-0005-0000-0000-000045330000}"/>
    <cellStyle name="計算方式 2 2 5 7" xfId="17154" xr:uid="{00000000-0005-0000-0000-000086050000}"/>
    <cellStyle name="計算方式 2 2 5 7 2" xfId="35710" xr:uid="{00000000-0005-0000-0000-000046330000}"/>
    <cellStyle name="計算方式 2 2 5 7 3" xfId="49385" xr:uid="{00000000-0005-0000-0000-000046330000}"/>
    <cellStyle name="計算方式 2 2 5 8" xfId="16075" xr:uid="{00000000-0005-0000-0000-000079080000}"/>
    <cellStyle name="計算方式 2 2 5 8 2" xfId="34631" xr:uid="{00000000-0005-0000-0000-000047330000}"/>
    <cellStyle name="計算方式 2 2 5 8 3" xfId="48446" xr:uid="{00000000-0005-0000-0000-000047330000}"/>
    <cellStyle name="計算方式 2 2 5 9" xfId="21399" xr:uid="{00000000-0005-0000-0000-000086050000}"/>
    <cellStyle name="計算方式 2 2 5 9 2" xfId="39939" xr:uid="{00000000-0005-0000-0000-000048330000}"/>
    <cellStyle name="計算方式 2 2 5 9 3" xfId="53287" xr:uid="{00000000-0005-0000-0000-000048330000}"/>
    <cellStyle name="計算方式 2 2 6" xfId="3167" xr:uid="{00000000-0005-0000-0000-000086050000}"/>
    <cellStyle name="計算方式 2 2 6 10" xfId="55988" xr:uid="{00000000-0005-0000-0000-000086050000}"/>
    <cellStyle name="計算方式 2 2 6 2" xfId="6374" xr:uid="{00000000-0005-0000-0000-00007A080000}"/>
    <cellStyle name="計算方式 2 2 6 2 2" xfId="21009" xr:uid="{00000000-0005-0000-0000-00008B0A0000}"/>
    <cellStyle name="計算方式 2 2 6 2 2 2" xfId="39551" xr:uid="{00000000-0005-0000-0000-00004B330000}"/>
    <cellStyle name="計算方式 2 2 6 2 2 3" xfId="52899" xr:uid="{00000000-0005-0000-0000-00004B330000}"/>
    <cellStyle name="計算方式 2 2 6 2 3" xfId="26781" xr:uid="{00000000-0005-0000-0000-00004A330000}"/>
    <cellStyle name="計算方式 2 2 6 2 4" xfId="42002" xr:uid="{00000000-0005-0000-0000-00004A330000}"/>
    <cellStyle name="計算方式 2 2 6 3" xfId="10057" xr:uid="{00000000-0005-0000-0000-00007A080000}"/>
    <cellStyle name="計算方式 2 2 6 3 2" xfId="29658" xr:uid="{00000000-0005-0000-0000-00004C330000}"/>
    <cellStyle name="計算方式 2 2 6 3 3" xfId="44222" xr:uid="{00000000-0005-0000-0000-00004C330000}"/>
    <cellStyle name="計算方式 2 2 6 4" xfId="10427" xr:uid="{00000000-0005-0000-0000-0000F5280000}"/>
    <cellStyle name="計算方式 2 2 6 5" xfId="12902" xr:uid="{00000000-0005-0000-0000-00007A080000}"/>
    <cellStyle name="計算方式 2 2 6 5 2" xfId="31458" xr:uid="{00000000-0005-0000-0000-00004E330000}"/>
    <cellStyle name="計算方式 2 2 6 5 3" xfId="45541" xr:uid="{00000000-0005-0000-0000-00004E330000}"/>
    <cellStyle name="計算方式 2 2 6 6" xfId="17073" xr:uid="{00000000-0005-0000-0000-00007A080000}"/>
    <cellStyle name="計算方式 2 2 6 6 2" xfId="35629" xr:uid="{00000000-0005-0000-0000-00004F330000}"/>
    <cellStyle name="計算方式 2 2 6 6 3" xfId="49309" xr:uid="{00000000-0005-0000-0000-00004F330000}"/>
    <cellStyle name="計算方式 2 2 6 7" xfId="18490" xr:uid="{00000000-0005-0000-0000-000086050000}"/>
    <cellStyle name="計算方式 2 2 6 7 2" xfId="37046" xr:uid="{00000000-0005-0000-0000-000050330000}"/>
    <cellStyle name="計算方式 2 2 6 7 3" xfId="50557" xr:uid="{00000000-0005-0000-0000-000050330000}"/>
    <cellStyle name="計算方式 2 2 6 8" xfId="13542" xr:uid="{00000000-0005-0000-0000-00007A080000}"/>
    <cellStyle name="計算方式 2 2 6 8 2" xfId="32098" xr:uid="{00000000-0005-0000-0000-000051330000}"/>
    <cellStyle name="計算方式 2 2 6 8 3" xfId="46153" xr:uid="{00000000-0005-0000-0000-000051330000}"/>
    <cellStyle name="計算方式 2 2 6 9" xfId="21930" xr:uid="{00000000-0005-0000-0000-000086050000}"/>
    <cellStyle name="計算方式 2 2 6 9 2" xfId="40470" xr:uid="{00000000-0005-0000-0000-000052330000}"/>
    <cellStyle name="計算方式 2 2 6 9 3" xfId="53818" xr:uid="{00000000-0005-0000-0000-000052330000}"/>
    <cellStyle name="計算方式 2 2 7" xfId="4616" xr:uid="{00000000-0005-0000-0000-00006B080000}"/>
    <cellStyle name="計算方式 2 2 7 2" xfId="25128" xr:uid="{00000000-0005-0000-0000-000053330000}"/>
    <cellStyle name="計算方式 2 2 7 3" xfId="28265" xr:uid="{00000000-0005-0000-0000-000053330000}"/>
    <cellStyle name="計算方式 2 2 8" xfId="10412" xr:uid="{00000000-0005-0000-0000-0000E6280000}"/>
    <cellStyle name="計算方式 2 2 9" xfId="15177" xr:uid="{00000000-0005-0000-0000-000086050000}"/>
    <cellStyle name="計算方式 2 2 9 2" xfId="33733" xr:uid="{00000000-0005-0000-0000-000055330000}"/>
    <cellStyle name="計算方式 2 2 9 3" xfId="47680" xr:uid="{00000000-0005-0000-0000-000055330000}"/>
    <cellStyle name="計算方式 2 3" xfId="1402" xr:uid="{00000000-0005-0000-0000-00008A050000}"/>
    <cellStyle name="計算方式 2 3 10" xfId="18924" xr:uid="{00000000-0005-0000-0000-00007B080000}"/>
    <cellStyle name="計算方式 2 3 10 2" xfId="37480" xr:uid="{00000000-0005-0000-0000-000057330000}"/>
    <cellStyle name="計算方式 2 3 10 3" xfId="50972" xr:uid="{00000000-0005-0000-0000-000057330000}"/>
    <cellStyle name="計算方式 2 3 11" xfId="18875" xr:uid="{00000000-0005-0000-0000-00008A050000}"/>
    <cellStyle name="計算方式 2 3 11 2" xfId="37431" xr:uid="{00000000-0005-0000-0000-000058330000}"/>
    <cellStyle name="計算方式 2 3 11 3" xfId="50923" xr:uid="{00000000-0005-0000-0000-000058330000}"/>
    <cellStyle name="計算方式 2 3 12" xfId="21060" xr:uid="{00000000-0005-0000-0000-00008A050000}"/>
    <cellStyle name="計算方式 2 3 12 2" xfId="39600" xr:uid="{00000000-0005-0000-0000-000059330000}"/>
    <cellStyle name="計算方式 2 3 12 3" xfId="52948" xr:uid="{00000000-0005-0000-0000-000059330000}"/>
    <cellStyle name="計算方式 2 3 13" xfId="23142" xr:uid="{00000000-0005-0000-0000-000056330000}"/>
    <cellStyle name="計算方式 2 3 14" xfId="24166" xr:uid="{00000000-0005-0000-0000-000056330000}"/>
    <cellStyle name="計算方式 2 3 15" xfId="54524" xr:uid="{00000000-0005-0000-0000-00008A050000}"/>
    <cellStyle name="計算方式 2 3 2" xfId="1824" xr:uid="{00000000-0005-0000-0000-00008B050000}"/>
    <cellStyle name="計算方式 2 3 2 10" xfId="21297" xr:uid="{00000000-0005-0000-0000-00008B050000}"/>
    <cellStyle name="計算方式 2 3 2 10 2" xfId="39837" xr:uid="{00000000-0005-0000-0000-00005B330000}"/>
    <cellStyle name="計算方式 2 3 2 10 3" xfId="53185" xr:uid="{00000000-0005-0000-0000-00005B330000}"/>
    <cellStyle name="計算方式 2 3 2 11" xfId="19037" xr:uid="{00000000-0005-0000-0000-00008B050000}"/>
    <cellStyle name="計算方式 2 3 2 11 2" xfId="37593" xr:uid="{00000000-0005-0000-0000-00005C330000}"/>
    <cellStyle name="計算方式 2 3 2 11 3" xfId="51085" xr:uid="{00000000-0005-0000-0000-00005C330000}"/>
    <cellStyle name="計算方式 2 3 2 12" xfId="23379" xr:uid="{00000000-0005-0000-0000-00005A330000}"/>
    <cellStyle name="計算方式 2 3 2 13" xfId="29731" xr:uid="{00000000-0005-0000-0000-00005A330000}"/>
    <cellStyle name="計算方式 2 3 2 14" xfId="54745" xr:uid="{00000000-0005-0000-0000-00008B050000}"/>
    <cellStyle name="計算方式 2 3 2 2" xfId="1883" xr:uid="{00000000-0005-0000-0000-00008B050000}"/>
    <cellStyle name="計算方式 2 3 2 2 10" xfId="18196" xr:uid="{00000000-0005-0000-0000-00008B050000}"/>
    <cellStyle name="計算方式 2 3 2 2 10 2" xfId="36752" xr:uid="{00000000-0005-0000-0000-00005E330000}"/>
    <cellStyle name="計算方式 2 3 2 2 10 3" xfId="50301" xr:uid="{00000000-0005-0000-0000-00005E330000}"/>
    <cellStyle name="計算方式 2 3 2 2 11" xfId="19814" xr:uid="{00000000-0005-0000-0000-00007D080000}"/>
    <cellStyle name="計算方式 2 3 2 2 11 2" xfId="38370" xr:uid="{00000000-0005-0000-0000-00005F330000}"/>
    <cellStyle name="計算方式 2 3 2 2 11 3" xfId="51862" xr:uid="{00000000-0005-0000-0000-00005F330000}"/>
    <cellStyle name="計算方式 2 3 2 2 12" xfId="23438" xr:uid="{00000000-0005-0000-0000-00005D330000}"/>
    <cellStyle name="計算方式 2 3 2 2 13" xfId="54803" xr:uid="{00000000-0005-0000-0000-00008B050000}"/>
    <cellStyle name="計算方式 2 3 2 2 2" xfId="5090" xr:uid="{00000000-0005-0000-0000-00007D080000}"/>
    <cellStyle name="計算方式 2 3 2 2 2 2" xfId="20117" xr:uid="{00000000-0005-0000-0000-00008F0A0000}"/>
    <cellStyle name="計算方式 2 3 2 2 2 2 2" xfId="38669" xr:uid="{00000000-0005-0000-0000-000061330000}"/>
    <cellStyle name="計算方式 2 3 2 2 2 2 3" xfId="52161" xr:uid="{00000000-0005-0000-0000-000061330000}"/>
    <cellStyle name="計算方式 2 3 2 2 2 3" xfId="25507" xr:uid="{00000000-0005-0000-0000-000060330000}"/>
    <cellStyle name="計算方式 2 3 2 2 2 4" xfId="41076" xr:uid="{00000000-0005-0000-0000-000060330000}"/>
    <cellStyle name="計算方式 2 3 2 2 3" xfId="7056" xr:uid="{00000000-0005-0000-0000-00007D080000}"/>
    <cellStyle name="計算方式 2 3 2 2 3 2" xfId="27244" xr:uid="{00000000-0005-0000-0000-000062330000}"/>
    <cellStyle name="計算方式 2 3 2 2 3 3" xfId="42347" xr:uid="{00000000-0005-0000-0000-000062330000}"/>
    <cellStyle name="計算方式 2 3 2 2 4" xfId="3993" xr:uid="{00000000-0005-0000-0000-00007D080000}"/>
    <cellStyle name="計算方式 2 3 2 2 4 2" xfId="24547" xr:uid="{00000000-0005-0000-0000-000063330000}"/>
    <cellStyle name="計算方式 2 3 2 2 4 3" xfId="28463" xr:uid="{00000000-0005-0000-0000-000063330000}"/>
    <cellStyle name="計算方式 2 3 2 2 5" xfId="8297" xr:uid="{00000000-0005-0000-0000-00007D080000}"/>
    <cellStyle name="計算方式 2 3 2 2 5 2" xfId="28273" xr:uid="{00000000-0005-0000-0000-000064330000}"/>
    <cellStyle name="計算方式 2 3 2 2 5 3" xfId="43121" xr:uid="{00000000-0005-0000-0000-000064330000}"/>
    <cellStyle name="計算方式 2 3 2 2 6" xfId="10430" xr:uid="{00000000-0005-0000-0000-0000F8280000}"/>
    <cellStyle name="計算方式 2 3 2 2 7" xfId="12742" xr:uid="{00000000-0005-0000-0000-00008B050000}"/>
    <cellStyle name="計算方式 2 3 2 2 7 2" xfId="31298" xr:uid="{00000000-0005-0000-0000-000066330000}"/>
    <cellStyle name="計算方式 2 3 2 2 7 3" xfId="45386" xr:uid="{00000000-0005-0000-0000-000066330000}"/>
    <cellStyle name="計算方式 2 3 2 2 8" xfId="13646" xr:uid="{00000000-0005-0000-0000-00007C080000}"/>
    <cellStyle name="計算方式 2 3 2 2 8 2" xfId="32202" xr:uid="{00000000-0005-0000-0000-000067330000}"/>
    <cellStyle name="計算方式 2 3 2 2 8 3" xfId="46247" xr:uid="{00000000-0005-0000-0000-000067330000}"/>
    <cellStyle name="計算方式 2 3 2 2 9" xfId="15794" xr:uid="{00000000-0005-0000-0000-00007D080000}"/>
    <cellStyle name="計算方式 2 3 2 2 9 2" xfId="34350" xr:uid="{00000000-0005-0000-0000-000068330000}"/>
    <cellStyle name="計算方式 2 3 2 2 9 3" xfId="48206" xr:uid="{00000000-0005-0000-0000-000068330000}"/>
    <cellStyle name="計算方式 2 3 2 3" xfId="2942" xr:uid="{00000000-0005-0000-0000-00008B050000}"/>
    <cellStyle name="計算方式 2 3 2 3 10" xfId="18424" xr:uid="{00000000-0005-0000-0000-00007E080000}"/>
    <cellStyle name="計算方式 2 3 2 3 10 2" xfId="36980" xr:uid="{00000000-0005-0000-0000-00006A330000}"/>
    <cellStyle name="計算方式 2 3 2 3 10 3" xfId="50499" xr:uid="{00000000-0005-0000-0000-00006A330000}"/>
    <cellStyle name="計算方式 2 3 2 3 11" xfId="55763" xr:uid="{00000000-0005-0000-0000-00008B050000}"/>
    <cellStyle name="計算方式 2 3 2 3 2" xfId="6149" xr:uid="{00000000-0005-0000-0000-00007E080000}"/>
    <cellStyle name="計算方式 2 3 2 3 2 2" xfId="26557" xr:uid="{00000000-0005-0000-0000-00006B330000}"/>
    <cellStyle name="計算方式 2 3 2 3 2 3" xfId="41851" xr:uid="{00000000-0005-0000-0000-00006B330000}"/>
    <cellStyle name="計算方式 2 3 2 3 3" xfId="8115" xr:uid="{00000000-0005-0000-0000-00007E080000}"/>
    <cellStyle name="計算方式 2 3 2 3 3 2" xfId="28132" xr:uid="{00000000-0005-0000-0000-00006C330000}"/>
    <cellStyle name="計算方式 2 3 2 3 3 3" xfId="43030" xr:uid="{00000000-0005-0000-0000-00006C330000}"/>
    <cellStyle name="計算方式 2 3 2 3 4" xfId="8975" xr:uid="{00000000-0005-0000-0000-00007E080000}"/>
    <cellStyle name="計算方式 2 3 2 3 4 2" xfId="28809" xr:uid="{00000000-0005-0000-0000-00006D330000}"/>
    <cellStyle name="計算方式 2 3 2 3 4 3" xfId="43507" xr:uid="{00000000-0005-0000-0000-00006D330000}"/>
    <cellStyle name="計算方式 2 3 2 3 5" xfId="9832" xr:uid="{00000000-0005-0000-0000-00007E080000}"/>
    <cellStyle name="計算方式 2 3 2 3 5 2" xfId="29433" xr:uid="{00000000-0005-0000-0000-00006E330000}"/>
    <cellStyle name="計算方式 2 3 2 3 5 3" xfId="44011" xr:uid="{00000000-0005-0000-0000-00006E330000}"/>
    <cellStyle name="計算方式 2 3 2 3 6" xfId="10431" xr:uid="{00000000-0005-0000-0000-0000F9280000}"/>
    <cellStyle name="計算方式 2 3 2 3 7" xfId="12979" xr:uid="{00000000-0005-0000-0000-00007E080000}"/>
    <cellStyle name="計算方式 2 3 2 3 7 2" xfId="31535" xr:uid="{00000000-0005-0000-0000-000070330000}"/>
    <cellStyle name="計算方式 2 3 2 3 7 3" xfId="45618" xr:uid="{00000000-0005-0000-0000-000070330000}"/>
    <cellStyle name="計算方式 2 3 2 3 8" xfId="16848" xr:uid="{00000000-0005-0000-0000-00007E080000}"/>
    <cellStyle name="計算方式 2 3 2 3 8 2" xfId="35404" xr:uid="{00000000-0005-0000-0000-000071330000}"/>
    <cellStyle name="計算方式 2 3 2 3 8 3" xfId="49097" xr:uid="{00000000-0005-0000-0000-000071330000}"/>
    <cellStyle name="計算方式 2 3 2 3 9" xfId="17132" xr:uid="{00000000-0005-0000-0000-00008B050000}"/>
    <cellStyle name="計算方式 2 3 2 3 9 2" xfId="35688" xr:uid="{00000000-0005-0000-0000-000072330000}"/>
    <cellStyle name="計算方式 2 3 2 3 9 3" xfId="49366" xr:uid="{00000000-0005-0000-0000-000072330000}"/>
    <cellStyle name="計算方式 2 3 2 4" xfId="3100" xr:uid="{00000000-0005-0000-0000-00008B050000}"/>
    <cellStyle name="計算方式 2 3 2 4 10" xfId="24302" xr:uid="{00000000-0005-0000-0000-000073330000}"/>
    <cellStyle name="計算方式 2 3 2 4 11" xfId="55921" xr:uid="{00000000-0005-0000-0000-00008B050000}"/>
    <cellStyle name="計算方式 2 3 2 4 2" xfId="6307" xr:uid="{00000000-0005-0000-0000-00007F080000}"/>
    <cellStyle name="計算方式 2 3 2 4 2 2" xfId="20976" xr:uid="{00000000-0005-0000-0000-0000920A0000}"/>
    <cellStyle name="計算方式 2 3 2 4 2 2 2" xfId="39519" xr:uid="{00000000-0005-0000-0000-000075330000}"/>
    <cellStyle name="計算方式 2 3 2 4 2 2 3" xfId="52868" xr:uid="{00000000-0005-0000-0000-000075330000}"/>
    <cellStyle name="計算方式 2 3 2 4 2 3" xfId="26715" xr:uid="{00000000-0005-0000-0000-000074330000}"/>
    <cellStyle name="計算方式 2 3 2 4 2 4" xfId="41937" xr:uid="{00000000-0005-0000-0000-000074330000}"/>
    <cellStyle name="計算方式 2 3 2 4 3" xfId="9990" xr:uid="{00000000-0005-0000-0000-00007F080000}"/>
    <cellStyle name="計算方式 2 3 2 4 3 2" xfId="29591" xr:uid="{00000000-0005-0000-0000-000076330000}"/>
    <cellStyle name="計算方式 2 3 2 4 3 3" xfId="44157" xr:uid="{00000000-0005-0000-0000-000076330000}"/>
    <cellStyle name="計算方式 2 3 2 4 4" xfId="10432" xr:uid="{00000000-0005-0000-0000-0000FA280000}"/>
    <cellStyle name="計算方式 2 3 2 4 5" xfId="11977" xr:uid="{00000000-0005-0000-0000-00007F080000}"/>
    <cellStyle name="計算方式 2 3 2 4 5 2" xfId="30541" xr:uid="{00000000-0005-0000-0000-000078330000}"/>
    <cellStyle name="計算方式 2 3 2 4 5 3" xfId="44685" xr:uid="{00000000-0005-0000-0000-000078330000}"/>
    <cellStyle name="計算方式 2 3 2 4 6" xfId="17006" xr:uid="{00000000-0005-0000-0000-00007F080000}"/>
    <cellStyle name="計算方式 2 3 2 4 6 2" xfId="35562" xr:uid="{00000000-0005-0000-0000-000079330000}"/>
    <cellStyle name="計算方式 2 3 2 4 6 3" xfId="49243" xr:uid="{00000000-0005-0000-0000-000079330000}"/>
    <cellStyle name="計算方式 2 3 2 4 7" xfId="17281" xr:uid="{00000000-0005-0000-0000-00008B050000}"/>
    <cellStyle name="計算方式 2 3 2 4 7 2" xfId="35837" xr:uid="{00000000-0005-0000-0000-00007A330000}"/>
    <cellStyle name="計算方式 2 3 2 4 7 3" xfId="49505" xr:uid="{00000000-0005-0000-0000-00007A330000}"/>
    <cellStyle name="計算方式 2 3 2 4 8" xfId="19898" xr:uid="{00000000-0005-0000-0000-00007F080000}"/>
    <cellStyle name="計算方式 2 3 2 4 8 2" xfId="38454" xr:uid="{00000000-0005-0000-0000-00007B330000}"/>
    <cellStyle name="計算方式 2 3 2 4 8 3" xfId="51946" xr:uid="{00000000-0005-0000-0000-00007B330000}"/>
    <cellStyle name="計算方式 2 3 2 4 9" xfId="21864" xr:uid="{00000000-0005-0000-0000-00008B050000}"/>
    <cellStyle name="計算方式 2 3 2 4 9 2" xfId="40404" xr:uid="{00000000-0005-0000-0000-00007C330000}"/>
    <cellStyle name="計算方式 2 3 2 4 9 3" xfId="53752" xr:uid="{00000000-0005-0000-0000-00007C330000}"/>
    <cellStyle name="計算方式 2 3 2 5" xfId="5031" xr:uid="{00000000-0005-0000-0000-00007C080000}"/>
    <cellStyle name="計算方式 2 3 2 5 2" xfId="20059" xr:uid="{00000000-0005-0000-0000-0000930A0000}"/>
    <cellStyle name="計算方式 2 3 2 5 2 2" xfId="38612" xr:uid="{00000000-0005-0000-0000-00007E330000}"/>
    <cellStyle name="計算方式 2 3 2 5 2 3" xfId="52104" xr:uid="{00000000-0005-0000-0000-00007E330000}"/>
    <cellStyle name="計算方式 2 3 2 5 3" xfId="25449" xr:uid="{00000000-0005-0000-0000-00007D330000}"/>
    <cellStyle name="計算方式 2 3 2 5 4" xfId="41018" xr:uid="{00000000-0005-0000-0000-00007D330000}"/>
    <cellStyle name="計算方式 2 3 2 6" xfId="10429" xr:uid="{00000000-0005-0000-0000-0000F7280000}"/>
    <cellStyle name="計算方式 2 3 2 7" xfId="15270" xr:uid="{00000000-0005-0000-0000-00008B050000}"/>
    <cellStyle name="計算方式 2 3 2 7 2" xfId="33826" xr:uid="{00000000-0005-0000-0000-000080330000}"/>
    <cellStyle name="計算方式 2 3 2 7 3" xfId="47766" xr:uid="{00000000-0005-0000-0000-000080330000}"/>
    <cellStyle name="計算方式 2 3 2 8" xfId="17286" xr:uid="{00000000-0005-0000-0000-00007C080000}"/>
    <cellStyle name="計算方式 2 3 2 8 2" xfId="35842" xr:uid="{00000000-0005-0000-0000-000081330000}"/>
    <cellStyle name="計算方式 2 3 2 8 3" xfId="49510" xr:uid="{00000000-0005-0000-0000-000081330000}"/>
    <cellStyle name="計算方式 2 3 2 9" xfId="18764" xr:uid="{00000000-0005-0000-0000-00007C080000}"/>
    <cellStyle name="計算方式 2 3 2 9 2" xfId="37320" xr:uid="{00000000-0005-0000-0000-000082330000}"/>
    <cellStyle name="計算方式 2 3 2 9 3" xfId="50817" xr:uid="{00000000-0005-0000-0000-000082330000}"/>
    <cellStyle name="計算方式 2 3 3" xfId="2197" xr:uid="{00000000-0005-0000-0000-00008A050000}"/>
    <cellStyle name="計算方式 2 3 3 10" xfId="17185" xr:uid="{00000000-0005-0000-0000-00008A050000}"/>
    <cellStyle name="計算方式 2 3 3 10 2" xfId="35741" xr:uid="{00000000-0005-0000-0000-000084330000}"/>
    <cellStyle name="計算方式 2 3 3 10 3" xfId="49416" xr:uid="{00000000-0005-0000-0000-000084330000}"/>
    <cellStyle name="計算方式 2 3 3 11" xfId="19427" xr:uid="{00000000-0005-0000-0000-000080080000}"/>
    <cellStyle name="計算方式 2 3 3 11 2" xfId="37983" xr:uid="{00000000-0005-0000-0000-000085330000}"/>
    <cellStyle name="計算方式 2 3 3 11 3" xfId="51475" xr:uid="{00000000-0005-0000-0000-000085330000}"/>
    <cellStyle name="計算方式 2 3 3 12" xfId="23708" xr:uid="{00000000-0005-0000-0000-000083330000}"/>
    <cellStyle name="計算方式 2 3 3 13" xfId="55117" xr:uid="{00000000-0005-0000-0000-00008A050000}"/>
    <cellStyle name="計算方式 2 3 3 2" xfId="5404" xr:uid="{00000000-0005-0000-0000-000080080000}"/>
    <cellStyle name="計算方式 2 3 3 2 2" xfId="20394" xr:uid="{00000000-0005-0000-0000-0000950A0000}"/>
    <cellStyle name="計算方式 2 3 3 2 2 2" xfId="38946" xr:uid="{00000000-0005-0000-0000-000087330000}"/>
    <cellStyle name="計算方式 2 3 3 2 2 3" xfId="52425" xr:uid="{00000000-0005-0000-0000-000087330000}"/>
    <cellStyle name="計算方式 2 3 3 2 3" xfId="25821" xr:uid="{00000000-0005-0000-0000-000086330000}"/>
    <cellStyle name="計算方式 2 3 3 2 4" xfId="41317" xr:uid="{00000000-0005-0000-0000-000086330000}"/>
    <cellStyle name="計算方式 2 3 3 3" xfId="7370" xr:uid="{00000000-0005-0000-0000-000080080000}"/>
    <cellStyle name="計算方式 2 3 3 3 2" xfId="27555" xr:uid="{00000000-0005-0000-0000-000088330000}"/>
    <cellStyle name="計算方式 2 3 3 3 3" xfId="42641" xr:uid="{00000000-0005-0000-0000-000088330000}"/>
    <cellStyle name="計算方式 2 3 3 4" xfId="4606" xr:uid="{00000000-0005-0000-0000-000080080000}"/>
    <cellStyle name="計算方式 2 3 3 4 2" xfId="25118" xr:uid="{00000000-0005-0000-0000-000089330000}"/>
    <cellStyle name="計算方式 2 3 3 4 3" xfId="22580" xr:uid="{00000000-0005-0000-0000-000089330000}"/>
    <cellStyle name="計算方式 2 3 3 5" xfId="8174" xr:uid="{00000000-0005-0000-0000-000080080000}"/>
    <cellStyle name="計算方式 2 3 3 5 2" xfId="28191" xr:uid="{00000000-0005-0000-0000-00008A330000}"/>
    <cellStyle name="計算方式 2 3 3 5 3" xfId="43089" xr:uid="{00000000-0005-0000-0000-00008A330000}"/>
    <cellStyle name="計算方式 2 3 3 6" xfId="10433" xr:uid="{00000000-0005-0000-0000-0000FB280000}"/>
    <cellStyle name="計算方式 2 3 3 7" xfId="12425" xr:uid="{00000000-0005-0000-0000-00008A050000}"/>
    <cellStyle name="計算方式 2 3 3 7 2" xfId="30984" xr:uid="{00000000-0005-0000-0000-00008C330000}"/>
    <cellStyle name="計算方式 2 3 3 7 3" xfId="45084" xr:uid="{00000000-0005-0000-0000-00008C330000}"/>
    <cellStyle name="計算方式 2 3 3 8" xfId="14874" xr:uid="{00000000-0005-0000-0000-00007F080000}"/>
    <cellStyle name="計算方式 2 3 3 8 2" xfId="33430" xr:uid="{00000000-0005-0000-0000-00008D330000}"/>
    <cellStyle name="計算方式 2 3 3 8 3" xfId="47391" xr:uid="{00000000-0005-0000-0000-00008D330000}"/>
    <cellStyle name="計算方式 2 3 3 9" xfId="15492" xr:uid="{00000000-0005-0000-0000-000080080000}"/>
    <cellStyle name="計算方式 2 3 3 9 2" xfId="34048" xr:uid="{00000000-0005-0000-0000-00008E330000}"/>
    <cellStyle name="計算方式 2 3 3 9 3" xfId="47972" xr:uid="{00000000-0005-0000-0000-00008E330000}"/>
    <cellStyle name="計算方式 2 3 4" xfId="2241" xr:uid="{00000000-0005-0000-0000-00008A050000}"/>
    <cellStyle name="計算方式 2 3 4 10" xfId="23752" xr:uid="{00000000-0005-0000-0000-00008F330000}"/>
    <cellStyle name="計算方式 2 3 4 11" xfId="55161" xr:uid="{00000000-0005-0000-0000-00008A050000}"/>
    <cellStyle name="計算方式 2 3 4 2" xfId="5448" xr:uid="{00000000-0005-0000-0000-000081080000}"/>
    <cellStyle name="計算方式 2 3 4 2 2" xfId="20438" xr:uid="{00000000-0005-0000-0000-0000970A0000}"/>
    <cellStyle name="計算方式 2 3 4 2 2 2" xfId="38990" xr:uid="{00000000-0005-0000-0000-000091330000}"/>
    <cellStyle name="計算方式 2 3 4 2 2 3" xfId="52469" xr:uid="{00000000-0005-0000-0000-000091330000}"/>
    <cellStyle name="計算方式 2 3 4 2 3" xfId="25865" xr:uid="{00000000-0005-0000-0000-000090330000}"/>
    <cellStyle name="計算方式 2 3 4 2 4" xfId="41361" xr:uid="{00000000-0005-0000-0000-000090330000}"/>
    <cellStyle name="計算方式 2 3 4 3" xfId="6857" xr:uid="{00000000-0005-0000-0000-000081080000}"/>
    <cellStyle name="計算方式 2 3 4 3 2" xfId="27118" xr:uid="{00000000-0005-0000-0000-000092330000}"/>
    <cellStyle name="計算方式 2 3 4 3 3" xfId="42292" xr:uid="{00000000-0005-0000-0000-000092330000}"/>
    <cellStyle name="計算方式 2 3 4 4" xfId="10434" xr:uid="{00000000-0005-0000-0000-0000FC280000}"/>
    <cellStyle name="計算方式 2 3 4 5" xfId="13237" xr:uid="{00000000-0005-0000-0000-000081080000}"/>
    <cellStyle name="計算方式 2 3 4 5 2" xfId="31793" xr:uid="{00000000-0005-0000-0000-000094330000}"/>
    <cellStyle name="計算方式 2 3 4 5 3" xfId="45875" xr:uid="{00000000-0005-0000-0000-000094330000}"/>
    <cellStyle name="計算方式 2 3 4 6" xfId="15506" xr:uid="{00000000-0005-0000-0000-000081080000}"/>
    <cellStyle name="計算方式 2 3 4 6 2" xfId="34062" xr:uid="{00000000-0005-0000-0000-000095330000}"/>
    <cellStyle name="計算方式 2 3 4 6 3" xfId="47986" xr:uid="{00000000-0005-0000-0000-000095330000}"/>
    <cellStyle name="計算方式 2 3 4 7" xfId="18028" xr:uid="{00000000-0005-0000-0000-00008A050000}"/>
    <cellStyle name="計算方式 2 3 4 7 2" xfId="36584" xr:uid="{00000000-0005-0000-0000-000096330000}"/>
    <cellStyle name="計算方式 2 3 4 7 3" xfId="50151" xr:uid="{00000000-0005-0000-0000-000096330000}"/>
    <cellStyle name="計算方式 2 3 4 8" xfId="19137" xr:uid="{00000000-0005-0000-0000-000081080000}"/>
    <cellStyle name="計算方式 2 3 4 8 2" xfId="37693" xr:uid="{00000000-0005-0000-0000-000097330000}"/>
    <cellStyle name="計算方式 2 3 4 8 3" xfId="51185" xr:uid="{00000000-0005-0000-0000-000097330000}"/>
    <cellStyle name="計算方式 2 3 4 9" xfId="21397" xr:uid="{00000000-0005-0000-0000-00008A050000}"/>
    <cellStyle name="計算方式 2 3 4 9 2" xfId="39937" xr:uid="{00000000-0005-0000-0000-000098330000}"/>
    <cellStyle name="計算方式 2 3 4 9 3" xfId="53285" xr:uid="{00000000-0005-0000-0000-000098330000}"/>
    <cellStyle name="計算方式 2 3 5" xfId="3169" xr:uid="{00000000-0005-0000-0000-00008A050000}"/>
    <cellStyle name="計算方式 2 3 5 10" xfId="55990" xr:uid="{00000000-0005-0000-0000-00008A050000}"/>
    <cellStyle name="計算方式 2 3 5 2" xfId="6376" xr:uid="{00000000-0005-0000-0000-000082080000}"/>
    <cellStyle name="計算方式 2 3 5 2 2" xfId="21011" xr:uid="{00000000-0005-0000-0000-0000990A0000}"/>
    <cellStyle name="計算方式 2 3 5 2 2 2" xfId="39553" xr:uid="{00000000-0005-0000-0000-00009B330000}"/>
    <cellStyle name="計算方式 2 3 5 2 2 3" xfId="52901" xr:uid="{00000000-0005-0000-0000-00009B330000}"/>
    <cellStyle name="計算方式 2 3 5 2 3" xfId="26783" xr:uid="{00000000-0005-0000-0000-00009A330000}"/>
    <cellStyle name="計算方式 2 3 5 2 4" xfId="42004" xr:uid="{00000000-0005-0000-0000-00009A330000}"/>
    <cellStyle name="計算方式 2 3 5 3" xfId="10059" xr:uid="{00000000-0005-0000-0000-000082080000}"/>
    <cellStyle name="計算方式 2 3 5 3 2" xfId="29660" xr:uid="{00000000-0005-0000-0000-00009C330000}"/>
    <cellStyle name="計算方式 2 3 5 3 3" xfId="44224" xr:uid="{00000000-0005-0000-0000-00009C330000}"/>
    <cellStyle name="計算方式 2 3 5 4" xfId="10435" xr:uid="{00000000-0005-0000-0000-0000FD280000}"/>
    <cellStyle name="計算方式 2 3 5 5" xfId="12900" xr:uid="{00000000-0005-0000-0000-000082080000}"/>
    <cellStyle name="計算方式 2 3 5 5 2" xfId="31456" xr:uid="{00000000-0005-0000-0000-00009E330000}"/>
    <cellStyle name="計算方式 2 3 5 5 3" xfId="45539" xr:uid="{00000000-0005-0000-0000-00009E330000}"/>
    <cellStyle name="計算方式 2 3 5 6" xfId="17075" xr:uid="{00000000-0005-0000-0000-000082080000}"/>
    <cellStyle name="計算方式 2 3 5 6 2" xfId="35631" xr:uid="{00000000-0005-0000-0000-00009F330000}"/>
    <cellStyle name="計算方式 2 3 5 6 3" xfId="49311" xr:uid="{00000000-0005-0000-0000-00009F330000}"/>
    <cellStyle name="計算方式 2 3 5 7" xfId="15854" xr:uid="{00000000-0005-0000-0000-00008A050000}"/>
    <cellStyle name="計算方式 2 3 5 7 2" xfId="34410" xr:uid="{00000000-0005-0000-0000-0000A0330000}"/>
    <cellStyle name="計算方式 2 3 5 7 3" xfId="48261" xr:uid="{00000000-0005-0000-0000-0000A0330000}"/>
    <cellStyle name="計算方式 2 3 5 8" xfId="19562" xr:uid="{00000000-0005-0000-0000-000082080000}"/>
    <cellStyle name="計算方式 2 3 5 8 2" xfId="38118" xr:uid="{00000000-0005-0000-0000-0000A1330000}"/>
    <cellStyle name="計算方式 2 3 5 8 3" xfId="51610" xr:uid="{00000000-0005-0000-0000-0000A1330000}"/>
    <cellStyle name="計算方式 2 3 5 9" xfId="21932" xr:uid="{00000000-0005-0000-0000-00008A050000}"/>
    <cellStyle name="計算方式 2 3 5 9 2" xfId="40472" xr:uid="{00000000-0005-0000-0000-0000A2330000}"/>
    <cellStyle name="計算方式 2 3 5 9 3" xfId="53820" xr:uid="{00000000-0005-0000-0000-0000A2330000}"/>
    <cellStyle name="計算方式 2 3 6" xfId="4618" xr:uid="{00000000-0005-0000-0000-00007B080000}"/>
    <cellStyle name="計算方式 2 3 6 2" xfId="25130" xr:uid="{00000000-0005-0000-0000-0000A3330000}"/>
    <cellStyle name="計算方式 2 3 6 3" xfId="22574" xr:uid="{00000000-0005-0000-0000-0000A3330000}"/>
    <cellStyle name="計算方式 2 3 7" xfId="10428" xr:uid="{00000000-0005-0000-0000-0000F6280000}"/>
    <cellStyle name="計算方式 2 3 8" xfId="13149" xr:uid="{00000000-0005-0000-0000-00008A050000}"/>
    <cellStyle name="計算方式 2 3 8 2" xfId="31705" xr:uid="{00000000-0005-0000-0000-0000A5330000}"/>
    <cellStyle name="計算方式 2 3 8 3" xfId="45788" xr:uid="{00000000-0005-0000-0000-0000A5330000}"/>
    <cellStyle name="計算方式 2 3 9" xfId="15928" xr:uid="{00000000-0005-0000-0000-00007B080000}"/>
    <cellStyle name="計算方式 2 3 9 2" xfId="34484" xr:uid="{00000000-0005-0000-0000-0000A6330000}"/>
    <cellStyle name="計算方式 2 3 9 3" xfId="48329" xr:uid="{00000000-0005-0000-0000-0000A6330000}"/>
    <cellStyle name="計算方式 2 4" xfId="1821" xr:uid="{00000000-0005-0000-0000-00008C050000}"/>
    <cellStyle name="計算方式 2 4 10" xfId="21294" xr:uid="{00000000-0005-0000-0000-00008C050000}"/>
    <cellStyle name="計算方式 2 4 10 2" xfId="39834" xr:uid="{00000000-0005-0000-0000-0000A8330000}"/>
    <cellStyle name="計算方式 2 4 10 3" xfId="53182" xr:uid="{00000000-0005-0000-0000-0000A8330000}"/>
    <cellStyle name="計算方式 2 4 11" xfId="13438" xr:uid="{00000000-0005-0000-0000-00008C050000}"/>
    <cellStyle name="計算方式 2 4 11 2" xfId="31994" xr:uid="{00000000-0005-0000-0000-0000A9330000}"/>
    <cellStyle name="計算方式 2 4 11 3" xfId="46063" xr:uid="{00000000-0005-0000-0000-0000A9330000}"/>
    <cellStyle name="計算方式 2 4 12" xfId="23376" xr:uid="{00000000-0005-0000-0000-0000A7330000}"/>
    <cellStyle name="計算方式 2 4 13" xfId="29737" xr:uid="{00000000-0005-0000-0000-0000A7330000}"/>
    <cellStyle name="計算方式 2 4 14" xfId="54742" xr:uid="{00000000-0005-0000-0000-00008C050000}"/>
    <cellStyle name="計算方式 2 4 2" xfId="1886" xr:uid="{00000000-0005-0000-0000-00008C050000}"/>
    <cellStyle name="計算方式 2 4 2 10" xfId="12207" xr:uid="{00000000-0005-0000-0000-00008C050000}"/>
    <cellStyle name="計算方式 2 4 2 10 2" xfId="30769" xr:uid="{00000000-0005-0000-0000-0000AB330000}"/>
    <cellStyle name="計算方式 2 4 2 10 3" xfId="44894" xr:uid="{00000000-0005-0000-0000-0000AB330000}"/>
    <cellStyle name="計算方式 2 4 2 11" xfId="19211" xr:uid="{00000000-0005-0000-0000-000084080000}"/>
    <cellStyle name="計算方式 2 4 2 11 2" xfId="37767" xr:uid="{00000000-0005-0000-0000-0000AC330000}"/>
    <cellStyle name="計算方式 2 4 2 11 3" xfId="51259" xr:uid="{00000000-0005-0000-0000-0000AC330000}"/>
    <cellStyle name="計算方式 2 4 2 12" xfId="23441" xr:uid="{00000000-0005-0000-0000-0000AA330000}"/>
    <cellStyle name="計算方式 2 4 2 13" xfId="54806" xr:uid="{00000000-0005-0000-0000-00008C050000}"/>
    <cellStyle name="計算方式 2 4 2 2" xfId="5093" xr:uid="{00000000-0005-0000-0000-000084080000}"/>
    <cellStyle name="計算方式 2 4 2 2 2" xfId="20120" xr:uid="{00000000-0005-0000-0000-00009C0A0000}"/>
    <cellStyle name="計算方式 2 4 2 2 2 2" xfId="38672" xr:uid="{00000000-0005-0000-0000-0000AE330000}"/>
    <cellStyle name="計算方式 2 4 2 2 2 3" xfId="52164" xr:uid="{00000000-0005-0000-0000-0000AE330000}"/>
    <cellStyle name="計算方式 2 4 2 2 3" xfId="25510" xr:uid="{00000000-0005-0000-0000-0000AD330000}"/>
    <cellStyle name="計算方式 2 4 2 2 4" xfId="41079" xr:uid="{00000000-0005-0000-0000-0000AD330000}"/>
    <cellStyle name="計算方式 2 4 2 3" xfId="7059" xr:uid="{00000000-0005-0000-0000-000084080000}"/>
    <cellStyle name="計算方式 2 4 2 3 2" xfId="27247" xr:uid="{00000000-0005-0000-0000-0000AF330000}"/>
    <cellStyle name="計算方式 2 4 2 3 3" xfId="42350" xr:uid="{00000000-0005-0000-0000-0000AF330000}"/>
    <cellStyle name="計算方式 2 4 2 4" xfId="3996" xr:uid="{00000000-0005-0000-0000-000084080000}"/>
    <cellStyle name="計算方式 2 4 2 4 2" xfId="24550" xr:uid="{00000000-0005-0000-0000-0000B0330000}"/>
    <cellStyle name="計算方式 2 4 2 4 3" xfId="22769" xr:uid="{00000000-0005-0000-0000-0000B0330000}"/>
    <cellStyle name="計算方式 2 4 2 5" xfId="6608" xr:uid="{00000000-0005-0000-0000-000084080000}"/>
    <cellStyle name="計算方式 2 4 2 5 2" xfId="26869" xr:uid="{00000000-0005-0000-0000-0000B1330000}"/>
    <cellStyle name="計算方式 2 4 2 5 3" xfId="42051" xr:uid="{00000000-0005-0000-0000-0000B1330000}"/>
    <cellStyle name="計算方式 2 4 2 6" xfId="10437" xr:uid="{00000000-0005-0000-0000-0000FF280000}"/>
    <cellStyle name="計算方式 2 4 2 7" xfId="12739" xr:uid="{00000000-0005-0000-0000-00008C050000}"/>
    <cellStyle name="計算方式 2 4 2 7 2" xfId="31295" xr:uid="{00000000-0005-0000-0000-0000B3330000}"/>
    <cellStyle name="計算方式 2 4 2 7 3" xfId="45383" xr:uid="{00000000-0005-0000-0000-0000B3330000}"/>
    <cellStyle name="計算方式 2 4 2 8" xfId="12192" xr:uid="{00000000-0005-0000-0000-000083080000}"/>
    <cellStyle name="計算方式 2 4 2 8 2" xfId="30755" xr:uid="{00000000-0005-0000-0000-0000B4330000}"/>
    <cellStyle name="計算方式 2 4 2 8 3" xfId="44883" xr:uid="{00000000-0005-0000-0000-0000B4330000}"/>
    <cellStyle name="計算方式 2 4 2 9" xfId="13614" xr:uid="{00000000-0005-0000-0000-000084080000}"/>
    <cellStyle name="計算方式 2 4 2 9 2" xfId="32170" xr:uid="{00000000-0005-0000-0000-0000B5330000}"/>
    <cellStyle name="計算方式 2 4 2 9 3" xfId="46219" xr:uid="{00000000-0005-0000-0000-0000B5330000}"/>
    <cellStyle name="計算方式 2 4 3" xfId="2939" xr:uid="{00000000-0005-0000-0000-00008C050000}"/>
    <cellStyle name="計算方式 2 4 3 10" xfId="15279" xr:uid="{00000000-0005-0000-0000-000085080000}"/>
    <cellStyle name="計算方式 2 4 3 10 2" xfId="33835" xr:uid="{00000000-0005-0000-0000-0000B7330000}"/>
    <cellStyle name="計算方式 2 4 3 10 3" xfId="47774" xr:uid="{00000000-0005-0000-0000-0000B7330000}"/>
    <cellStyle name="計算方式 2 4 3 11" xfId="55760" xr:uid="{00000000-0005-0000-0000-00008C050000}"/>
    <cellStyle name="計算方式 2 4 3 2" xfId="6146" xr:uid="{00000000-0005-0000-0000-000085080000}"/>
    <cellStyle name="計算方式 2 4 3 2 2" xfId="26554" xr:uid="{00000000-0005-0000-0000-0000B8330000}"/>
    <cellStyle name="計算方式 2 4 3 2 3" xfId="41848" xr:uid="{00000000-0005-0000-0000-0000B8330000}"/>
    <cellStyle name="計算方式 2 4 3 3" xfId="8112" xr:uid="{00000000-0005-0000-0000-000085080000}"/>
    <cellStyle name="計算方式 2 4 3 3 2" xfId="28129" xr:uid="{00000000-0005-0000-0000-0000B9330000}"/>
    <cellStyle name="計算方式 2 4 3 3 3" xfId="43027" xr:uid="{00000000-0005-0000-0000-0000B9330000}"/>
    <cellStyle name="計算方式 2 4 3 4" xfId="8972" xr:uid="{00000000-0005-0000-0000-000085080000}"/>
    <cellStyle name="計算方式 2 4 3 4 2" xfId="28806" xr:uid="{00000000-0005-0000-0000-0000BA330000}"/>
    <cellStyle name="計算方式 2 4 3 4 3" xfId="43504" xr:uid="{00000000-0005-0000-0000-0000BA330000}"/>
    <cellStyle name="計算方式 2 4 3 5" xfId="9829" xr:uid="{00000000-0005-0000-0000-000085080000}"/>
    <cellStyle name="計算方式 2 4 3 5 2" xfId="29430" xr:uid="{00000000-0005-0000-0000-0000BB330000}"/>
    <cellStyle name="計算方式 2 4 3 5 3" xfId="44008" xr:uid="{00000000-0005-0000-0000-0000BB330000}"/>
    <cellStyle name="計算方式 2 4 3 6" xfId="10438" xr:uid="{00000000-0005-0000-0000-000000290000}"/>
    <cellStyle name="計算方式 2 4 3 7" xfId="11858" xr:uid="{00000000-0005-0000-0000-000085080000}"/>
    <cellStyle name="計算方式 2 4 3 7 2" xfId="30422" xr:uid="{00000000-0005-0000-0000-0000BD330000}"/>
    <cellStyle name="計算方式 2 4 3 7 3" xfId="44567" xr:uid="{00000000-0005-0000-0000-0000BD330000}"/>
    <cellStyle name="計算方式 2 4 3 8" xfId="16845" xr:uid="{00000000-0005-0000-0000-000085080000}"/>
    <cellStyle name="計算方式 2 4 3 8 2" xfId="35401" xr:uid="{00000000-0005-0000-0000-0000BE330000}"/>
    <cellStyle name="計算方式 2 4 3 8 3" xfId="49094" xr:uid="{00000000-0005-0000-0000-0000BE330000}"/>
    <cellStyle name="計算方式 2 4 3 9" xfId="15418" xr:uid="{00000000-0005-0000-0000-00008C050000}"/>
    <cellStyle name="計算方式 2 4 3 9 2" xfId="33974" xr:uid="{00000000-0005-0000-0000-0000BF330000}"/>
    <cellStyle name="計算方式 2 4 3 9 3" xfId="47899" xr:uid="{00000000-0005-0000-0000-0000BF330000}"/>
    <cellStyle name="計算方式 2 4 4" xfId="3097" xr:uid="{00000000-0005-0000-0000-00008C050000}"/>
    <cellStyle name="計算方式 2 4 4 10" xfId="24299" xr:uid="{00000000-0005-0000-0000-0000C0330000}"/>
    <cellStyle name="計算方式 2 4 4 11" xfId="55918" xr:uid="{00000000-0005-0000-0000-00008C050000}"/>
    <cellStyle name="計算方式 2 4 4 2" xfId="6304" xr:uid="{00000000-0005-0000-0000-000086080000}"/>
    <cellStyle name="計算方式 2 4 4 2 2" xfId="20973" xr:uid="{00000000-0005-0000-0000-00009F0A0000}"/>
    <cellStyle name="計算方式 2 4 4 2 2 2" xfId="39516" xr:uid="{00000000-0005-0000-0000-0000C2330000}"/>
    <cellStyle name="計算方式 2 4 4 2 2 3" xfId="52865" xr:uid="{00000000-0005-0000-0000-0000C2330000}"/>
    <cellStyle name="計算方式 2 4 4 2 3" xfId="26712" xr:uid="{00000000-0005-0000-0000-0000C1330000}"/>
    <cellStyle name="計算方式 2 4 4 2 4" xfId="41934" xr:uid="{00000000-0005-0000-0000-0000C1330000}"/>
    <cellStyle name="計算方式 2 4 4 3" xfId="9987" xr:uid="{00000000-0005-0000-0000-000086080000}"/>
    <cellStyle name="計算方式 2 4 4 3 2" xfId="29588" xr:uid="{00000000-0005-0000-0000-0000C3330000}"/>
    <cellStyle name="計算方式 2 4 4 3 3" xfId="44154" xr:uid="{00000000-0005-0000-0000-0000C3330000}"/>
    <cellStyle name="計算方式 2 4 4 4" xfId="10439" xr:uid="{00000000-0005-0000-0000-000001290000}"/>
    <cellStyle name="計算方式 2 4 4 5" xfId="12926" xr:uid="{00000000-0005-0000-0000-000086080000}"/>
    <cellStyle name="計算方式 2 4 4 5 2" xfId="31482" xr:uid="{00000000-0005-0000-0000-0000C5330000}"/>
    <cellStyle name="計算方式 2 4 4 5 3" xfId="45565" xr:uid="{00000000-0005-0000-0000-0000C5330000}"/>
    <cellStyle name="計算方式 2 4 4 6" xfId="17003" xr:uid="{00000000-0005-0000-0000-000086080000}"/>
    <cellStyle name="計算方式 2 4 4 6 2" xfId="35559" xr:uid="{00000000-0005-0000-0000-0000C6330000}"/>
    <cellStyle name="計算方式 2 4 4 6 3" xfId="49240" xr:uid="{00000000-0005-0000-0000-0000C6330000}"/>
    <cellStyle name="計算方式 2 4 4 7" xfId="13723" xr:uid="{00000000-0005-0000-0000-00008C050000}"/>
    <cellStyle name="計算方式 2 4 4 7 2" xfId="32279" xr:uid="{00000000-0005-0000-0000-0000C7330000}"/>
    <cellStyle name="計算方式 2 4 4 7 3" xfId="46311" xr:uid="{00000000-0005-0000-0000-0000C7330000}"/>
    <cellStyle name="計算方式 2 4 4 8" xfId="17612" xr:uid="{00000000-0005-0000-0000-000086080000}"/>
    <cellStyle name="計算方式 2 4 4 8 2" xfId="36168" xr:uid="{00000000-0005-0000-0000-0000C8330000}"/>
    <cellStyle name="計算方式 2 4 4 8 3" xfId="49796" xr:uid="{00000000-0005-0000-0000-0000C8330000}"/>
    <cellStyle name="計算方式 2 4 4 9" xfId="21861" xr:uid="{00000000-0005-0000-0000-00008C050000}"/>
    <cellStyle name="計算方式 2 4 4 9 2" xfId="40401" xr:uid="{00000000-0005-0000-0000-0000C9330000}"/>
    <cellStyle name="計算方式 2 4 4 9 3" xfId="53749" xr:uid="{00000000-0005-0000-0000-0000C9330000}"/>
    <cellStyle name="計算方式 2 4 5" xfId="5028" xr:uid="{00000000-0005-0000-0000-000083080000}"/>
    <cellStyle name="計算方式 2 4 5 2" xfId="20056" xr:uid="{00000000-0005-0000-0000-0000A00A0000}"/>
    <cellStyle name="計算方式 2 4 5 2 2" xfId="38609" xr:uid="{00000000-0005-0000-0000-0000CB330000}"/>
    <cellStyle name="計算方式 2 4 5 2 3" xfId="52101" xr:uid="{00000000-0005-0000-0000-0000CB330000}"/>
    <cellStyle name="計算方式 2 4 5 3" xfId="25446" xr:uid="{00000000-0005-0000-0000-0000CA330000}"/>
    <cellStyle name="計算方式 2 4 5 4" xfId="41015" xr:uid="{00000000-0005-0000-0000-0000CA330000}"/>
    <cellStyle name="計算方式 2 4 6" xfId="10436" xr:uid="{00000000-0005-0000-0000-0000FE280000}"/>
    <cellStyle name="計算方式 2 4 7" xfId="15558" xr:uid="{00000000-0005-0000-0000-00008C050000}"/>
    <cellStyle name="計算方式 2 4 7 2" xfId="34114" xr:uid="{00000000-0005-0000-0000-0000CD330000}"/>
    <cellStyle name="計算方式 2 4 7 3" xfId="48009" xr:uid="{00000000-0005-0000-0000-0000CD330000}"/>
    <cellStyle name="計算方式 2 4 8" xfId="18477" xr:uid="{00000000-0005-0000-0000-000083080000}"/>
    <cellStyle name="計算方式 2 4 8 2" xfId="37033" xr:uid="{00000000-0005-0000-0000-0000CE330000}"/>
    <cellStyle name="計算方式 2 4 8 3" xfId="50545" xr:uid="{00000000-0005-0000-0000-0000CE330000}"/>
    <cellStyle name="計算方式 2 4 9" xfId="18524" xr:uid="{00000000-0005-0000-0000-000083080000}"/>
    <cellStyle name="計算方式 2 4 9 2" xfId="37080" xr:uid="{00000000-0005-0000-0000-0000CF330000}"/>
    <cellStyle name="計算方式 2 4 9 3" xfId="50584" xr:uid="{00000000-0005-0000-0000-0000CF330000}"/>
    <cellStyle name="計算方式 2 5" xfId="2200" xr:uid="{00000000-0005-0000-0000-000085050000}"/>
    <cellStyle name="計算方式 2 5 10" xfId="18266" xr:uid="{00000000-0005-0000-0000-000085050000}"/>
    <cellStyle name="計算方式 2 5 10 2" xfId="36822" xr:uid="{00000000-0005-0000-0000-0000D1330000}"/>
    <cellStyle name="計算方式 2 5 10 3" xfId="50360" xr:uid="{00000000-0005-0000-0000-0000D1330000}"/>
    <cellStyle name="計算方式 2 5 11" xfId="19590" xr:uid="{00000000-0005-0000-0000-000087080000}"/>
    <cellStyle name="計算方式 2 5 11 2" xfId="38146" xr:uid="{00000000-0005-0000-0000-0000D2330000}"/>
    <cellStyle name="計算方式 2 5 11 3" xfId="51638" xr:uid="{00000000-0005-0000-0000-0000D2330000}"/>
    <cellStyle name="計算方式 2 5 12" xfId="23711" xr:uid="{00000000-0005-0000-0000-0000D0330000}"/>
    <cellStyle name="計算方式 2 5 13" xfId="55120" xr:uid="{00000000-0005-0000-0000-000085050000}"/>
    <cellStyle name="計算方式 2 5 2" xfId="5407" xr:uid="{00000000-0005-0000-0000-000087080000}"/>
    <cellStyle name="計算方式 2 5 2 2" xfId="20397" xr:uid="{00000000-0005-0000-0000-0000A20A0000}"/>
    <cellStyle name="計算方式 2 5 2 2 2" xfId="38949" xr:uid="{00000000-0005-0000-0000-0000D4330000}"/>
    <cellStyle name="計算方式 2 5 2 2 3" xfId="52428" xr:uid="{00000000-0005-0000-0000-0000D4330000}"/>
    <cellStyle name="計算方式 2 5 2 3" xfId="25824" xr:uid="{00000000-0005-0000-0000-0000D3330000}"/>
    <cellStyle name="計算方式 2 5 2 4" xfId="41320" xr:uid="{00000000-0005-0000-0000-0000D3330000}"/>
    <cellStyle name="計算方式 2 5 3" xfId="7373" xr:uid="{00000000-0005-0000-0000-000087080000}"/>
    <cellStyle name="計算方式 2 5 3 2" xfId="27558" xr:uid="{00000000-0005-0000-0000-0000D5330000}"/>
    <cellStyle name="計算方式 2 5 3 3" xfId="42644" xr:uid="{00000000-0005-0000-0000-0000D5330000}"/>
    <cellStyle name="計算方式 2 5 4" xfId="4649" xr:uid="{00000000-0005-0000-0000-000087080000}"/>
    <cellStyle name="計算方式 2 5 4 2" xfId="25161" xr:uid="{00000000-0005-0000-0000-0000D6330000}"/>
    <cellStyle name="計算方式 2 5 4 3" xfId="22558" xr:uid="{00000000-0005-0000-0000-0000D6330000}"/>
    <cellStyle name="計算方式 2 5 5" xfId="8175" xr:uid="{00000000-0005-0000-0000-000087080000}"/>
    <cellStyle name="計算方式 2 5 5 2" xfId="28192" xr:uid="{00000000-0005-0000-0000-0000D7330000}"/>
    <cellStyle name="計算方式 2 5 5 3" xfId="43090" xr:uid="{00000000-0005-0000-0000-0000D7330000}"/>
    <cellStyle name="計算方式 2 5 6" xfId="10440" xr:uid="{00000000-0005-0000-0000-000002290000}"/>
    <cellStyle name="計算方式 2 5 7" xfId="12422" xr:uid="{00000000-0005-0000-0000-000085050000}"/>
    <cellStyle name="計算方式 2 5 7 2" xfId="30981" xr:uid="{00000000-0005-0000-0000-0000D9330000}"/>
    <cellStyle name="計算方式 2 5 7 3" xfId="45081" xr:uid="{00000000-0005-0000-0000-0000D9330000}"/>
    <cellStyle name="計算方式 2 5 8" xfId="14877" xr:uid="{00000000-0005-0000-0000-000086080000}"/>
    <cellStyle name="計算方式 2 5 8 2" xfId="33433" xr:uid="{00000000-0005-0000-0000-0000DA330000}"/>
    <cellStyle name="計算方式 2 5 8 3" xfId="47394" xr:uid="{00000000-0005-0000-0000-0000DA330000}"/>
    <cellStyle name="計算方式 2 5 9" xfId="15658" xr:uid="{00000000-0005-0000-0000-000087080000}"/>
    <cellStyle name="計算方式 2 5 9 2" xfId="34214" xr:uid="{00000000-0005-0000-0000-0000DB330000}"/>
    <cellStyle name="計算方式 2 5 9 3" xfId="48103" xr:uid="{00000000-0005-0000-0000-0000DB330000}"/>
    <cellStyle name="計算方式 2 6" xfId="2244" xr:uid="{00000000-0005-0000-0000-000085050000}"/>
    <cellStyle name="計算方式 2 6 10" xfId="23755" xr:uid="{00000000-0005-0000-0000-0000DC330000}"/>
    <cellStyle name="計算方式 2 6 11" xfId="55164" xr:uid="{00000000-0005-0000-0000-000085050000}"/>
    <cellStyle name="計算方式 2 6 2" xfId="5451" xr:uid="{00000000-0005-0000-0000-000088080000}"/>
    <cellStyle name="計算方式 2 6 2 2" xfId="20441" xr:uid="{00000000-0005-0000-0000-0000A40A0000}"/>
    <cellStyle name="計算方式 2 6 2 2 2" xfId="38993" xr:uid="{00000000-0005-0000-0000-0000DE330000}"/>
    <cellStyle name="計算方式 2 6 2 2 3" xfId="52472" xr:uid="{00000000-0005-0000-0000-0000DE330000}"/>
    <cellStyle name="計算方式 2 6 2 3" xfId="25868" xr:uid="{00000000-0005-0000-0000-0000DD330000}"/>
    <cellStyle name="計算方式 2 6 2 4" xfId="41364" xr:uid="{00000000-0005-0000-0000-0000DD330000}"/>
    <cellStyle name="計算方式 2 6 3" xfId="8197" xr:uid="{00000000-0005-0000-0000-000088080000}"/>
    <cellStyle name="計算方式 2 6 3 2" xfId="28214" xr:uid="{00000000-0005-0000-0000-0000DF330000}"/>
    <cellStyle name="計算方式 2 6 3 3" xfId="43112" xr:uid="{00000000-0005-0000-0000-0000DF330000}"/>
    <cellStyle name="計算方式 2 6 4" xfId="10441" xr:uid="{00000000-0005-0000-0000-000003290000}"/>
    <cellStyle name="計算方式 2 6 5" xfId="12530" xr:uid="{00000000-0005-0000-0000-000088080000}"/>
    <cellStyle name="計算方式 2 6 5 2" xfId="31088" xr:uid="{00000000-0005-0000-0000-0000E1330000}"/>
    <cellStyle name="計算方式 2 6 5 3" xfId="45188" xr:uid="{00000000-0005-0000-0000-0000E1330000}"/>
    <cellStyle name="計算方式 2 6 6" xfId="15669" xr:uid="{00000000-0005-0000-0000-000088080000}"/>
    <cellStyle name="計算方式 2 6 6 2" xfId="34225" xr:uid="{00000000-0005-0000-0000-0000E2330000}"/>
    <cellStyle name="計算方式 2 6 6 3" xfId="48114" xr:uid="{00000000-0005-0000-0000-0000E2330000}"/>
    <cellStyle name="計算方式 2 6 7" xfId="17643" xr:uid="{00000000-0005-0000-0000-000085050000}"/>
    <cellStyle name="計算方式 2 6 7 2" xfId="36199" xr:uid="{00000000-0005-0000-0000-0000E3330000}"/>
    <cellStyle name="計算方式 2 6 7 3" xfId="49825" xr:uid="{00000000-0005-0000-0000-0000E3330000}"/>
    <cellStyle name="計算方式 2 6 8" xfId="17417" xr:uid="{00000000-0005-0000-0000-000088080000}"/>
    <cellStyle name="計算方式 2 6 8 2" xfId="35973" xr:uid="{00000000-0005-0000-0000-0000E4330000}"/>
    <cellStyle name="計算方式 2 6 8 3" xfId="49623" xr:uid="{00000000-0005-0000-0000-0000E4330000}"/>
    <cellStyle name="計算方式 2 6 9" xfId="21400" xr:uid="{00000000-0005-0000-0000-000085050000}"/>
    <cellStyle name="計算方式 2 6 9 2" xfId="39940" xr:uid="{00000000-0005-0000-0000-0000E5330000}"/>
    <cellStyle name="計算方式 2 6 9 3" xfId="53288" xr:uid="{00000000-0005-0000-0000-0000E5330000}"/>
    <cellStyle name="計算方式 2 7" xfId="3166" xr:uid="{00000000-0005-0000-0000-000085050000}"/>
    <cellStyle name="計算方式 2 7 10" xfId="55987" xr:uid="{00000000-0005-0000-0000-000085050000}"/>
    <cellStyle name="計算方式 2 7 2" xfId="6373" xr:uid="{00000000-0005-0000-0000-000089080000}"/>
    <cellStyle name="計算方式 2 7 2 2" xfId="21008" xr:uid="{00000000-0005-0000-0000-0000A60A0000}"/>
    <cellStyle name="計算方式 2 7 2 2 2" xfId="39550" xr:uid="{00000000-0005-0000-0000-0000E8330000}"/>
    <cellStyle name="計算方式 2 7 2 2 3" xfId="52898" xr:uid="{00000000-0005-0000-0000-0000E8330000}"/>
    <cellStyle name="計算方式 2 7 2 3" xfId="26780" xr:uid="{00000000-0005-0000-0000-0000E7330000}"/>
    <cellStyle name="計算方式 2 7 2 4" xfId="42001" xr:uid="{00000000-0005-0000-0000-0000E7330000}"/>
    <cellStyle name="計算方式 2 7 3" xfId="10056" xr:uid="{00000000-0005-0000-0000-000089080000}"/>
    <cellStyle name="計算方式 2 7 3 2" xfId="29657" xr:uid="{00000000-0005-0000-0000-0000E9330000}"/>
    <cellStyle name="計算方式 2 7 3 3" xfId="44221" xr:uid="{00000000-0005-0000-0000-0000E9330000}"/>
    <cellStyle name="計算方式 2 7 4" xfId="10442" xr:uid="{00000000-0005-0000-0000-000004290000}"/>
    <cellStyle name="計算方式 2 7 5" xfId="12903" xr:uid="{00000000-0005-0000-0000-000089080000}"/>
    <cellStyle name="計算方式 2 7 5 2" xfId="31459" xr:uid="{00000000-0005-0000-0000-0000EB330000}"/>
    <cellStyle name="計算方式 2 7 5 3" xfId="45542" xr:uid="{00000000-0005-0000-0000-0000EB330000}"/>
    <cellStyle name="計算方式 2 7 6" xfId="17072" xr:uid="{00000000-0005-0000-0000-000089080000}"/>
    <cellStyle name="計算方式 2 7 6 2" xfId="35628" xr:uid="{00000000-0005-0000-0000-0000EC330000}"/>
    <cellStyle name="計算方式 2 7 6 3" xfId="49308" xr:uid="{00000000-0005-0000-0000-0000EC330000}"/>
    <cellStyle name="計算方式 2 7 7" xfId="17881" xr:uid="{00000000-0005-0000-0000-000085050000}"/>
    <cellStyle name="計算方式 2 7 7 2" xfId="36437" xr:uid="{00000000-0005-0000-0000-0000ED330000}"/>
    <cellStyle name="計算方式 2 7 7 3" xfId="50022" xr:uid="{00000000-0005-0000-0000-0000ED330000}"/>
    <cellStyle name="計算方式 2 7 8" xfId="18083" xr:uid="{00000000-0005-0000-0000-000089080000}"/>
    <cellStyle name="計算方式 2 7 8 2" xfId="36639" xr:uid="{00000000-0005-0000-0000-0000EE330000}"/>
    <cellStyle name="計算方式 2 7 8 3" xfId="50199" xr:uid="{00000000-0005-0000-0000-0000EE330000}"/>
    <cellStyle name="計算方式 2 7 9" xfId="21929" xr:uid="{00000000-0005-0000-0000-000085050000}"/>
    <cellStyle name="計算方式 2 7 9 2" xfId="40469" xr:uid="{00000000-0005-0000-0000-0000EF330000}"/>
    <cellStyle name="計算方式 2 7 9 3" xfId="53817" xr:uid="{00000000-0005-0000-0000-0000EF330000}"/>
    <cellStyle name="計算方式 2 8" xfId="4615" xr:uid="{00000000-0005-0000-0000-00006A080000}"/>
    <cellStyle name="計算方式 2 8 2" xfId="25127" xr:uid="{00000000-0005-0000-0000-0000F0330000}"/>
    <cellStyle name="計算方式 2 8 3" xfId="27203" xr:uid="{00000000-0005-0000-0000-0000F0330000}"/>
    <cellStyle name="計算方式 2 9" xfId="10411" xr:uid="{00000000-0005-0000-0000-0000E5280000}"/>
    <cellStyle name="計算方式 3" xfId="1403" xr:uid="{00000000-0005-0000-0000-00008D050000}"/>
    <cellStyle name="計算方式 3 10" xfId="13095" xr:uid="{00000000-0005-0000-0000-00008D050000}"/>
    <cellStyle name="計算方式 3 10 2" xfId="31651" xr:uid="{00000000-0005-0000-0000-0000F3330000}"/>
    <cellStyle name="計算方式 3 10 3" xfId="45734" xr:uid="{00000000-0005-0000-0000-0000F3330000}"/>
    <cellStyle name="計算方式 3 11" xfId="17246" xr:uid="{00000000-0005-0000-0000-00008A080000}"/>
    <cellStyle name="計算方式 3 11 2" xfId="35802" xr:uid="{00000000-0005-0000-0000-0000F4330000}"/>
    <cellStyle name="計算方式 3 11 3" xfId="49473" xr:uid="{00000000-0005-0000-0000-0000F4330000}"/>
    <cellStyle name="計算方式 3 12" xfId="19972" xr:uid="{00000000-0005-0000-0000-00008A080000}"/>
    <cellStyle name="計算方式 3 12 2" xfId="38528" xr:uid="{00000000-0005-0000-0000-0000F5330000}"/>
    <cellStyle name="計算方式 3 12 3" xfId="52020" xr:uid="{00000000-0005-0000-0000-0000F5330000}"/>
    <cellStyle name="計算方式 3 13" xfId="19160" xr:uid="{00000000-0005-0000-0000-00008D050000}"/>
    <cellStyle name="計算方式 3 13 2" xfId="37716" xr:uid="{00000000-0005-0000-0000-0000F6330000}"/>
    <cellStyle name="計算方式 3 13 3" xfId="51208" xr:uid="{00000000-0005-0000-0000-0000F6330000}"/>
    <cellStyle name="計算方式 3 14" xfId="19619" xr:uid="{00000000-0005-0000-0000-00008D050000}"/>
    <cellStyle name="計算方式 3 14 2" xfId="38175" xr:uid="{00000000-0005-0000-0000-0000F7330000}"/>
    <cellStyle name="計算方式 3 14 3" xfId="51667" xr:uid="{00000000-0005-0000-0000-0000F7330000}"/>
    <cellStyle name="計算方式 3 15" xfId="23143" xr:uid="{00000000-0005-0000-0000-0000F2330000}"/>
    <cellStyle name="計算方式 3 16" xfId="29885" xr:uid="{00000000-0005-0000-0000-0000F2330000}"/>
    <cellStyle name="計算方式 3 17" xfId="54525" xr:uid="{00000000-0005-0000-0000-00008D050000}"/>
    <cellStyle name="計算方式 3 2" xfId="1404" xr:uid="{00000000-0005-0000-0000-00008E050000}"/>
    <cellStyle name="計算方式 3 2 10" xfId="14919" xr:uid="{00000000-0005-0000-0000-00008B080000}"/>
    <cellStyle name="計算方式 3 2 10 2" xfId="33475" xr:uid="{00000000-0005-0000-0000-0000F9330000}"/>
    <cellStyle name="計算方式 3 2 10 3" xfId="47434" xr:uid="{00000000-0005-0000-0000-0000F9330000}"/>
    <cellStyle name="計算方式 3 2 11" xfId="17709" xr:uid="{00000000-0005-0000-0000-00008B080000}"/>
    <cellStyle name="計算方式 3 2 11 2" xfId="36265" xr:uid="{00000000-0005-0000-0000-0000FA330000}"/>
    <cellStyle name="計算方式 3 2 11 3" xfId="49880" xr:uid="{00000000-0005-0000-0000-0000FA330000}"/>
    <cellStyle name="計算方式 3 2 12" xfId="19773" xr:uid="{00000000-0005-0000-0000-00008E050000}"/>
    <cellStyle name="計算方式 3 2 12 2" xfId="38329" xr:uid="{00000000-0005-0000-0000-0000FB330000}"/>
    <cellStyle name="計算方式 3 2 12 3" xfId="51821" xr:uid="{00000000-0005-0000-0000-0000FB330000}"/>
    <cellStyle name="計算方式 3 2 13" xfId="19915" xr:uid="{00000000-0005-0000-0000-00008E050000}"/>
    <cellStyle name="計算方式 3 2 13 2" xfId="38471" xr:uid="{00000000-0005-0000-0000-0000FC330000}"/>
    <cellStyle name="計算方式 3 2 13 3" xfId="51963" xr:uid="{00000000-0005-0000-0000-0000FC330000}"/>
    <cellStyle name="計算方式 3 2 14" xfId="23144" xr:uid="{00000000-0005-0000-0000-0000F8330000}"/>
    <cellStyle name="計算方式 3 2 15" xfId="29860" xr:uid="{00000000-0005-0000-0000-0000F8330000}"/>
    <cellStyle name="計算方式 3 2 16" xfId="54526" xr:uid="{00000000-0005-0000-0000-00008E050000}"/>
    <cellStyle name="計算方式 3 2 2" xfId="1405" xr:uid="{00000000-0005-0000-0000-00008F050000}"/>
    <cellStyle name="計算方式 3 2 2 10" xfId="19058" xr:uid="{00000000-0005-0000-0000-00008C080000}"/>
    <cellStyle name="計算方式 3 2 2 10 2" xfId="37614" xr:uid="{00000000-0005-0000-0000-0000FE330000}"/>
    <cellStyle name="計算方式 3 2 2 10 3" xfId="51106" xr:uid="{00000000-0005-0000-0000-0000FE330000}"/>
    <cellStyle name="計算方式 3 2 2 11" xfId="18518" xr:uid="{00000000-0005-0000-0000-00008F050000}"/>
    <cellStyle name="計算方式 3 2 2 11 2" xfId="37074" xr:uid="{00000000-0005-0000-0000-0000FF330000}"/>
    <cellStyle name="計算方式 3 2 2 11 3" xfId="50578" xr:uid="{00000000-0005-0000-0000-0000FF330000}"/>
    <cellStyle name="計算方式 3 2 2 12" xfId="18600" xr:uid="{00000000-0005-0000-0000-00008F050000}"/>
    <cellStyle name="計算方式 3 2 2 12 2" xfId="37156" xr:uid="{00000000-0005-0000-0000-000000340000}"/>
    <cellStyle name="計算方式 3 2 2 12 3" xfId="50658" xr:uid="{00000000-0005-0000-0000-000000340000}"/>
    <cellStyle name="計算方式 3 2 2 13" xfId="23145" xr:uid="{00000000-0005-0000-0000-0000FD330000}"/>
    <cellStyle name="計算方式 3 2 2 14" xfId="29881" xr:uid="{00000000-0005-0000-0000-0000FD330000}"/>
    <cellStyle name="計算方式 3 2 2 15" xfId="54527" xr:uid="{00000000-0005-0000-0000-00008F050000}"/>
    <cellStyle name="計算方式 3 2 2 2" xfId="1827" xr:uid="{00000000-0005-0000-0000-000090050000}"/>
    <cellStyle name="計算方式 3 2 2 2 10" xfId="21300" xr:uid="{00000000-0005-0000-0000-000090050000}"/>
    <cellStyle name="計算方式 3 2 2 2 10 2" xfId="39840" xr:uid="{00000000-0005-0000-0000-000002340000}"/>
    <cellStyle name="計算方式 3 2 2 2 10 3" xfId="53188" xr:uid="{00000000-0005-0000-0000-000002340000}"/>
    <cellStyle name="計算方式 3 2 2 2 11" xfId="19047" xr:uid="{00000000-0005-0000-0000-000090050000}"/>
    <cellStyle name="計算方式 3 2 2 2 11 2" xfId="37603" xr:uid="{00000000-0005-0000-0000-000003340000}"/>
    <cellStyle name="計算方式 3 2 2 2 11 3" xfId="51095" xr:uid="{00000000-0005-0000-0000-000003340000}"/>
    <cellStyle name="計算方式 3 2 2 2 12" xfId="23382" xr:uid="{00000000-0005-0000-0000-000001340000}"/>
    <cellStyle name="計算方式 3 2 2 2 13" xfId="24116" xr:uid="{00000000-0005-0000-0000-000001340000}"/>
    <cellStyle name="計算方式 3 2 2 2 14" xfId="54748" xr:uid="{00000000-0005-0000-0000-000090050000}"/>
    <cellStyle name="計算方式 3 2 2 2 2" xfId="1880" xr:uid="{00000000-0005-0000-0000-000090050000}"/>
    <cellStyle name="計算方式 3 2 2 2 2 10" xfId="11592" xr:uid="{00000000-0005-0000-0000-000090050000}"/>
    <cellStyle name="計算方式 3 2 2 2 2 10 2" xfId="30156" xr:uid="{00000000-0005-0000-0000-000005340000}"/>
    <cellStyle name="計算方式 3 2 2 2 2 10 3" xfId="44356" xr:uid="{00000000-0005-0000-0000-000005340000}"/>
    <cellStyle name="計算方式 3 2 2 2 2 11" xfId="16047" xr:uid="{00000000-0005-0000-0000-00008E080000}"/>
    <cellStyle name="計算方式 3 2 2 2 2 11 2" xfId="34603" xr:uid="{00000000-0005-0000-0000-000006340000}"/>
    <cellStyle name="計算方式 3 2 2 2 2 11 3" xfId="48421" xr:uid="{00000000-0005-0000-0000-000006340000}"/>
    <cellStyle name="計算方式 3 2 2 2 2 12" xfId="23435" xr:uid="{00000000-0005-0000-0000-000004340000}"/>
    <cellStyle name="計算方式 3 2 2 2 2 13" xfId="54800" xr:uid="{00000000-0005-0000-0000-000090050000}"/>
    <cellStyle name="計算方式 3 2 2 2 2 2" xfId="5087" xr:uid="{00000000-0005-0000-0000-00008E080000}"/>
    <cellStyle name="計算方式 3 2 2 2 2 2 2" xfId="20114" xr:uid="{00000000-0005-0000-0000-0000AC0A0000}"/>
    <cellStyle name="計算方式 3 2 2 2 2 2 2 2" xfId="38666" xr:uid="{00000000-0005-0000-0000-000008340000}"/>
    <cellStyle name="計算方式 3 2 2 2 2 2 2 3" xfId="52158" xr:uid="{00000000-0005-0000-0000-000008340000}"/>
    <cellStyle name="計算方式 3 2 2 2 2 2 3" xfId="25504" xr:uid="{00000000-0005-0000-0000-000007340000}"/>
    <cellStyle name="計算方式 3 2 2 2 2 2 4" xfId="41073" xr:uid="{00000000-0005-0000-0000-000007340000}"/>
    <cellStyle name="計算方式 3 2 2 2 2 3" xfId="7053" xr:uid="{00000000-0005-0000-0000-00008E080000}"/>
    <cellStyle name="計算方式 3 2 2 2 2 3 2" xfId="27241" xr:uid="{00000000-0005-0000-0000-000009340000}"/>
    <cellStyle name="計算方式 3 2 2 2 2 3 3" xfId="42344" xr:uid="{00000000-0005-0000-0000-000009340000}"/>
    <cellStyle name="計算方式 3 2 2 2 2 4" xfId="3990" xr:uid="{00000000-0005-0000-0000-00008E080000}"/>
    <cellStyle name="計算方式 3 2 2 2 2 4 2" xfId="24544" xr:uid="{00000000-0005-0000-0000-00000A340000}"/>
    <cellStyle name="計算方式 3 2 2 2 2 4 3" xfId="22772" xr:uid="{00000000-0005-0000-0000-00000A340000}"/>
    <cellStyle name="計算方式 3 2 2 2 2 5" xfId="7340" xr:uid="{00000000-0005-0000-0000-00008E080000}"/>
    <cellStyle name="計算方式 3 2 2 2 2 5 2" xfId="27525" xr:uid="{00000000-0005-0000-0000-00000B340000}"/>
    <cellStyle name="計算方式 3 2 2 2 2 5 3" xfId="42611" xr:uid="{00000000-0005-0000-0000-00000B340000}"/>
    <cellStyle name="計算方式 3 2 2 2 2 6" xfId="10447" xr:uid="{00000000-0005-0000-0000-000009290000}"/>
    <cellStyle name="計算方式 3 2 2 2 2 7" xfId="12745" xr:uid="{00000000-0005-0000-0000-000090050000}"/>
    <cellStyle name="計算方式 3 2 2 2 2 7 2" xfId="31301" xr:uid="{00000000-0005-0000-0000-00000D340000}"/>
    <cellStyle name="計算方式 3 2 2 2 2 7 3" xfId="45389" xr:uid="{00000000-0005-0000-0000-00000D340000}"/>
    <cellStyle name="計算方式 3 2 2 2 2 8" xfId="11514" xr:uid="{00000000-0005-0000-0000-00008D080000}"/>
    <cellStyle name="計算方式 3 2 2 2 2 8 2" xfId="30078" xr:uid="{00000000-0005-0000-0000-00000E340000}"/>
    <cellStyle name="計算方式 3 2 2 2 2 8 3" xfId="44293" xr:uid="{00000000-0005-0000-0000-00000E340000}"/>
    <cellStyle name="計算方式 3 2 2 2 2 9" xfId="12248" xr:uid="{00000000-0005-0000-0000-00008E080000}"/>
    <cellStyle name="計算方式 3 2 2 2 2 9 2" xfId="30809" xr:uid="{00000000-0005-0000-0000-00000F340000}"/>
    <cellStyle name="計算方式 3 2 2 2 2 9 3" xfId="44929" xr:uid="{00000000-0005-0000-0000-00000F340000}"/>
    <cellStyle name="計算方式 3 2 2 2 3" xfId="2945" xr:uid="{00000000-0005-0000-0000-000090050000}"/>
    <cellStyle name="計算方式 3 2 2 2 3 10" xfId="19025" xr:uid="{00000000-0005-0000-0000-00008F080000}"/>
    <cellStyle name="計算方式 3 2 2 2 3 10 2" xfId="37581" xr:uid="{00000000-0005-0000-0000-000011340000}"/>
    <cellStyle name="計算方式 3 2 2 2 3 10 3" xfId="51073" xr:uid="{00000000-0005-0000-0000-000011340000}"/>
    <cellStyle name="計算方式 3 2 2 2 3 11" xfId="55766" xr:uid="{00000000-0005-0000-0000-000090050000}"/>
    <cellStyle name="計算方式 3 2 2 2 3 2" xfId="6152" xr:uid="{00000000-0005-0000-0000-00008F080000}"/>
    <cellStyle name="計算方式 3 2 2 2 3 2 2" xfId="26560" xr:uid="{00000000-0005-0000-0000-000012340000}"/>
    <cellStyle name="計算方式 3 2 2 2 3 2 3" xfId="41854" xr:uid="{00000000-0005-0000-0000-000012340000}"/>
    <cellStyle name="計算方式 3 2 2 2 3 3" xfId="8118" xr:uid="{00000000-0005-0000-0000-00008F080000}"/>
    <cellStyle name="計算方式 3 2 2 2 3 3 2" xfId="28135" xr:uid="{00000000-0005-0000-0000-000013340000}"/>
    <cellStyle name="計算方式 3 2 2 2 3 3 3" xfId="43033" xr:uid="{00000000-0005-0000-0000-000013340000}"/>
    <cellStyle name="計算方式 3 2 2 2 3 4" xfId="8978" xr:uid="{00000000-0005-0000-0000-00008F080000}"/>
    <cellStyle name="計算方式 3 2 2 2 3 4 2" xfId="28812" xr:uid="{00000000-0005-0000-0000-000014340000}"/>
    <cellStyle name="計算方式 3 2 2 2 3 4 3" xfId="43510" xr:uid="{00000000-0005-0000-0000-000014340000}"/>
    <cellStyle name="計算方式 3 2 2 2 3 5" xfId="9835" xr:uid="{00000000-0005-0000-0000-00008F080000}"/>
    <cellStyle name="計算方式 3 2 2 2 3 5 2" xfId="29436" xr:uid="{00000000-0005-0000-0000-000015340000}"/>
    <cellStyle name="計算方式 3 2 2 2 3 5 3" xfId="44014" xr:uid="{00000000-0005-0000-0000-000015340000}"/>
    <cellStyle name="計算方式 3 2 2 2 3 6" xfId="10448" xr:uid="{00000000-0005-0000-0000-00000A290000}"/>
    <cellStyle name="計算方式 3 2 2 2 3 7" xfId="12026" xr:uid="{00000000-0005-0000-0000-00008F080000}"/>
    <cellStyle name="計算方式 3 2 2 2 3 7 2" xfId="30590" xr:uid="{00000000-0005-0000-0000-000017340000}"/>
    <cellStyle name="計算方式 3 2 2 2 3 7 3" xfId="44734" xr:uid="{00000000-0005-0000-0000-000017340000}"/>
    <cellStyle name="計算方式 3 2 2 2 3 8" xfId="16851" xr:uid="{00000000-0005-0000-0000-00008F080000}"/>
    <cellStyle name="計算方式 3 2 2 2 3 8 2" xfId="35407" xr:uid="{00000000-0005-0000-0000-000018340000}"/>
    <cellStyle name="計算方式 3 2 2 2 3 8 3" xfId="49100" xr:uid="{00000000-0005-0000-0000-000018340000}"/>
    <cellStyle name="計算方式 3 2 2 2 3 9" xfId="12818" xr:uid="{00000000-0005-0000-0000-000090050000}"/>
    <cellStyle name="計算方式 3 2 2 2 3 9 2" xfId="31374" xr:uid="{00000000-0005-0000-0000-000019340000}"/>
    <cellStyle name="計算方式 3 2 2 2 3 9 3" xfId="45461" xr:uid="{00000000-0005-0000-0000-000019340000}"/>
    <cellStyle name="計算方式 3 2 2 2 4" xfId="3103" xr:uid="{00000000-0005-0000-0000-000090050000}"/>
    <cellStyle name="計算方式 3 2 2 2 4 10" xfId="24305" xr:uid="{00000000-0005-0000-0000-00001A340000}"/>
    <cellStyle name="計算方式 3 2 2 2 4 11" xfId="55924" xr:uid="{00000000-0005-0000-0000-000090050000}"/>
    <cellStyle name="計算方式 3 2 2 2 4 2" xfId="6310" xr:uid="{00000000-0005-0000-0000-000090080000}"/>
    <cellStyle name="計算方式 3 2 2 2 4 2 2" xfId="20979" xr:uid="{00000000-0005-0000-0000-0000AF0A0000}"/>
    <cellStyle name="計算方式 3 2 2 2 4 2 2 2" xfId="39522" xr:uid="{00000000-0005-0000-0000-00001C340000}"/>
    <cellStyle name="計算方式 3 2 2 2 4 2 2 3" xfId="52871" xr:uid="{00000000-0005-0000-0000-00001C340000}"/>
    <cellStyle name="計算方式 3 2 2 2 4 2 3" xfId="26718" xr:uid="{00000000-0005-0000-0000-00001B340000}"/>
    <cellStyle name="計算方式 3 2 2 2 4 2 4" xfId="41940" xr:uid="{00000000-0005-0000-0000-00001B340000}"/>
    <cellStyle name="計算方式 3 2 2 2 4 3" xfId="9993" xr:uid="{00000000-0005-0000-0000-000090080000}"/>
    <cellStyle name="計算方式 3 2 2 2 4 3 2" xfId="29594" xr:uid="{00000000-0005-0000-0000-00001D340000}"/>
    <cellStyle name="計算方式 3 2 2 2 4 3 3" xfId="44160" xr:uid="{00000000-0005-0000-0000-00001D340000}"/>
    <cellStyle name="計算方式 3 2 2 2 4 4" xfId="10449" xr:uid="{00000000-0005-0000-0000-00000B290000}"/>
    <cellStyle name="計算方式 3 2 2 2 4 5" xfId="11974" xr:uid="{00000000-0005-0000-0000-000090080000}"/>
    <cellStyle name="計算方式 3 2 2 2 4 5 2" xfId="30538" xr:uid="{00000000-0005-0000-0000-00001F340000}"/>
    <cellStyle name="計算方式 3 2 2 2 4 5 3" xfId="44682" xr:uid="{00000000-0005-0000-0000-00001F340000}"/>
    <cellStyle name="計算方式 3 2 2 2 4 6" xfId="17009" xr:uid="{00000000-0005-0000-0000-000090080000}"/>
    <cellStyle name="計算方式 3 2 2 2 4 6 2" xfId="35565" xr:uid="{00000000-0005-0000-0000-000020340000}"/>
    <cellStyle name="計算方式 3 2 2 2 4 6 3" xfId="49246" xr:uid="{00000000-0005-0000-0000-000020340000}"/>
    <cellStyle name="計算方式 3 2 2 2 4 7" xfId="15715" xr:uid="{00000000-0005-0000-0000-000090050000}"/>
    <cellStyle name="計算方式 3 2 2 2 4 7 2" xfId="34271" xr:uid="{00000000-0005-0000-0000-000021340000}"/>
    <cellStyle name="計算方式 3 2 2 2 4 7 3" xfId="48132" xr:uid="{00000000-0005-0000-0000-000021340000}"/>
    <cellStyle name="計算方式 3 2 2 2 4 8" xfId="19941" xr:uid="{00000000-0005-0000-0000-000090080000}"/>
    <cellStyle name="計算方式 3 2 2 2 4 8 2" xfId="38497" xr:uid="{00000000-0005-0000-0000-000022340000}"/>
    <cellStyle name="計算方式 3 2 2 2 4 8 3" xfId="51989" xr:uid="{00000000-0005-0000-0000-000022340000}"/>
    <cellStyle name="計算方式 3 2 2 2 4 9" xfId="21867" xr:uid="{00000000-0005-0000-0000-000090050000}"/>
    <cellStyle name="計算方式 3 2 2 2 4 9 2" xfId="40407" xr:uid="{00000000-0005-0000-0000-000023340000}"/>
    <cellStyle name="計算方式 3 2 2 2 4 9 3" xfId="53755" xr:uid="{00000000-0005-0000-0000-000023340000}"/>
    <cellStyle name="計算方式 3 2 2 2 5" xfId="5034" xr:uid="{00000000-0005-0000-0000-00008D080000}"/>
    <cellStyle name="計算方式 3 2 2 2 5 2" xfId="20062" xr:uid="{00000000-0005-0000-0000-0000B00A0000}"/>
    <cellStyle name="計算方式 3 2 2 2 5 2 2" xfId="38615" xr:uid="{00000000-0005-0000-0000-000025340000}"/>
    <cellStyle name="計算方式 3 2 2 2 5 2 3" xfId="52107" xr:uid="{00000000-0005-0000-0000-000025340000}"/>
    <cellStyle name="計算方式 3 2 2 2 5 3" xfId="25452" xr:uid="{00000000-0005-0000-0000-000024340000}"/>
    <cellStyle name="計算方式 3 2 2 2 5 4" xfId="41021" xr:uid="{00000000-0005-0000-0000-000024340000}"/>
    <cellStyle name="計算方式 3 2 2 2 6" xfId="10446" xr:uid="{00000000-0005-0000-0000-000008290000}"/>
    <cellStyle name="計算方式 3 2 2 2 7" xfId="12274" xr:uid="{00000000-0005-0000-0000-000090050000}"/>
    <cellStyle name="計算方式 3 2 2 2 7 2" xfId="30835" xr:uid="{00000000-0005-0000-0000-000027340000}"/>
    <cellStyle name="計算方式 3 2 2 2 7 3" xfId="44954" xr:uid="{00000000-0005-0000-0000-000027340000}"/>
    <cellStyle name="計算方式 3 2 2 2 8" xfId="17198" xr:uid="{00000000-0005-0000-0000-00008D080000}"/>
    <cellStyle name="計算方式 3 2 2 2 8 2" xfId="35754" xr:uid="{00000000-0005-0000-0000-000028340000}"/>
    <cellStyle name="計算方式 3 2 2 2 8 3" xfId="49428" xr:uid="{00000000-0005-0000-0000-000028340000}"/>
    <cellStyle name="計算方式 3 2 2 2 9" xfId="18990" xr:uid="{00000000-0005-0000-0000-00008D080000}"/>
    <cellStyle name="計算方式 3 2 2 2 9 2" xfId="37546" xr:uid="{00000000-0005-0000-0000-000029340000}"/>
    <cellStyle name="計算方式 3 2 2 2 9 3" xfId="51038" xr:uid="{00000000-0005-0000-0000-000029340000}"/>
    <cellStyle name="計算方式 3 2 2 3" xfId="2194" xr:uid="{00000000-0005-0000-0000-00008F050000}"/>
    <cellStyle name="計算方式 3 2 2 3 10" xfId="17604" xr:uid="{00000000-0005-0000-0000-00008F050000}"/>
    <cellStyle name="計算方式 3 2 2 3 10 2" xfId="36160" xr:uid="{00000000-0005-0000-0000-00002B340000}"/>
    <cellStyle name="計算方式 3 2 2 3 10 3" xfId="49789" xr:uid="{00000000-0005-0000-0000-00002B340000}"/>
    <cellStyle name="計算方式 3 2 2 3 11" xfId="19031" xr:uid="{00000000-0005-0000-0000-000091080000}"/>
    <cellStyle name="計算方式 3 2 2 3 11 2" xfId="37587" xr:uid="{00000000-0005-0000-0000-00002C340000}"/>
    <cellStyle name="計算方式 3 2 2 3 11 3" xfId="51079" xr:uid="{00000000-0005-0000-0000-00002C340000}"/>
    <cellStyle name="計算方式 3 2 2 3 12" xfId="23705" xr:uid="{00000000-0005-0000-0000-00002A340000}"/>
    <cellStyle name="計算方式 3 2 2 3 13" xfId="55114" xr:uid="{00000000-0005-0000-0000-00008F050000}"/>
    <cellStyle name="計算方式 3 2 2 3 2" xfId="5401" xr:uid="{00000000-0005-0000-0000-000091080000}"/>
    <cellStyle name="計算方式 3 2 2 3 2 2" xfId="20391" xr:uid="{00000000-0005-0000-0000-0000B20A0000}"/>
    <cellStyle name="計算方式 3 2 2 3 2 2 2" xfId="38943" xr:uid="{00000000-0005-0000-0000-00002E340000}"/>
    <cellStyle name="計算方式 3 2 2 3 2 2 3" xfId="52422" xr:uid="{00000000-0005-0000-0000-00002E340000}"/>
    <cellStyle name="計算方式 3 2 2 3 2 3" xfId="25818" xr:uid="{00000000-0005-0000-0000-00002D340000}"/>
    <cellStyle name="計算方式 3 2 2 3 2 4" xfId="41314" xr:uid="{00000000-0005-0000-0000-00002D340000}"/>
    <cellStyle name="計算方式 3 2 2 3 3" xfId="7367" xr:uid="{00000000-0005-0000-0000-000091080000}"/>
    <cellStyle name="計算方式 3 2 2 3 3 2" xfId="27552" xr:uid="{00000000-0005-0000-0000-00002F340000}"/>
    <cellStyle name="計算方式 3 2 2 3 3 3" xfId="42638" xr:uid="{00000000-0005-0000-0000-00002F340000}"/>
    <cellStyle name="計算方式 3 2 2 3 4" xfId="4597" xr:uid="{00000000-0005-0000-0000-000091080000}"/>
    <cellStyle name="計算方式 3 2 2 3 4 2" xfId="25109" xr:uid="{00000000-0005-0000-0000-000030340000}"/>
    <cellStyle name="計算方式 3 2 2 3 4 3" xfId="22584" xr:uid="{00000000-0005-0000-0000-000030340000}"/>
    <cellStyle name="計算方式 3 2 2 3 5" xfId="6833" xr:uid="{00000000-0005-0000-0000-000091080000}"/>
    <cellStyle name="計算方式 3 2 2 3 5 2" xfId="27094" xr:uid="{00000000-0005-0000-0000-000031340000}"/>
    <cellStyle name="計算方式 3 2 2 3 5 3" xfId="42268" xr:uid="{00000000-0005-0000-0000-000031340000}"/>
    <cellStyle name="計算方式 3 2 2 3 6" xfId="10450" xr:uid="{00000000-0005-0000-0000-00000C290000}"/>
    <cellStyle name="計算方式 3 2 2 3 7" xfId="12428" xr:uid="{00000000-0005-0000-0000-00008F050000}"/>
    <cellStyle name="計算方式 3 2 2 3 7 2" xfId="30987" xr:uid="{00000000-0005-0000-0000-000033340000}"/>
    <cellStyle name="計算方式 3 2 2 3 7 3" xfId="45087" xr:uid="{00000000-0005-0000-0000-000033340000}"/>
    <cellStyle name="計算方式 3 2 2 3 8" xfId="14871" xr:uid="{00000000-0005-0000-0000-000090080000}"/>
    <cellStyle name="計算方式 3 2 2 3 8 2" xfId="33427" xr:uid="{00000000-0005-0000-0000-000034340000}"/>
    <cellStyle name="計算方式 3 2 2 3 8 3" xfId="47388" xr:uid="{00000000-0005-0000-0000-000034340000}"/>
    <cellStyle name="計算方式 3 2 2 3 9" xfId="15491" xr:uid="{00000000-0005-0000-0000-000091080000}"/>
    <cellStyle name="計算方式 3 2 2 3 9 2" xfId="34047" xr:uid="{00000000-0005-0000-0000-000035340000}"/>
    <cellStyle name="計算方式 3 2 2 3 9 3" xfId="47971" xr:uid="{00000000-0005-0000-0000-000035340000}"/>
    <cellStyle name="計算方式 3 2 2 4" xfId="2238" xr:uid="{00000000-0005-0000-0000-00008F050000}"/>
    <cellStyle name="計算方式 3 2 2 4 10" xfId="23749" xr:uid="{00000000-0005-0000-0000-000036340000}"/>
    <cellStyle name="計算方式 3 2 2 4 11" xfId="55158" xr:uid="{00000000-0005-0000-0000-00008F050000}"/>
    <cellStyle name="計算方式 3 2 2 4 2" xfId="5445" xr:uid="{00000000-0005-0000-0000-000092080000}"/>
    <cellStyle name="計算方式 3 2 2 4 2 2" xfId="20435" xr:uid="{00000000-0005-0000-0000-0000B40A0000}"/>
    <cellStyle name="計算方式 3 2 2 4 2 2 2" xfId="38987" xr:uid="{00000000-0005-0000-0000-000038340000}"/>
    <cellStyle name="計算方式 3 2 2 4 2 2 3" xfId="52466" xr:uid="{00000000-0005-0000-0000-000038340000}"/>
    <cellStyle name="計算方式 3 2 2 4 2 3" xfId="25862" xr:uid="{00000000-0005-0000-0000-000037340000}"/>
    <cellStyle name="計算方式 3 2 2 4 2 4" xfId="41358" xr:uid="{00000000-0005-0000-0000-000037340000}"/>
    <cellStyle name="計算方式 3 2 2 4 3" xfId="6856" xr:uid="{00000000-0005-0000-0000-000092080000}"/>
    <cellStyle name="計算方式 3 2 2 4 3 2" xfId="27117" xr:uid="{00000000-0005-0000-0000-000039340000}"/>
    <cellStyle name="計算方式 3 2 2 4 3 3" xfId="42291" xr:uid="{00000000-0005-0000-0000-000039340000}"/>
    <cellStyle name="計算方式 3 2 2 4 4" xfId="10451" xr:uid="{00000000-0005-0000-0000-00000D290000}"/>
    <cellStyle name="計算方式 3 2 2 4 5" xfId="13240" xr:uid="{00000000-0005-0000-0000-000092080000}"/>
    <cellStyle name="計算方式 3 2 2 4 5 2" xfId="31796" xr:uid="{00000000-0005-0000-0000-00003B340000}"/>
    <cellStyle name="計算方式 3 2 2 4 5 3" xfId="45878" xr:uid="{00000000-0005-0000-0000-00003B340000}"/>
    <cellStyle name="計算方式 3 2 2 4 6" xfId="15505" xr:uid="{00000000-0005-0000-0000-000092080000}"/>
    <cellStyle name="計算方式 3 2 2 4 6 2" xfId="34061" xr:uid="{00000000-0005-0000-0000-00003C340000}"/>
    <cellStyle name="計算方式 3 2 2 4 6 3" xfId="47985" xr:uid="{00000000-0005-0000-0000-00003C340000}"/>
    <cellStyle name="計算方式 3 2 2 4 7" xfId="18033" xr:uid="{00000000-0005-0000-0000-00008F050000}"/>
    <cellStyle name="計算方式 3 2 2 4 7 2" xfId="36589" xr:uid="{00000000-0005-0000-0000-00003D340000}"/>
    <cellStyle name="計算方式 3 2 2 4 7 3" xfId="50156" xr:uid="{00000000-0005-0000-0000-00003D340000}"/>
    <cellStyle name="計算方式 3 2 2 4 8" xfId="19820" xr:uid="{00000000-0005-0000-0000-000092080000}"/>
    <cellStyle name="計算方式 3 2 2 4 8 2" xfId="38376" xr:uid="{00000000-0005-0000-0000-00003E340000}"/>
    <cellStyle name="計算方式 3 2 2 4 8 3" xfId="51868" xr:uid="{00000000-0005-0000-0000-00003E340000}"/>
    <cellStyle name="計算方式 3 2 2 4 9" xfId="21394" xr:uid="{00000000-0005-0000-0000-00008F050000}"/>
    <cellStyle name="計算方式 3 2 2 4 9 2" xfId="39934" xr:uid="{00000000-0005-0000-0000-00003F340000}"/>
    <cellStyle name="計算方式 3 2 2 4 9 3" xfId="53282" xr:uid="{00000000-0005-0000-0000-00003F340000}"/>
    <cellStyle name="計算方式 3 2 2 5" xfId="3177" xr:uid="{00000000-0005-0000-0000-00008F050000}"/>
    <cellStyle name="計算方式 3 2 2 5 10" xfId="55996" xr:uid="{00000000-0005-0000-0000-00008F050000}"/>
    <cellStyle name="計算方式 3 2 2 5 2" xfId="6384" xr:uid="{00000000-0005-0000-0000-000093080000}"/>
    <cellStyle name="計算方式 3 2 2 5 2 2" xfId="21019" xr:uid="{00000000-0005-0000-0000-0000B60A0000}"/>
    <cellStyle name="計算方式 3 2 2 5 2 2 2" xfId="39559" xr:uid="{00000000-0005-0000-0000-000042340000}"/>
    <cellStyle name="計算方式 3 2 2 5 2 2 3" xfId="52907" xr:uid="{00000000-0005-0000-0000-000042340000}"/>
    <cellStyle name="計算方式 3 2 2 5 2 3" xfId="26789" xr:uid="{00000000-0005-0000-0000-000041340000}"/>
    <cellStyle name="計算方式 3 2 2 5 2 4" xfId="42010" xr:uid="{00000000-0005-0000-0000-000041340000}"/>
    <cellStyle name="計算方式 3 2 2 5 3" xfId="10067" xr:uid="{00000000-0005-0000-0000-000093080000}"/>
    <cellStyle name="計算方式 3 2 2 5 3 2" xfId="29666" xr:uid="{00000000-0005-0000-0000-000043340000}"/>
    <cellStyle name="計算方式 3 2 2 5 3 3" xfId="44230" xr:uid="{00000000-0005-0000-0000-000043340000}"/>
    <cellStyle name="計算方式 3 2 2 5 4" xfId="10452" xr:uid="{00000000-0005-0000-0000-00000E290000}"/>
    <cellStyle name="計算方式 3 2 2 5 5" xfId="12892" xr:uid="{00000000-0005-0000-0000-000093080000}"/>
    <cellStyle name="計算方式 3 2 2 5 5 2" xfId="31448" xr:uid="{00000000-0005-0000-0000-000045340000}"/>
    <cellStyle name="計算方式 3 2 2 5 5 3" xfId="45531" xr:uid="{00000000-0005-0000-0000-000045340000}"/>
    <cellStyle name="計算方式 3 2 2 5 6" xfId="17083" xr:uid="{00000000-0005-0000-0000-000093080000}"/>
    <cellStyle name="計算方式 3 2 2 5 6 2" xfId="35639" xr:uid="{00000000-0005-0000-0000-000046340000}"/>
    <cellStyle name="計算方式 3 2 2 5 6 3" xfId="49319" xr:uid="{00000000-0005-0000-0000-000046340000}"/>
    <cellStyle name="計算方式 3 2 2 5 7" xfId="13682" xr:uid="{00000000-0005-0000-0000-00008F050000}"/>
    <cellStyle name="計算方式 3 2 2 5 7 2" xfId="32238" xr:uid="{00000000-0005-0000-0000-000047340000}"/>
    <cellStyle name="計算方式 3 2 2 5 7 3" xfId="46275" xr:uid="{00000000-0005-0000-0000-000047340000}"/>
    <cellStyle name="計算方式 3 2 2 5 8" xfId="19405" xr:uid="{00000000-0005-0000-0000-000093080000}"/>
    <cellStyle name="計算方式 3 2 2 5 8 2" xfId="37961" xr:uid="{00000000-0005-0000-0000-000048340000}"/>
    <cellStyle name="計算方式 3 2 2 5 8 3" xfId="51453" xr:uid="{00000000-0005-0000-0000-000048340000}"/>
    <cellStyle name="計算方式 3 2 2 5 9" xfId="21940" xr:uid="{00000000-0005-0000-0000-00008F050000}"/>
    <cellStyle name="計算方式 3 2 2 5 9 2" xfId="40480" xr:uid="{00000000-0005-0000-0000-000049340000}"/>
    <cellStyle name="計算方式 3 2 2 5 9 3" xfId="53828" xr:uid="{00000000-0005-0000-0000-000049340000}"/>
    <cellStyle name="計算方式 3 2 2 6" xfId="4621" xr:uid="{00000000-0005-0000-0000-00008C080000}"/>
    <cellStyle name="計算方式 3 2 2 6 2" xfId="25133" xr:uid="{00000000-0005-0000-0000-00004A340000}"/>
    <cellStyle name="計算方式 3 2 2 6 3" xfId="22572" xr:uid="{00000000-0005-0000-0000-00004A340000}"/>
    <cellStyle name="計算方式 3 2 2 7" xfId="10445" xr:uid="{00000000-0005-0000-0000-000007290000}"/>
    <cellStyle name="計算方式 3 2 2 8" xfId="12308" xr:uid="{00000000-0005-0000-0000-00008F050000}"/>
    <cellStyle name="計算方式 3 2 2 8 2" xfId="30869" xr:uid="{00000000-0005-0000-0000-00004C340000}"/>
    <cellStyle name="計算方式 3 2 2 8 3" xfId="44982" xr:uid="{00000000-0005-0000-0000-00004C340000}"/>
    <cellStyle name="計算方式 3 2 2 9" xfId="15203" xr:uid="{00000000-0005-0000-0000-00008C080000}"/>
    <cellStyle name="計算方式 3 2 2 9 2" xfId="33759" xr:uid="{00000000-0005-0000-0000-00004D340000}"/>
    <cellStyle name="計算方式 3 2 2 9 3" xfId="47705" xr:uid="{00000000-0005-0000-0000-00004D340000}"/>
    <cellStyle name="計算方式 3 2 3" xfId="1826" xr:uid="{00000000-0005-0000-0000-000091050000}"/>
    <cellStyle name="計算方式 3 2 3 10" xfId="21299" xr:uid="{00000000-0005-0000-0000-000091050000}"/>
    <cellStyle name="計算方式 3 2 3 10 2" xfId="39839" xr:uid="{00000000-0005-0000-0000-00004F340000}"/>
    <cellStyle name="計算方式 3 2 3 10 3" xfId="53187" xr:uid="{00000000-0005-0000-0000-00004F340000}"/>
    <cellStyle name="計算方式 3 2 3 11" xfId="21070" xr:uid="{00000000-0005-0000-0000-000091050000}"/>
    <cellStyle name="計算方式 3 2 3 11 2" xfId="39610" xr:uid="{00000000-0005-0000-0000-000050340000}"/>
    <cellStyle name="計算方式 3 2 3 11 3" xfId="52958" xr:uid="{00000000-0005-0000-0000-000050340000}"/>
    <cellStyle name="計算方式 3 2 3 12" xfId="23381" xr:uid="{00000000-0005-0000-0000-00004E340000}"/>
    <cellStyle name="計算方式 3 2 3 13" xfId="29733" xr:uid="{00000000-0005-0000-0000-00004E340000}"/>
    <cellStyle name="計算方式 3 2 3 14" xfId="54747" xr:uid="{00000000-0005-0000-0000-000091050000}"/>
    <cellStyle name="計算方式 3 2 3 2" xfId="1881" xr:uid="{00000000-0005-0000-0000-000091050000}"/>
    <cellStyle name="計算方式 3 2 3 2 10" xfId="17806" xr:uid="{00000000-0005-0000-0000-000091050000}"/>
    <cellStyle name="計算方式 3 2 3 2 10 2" xfId="36362" xr:uid="{00000000-0005-0000-0000-000052340000}"/>
    <cellStyle name="計算方式 3 2 3 2 10 3" xfId="49958" xr:uid="{00000000-0005-0000-0000-000052340000}"/>
    <cellStyle name="計算方式 3 2 3 2 11" xfId="19196" xr:uid="{00000000-0005-0000-0000-000095080000}"/>
    <cellStyle name="計算方式 3 2 3 2 11 2" xfId="37752" xr:uid="{00000000-0005-0000-0000-000053340000}"/>
    <cellStyle name="計算方式 3 2 3 2 11 3" xfId="51244" xr:uid="{00000000-0005-0000-0000-000053340000}"/>
    <cellStyle name="計算方式 3 2 3 2 12" xfId="23436" xr:uid="{00000000-0005-0000-0000-000051340000}"/>
    <cellStyle name="計算方式 3 2 3 2 13" xfId="54801" xr:uid="{00000000-0005-0000-0000-000091050000}"/>
    <cellStyle name="計算方式 3 2 3 2 2" xfId="5088" xr:uid="{00000000-0005-0000-0000-000095080000}"/>
    <cellStyle name="計算方式 3 2 3 2 2 2" xfId="20115" xr:uid="{00000000-0005-0000-0000-0000B90A0000}"/>
    <cellStyle name="計算方式 3 2 3 2 2 2 2" xfId="38667" xr:uid="{00000000-0005-0000-0000-000055340000}"/>
    <cellStyle name="計算方式 3 2 3 2 2 2 3" xfId="52159" xr:uid="{00000000-0005-0000-0000-000055340000}"/>
    <cellStyle name="計算方式 3 2 3 2 2 3" xfId="25505" xr:uid="{00000000-0005-0000-0000-000054340000}"/>
    <cellStyle name="計算方式 3 2 3 2 2 4" xfId="41074" xr:uid="{00000000-0005-0000-0000-000054340000}"/>
    <cellStyle name="計算方式 3 2 3 2 3" xfId="7054" xr:uid="{00000000-0005-0000-0000-000095080000}"/>
    <cellStyle name="計算方式 3 2 3 2 3 2" xfId="27242" xr:uid="{00000000-0005-0000-0000-000056340000}"/>
    <cellStyle name="計算方式 3 2 3 2 3 3" xfId="42345" xr:uid="{00000000-0005-0000-0000-000056340000}"/>
    <cellStyle name="計算方式 3 2 3 2 4" xfId="3991" xr:uid="{00000000-0005-0000-0000-000095080000}"/>
    <cellStyle name="計算方式 3 2 3 2 4 2" xfId="24545" xr:uid="{00000000-0005-0000-0000-000057340000}"/>
    <cellStyle name="計算方式 3 2 3 2 4 3" xfId="22771" xr:uid="{00000000-0005-0000-0000-000057340000}"/>
    <cellStyle name="計算方式 3 2 3 2 5" xfId="8374" xr:uid="{00000000-0005-0000-0000-000095080000}"/>
    <cellStyle name="計算方式 3 2 3 2 5 2" xfId="28311" xr:uid="{00000000-0005-0000-0000-000058340000}"/>
    <cellStyle name="計算方式 3 2 3 2 5 3" xfId="43147" xr:uid="{00000000-0005-0000-0000-000058340000}"/>
    <cellStyle name="計算方式 3 2 3 2 6" xfId="10454" xr:uid="{00000000-0005-0000-0000-000010290000}"/>
    <cellStyle name="計算方式 3 2 3 2 7" xfId="12744" xr:uid="{00000000-0005-0000-0000-000091050000}"/>
    <cellStyle name="計算方式 3 2 3 2 7 2" xfId="31300" xr:uid="{00000000-0005-0000-0000-00005A340000}"/>
    <cellStyle name="計算方式 3 2 3 2 7 3" xfId="45388" xr:uid="{00000000-0005-0000-0000-00005A340000}"/>
    <cellStyle name="計算方式 3 2 3 2 8" xfId="13514" xr:uid="{00000000-0005-0000-0000-000094080000}"/>
    <cellStyle name="計算方式 3 2 3 2 8 2" xfId="32070" xr:uid="{00000000-0005-0000-0000-00005B340000}"/>
    <cellStyle name="計算方式 3 2 3 2 8 3" xfId="46128" xr:uid="{00000000-0005-0000-0000-00005B340000}"/>
    <cellStyle name="計算方式 3 2 3 2 9" xfId="13765" xr:uid="{00000000-0005-0000-0000-000095080000}"/>
    <cellStyle name="計算方式 3 2 3 2 9 2" xfId="32321" xr:uid="{00000000-0005-0000-0000-00005C340000}"/>
    <cellStyle name="計算方式 3 2 3 2 9 3" xfId="46353" xr:uid="{00000000-0005-0000-0000-00005C340000}"/>
    <cellStyle name="計算方式 3 2 3 3" xfId="2944" xr:uid="{00000000-0005-0000-0000-000091050000}"/>
    <cellStyle name="計算方式 3 2 3 3 10" xfId="19391" xr:uid="{00000000-0005-0000-0000-000096080000}"/>
    <cellStyle name="計算方式 3 2 3 3 10 2" xfId="37947" xr:uid="{00000000-0005-0000-0000-00005E340000}"/>
    <cellStyle name="計算方式 3 2 3 3 10 3" xfId="51439" xr:uid="{00000000-0005-0000-0000-00005E340000}"/>
    <cellStyle name="計算方式 3 2 3 3 11" xfId="55765" xr:uid="{00000000-0005-0000-0000-000091050000}"/>
    <cellStyle name="計算方式 3 2 3 3 2" xfId="6151" xr:uid="{00000000-0005-0000-0000-000096080000}"/>
    <cellStyle name="計算方式 3 2 3 3 2 2" xfId="26559" xr:uid="{00000000-0005-0000-0000-00005F340000}"/>
    <cellStyle name="計算方式 3 2 3 3 2 3" xfId="41853" xr:uid="{00000000-0005-0000-0000-00005F340000}"/>
    <cellStyle name="計算方式 3 2 3 3 3" xfId="8117" xr:uid="{00000000-0005-0000-0000-000096080000}"/>
    <cellStyle name="計算方式 3 2 3 3 3 2" xfId="28134" xr:uid="{00000000-0005-0000-0000-000060340000}"/>
    <cellStyle name="計算方式 3 2 3 3 3 3" xfId="43032" xr:uid="{00000000-0005-0000-0000-000060340000}"/>
    <cellStyle name="計算方式 3 2 3 3 4" xfId="8977" xr:uid="{00000000-0005-0000-0000-000096080000}"/>
    <cellStyle name="計算方式 3 2 3 3 4 2" xfId="28811" xr:uid="{00000000-0005-0000-0000-000061340000}"/>
    <cellStyle name="計算方式 3 2 3 3 4 3" xfId="43509" xr:uid="{00000000-0005-0000-0000-000061340000}"/>
    <cellStyle name="計算方式 3 2 3 3 5" xfId="9834" xr:uid="{00000000-0005-0000-0000-000096080000}"/>
    <cellStyle name="計算方式 3 2 3 3 5 2" xfId="29435" xr:uid="{00000000-0005-0000-0000-000062340000}"/>
    <cellStyle name="計算方式 3 2 3 3 5 3" xfId="44013" xr:uid="{00000000-0005-0000-0000-000062340000}"/>
    <cellStyle name="計算方式 3 2 3 3 6" xfId="10455" xr:uid="{00000000-0005-0000-0000-000011290000}"/>
    <cellStyle name="計算方式 3 2 3 3 7" xfId="12977" xr:uid="{00000000-0005-0000-0000-000096080000}"/>
    <cellStyle name="計算方式 3 2 3 3 7 2" xfId="31533" xr:uid="{00000000-0005-0000-0000-000064340000}"/>
    <cellStyle name="計算方式 3 2 3 3 7 3" xfId="45616" xr:uid="{00000000-0005-0000-0000-000064340000}"/>
    <cellStyle name="計算方式 3 2 3 3 8" xfId="16850" xr:uid="{00000000-0005-0000-0000-000096080000}"/>
    <cellStyle name="計算方式 3 2 3 3 8 2" xfId="35406" xr:uid="{00000000-0005-0000-0000-000065340000}"/>
    <cellStyle name="計算方式 3 2 3 3 8 3" xfId="49099" xr:uid="{00000000-0005-0000-0000-000065340000}"/>
    <cellStyle name="計算方式 3 2 3 3 9" xfId="14717" xr:uid="{00000000-0005-0000-0000-000091050000}"/>
    <cellStyle name="計算方式 3 2 3 3 9 2" xfId="33273" xr:uid="{00000000-0005-0000-0000-000066340000}"/>
    <cellStyle name="計算方式 3 2 3 3 9 3" xfId="47240" xr:uid="{00000000-0005-0000-0000-000066340000}"/>
    <cellStyle name="計算方式 3 2 3 4" xfId="3102" xr:uid="{00000000-0005-0000-0000-000091050000}"/>
    <cellStyle name="計算方式 3 2 3 4 10" xfId="24304" xr:uid="{00000000-0005-0000-0000-000067340000}"/>
    <cellStyle name="計算方式 3 2 3 4 11" xfId="55923" xr:uid="{00000000-0005-0000-0000-000091050000}"/>
    <cellStyle name="計算方式 3 2 3 4 2" xfId="6309" xr:uid="{00000000-0005-0000-0000-000097080000}"/>
    <cellStyle name="計算方式 3 2 3 4 2 2" xfId="20978" xr:uid="{00000000-0005-0000-0000-0000BC0A0000}"/>
    <cellStyle name="計算方式 3 2 3 4 2 2 2" xfId="39521" xr:uid="{00000000-0005-0000-0000-000069340000}"/>
    <cellStyle name="計算方式 3 2 3 4 2 2 3" xfId="52870" xr:uid="{00000000-0005-0000-0000-000069340000}"/>
    <cellStyle name="計算方式 3 2 3 4 2 3" xfId="26717" xr:uid="{00000000-0005-0000-0000-000068340000}"/>
    <cellStyle name="計算方式 3 2 3 4 2 4" xfId="41939" xr:uid="{00000000-0005-0000-0000-000068340000}"/>
    <cellStyle name="計算方式 3 2 3 4 3" xfId="9992" xr:uid="{00000000-0005-0000-0000-000097080000}"/>
    <cellStyle name="計算方式 3 2 3 4 3 2" xfId="29593" xr:uid="{00000000-0005-0000-0000-00006A340000}"/>
    <cellStyle name="計算方式 3 2 3 4 3 3" xfId="44159" xr:uid="{00000000-0005-0000-0000-00006A340000}"/>
    <cellStyle name="計算方式 3 2 3 4 4" xfId="10456" xr:uid="{00000000-0005-0000-0000-000012290000}"/>
    <cellStyle name="計算方式 3 2 3 4 5" xfId="12925" xr:uid="{00000000-0005-0000-0000-000097080000}"/>
    <cellStyle name="計算方式 3 2 3 4 5 2" xfId="31481" xr:uid="{00000000-0005-0000-0000-00006C340000}"/>
    <cellStyle name="計算方式 3 2 3 4 5 3" xfId="45564" xr:uid="{00000000-0005-0000-0000-00006C340000}"/>
    <cellStyle name="計算方式 3 2 3 4 6" xfId="17008" xr:uid="{00000000-0005-0000-0000-000097080000}"/>
    <cellStyle name="計算方式 3 2 3 4 6 2" xfId="35564" xr:uid="{00000000-0005-0000-0000-00006D340000}"/>
    <cellStyle name="計算方式 3 2 3 4 6 3" xfId="49245" xr:uid="{00000000-0005-0000-0000-00006D340000}"/>
    <cellStyle name="計算方式 3 2 3 4 7" xfId="15236" xr:uid="{00000000-0005-0000-0000-000091050000}"/>
    <cellStyle name="計算方式 3 2 3 4 7 2" xfId="33792" xr:uid="{00000000-0005-0000-0000-00006E340000}"/>
    <cellStyle name="計算方式 3 2 3 4 7 3" xfId="47734" xr:uid="{00000000-0005-0000-0000-00006E340000}"/>
    <cellStyle name="計算方式 3 2 3 4 8" xfId="16082" xr:uid="{00000000-0005-0000-0000-000097080000}"/>
    <cellStyle name="計算方式 3 2 3 4 8 2" xfId="34638" xr:uid="{00000000-0005-0000-0000-00006F340000}"/>
    <cellStyle name="計算方式 3 2 3 4 8 3" xfId="48453" xr:uid="{00000000-0005-0000-0000-00006F340000}"/>
    <cellStyle name="計算方式 3 2 3 4 9" xfId="21866" xr:uid="{00000000-0005-0000-0000-000091050000}"/>
    <cellStyle name="計算方式 3 2 3 4 9 2" xfId="40406" xr:uid="{00000000-0005-0000-0000-000070340000}"/>
    <cellStyle name="計算方式 3 2 3 4 9 3" xfId="53754" xr:uid="{00000000-0005-0000-0000-000070340000}"/>
    <cellStyle name="計算方式 3 2 3 5" xfId="5033" xr:uid="{00000000-0005-0000-0000-000094080000}"/>
    <cellStyle name="計算方式 3 2 3 5 2" xfId="20061" xr:uid="{00000000-0005-0000-0000-0000BD0A0000}"/>
    <cellStyle name="計算方式 3 2 3 5 2 2" xfId="38614" xr:uid="{00000000-0005-0000-0000-000072340000}"/>
    <cellStyle name="計算方式 3 2 3 5 2 3" xfId="52106" xr:uid="{00000000-0005-0000-0000-000072340000}"/>
    <cellStyle name="計算方式 3 2 3 5 3" xfId="25451" xr:uid="{00000000-0005-0000-0000-000071340000}"/>
    <cellStyle name="計算方式 3 2 3 5 4" xfId="41020" xr:uid="{00000000-0005-0000-0000-000071340000}"/>
    <cellStyle name="計算方式 3 2 3 6" xfId="10453" xr:uid="{00000000-0005-0000-0000-00000F290000}"/>
    <cellStyle name="計算方式 3 2 3 7" xfId="15559" xr:uid="{00000000-0005-0000-0000-000091050000}"/>
    <cellStyle name="計算方式 3 2 3 7 2" xfId="34115" xr:uid="{00000000-0005-0000-0000-000074340000}"/>
    <cellStyle name="計算方式 3 2 3 7 3" xfId="48010" xr:uid="{00000000-0005-0000-0000-000074340000}"/>
    <cellStyle name="計算方式 3 2 3 8" xfId="15225" xr:uid="{00000000-0005-0000-0000-000094080000}"/>
    <cellStyle name="計算方式 3 2 3 8 2" xfId="33781" xr:uid="{00000000-0005-0000-0000-000075340000}"/>
    <cellStyle name="計算方式 3 2 3 8 3" xfId="47726" xr:uid="{00000000-0005-0000-0000-000075340000}"/>
    <cellStyle name="計算方式 3 2 3 9" xfId="19056" xr:uid="{00000000-0005-0000-0000-000094080000}"/>
    <cellStyle name="計算方式 3 2 3 9 2" xfId="37612" xr:uid="{00000000-0005-0000-0000-000076340000}"/>
    <cellStyle name="計算方式 3 2 3 9 3" xfId="51104" xr:uid="{00000000-0005-0000-0000-000076340000}"/>
    <cellStyle name="計算方式 3 2 4" xfId="2195" xr:uid="{00000000-0005-0000-0000-00008E050000}"/>
    <cellStyle name="計算方式 3 2 4 10" xfId="18038" xr:uid="{00000000-0005-0000-0000-00008E050000}"/>
    <cellStyle name="計算方式 3 2 4 10 2" xfId="36594" xr:uid="{00000000-0005-0000-0000-000078340000}"/>
    <cellStyle name="計算方式 3 2 4 10 3" xfId="50161" xr:uid="{00000000-0005-0000-0000-000078340000}"/>
    <cellStyle name="計算方式 3 2 4 11" xfId="18008" xr:uid="{00000000-0005-0000-0000-000098080000}"/>
    <cellStyle name="計算方式 3 2 4 11 2" xfId="36564" xr:uid="{00000000-0005-0000-0000-000079340000}"/>
    <cellStyle name="計算方式 3 2 4 11 3" xfId="50132" xr:uid="{00000000-0005-0000-0000-000079340000}"/>
    <cellStyle name="計算方式 3 2 4 12" xfId="23706" xr:uid="{00000000-0005-0000-0000-000077340000}"/>
    <cellStyle name="計算方式 3 2 4 13" xfId="55115" xr:uid="{00000000-0005-0000-0000-00008E050000}"/>
    <cellStyle name="計算方式 3 2 4 2" xfId="5402" xr:uid="{00000000-0005-0000-0000-000098080000}"/>
    <cellStyle name="計算方式 3 2 4 2 2" xfId="20392" xr:uid="{00000000-0005-0000-0000-0000BF0A0000}"/>
    <cellStyle name="計算方式 3 2 4 2 2 2" xfId="38944" xr:uid="{00000000-0005-0000-0000-00007B340000}"/>
    <cellStyle name="計算方式 3 2 4 2 2 3" xfId="52423" xr:uid="{00000000-0005-0000-0000-00007B340000}"/>
    <cellStyle name="計算方式 3 2 4 2 3" xfId="25819" xr:uid="{00000000-0005-0000-0000-00007A340000}"/>
    <cellStyle name="計算方式 3 2 4 2 4" xfId="41315" xr:uid="{00000000-0005-0000-0000-00007A340000}"/>
    <cellStyle name="計算方式 3 2 4 3" xfId="7368" xr:uid="{00000000-0005-0000-0000-000098080000}"/>
    <cellStyle name="計算方式 3 2 4 3 2" xfId="27553" xr:uid="{00000000-0005-0000-0000-00007C340000}"/>
    <cellStyle name="計算方式 3 2 4 3 3" xfId="42639" xr:uid="{00000000-0005-0000-0000-00007C340000}"/>
    <cellStyle name="計算方式 3 2 4 4" xfId="4598" xr:uid="{00000000-0005-0000-0000-000098080000}"/>
    <cellStyle name="計算方式 3 2 4 4 2" xfId="25110" xr:uid="{00000000-0005-0000-0000-00007D340000}"/>
    <cellStyle name="計算方式 3 2 4 4 3" xfId="28503" xr:uid="{00000000-0005-0000-0000-00007D340000}"/>
    <cellStyle name="計算方式 3 2 4 5" xfId="6834" xr:uid="{00000000-0005-0000-0000-000098080000}"/>
    <cellStyle name="計算方式 3 2 4 5 2" xfId="27095" xr:uid="{00000000-0005-0000-0000-00007E340000}"/>
    <cellStyle name="計算方式 3 2 4 5 3" xfId="42269" xr:uid="{00000000-0005-0000-0000-00007E340000}"/>
    <cellStyle name="計算方式 3 2 4 6" xfId="10457" xr:uid="{00000000-0005-0000-0000-000013290000}"/>
    <cellStyle name="計算方式 3 2 4 7" xfId="12427" xr:uid="{00000000-0005-0000-0000-00008E050000}"/>
    <cellStyle name="計算方式 3 2 4 7 2" xfId="30986" xr:uid="{00000000-0005-0000-0000-000080340000}"/>
    <cellStyle name="計算方式 3 2 4 7 3" xfId="45086" xr:uid="{00000000-0005-0000-0000-000080340000}"/>
    <cellStyle name="計算方式 3 2 4 8" xfId="14872" xr:uid="{00000000-0005-0000-0000-000097080000}"/>
    <cellStyle name="計算方式 3 2 4 8 2" xfId="33428" xr:uid="{00000000-0005-0000-0000-000081340000}"/>
    <cellStyle name="計算方式 3 2 4 8 3" xfId="47389" xr:uid="{00000000-0005-0000-0000-000081340000}"/>
    <cellStyle name="計算方式 3 2 4 9" xfId="15659" xr:uid="{00000000-0005-0000-0000-000098080000}"/>
    <cellStyle name="計算方式 3 2 4 9 2" xfId="34215" xr:uid="{00000000-0005-0000-0000-000082340000}"/>
    <cellStyle name="計算方式 3 2 4 9 3" xfId="48104" xr:uid="{00000000-0005-0000-0000-000082340000}"/>
    <cellStyle name="計算方式 3 2 5" xfId="2239" xr:uid="{00000000-0005-0000-0000-00008E050000}"/>
    <cellStyle name="計算方式 3 2 5 10" xfId="23750" xr:uid="{00000000-0005-0000-0000-000083340000}"/>
    <cellStyle name="計算方式 3 2 5 11" xfId="55159" xr:uid="{00000000-0005-0000-0000-00008E050000}"/>
    <cellStyle name="計算方式 3 2 5 2" xfId="5446" xr:uid="{00000000-0005-0000-0000-000099080000}"/>
    <cellStyle name="計算方式 3 2 5 2 2" xfId="20436" xr:uid="{00000000-0005-0000-0000-0000C10A0000}"/>
    <cellStyle name="計算方式 3 2 5 2 2 2" xfId="38988" xr:uid="{00000000-0005-0000-0000-000085340000}"/>
    <cellStyle name="計算方式 3 2 5 2 2 3" xfId="52467" xr:uid="{00000000-0005-0000-0000-000085340000}"/>
    <cellStyle name="計算方式 3 2 5 2 3" xfId="25863" xr:uid="{00000000-0005-0000-0000-000084340000}"/>
    <cellStyle name="計算方式 3 2 5 2 4" xfId="41359" xr:uid="{00000000-0005-0000-0000-000084340000}"/>
    <cellStyle name="計算方式 3 2 5 3" xfId="8195" xr:uid="{00000000-0005-0000-0000-000099080000}"/>
    <cellStyle name="計算方式 3 2 5 3 2" xfId="28212" xr:uid="{00000000-0005-0000-0000-000086340000}"/>
    <cellStyle name="計算方式 3 2 5 3 3" xfId="43110" xr:uid="{00000000-0005-0000-0000-000086340000}"/>
    <cellStyle name="計算方式 3 2 5 4" xfId="10458" xr:uid="{00000000-0005-0000-0000-000014290000}"/>
    <cellStyle name="計算方式 3 2 5 5" xfId="13239" xr:uid="{00000000-0005-0000-0000-000099080000}"/>
    <cellStyle name="計算方式 3 2 5 5 2" xfId="31795" xr:uid="{00000000-0005-0000-0000-000088340000}"/>
    <cellStyle name="計算方式 3 2 5 5 3" xfId="45877" xr:uid="{00000000-0005-0000-0000-000088340000}"/>
    <cellStyle name="計算方式 3 2 5 6" xfId="15673" xr:uid="{00000000-0005-0000-0000-000099080000}"/>
    <cellStyle name="計算方式 3 2 5 6 2" xfId="34229" xr:uid="{00000000-0005-0000-0000-000089340000}"/>
    <cellStyle name="計算方式 3 2 5 6 3" xfId="48118" xr:uid="{00000000-0005-0000-0000-000089340000}"/>
    <cellStyle name="計算方式 3 2 5 7" xfId="18512" xr:uid="{00000000-0005-0000-0000-00008E050000}"/>
    <cellStyle name="計算方式 3 2 5 7 2" xfId="37068" xr:uid="{00000000-0005-0000-0000-00008A340000}"/>
    <cellStyle name="計算方式 3 2 5 7 3" xfId="50573" xr:uid="{00000000-0005-0000-0000-00008A340000}"/>
    <cellStyle name="計算方式 3 2 5 8" xfId="19240" xr:uid="{00000000-0005-0000-0000-000099080000}"/>
    <cellStyle name="計算方式 3 2 5 8 2" xfId="37796" xr:uid="{00000000-0005-0000-0000-00008B340000}"/>
    <cellStyle name="計算方式 3 2 5 8 3" xfId="51288" xr:uid="{00000000-0005-0000-0000-00008B340000}"/>
    <cellStyle name="計算方式 3 2 5 9" xfId="21395" xr:uid="{00000000-0005-0000-0000-00008E050000}"/>
    <cellStyle name="計算方式 3 2 5 9 2" xfId="39935" xr:uid="{00000000-0005-0000-0000-00008C340000}"/>
    <cellStyle name="計算方式 3 2 5 9 3" xfId="53283" xr:uid="{00000000-0005-0000-0000-00008C340000}"/>
    <cellStyle name="計算方式 3 2 6" xfId="3176" xr:uid="{00000000-0005-0000-0000-00008E050000}"/>
    <cellStyle name="計算方式 3 2 6 10" xfId="55995" xr:uid="{00000000-0005-0000-0000-00008E050000}"/>
    <cellStyle name="計算方式 3 2 6 2" xfId="6383" xr:uid="{00000000-0005-0000-0000-00009A080000}"/>
    <cellStyle name="計算方式 3 2 6 2 2" xfId="21018" xr:uid="{00000000-0005-0000-0000-0000C30A0000}"/>
    <cellStyle name="計算方式 3 2 6 2 2 2" xfId="39558" xr:uid="{00000000-0005-0000-0000-00008F340000}"/>
    <cellStyle name="計算方式 3 2 6 2 2 3" xfId="52906" xr:uid="{00000000-0005-0000-0000-00008F340000}"/>
    <cellStyle name="計算方式 3 2 6 2 3" xfId="26788" xr:uid="{00000000-0005-0000-0000-00008E340000}"/>
    <cellStyle name="計算方式 3 2 6 2 4" xfId="42009" xr:uid="{00000000-0005-0000-0000-00008E340000}"/>
    <cellStyle name="計算方式 3 2 6 3" xfId="10066" xr:uid="{00000000-0005-0000-0000-00009A080000}"/>
    <cellStyle name="計算方式 3 2 6 3 2" xfId="29665" xr:uid="{00000000-0005-0000-0000-000090340000}"/>
    <cellStyle name="計算方式 3 2 6 3 3" xfId="44229" xr:uid="{00000000-0005-0000-0000-000090340000}"/>
    <cellStyle name="計算方式 3 2 6 4" xfId="10459" xr:uid="{00000000-0005-0000-0000-000015290000}"/>
    <cellStyle name="計算方式 3 2 6 5" xfId="12893" xr:uid="{00000000-0005-0000-0000-00009A080000}"/>
    <cellStyle name="計算方式 3 2 6 5 2" xfId="31449" xr:uid="{00000000-0005-0000-0000-000092340000}"/>
    <cellStyle name="計算方式 3 2 6 5 3" xfId="45532" xr:uid="{00000000-0005-0000-0000-000092340000}"/>
    <cellStyle name="計算方式 3 2 6 6" xfId="17082" xr:uid="{00000000-0005-0000-0000-00009A080000}"/>
    <cellStyle name="計算方式 3 2 6 6 2" xfId="35638" xr:uid="{00000000-0005-0000-0000-000093340000}"/>
    <cellStyle name="計算方式 3 2 6 6 3" xfId="49318" xr:uid="{00000000-0005-0000-0000-000093340000}"/>
    <cellStyle name="計算方式 3 2 6 7" xfId="15323" xr:uid="{00000000-0005-0000-0000-00008E050000}"/>
    <cellStyle name="計算方式 3 2 6 7 2" xfId="33879" xr:uid="{00000000-0005-0000-0000-000094340000}"/>
    <cellStyle name="計算方式 3 2 6 7 3" xfId="47815" xr:uid="{00000000-0005-0000-0000-000094340000}"/>
    <cellStyle name="計算方式 3 2 6 8" xfId="19644" xr:uid="{00000000-0005-0000-0000-00009A080000}"/>
    <cellStyle name="計算方式 3 2 6 8 2" xfId="38200" xr:uid="{00000000-0005-0000-0000-000095340000}"/>
    <cellStyle name="計算方式 3 2 6 8 3" xfId="51692" xr:uid="{00000000-0005-0000-0000-000095340000}"/>
    <cellStyle name="計算方式 3 2 6 9" xfId="21939" xr:uid="{00000000-0005-0000-0000-00008E050000}"/>
    <cellStyle name="計算方式 3 2 6 9 2" xfId="40479" xr:uid="{00000000-0005-0000-0000-000096340000}"/>
    <cellStyle name="計算方式 3 2 6 9 3" xfId="53827" xr:uid="{00000000-0005-0000-0000-000096340000}"/>
    <cellStyle name="計算方式 3 2 7" xfId="4620" xr:uid="{00000000-0005-0000-0000-00008B080000}"/>
    <cellStyle name="計算方式 3 2 7 2" xfId="25132" xr:uid="{00000000-0005-0000-0000-000097340000}"/>
    <cellStyle name="計算方式 3 2 7 3" xfId="22573" xr:uid="{00000000-0005-0000-0000-000097340000}"/>
    <cellStyle name="計算方式 3 2 8" xfId="10444" xr:uid="{00000000-0005-0000-0000-000006290000}"/>
    <cellStyle name="計算方式 3 2 9" xfId="12494" xr:uid="{00000000-0005-0000-0000-00008E050000}"/>
    <cellStyle name="計算方式 3 2 9 2" xfId="31052" xr:uid="{00000000-0005-0000-0000-000099340000}"/>
    <cellStyle name="計算方式 3 2 9 3" xfId="45152" xr:uid="{00000000-0005-0000-0000-000099340000}"/>
    <cellStyle name="計算方式 3 3" xfId="1406" xr:uid="{00000000-0005-0000-0000-000092050000}"/>
    <cellStyle name="計算方式 3 3 10" xfId="18923" xr:uid="{00000000-0005-0000-0000-00009B080000}"/>
    <cellStyle name="計算方式 3 3 10 2" xfId="37479" xr:uid="{00000000-0005-0000-0000-00009B340000}"/>
    <cellStyle name="計算方式 3 3 10 3" xfId="50971" xr:uid="{00000000-0005-0000-0000-00009B340000}"/>
    <cellStyle name="計算方式 3 3 11" xfId="19852" xr:uid="{00000000-0005-0000-0000-000092050000}"/>
    <cellStyle name="計算方式 3 3 11 2" xfId="38408" xr:uid="{00000000-0005-0000-0000-00009C340000}"/>
    <cellStyle name="計算方式 3 3 11 3" xfId="51900" xr:uid="{00000000-0005-0000-0000-00009C340000}"/>
    <cellStyle name="計算方式 3 3 12" xfId="15870" xr:uid="{00000000-0005-0000-0000-000092050000}"/>
    <cellStyle name="計算方式 3 3 12 2" xfId="34426" xr:uid="{00000000-0005-0000-0000-00009D340000}"/>
    <cellStyle name="計算方式 3 3 12 3" xfId="48275" xr:uid="{00000000-0005-0000-0000-00009D340000}"/>
    <cellStyle name="計算方式 3 3 13" xfId="23146" xr:uid="{00000000-0005-0000-0000-00009A340000}"/>
    <cellStyle name="計算方式 3 3 14" xfId="24369" xr:uid="{00000000-0005-0000-0000-00009A340000}"/>
    <cellStyle name="計算方式 3 3 15" xfId="54528" xr:uid="{00000000-0005-0000-0000-000092050000}"/>
    <cellStyle name="計算方式 3 3 2" xfId="1828" xr:uid="{00000000-0005-0000-0000-000093050000}"/>
    <cellStyle name="計算方式 3 3 2 10" xfId="21301" xr:uid="{00000000-0005-0000-0000-000093050000}"/>
    <cellStyle name="計算方式 3 3 2 10 2" xfId="39841" xr:uid="{00000000-0005-0000-0000-00009F340000}"/>
    <cellStyle name="計算方式 3 3 2 10 3" xfId="53189" xr:uid="{00000000-0005-0000-0000-00009F340000}"/>
    <cellStyle name="計算方式 3 3 2 11" xfId="18071" xr:uid="{00000000-0005-0000-0000-000093050000}"/>
    <cellStyle name="計算方式 3 3 2 11 2" xfId="36627" xr:uid="{00000000-0005-0000-0000-0000A0340000}"/>
    <cellStyle name="計算方式 3 3 2 11 3" xfId="50189" xr:uid="{00000000-0005-0000-0000-0000A0340000}"/>
    <cellStyle name="計算方式 3 3 2 12" xfId="23383" xr:uid="{00000000-0005-0000-0000-00009E340000}"/>
    <cellStyle name="計算方式 3 3 2 13" xfId="29732" xr:uid="{00000000-0005-0000-0000-00009E340000}"/>
    <cellStyle name="計算方式 3 3 2 14" xfId="54749" xr:uid="{00000000-0005-0000-0000-000093050000}"/>
    <cellStyle name="計算方式 3 3 2 2" xfId="1879" xr:uid="{00000000-0005-0000-0000-000093050000}"/>
    <cellStyle name="計算方式 3 3 2 2 10" xfId="18218" xr:uid="{00000000-0005-0000-0000-000093050000}"/>
    <cellStyle name="計算方式 3 3 2 2 10 2" xfId="36774" xr:uid="{00000000-0005-0000-0000-0000A2340000}"/>
    <cellStyle name="計算方式 3 3 2 2 10 3" xfId="50322" xr:uid="{00000000-0005-0000-0000-0000A2340000}"/>
    <cellStyle name="計算方式 3 3 2 2 11" xfId="19252" xr:uid="{00000000-0005-0000-0000-00009D080000}"/>
    <cellStyle name="計算方式 3 3 2 2 11 2" xfId="37808" xr:uid="{00000000-0005-0000-0000-0000A3340000}"/>
    <cellStyle name="計算方式 3 3 2 2 11 3" xfId="51300" xr:uid="{00000000-0005-0000-0000-0000A3340000}"/>
    <cellStyle name="計算方式 3 3 2 2 12" xfId="23434" xr:uid="{00000000-0005-0000-0000-0000A1340000}"/>
    <cellStyle name="計算方式 3 3 2 2 13" xfId="54799" xr:uid="{00000000-0005-0000-0000-000093050000}"/>
    <cellStyle name="計算方式 3 3 2 2 2" xfId="5086" xr:uid="{00000000-0005-0000-0000-00009D080000}"/>
    <cellStyle name="計算方式 3 3 2 2 2 2" xfId="20113" xr:uid="{00000000-0005-0000-0000-0000C70A0000}"/>
    <cellStyle name="計算方式 3 3 2 2 2 2 2" xfId="38665" xr:uid="{00000000-0005-0000-0000-0000A5340000}"/>
    <cellStyle name="計算方式 3 3 2 2 2 2 3" xfId="52157" xr:uid="{00000000-0005-0000-0000-0000A5340000}"/>
    <cellStyle name="計算方式 3 3 2 2 2 3" xfId="25503" xr:uid="{00000000-0005-0000-0000-0000A4340000}"/>
    <cellStyle name="計算方式 3 3 2 2 2 4" xfId="41072" xr:uid="{00000000-0005-0000-0000-0000A4340000}"/>
    <cellStyle name="計算方式 3 3 2 2 3" xfId="7052" xr:uid="{00000000-0005-0000-0000-00009D080000}"/>
    <cellStyle name="計算方式 3 3 2 2 3 2" xfId="27240" xr:uid="{00000000-0005-0000-0000-0000A6340000}"/>
    <cellStyle name="計算方式 3 3 2 2 3 3" xfId="42343" xr:uid="{00000000-0005-0000-0000-0000A6340000}"/>
    <cellStyle name="計算方式 3 3 2 2 4" xfId="3989" xr:uid="{00000000-0005-0000-0000-00009D080000}"/>
    <cellStyle name="計算方式 3 3 2 2 4 2" xfId="24543" xr:uid="{00000000-0005-0000-0000-0000A7340000}"/>
    <cellStyle name="計算方式 3 3 2 2 4 3" xfId="28470" xr:uid="{00000000-0005-0000-0000-0000A7340000}"/>
    <cellStyle name="計算方式 3 3 2 2 5" xfId="8300" xr:uid="{00000000-0005-0000-0000-00009D080000}"/>
    <cellStyle name="計算方式 3 3 2 2 5 2" xfId="28276" xr:uid="{00000000-0005-0000-0000-0000A8340000}"/>
    <cellStyle name="計算方式 3 3 2 2 5 3" xfId="43124" xr:uid="{00000000-0005-0000-0000-0000A8340000}"/>
    <cellStyle name="計算方式 3 3 2 2 6" xfId="10462" xr:uid="{00000000-0005-0000-0000-000018290000}"/>
    <cellStyle name="計算方式 3 3 2 2 7" xfId="12746" xr:uid="{00000000-0005-0000-0000-000093050000}"/>
    <cellStyle name="計算方式 3 3 2 2 7 2" xfId="31302" xr:uid="{00000000-0005-0000-0000-0000AA340000}"/>
    <cellStyle name="計算方式 3 3 2 2 7 3" xfId="45390" xr:uid="{00000000-0005-0000-0000-0000AA340000}"/>
    <cellStyle name="計算方式 3 3 2 2 8" xfId="14608" xr:uid="{00000000-0005-0000-0000-00009C080000}"/>
    <cellStyle name="計算方式 3 3 2 2 8 2" xfId="33164" xr:uid="{00000000-0005-0000-0000-0000AB340000}"/>
    <cellStyle name="計算方式 3 3 2 2 8 3" xfId="47135" xr:uid="{00000000-0005-0000-0000-0000AB340000}"/>
    <cellStyle name="計算方式 3 3 2 2 9" xfId="12264" xr:uid="{00000000-0005-0000-0000-00009D080000}"/>
    <cellStyle name="計算方式 3 3 2 2 9 2" xfId="30825" xr:uid="{00000000-0005-0000-0000-0000AC340000}"/>
    <cellStyle name="計算方式 3 3 2 2 9 3" xfId="44945" xr:uid="{00000000-0005-0000-0000-0000AC340000}"/>
    <cellStyle name="計算方式 3 3 2 3" xfId="2946" xr:uid="{00000000-0005-0000-0000-000093050000}"/>
    <cellStyle name="計算方式 3 3 2 3 10" xfId="15276" xr:uid="{00000000-0005-0000-0000-00009E080000}"/>
    <cellStyle name="計算方式 3 3 2 3 10 2" xfId="33832" xr:uid="{00000000-0005-0000-0000-0000AE340000}"/>
    <cellStyle name="計算方式 3 3 2 3 10 3" xfId="47772" xr:uid="{00000000-0005-0000-0000-0000AE340000}"/>
    <cellStyle name="計算方式 3 3 2 3 11" xfId="55767" xr:uid="{00000000-0005-0000-0000-000093050000}"/>
    <cellStyle name="計算方式 3 3 2 3 2" xfId="6153" xr:uid="{00000000-0005-0000-0000-00009E080000}"/>
    <cellStyle name="計算方式 3 3 2 3 2 2" xfId="26561" xr:uid="{00000000-0005-0000-0000-0000AF340000}"/>
    <cellStyle name="計算方式 3 3 2 3 2 3" xfId="41855" xr:uid="{00000000-0005-0000-0000-0000AF340000}"/>
    <cellStyle name="計算方式 3 3 2 3 3" xfId="8119" xr:uid="{00000000-0005-0000-0000-00009E080000}"/>
    <cellStyle name="計算方式 3 3 2 3 3 2" xfId="28136" xr:uid="{00000000-0005-0000-0000-0000B0340000}"/>
    <cellStyle name="計算方式 3 3 2 3 3 3" xfId="43034" xr:uid="{00000000-0005-0000-0000-0000B0340000}"/>
    <cellStyle name="計算方式 3 3 2 3 4" xfId="8979" xr:uid="{00000000-0005-0000-0000-00009E080000}"/>
    <cellStyle name="計算方式 3 3 2 3 4 2" xfId="28813" xr:uid="{00000000-0005-0000-0000-0000B1340000}"/>
    <cellStyle name="計算方式 3 3 2 3 4 3" xfId="43511" xr:uid="{00000000-0005-0000-0000-0000B1340000}"/>
    <cellStyle name="計算方式 3 3 2 3 5" xfId="9836" xr:uid="{00000000-0005-0000-0000-00009E080000}"/>
    <cellStyle name="計算方式 3 3 2 3 5 2" xfId="29437" xr:uid="{00000000-0005-0000-0000-0000B2340000}"/>
    <cellStyle name="計算方式 3 3 2 3 5 3" xfId="44015" xr:uid="{00000000-0005-0000-0000-0000B2340000}"/>
    <cellStyle name="計算方式 3 3 2 3 6" xfId="10463" xr:uid="{00000000-0005-0000-0000-000019290000}"/>
    <cellStyle name="計算方式 3 3 2 3 7" xfId="11855" xr:uid="{00000000-0005-0000-0000-00009E080000}"/>
    <cellStyle name="計算方式 3 3 2 3 7 2" xfId="30419" xr:uid="{00000000-0005-0000-0000-0000B4340000}"/>
    <cellStyle name="計算方式 3 3 2 3 7 3" xfId="44564" xr:uid="{00000000-0005-0000-0000-0000B4340000}"/>
    <cellStyle name="計算方式 3 3 2 3 8" xfId="16852" xr:uid="{00000000-0005-0000-0000-00009E080000}"/>
    <cellStyle name="計算方式 3 3 2 3 8 2" xfId="35408" xr:uid="{00000000-0005-0000-0000-0000B5340000}"/>
    <cellStyle name="計算方式 3 3 2 3 8 3" xfId="49101" xr:uid="{00000000-0005-0000-0000-0000B5340000}"/>
    <cellStyle name="計算方式 3 3 2 3 9" xfId="13826" xr:uid="{00000000-0005-0000-0000-000093050000}"/>
    <cellStyle name="計算方式 3 3 2 3 9 2" xfId="32382" xr:uid="{00000000-0005-0000-0000-0000B6340000}"/>
    <cellStyle name="計算方式 3 3 2 3 9 3" xfId="46406" xr:uid="{00000000-0005-0000-0000-0000B6340000}"/>
    <cellStyle name="計算方式 3 3 2 4" xfId="3104" xr:uid="{00000000-0005-0000-0000-000093050000}"/>
    <cellStyle name="計算方式 3 3 2 4 10" xfId="24306" xr:uid="{00000000-0005-0000-0000-0000B7340000}"/>
    <cellStyle name="計算方式 3 3 2 4 11" xfId="55925" xr:uid="{00000000-0005-0000-0000-000093050000}"/>
    <cellStyle name="計算方式 3 3 2 4 2" xfId="6311" xr:uid="{00000000-0005-0000-0000-00009F080000}"/>
    <cellStyle name="計算方式 3 3 2 4 2 2" xfId="20980" xr:uid="{00000000-0005-0000-0000-0000CA0A0000}"/>
    <cellStyle name="計算方式 3 3 2 4 2 2 2" xfId="39523" xr:uid="{00000000-0005-0000-0000-0000B9340000}"/>
    <cellStyle name="計算方式 3 3 2 4 2 2 3" xfId="52872" xr:uid="{00000000-0005-0000-0000-0000B9340000}"/>
    <cellStyle name="計算方式 3 3 2 4 2 3" xfId="26719" xr:uid="{00000000-0005-0000-0000-0000B8340000}"/>
    <cellStyle name="計算方式 3 3 2 4 2 4" xfId="41941" xr:uid="{00000000-0005-0000-0000-0000B8340000}"/>
    <cellStyle name="計算方式 3 3 2 4 3" xfId="9994" xr:uid="{00000000-0005-0000-0000-00009F080000}"/>
    <cellStyle name="計算方式 3 3 2 4 3 2" xfId="29595" xr:uid="{00000000-0005-0000-0000-0000BA340000}"/>
    <cellStyle name="計算方式 3 3 2 4 3 3" xfId="44161" xr:uid="{00000000-0005-0000-0000-0000BA340000}"/>
    <cellStyle name="計算方式 3 3 2 4 4" xfId="10464" xr:uid="{00000000-0005-0000-0000-00001A290000}"/>
    <cellStyle name="計算方式 3 3 2 4 5" xfId="11801" xr:uid="{00000000-0005-0000-0000-00009F080000}"/>
    <cellStyle name="計算方式 3 3 2 4 5 2" xfId="30365" xr:uid="{00000000-0005-0000-0000-0000BC340000}"/>
    <cellStyle name="計算方式 3 3 2 4 5 3" xfId="44512" xr:uid="{00000000-0005-0000-0000-0000BC340000}"/>
    <cellStyle name="計算方式 3 3 2 4 6" xfId="17010" xr:uid="{00000000-0005-0000-0000-00009F080000}"/>
    <cellStyle name="計算方式 3 3 2 4 6 2" xfId="35566" xr:uid="{00000000-0005-0000-0000-0000BD340000}"/>
    <cellStyle name="計算方式 3 3 2 4 6 3" xfId="49247" xr:uid="{00000000-0005-0000-0000-0000BD340000}"/>
    <cellStyle name="計算方式 3 3 2 4 7" xfId="14186" xr:uid="{00000000-0005-0000-0000-000093050000}"/>
    <cellStyle name="計算方式 3 3 2 4 7 2" xfId="32742" xr:uid="{00000000-0005-0000-0000-0000BE340000}"/>
    <cellStyle name="計算方式 3 3 2 4 7 3" xfId="46742" xr:uid="{00000000-0005-0000-0000-0000BE340000}"/>
    <cellStyle name="計算方式 3 3 2 4 8" xfId="19642" xr:uid="{00000000-0005-0000-0000-00009F080000}"/>
    <cellStyle name="計算方式 3 3 2 4 8 2" xfId="38198" xr:uid="{00000000-0005-0000-0000-0000BF340000}"/>
    <cellStyle name="計算方式 3 3 2 4 8 3" xfId="51690" xr:uid="{00000000-0005-0000-0000-0000BF340000}"/>
    <cellStyle name="計算方式 3 3 2 4 9" xfId="21868" xr:uid="{00000000-0005-0000-0000-000093050000}"/>
    <cellStyle name="計算方式 3 3 2 4 9 2" xfId="40408" xr:uid="{00000000-0005-0000-0000-0000C0340000}"/>
    <cellStyle name="計算方式 3 3 2 4 9 3" xfId="53756" xr:uid="{00000000-0005-0000-0000-0000C0340000}"/>
    <cellStyle name="計算方式 3 3 2 5" xfId="5035" xr:uid="{00000000-0005-0000-0000-00009C080000}"/>
    <cellStyle name="計算方式 3 3 2 5 2" xfId="20063" xr:uid="{00000000-0005-0000-0000-0000CB0A0000}"/>
    <cellStyle name="計算方式 3 3 2 5 2 2" xfId="38616" xr:uid="{00000000-0005-0000-0000-0000C2340000}"/>
    <cellStyle name="計算方式 3 3 2 5 2 3" xfId="52108" xr:uid="{00000000-0005-0000-0000-0000C2340000}"/>
    <cellStyle name="計算方式 3 3 2 5 3" xfId="25453" xr:uid="{00000000-0005-0000-0000-0000C1340000}"/>
    <cellStyle name="計算方式 3 3 2 5 4" xfId="41022" xr:uid="{00000000-0005-0000-0000-0000C1340000}"/>
    <cellStyle name="計算方式 3 3 2 6" xfId="10461" xr:uid="{00000000-0005-0000-0000-000017290000}"/>
    <cellStyle name="計算方式 3 3 2 7" xfId="13718" xr:uid="{00000000-0005-0000-0000-000093050000}"/>
    <cellStyle name="計算方式 3 3 2 7 2" xfId="32274" xr:uid="{00000000-0005-0000-0000-0000C4340000}"/>
    <cellStyle name="計算方式 3 3 2 7 3" xfId="46306" xr:uid="{00000000-0005-0000-0000-0000C4340000}"/>
    <cellStyle name="計算方式 3 3 2 8" xfId="18295" xr:uid="{00000000-0005-0000-0000-00009C080000}"/>
    <cellStyle name="計算方式 3 3 2 8 2" xfId="36851" xr:uid="{00000000-0005-0000-0000-0000C5340000}"/>
    <cellStyle name="計算方式 3 3 2 8 3" xfId="50383" xr:uid="{00000000-0005-0000-0000-0000C5340000}"/>
    <cellStyle name="計算方式 3 3 2 9" xfId="16064" xr:uid="{00000000-0005-0000-0000-00009C080000}"/>
    <cellStyle name="計算方式 3 3 2 9 2" xfId="34620" xr:uid="{00000000-0005-0000-0000-0000C6340000}"/>
    <cellStyle name="計算方式 3 3 2 9 3" xfId="48436" xr:uid="{00000000-0005-0000-0000-0000C6340000}"/>
    <cellStyle name="計算方式 3 3 3" xfId="2193" xr:uid="{00000000-0005-0000-0000-000092050000}"/>
    <cellStyle name="計算方式 3 3 3 10" xfId="17211" xr:uid="{00000000-0005-0000-0000-000092050000}"/>
    <cellStyle name="計算方式 3 3 3 10 2" xfId="35767" xr:uid="{00000000-0005-0000-0000-0000C8340000}"/>
    <cellStyle name="計算方式 3 3 3 10 3" xfId="49439" xr:uid="{00000000-0005-0000-0000-0000C8340000}"/>
    <cellStyle name="計算方式 3 3 3 11" xfId="19081" xr:uid="{00000000-0005-0000-0000-0000A0080000}"/>
    <cellStyle name="計算方式 3 3 3 11 2" xfId="37637" xr:uid="{00000000-0005-0000-0000-0000C9340000}"/>
    <cellStyle name="計算方式 3 3 3 11 3" xfId="51129" xr:uid="{00000000-0005-0000-0000-0000C9340000}"/>
    <cellStyle name="計算方式 3 3 3 12" xfId="23704" xr:uid="{00000000-0005-0000-0000-0000C7340000}"/>
    <cellStyle name="計算方式 3 3 3 13" xfId="55113" xr:uid="{00000000-0005-0000-0000-000092050000}"/>
    <cellStyle name="計算方式 3 3 3 2" xfId="5400" xr:uid="{00000000-0005-0000-0000-0000A0080000}"/>
    <cellStyle name="計算方式 3 3 3 2 2" xfId="20390" xr:uid="{00000000-0005-0000-0000-0000CD0A0000}"/>
    <cellStyle name="計算方式 3 3 3 2 2 2" xfId="38942" xr:uid="{00000000-0005-0000-0000-0000CB340000}"/>
    <cellStyle name="計算方式 3 3 3 2 2 3" xfId="52421" xr:uid="{00000000-0005-0000-0000-0000CB340000}"/>
    <cellStyle name="計算方式 3 3 3 2 3" xfId="25817" xr:uid="{00000000-0005-0000-0000-0000CA340000}"/>
    <cellStyle name="計算方式 3 3 3 2 4" xfId="41313" xr:uid="{00000000-0005-0000-0000-0000CA340000}"/>
    <cellStyle name="計算方式 3 3 3 3" xfId="7366" xr:uid="{00000000-0005-0000-0000-0000A0080000}"/>
    <cellStyle name="計算方式 3 3 3 3 2" xfId="27551" xr:uid="{00000000-0005-0000-0000-0000CC340000}"/>
    <cellStyle name="計算方式 3 3 3 3 3" xfId="42637" xr:uid="{00000000-0005-0000-0000-0000CC340000}"/>
    <cellStyle name="計算方式 3 3 3 4" xfId="4596" xr:uid="{00000000-0005-0000-0000-0000A0080000}"/>
    <cellStyle name="計算方式 3 3 3 4 2" xfId="25108" xr:uid="{00000000-0005-0000-0000-0000CD340000}"/>
    <cellStyle name="計算方式 3 3 3 4 3" xfId="22585" xr:uid="{00000000-0005-0000-0000-0000CD340000}"/>
    <cellStyle name="計算方式 3 3 3 5" xfId="8168" xr:uid="{00000000-0005-0000-0000-0000A0080000}"/>
    <cellStyle name="計算方式 3 3 3 5 2" xfId="28185" xr:uid="{00000000-0005-0000-0000-0000CE340000}"/>
    <cellStyle name="計算方式 3 3 3 5 3" xfId="43083" xr:uid="{00000000-0005-0000-0000-0000CE340000}"/>
    <cellStyle name="計算方式 3 3 3 6" xfId="10465" xr:uid="{00000000-0005-0000-0000-00001B290000}"/>
    <cellStyle name="計算方式 3 3 3 7" xfId="12429" xr:uid="{00000000-0005-0000-0000-000092050000}"/>
    <cellStyle name="計算方式 3 3 3 7 2" xfId="30988" xr:uid="{00000000-0005-0000-0000-0000D0340000}"/>
    <cellStyle name="計算方式 3 3 3 7 3" xfId="45088" xr:uid="{00000000-0005-0000-0000-0000D0340000}"/>
    <cellStyle name="計算方式 3 3 3 8" xfId="14870" xr:uid="{00000000-0005-0000-0000-00009F080000}"/>
    <cellStyle name="計算方式 3 3 3 8 2" xfId="33426" xr:uid="{00000000-0005-0000-0000-0000D1340000}"/>
    <cellStyle name="計算方式 3 3 3 8 3" xfId="47387" xr:uid="{00000000-0005-0000-0000-0000D1340000}"/>
    <cellStyle name="計算方式 3 3 3 9" xfId="11531" xr:uid="{00000000-0005-0000-0000-0000A0080000}"/>
    <cellStyle name="計算方式 3 3 3 9 2" xfId="30095" xr:uid="{00000000-0005-0000-0000-0000D2340000}"/>
    <cellStyle name="計算方式 3 3 3 9 3" xfId="44305" xr:uid="{00000000-0005-0000-0000-0000D2340000}"/>
    <cellStyle name="計算方式 3 3 4" xfId="2237" xr:uid="{00000000-0005-0000-0000-000092050000}"/>
    <cellStyle name="計算方式 3 3 4 10" xfId="23748" xr:uid="{00000000-0005-0000-0000-0000D3340000}"/>
    <cellStyle name="計算方式 3 3 4 11" xfId="55157" xr:uid="{00000000-0005-0000-0000-000092050000}"/>
    <cellStyle name="計算方式 3 3 4 2" xfId="5444" xr:uid="{00000000-0005-0000-0000-0000A1080000}"/>
    <cellStyle name="計算方式 3 3 4 2 2" xfId="20434" xr:uid="{00000000-0005-0000-0000-0000CF0A0000}"/>
    <cellStyle name="計算方式 3 3 4 2 2 2" xfId="38986" xr:uid="{00000000-0005-0000-0000-0000D5340000}"/>
    <cellStyle name="計算方式 3 3 4 2 2 3" xfId="52465" xr:uid="{00000000-0005-0000-0000-0000D5340000}"/>
    <cellStyle name="計算方式 3 3 4 2 3" xfId="25861" xr:uid="{00000000-0005-0000-0000-0000D4340000}"/>
    <cellStyle name="計算方式 3 3 4 2 4" xfId="41357" xr:uid="{00000000-0005-0000-0000-0000D4340000}"/>
    <cellStyle name="計算方式 3 3 4 3" xfId="8194" xr:uid="{00000000-0005-0000-0000-0000A1080000}"/>
    <cellStyle name="計算方式 3 3 4 3 2" xfId="28211" xr:uid="{00000000-0005-0000-0000-0000D6340000}"/>
    <cellStyle name="計算方式 3 3 4 3 3" xfId="43109" xr:uid="{00000000-0005-0000-0000-0000D6340000}"/>
    <cellStyle name="計算方式 3 3 4 4" xfId="10466" xr:uid="{00000000-0005-0000-0000-00001C290000}"/>
    <cellStyle name="計算方式 3 3 4 5" xfId="13241" xr:uid="{00000000-0005-0000-0000-0000A1080000}"/>
    <cellStyle name="計算方式 3 3 4 5 2" xfId="31797" xr:uid="{00000000-0005-0000-0000-0000D8340000}"/>
    <cellStyle name="計算方式 3 3 4 5 3" xfId="45879" xr:uid="{00000000-0005-0000-0000-0000D8340000}"/>
    <cellStyle name="計算方式 3 3 4 6" xfId="12177" xr:uid="{00000000-0005-0000-0000-0000A1080000}"/>
    <cellStyle name="計算方式 3 3 4 6 2" xfId="30740" xr:uid="{00000000-0005-0000-0000-0000D9340000}"/>
    <cellStyle name="計算方式 3 3 4 6 3" xfId="44874" xr:uid="{00000000-0005-0000-0000-0000D9340000}"/>
    <cellStyle name="計算方式 3 3 4 7" xfId="18003" xr:uid="{00000000-0005-0000-0000-000092050000}"/>
    <cellStyle name="計算方式 3 3 4 7 2" xfId="36559" xr:uid="{00000000-0005-0000-0000-0000DA340000}"/>
    <cellStyle name="計算方式 3 3 4 7 3" xfId="50127" xr:uid="{00000000-0005-0000-0000-0000DA340000}"/>
    <cellStyle name="計算方式 3 3 4 8" xfId="16012" xr:uid="{00000000-0005-0000-0000-0000A1080000}"/>
    <cellStyle name="計算方式 3 3 4 8 2" xfId="34568" xr:uid="{00000000-0005-0000-0000-0000DB340000}"/>
    <cellStyle name="計算方式 3 3 4 8 3" xfId="48392" xr:uid="{00000000-0005-0000-0000-0000DB340000}"/>
    <cellStyle name="計算方式 3 3 4 9" xfId="21393" xr:uid="{00000000-0005-0000-0000-000092050000}"/>
    <cellStyle name="計算方式 3 3 4 9 2" xfId="39933" xr:uid="{00000000-0005-0000-0000-0000DC340000}"/>
    <cellStyle name="計算方式 3 3 4 9 3" xfId="53281" xr:uid="{00000000-0005-0000-0000-0000DC340000}"/>
    <cellStyle name="計算方式 3 3 5" xfId="3178" xr:uid="{00000000-0005-0000-0000-000092050000}"/>
    <cellStyle name="計算方式 3 3 5 10" xfId="55997" xr:uid="{00000000-0005-0000-0000-000092050000}"/>
    <cellStyle name="計算方式 3 3 5 2" xfId="6385" xr:uid="{00000000-0005-0000-0000-0000A2080000}"/>
    <cellStyle name="計算方式 3 3 5 2 2" xfId="21020" xr:uid="{00000000-0005-0000-0000-0000D10A0000}"/>
    <cellStyle name="計算方式 3 3 5 2 2 2" xfId="39560" xr:uid="{00000000-0005-0000-0000-0000DF340000}"/>
    <cellStyle name="計算方式 3 3 5 2 2 3" xfId="52908" xr:uid="{00000000-0005-0000-0000-0000DF340000}"/>
    <cellStyle name="計算方式 3 3 5 2 3" xfId="26790" xr:uid="{00000000-0005-0000-0000-0000DE340000}"/>
    <cellStyle name="計算方式 3 3 5 2 4" xfId="42011" xr:uid="{00000000-0005-0000-0000-0000DE340000}"/>
    <cellStyle name="計算方式 3 3 5 3" xfId="10068" xr:uid="{00000000-0005-0000-0000-0000A2080000}"/>
    <cellStyle name="計算方式 3 3 5 3 2" xfId="29667" xr:uid="{00000000-0005-0000-0000-0000E0340000}"/>
    <cellStyle name="計算方式 3 3 5 3 3" xfId="44231" xr:uid="{00000000-0005-0000-0000-0000E0340000}"/>
    <cellStyle name="計算方式 3 3 5 4" xfId="10467" xr:uid="{00000000-0005-0000-0000-00001D290000}"/>
    <cellStyle name="計算方式 3 3 5 5" xfId="11952" xr:uid="{00000000-0005-0000-0000-0000A2080000}"/>
    <cellStyle name="計算方式 3 3 5 5 2" xfId="30516" xr:uid="{00000000-0005-0000-0000-0000E2340000}"/>
    <cellStyle name="計算方式 3 3 5 5 3" xfId="44660" xr:uid="{00000000-0005-0000-0000-0000E2340000}"/>
    <cellStyle name="計算方式 3 3 5 6" xfId="17084" xr:uid="{00000000-0005-0000-0000-0000A2080000}"/>
    <cellStyle name="計算方式 3 3 5 6 2" xfId="35640" xr:uid="{00000000-0005-0000-0000-0000E3340000}"/>
    <cellStyle name="計算方式 3 3 5 6 3" xfId="49320" xr:uid="{00000000-0005-0000-0000-0000E3340000}"/>
    <cellStyle name="計算方式 3 3 5 7" xfId="17388" xr:uid="{00000000-0005-0000-0000-000092050000}"/>
    <cellStyle name="計算方式 3 3 5 7 2" xfId="35944" xr:uid="{00000000-0005-0000-0000-0000E4340000}"/>
    <cellStyle name="計算方式 3 3 5 7 3" xfId="49598" xr:uid="{00000000-0005-0000-0000-0000E4340000}"/>
    <cellStyle name="計算方式 3 3 5 8" xfId="19607" xr:uid="{00000000-0005-0000-0000-0000A2080000}"/>
    <cellStyle name="計算方式 3 3 5 8 2" xfId="38163" xr:uid="{00000000-0005-0000-0000-0000E5340000}"/>
    <cellStyle name="計算方式 3 3 5 8 3" xfId="51655" xr:uid="{00000000-0005-0000-0000-0000E5340000}"/>
    <cellStyle name="計算方式 3 3 5 9" xfId="21941" xr:uid="{00000000-0005-0000-0000-000092050000}"/>
    <cellStyle name="計算方式 3 3 5 9 2" xfId="40481" xr:uid="{00000000-0005-0000-0000-0000E6340000}"/>
    <cellStyle name="計算方式 3 3 5 9 3" xfId="53829" xr:uid="{00000000-0005-0000-0000-0000E6340000}"/>
    <cellStyle name="計算方式 3 3 6" xfId="4622" xr:uid="{00000000-0005-0000-0000-00009B080000}"/>
    <cellStyle name="計算方式 3 3 6 2" xfId="25134" xr:uid="{00000000-0005-0000-0000-0000E7340000}"/>
    <cellStyle name="計算方式 3 3 6 3" xfId="26861" xr:uid="{00000000-0005-0000-0000-0000E7340000}"/>
    <cellStyle name="計算方式 3 3 7" xfId="10460" xr:uid="{00000000-0005-0000-0000-000016290000}"/>
    <cellStyle name="計算方式 3 3 8" xfId="14766" xr:uid="{00000000-0005-0000-0000-000092050000}"/>
    <cellStyle name="計算方式 3 3 8 2" xfId="33322" xr:uid="{00000000-0005-0000-0000-0000E9340000}"/>
    <cellStyle name="計算方式 3 3 8 3" xfId="47287" xr:uid="{00000000-0005-0000-0000-0000E9340000}"/>
    <cellStyle name="計算方式 3 3 9" xfId="18498" xr:uid="{00000000-0005-0000-0000-00009B080000}"/>
    <cellStyle name="計算方式 3 3 9 2" xfId="37054" xr:uid="{00000000-0005-0000-0000-0000EA340000}"/>
    <cellStyle name="計算方式 3 3 9 3" xfId="50564" xr:uid="{00000000-0005-0000-0000-0000EA340000}"/>
    <cellStyle name="計算方式 3 4" xfId="1825" xr:uid="{00000000-0005-0000-0000-000094050000}"/>
    <cellStyle name="計算方式 3 4 10" xfId="21298" xr:uid="{00000000-0005-0000-0000-000094050000}"/>
    <cellStyle name="計算方式 3 4 10 2" xfId="39838" xr:uid="{00000000-0005-0000-0000-0000EC340000}"/>
    <cellStyle name="計算方式 3 4 10 3" xfId="53186" xr:uid="{00000000-0005-0000-0000-0000EC340000}"/>
    <cellStyle name="計算方式 3 4 11" xfId="18862" xr:uid="{00000000-0005-0000-0000-000094050000}"/>
    <cellStyle name="計算方式 3 4 11 2" xfId="37418" xr:uid="{00000000-0005-0000-0000-0000ED340000}"/>
    <cellStyle name="計算方式 3 4 11 3" xfId="50910" xr:uid="{00000000-0005-0000-0000-0000ED340000}"/>
    <cellStyle name="計算方式 3 4 12" xfId="23380" xr:uid="{00000000-0005-0000-0000-0000EB340000}"/>
    <cellStyle name="計算方式 3 4 13" xfId="29734" xr:uid="{00000000-0005-0000-0000-0000EB340000}"/>
    <cellStyle name="計算方式 3 4 14" xfId="54746" xr:uid="{00000000-0005-0000-0000-000094050000}"/>
    <cellStyle name="計算方式 3 4 2" xfId="1882" xr:uid="{00000000-0005-0000-0000-000094050000}"/>
    <cellStyle name="計算方式 3 4 2 10" xfId="17462" xr:uid="{00000000-0005-0000-0000-000094050000}"/>
    <cellStyle name="計算方式 3 4 2 10 2" xfId="36018" xr:uid="{00000000-0005-0000-0000-0000EF340000}"/>
    <cellStyle name="計算方式 3 4 2 10 3" xfId="49661" xr:uid="{00000000-0005-0000-0000-0000EF340000}"/>
    <cellStyle name="計算方式 3 4 2 11" xfId="19909" xr:uid="{00000000-0005-0000-0000-0000A4080000}"/>
    <cellStyle name="計算方式 3 4 2 11 2" xfId="38465" xr:uid="{00000000-0005-0000-0000-0000F0340000}"/>
    <cellStyle name="計算方式 3 4 2 11 3" xfId="51957" xr:uid="{00000000-0005-0000-0000-0000F0340000}"/>
    <cellStyle name="計算方式 3 4 2 12" xfId="23437" xr:uid="{00000000-0005-0000-0000-0000EE340000}"/>
    <cellStyle name="計算方式 3 4 2 13" xfId="54802" xr:uid="{00000000-0005-0000-0000-000094050000}"/>
    <cellStyle name="計算方式 3 4 2 2" xfId="5089" xr:uid="{00000000-0005-0000-0000-0000A4080000}"/>
    <cellStyle name="計算方式 3 4 2 2 2" xfId="20116" xr:uid="{00000000-0005-0000-0000-0000D40A0000}"/>
    <cellStyle name="計算方式 3 4 2 2 2 2" xfId="38668" xr:uid="{00000000-0005-0000-0000-0000F2340000}"/>
    <cellStyle name="計算方式 3 4 2 2 2 3" xfId="52160" xr:uid="{00000000-0005-0000-0000-0000F2340000}"/>
    <cellStyle name="計算方式 3 4 2 2 3" xfId="25506" xr:uid="{00000000-0005-0000-0000-0000F1340000}"/>
    <cellStyle name="計算方式 3 4 2 2 4" xfId="41075" xr:uid="{00000000-0005-0000-0000-0000F1340000}"/>
    <cellStyle name="計算方式 3 4 2 3" xfId="7055" xr:uid="{00000000-0005-0000-0000-0000A4080000}"/>
    <cellStyle name="計算方式 3 4 2 3 2" xfId="27243" xr:uid="{00000000-0005-0000-0000-0000F3340000}"/>
    <cellStyle name="計算方式 3 4 2 3 3" xfId="42346" xr:uid="{00000000-0005-0000-0000-0000F3340000}"/>
    <cellStyle name="計算方式 3 4 2 4" xfId="3992" xr:uid="{00000000-0005-0000-0000-0000A4080000}"/>
    <cellStyle name="計算方式 3 4 2 4 2" xfId="24546" xr:uid="{00000000-0005-0000-0000-0000F4340000}"/>
    <cellStyle name="計算方式 3 4 2 4 3" xfId="24481" xr:uid="{00000000-0005-0000-0000-0000F4340000}"/>
    <cellStyle name="計算方式 3 4 2 5" xfId="7022" xr:uid="{00000000-0005-0000-0000-0000A4080000}"/>
    <cellStyle name="計算方式 3 4 2 5 2" xfId="27210" xr:uid="{00000000-0005-0000-0000-0000F5340000}"/>
    <cellStyle name="計算方式 3 4 2 5 3" xfId="42313" xr:uid="{00000000-0005-0000-0000-0000F5340000}"/>
    <cellStyle name="計算方式 3 4 2 6" xfId="10469" xr:uid="{00000000-0005-0000-0000-00001F290000}"/>
    <cellStyle name="計算方式 3 4 2 7" xfId="12743" xr:uid="{00000000-0005-0000-0000-000094050000}"/>
    <cellStyle name="計算方式 3 4 2 7 2" xfId="31299" xr:uid="{00000000-0005-0000-0000-0000F7340000}"/>
    <cellStyle name="計算方式 3 4 2 7 3" xfId="45387" xr:uid="{00000000-0005-0000-0000-0000F7340000}"/>
    <cellStyle name="計算方式 3 4 2 8" xfId="12269" xr:uid="{00000000-0005-0000-0000-0000A3080000}"/>
    <cellStyle name="計算方式 3 4 2 8 2" xfId="30830" xr:uid="{00000000-0005-0000-0000-0000F8340000}"/>
    <cellStyle name="計算方式 3 4 2 8 3" xfId="44949" xr:uid="{00000000-0005-0000-0000-0000F8340000}"/>
    <cellStyle name="計算方式 3 4 2 9" xfId="14624" xr:uid="{00000000-0005-0000-0000-0000A4080000}"/>
    <cellStyle name="計算方式 3 4 2 9 2" xfId="33180" xr:uid="{00000000-0005-0000-0000-0000F9340000}"/>
    <cellStyle name="計算方式 3 4 2 9 3" xfId="47150" xr:uid="{00000000-0005-0000-0000-0000F9340000}"/>
    <cellStyle name="計算方式 3 4 3" xfId="2943" xr:uid="{00000000-0005-0000-0000-000094050000}"/>
    <cellStyle name="計算方式 3 4 3 10" xfId="14379" xr:uid="{00000000-0005-0000-0000-0000A5080000}"/>
    <cellStyle name="計算方式 3 4 3 10 2" xfId="32935" xr:uid="{00000000-0005-0000-0000-0000FB340000}"/>
    <cellStyle name="計算方式 3 4 3 10 3" xfId="46919" xr:uid="{00000000-0005-0000-0000-0000FB340000}"/>
    <cellStyle name="計算方式 3 4 3 11" xfId="55764" xr:uid="{00000000-0005-0000-0000-000094050000}"/>
    <cellStyle name="計算方式 3 4 3 2" xfId="6150" xr:uid="{00000000-0005-0000-0000-0000A5080000}"/>
    <cellStyle name="計算方式 3 4 3 2 2" xfId="26558" xr:uid="{00000000-0005-0000-0000-0000FC340000}"/>
    <cellStyle name="計算方式 3 4 3 2 3" xfId="41852" xr:uid="{00000000-0005-0000-0000-0000FC340000}"/>
    <cellStyle name="計算方式 3 4 3 3" xfId="8116" xr:uid="{00000000-0005-0000-0000-0000A5080000}"/>
    <cellStyle name="計算方式 3 4 3 3 2" xfId="28133" xr:uid="{00000000-0005-0000-0000-0000FD340000}"/>
    <cellStyle name="計算方式 3 4 3 3 3" xfId="43031" xr:uid="{00000000-0005-0000-0000-0000FD340000}"/>
    <cellStyle name="計算方式 3 4 3 4" xfId="8976" xr:uid="{00000000-0005-0000-0000-0000A5080000}"/>
    <cellStyle name="計算方式 3 4 3 4 2" xfId="28810" xr:uid="{00000000-0005-0000-0000-0000FE340000}"/>
    <cellStyle name="計算方式 3 4 3 4 3" xfId="43508" xr:uid="{00000000-0005-0000-0000-0000FE340000}"/>
    <cellStyle name="計算方式 3 4 3 5" xfId="9833" xr:uid="{00000000-0005-0000-0000-0000A5080000}"/>
    <cellStyle name="計算方式 3 4 3 5 2" xfId="29434" xr:uid="{00000000-0005-0000-0000-0000FF340000}"/>
    <cellStyle name="計算方式 3 4 3 5 3" xfId="44012" xr:uid="{00000000-0005-0000-0000-0000FF340000}"/>
    <cellStyle name="計算方式 3 4 3 6" xfId="10470" xr:uid="{00000000-0005-0000-0000-000020290000}"/>
    <cellStyle name="計算方式 3 4 3 7" xfId="12978" xr:uid="{00000000-0005-0000-0000-0000A5080000}"/>
    <cellStyle name="計算方式 3 4 3 7 2" xfId="31534" xr:uid="{00000000-0005-0000-0000-000001350000}"/>
    <cellStyle name="計算方式 3 4 3 7 3" xfId="45617" xr:uid="{00000000-0005-0000-0000-000001350000}"/>
    <cellStyle name="計算方式 3 4 3 8" xfId="16849" xr:uid="{00000000-0005-0000-0000-0000A5080000}"/>
    <cellStyle name="計算方式 3 4 3 8 2" xfId="35405" xr:uid="{00000000-0005-0000-0000-000002350000}"/>
    <cellStyle name="計算方式 3 4 3 8 3" xfId="49098" xr:uid="{00000000-0005-0000-0000-000002350000}"/>
    <cellStyle name="計算方式 3 4 3 9" xfId="17239" xr:uid="{00000000-0005-0000-0000-000094050000}"/>
    <cellStyle name="計算方式 3 4 3 9 2" xfId="35795" xr:uid="{00000000-0005-0000-0000-000003350000}"/>
    <cellStyle name="計算方式 3 4 3 9 3" xfId="49466" xr:uid="{00000000-0005-0000-0000-000003350000}"/>
    <cellStyle name="計算方式 3 4 4" xfId="3101" xr:uid="{00000000-0005-0000-0000-000094050000}"/>
    <cellStyle name="計算方式 3 4 4 10" xfId="24303" xr:uid="{00000000-0005-0000-0000-000004350000}"/>
    <cellStyle name="計算方式 3 4 4 11" xfId="55922" xr:uid="{00000000-0005-0000-0000-000094050000}"/>
    <cellStyle name="計算方式 3 4 4 2" xfId="6308" xr:uid="{00000000-0005-0000-0000-0000A6080000}"/>
    <cellStyle name="計算方式 3 4 4 2 2" xfId="20977" xr:uid="{00000000-0005-0000-0000-0000D70A0000}"/>
    <cellStyle name="計算方式 3 4 4 2 2 2" xfId="39520" xr:uid="{00000000-0005-0000-0000-000006350000}"/>
    <cellStyle name="計算方式 3 4 4 2 2 3" xfId="52869" xr:uid="{00000000-0005-0000-0000-000006350000}"/>
    <cellStyle name="計算方式 3 4 4 2 3" xfId="26716" xr:uid="{00000000-0005-0000-0000-000005350000}"/>
    <cellStyle name="計算方式 3 4 4 2 4" xfId="41938" xr:uid="{00000000-0005-0000-0000-000005350000}"/>
    <cellStyle name="計算方式 3 4 4 3" xfId="9991" xr:uid="{00000000-0005-0000-0000-0000A6080000}"/>
    <cellStyle name="計算方式 3 4 4 3 2" xfId="29592" xr:uid="{00000000-0005-0000-0000-000007350000}"/>
    <cellStyle name="計算方式 3 4 4 3 3" xfId="44158" xr:uid="{00000000-0005-0000-0000-000007350000}"/>
    <cellStyle name="計算方式 3 4 4 4" xfId="10471" xr:uid="{00000000-0005-0000-0000-000021290000}"/>
    <cellStyle name="計算方式 3 4 4 5" xfId="11804" xr:uid="{00000000-0005-0000-0000-0000A6080000}"/>
    <cellStyle name="計算方式 3 4 4 5 2" xfId="30368" xr:uid="{00000000-0005-0000-0000-000009350000}"/>
    <cellStyle name="計算方式 3 4 4 5 3" xfId="44515" xr:uid="{00000000-0005-0000-0000-000009350000}"/>
    <cellStyle name="計算方式 3 4 4 6" xfId="17007" xr:uid="{00000000-0005-0000-0000-0000A6080000}"/>
    <cellStyle name="計算方式 3 4 4 6 2" xfId="35563" xr:uid="{00000000-0005-0000-0000-00000A350000}"/>
    <cellStyle name="計算方式 3 4 4 6 3" xfId="49244" xr:uid="{00000000-0005-0000-0000-00000A350000}"/>
    <cellStyle name="計算方式 3 4 4 7" xfId="13420" xr:uid="{00000000-0005-0000-0000-000094050000}"/>
    <cellStyle name="計算方式 3 4 4 7 2" xfId="31976" xr:uid="{00000000-0005-0000-0000-00000B350000}"/>
    <cellStyle name="計算方式 3 4 4 7 3" xfId="46047" xr:uid="{00000000-0005-0000-0000-00000B350000}"/>
    <cellStyle name="計算方式 3 4 4 8" xfId="14551" xr:uid="{00000000-0005-0000-0000-0000A6080000}"/>
    <cellStyle name="計算方式 3 4 4 8 2" xfId="33107" xr:uid="{00000000-0005-0000-0000-00000C350000}"/>
    <cellStyle name="計算方式 3 4 4 8 3" xfId="47085" xr:uid="{00000000-0005-0000-0000-00000C350000}"/>
    <cellStyle name="計算方式 3 4 4 9" xfId="21865" xr:uid="{00000000-0005-0000-0000-000094050000}"/>
    <cellStyle name="計算方式 3 4 4 9 2" xfId="40405" xr:uid="{00000000-0005-0000-0000-00000D350000}"/>
    <cellStyle name="計算方式 3 4 4 9 3" xfId="53753" xr:uid="{00000000-0005-0000-0000-00000D350000}"/>
    <cellStyle name="計算方式 3 4 5" xfId="5032" xr:uid="{00000000-0005-0000-0000-0000A3080000}"/>
    <cellStyle name="計算方式 3 4 5 2" xfId="20060" xr:uid="{00000000-0005-0000-0000-0000D80A0000}"/>
    <cellStyle name="計算方式 3 4 5 2 2" xfId="38613" xr:uid="{00000000-0005-0000-0000-00000F350000}"/>
    <cellStyle name="計算方式 3 4 5 2 3" xfId="52105" xr:uid="{00000000-0005-0000-0000-00000F350000}"/>
    <cellStyle name="計算方式 3 4 5 3" xfId="25450" xr:uid="{00000000-0005-0000-0000-00000E350000}"/>
    <cellStyle name="計算方式 3 4 5 4" xfId="41019" xr:uid="{00000000-0005-0000-0000-00000E350000}"/>
    <cellStyle name="計算方式 3 4 6" xfId="10468" xr:uid="{00000000-0005-0000-0000-00001E290000}"/>
    <cellStyle name="計算方式 3 4 7" xfId="15713" xr:uid="{00000000-0005-0000-0000-000094050000}"/>
    <cellStyle name="計算方式 3 4 7 2" xfId="34269" xr:uid="{00000000-0005-0000-0000-000011350000}"/>
    <cellStyle name="計算方式 3 4 7 3" xfId="48130" xr:uid="{00000000-0005-0000-0000-000011350000}"/>
    <cellStyle name="計算方式 3 4 8" xfId="14724" xr:uid="{00000000-0005-0000-0000-0000A3080000}"/>
    <cellStyle name="計算方式 3 4 8 2" xfId="33280" xr:uid="{00000000-0005-0000-0000-000012350000}"/>
    <cellStyle name="計算方式 3 4 8 3" xfId="47247" xr:uid="{00000000-0005-0000-0000-000012350000}"/>
    <cellStyle name="計算方式 3 4 9" xfId="17609" xr:uid="{00000000-0005-0000-0000-0000A3080000}"/>
    <cellStyle name="計算方式 3 4 9 2" xfId="36165" xr:uid="{00000000-0005-0000-0000-000013350000}"/>
    <cellStyle name="計算方式 3 4 9 3" xfId="49793" xr:uid="{00000000-0005-0000-0000-000013350000}"/>
    <cellStyle name="計算方式 3 5" xfId="2196" xr:uid="{00000000-0005-0000-0000-00008D050000}"/>
    <cellStyle name="計算方式 3 5 10" xfId="17693" xr:uid="{00000000-0005-0000-0000-00008D050000}"/>
    <cellStyle name="計算方式 3 5 10 2" xfId="36249" xr:uid="{00000000-0005-0000-0000-000015350000}"/>
    <cellStyle name="計算方式 3 5 10 3" xfId="49864" xr:uid="{00000000-0005-0000-0000-000015350000}"/>
    <cellStyle name="計算方式 3 5 11" xfId="19531" xr:uid="{00000000-0005-0000-0000-0000A7080000}"/>
    <cellStyle name="計算方式 3 5 11 2" xfId="38087" xr:uid="{00000000-0005-0000-0000-000016350000}"/>
    <cellStyle name="計算方式 3 5 11 3" xfId="51579" xr:uid="{00000000-0005-0000-0000-000016350000}"/>
    <cellStyle name="計算方式 3 5 12" xfId="23707" xr:uid="{00000000-0005-0000-0000-000014350000}"/>
    <cellStyle name="計算方式 3 5 13" xfId="55116" xr:uid="{00000000-0005-0000-0000-00008D050000}"/>
    <cellStyle name="計算方式 3 5 2" xfId="5403" xr:uid="{00000000-0005-0000-0000-0000A7080000}"/>
    <cellStyle name="計算方式 3 5 2 2" xfId="20393" xr:uid="{00000000-0005-0000-0000-0000DA0A0000}"/>
    <cellStyle name="計算方式 3 5 2 2 2" xfId="38945" xr:uid="{00000000-0005-0000-0000-000018350000}"/>
    <cellStyle name="計算方式 3 5 2 2 3" xfId="52424" xr:uid="{00000000-0005-0000-0000-000018350000}"/>
    <cellStyle name="計算方式 3 5 2 3" xfId="25820" xr:uid="{00000000-0005-0000-0000-000017350000}"/>
    <cellStyle name="計算方式 3 5 2 4" xfId="41316" xr:uid="{00000000-0005-0000-0000-000017350000}"/>
    <cellStyle name="計算方式 3 5 3" xfId="7369" xr:uid="{00000000-0005-0000-0000-0000A7080000}"/>
    <cellStyle name="計算方式 3 5 3 2" xfId="27554" xr:uid="{00000000-0005-0000-0000-000019350000}"/>
    <cellStyle name="計算方式 3 5 3 3" xfId="42640" xr:uid="{00000000-0005-0000-0000-000019350000}"/>
    <cellStyle name="計算方式 3 5 4" xfId="4599" xr:uid="{00000000-0005-0000-0000-0000A7080000}"/>
    <cellStyle name="計算方式 3 5 4 2" xfId="25111" xr:uid="{00000000-0005-0000-0000-00001A350000}"/>
    <cellStyle name="計算方式 3 5 4 3" xfId="27206" xr:uid="{00000000-0005-0000-0000-00001A350000}"/>
    <cellStyle name="計算方式 3 5 5" xfId="6835" xr:uid="{00000000-0005-0000-0000-0000A7080000}"/>
    <cellStyle name="計算方式 3 5 5 2" xfId="27096" xr:uid="{00000000-0005-0000-0000-00001B350000}"/>
    <cellStyle name="計算方式 3 5 5 3" xfId="42270" xr:uid="{00000000-0005-0000-0000-00001B350000}"/>
    <cellStyle name="計算方式 3 5 6" xfId="10472" xr:uid="{00000000-0005-0000-0000-000022290000}"/>
    <cellStyle name="計算方式 3 5 7" xfId="12426" xr:uid="{00000000-0005-0000-0000-00008D050000}"/>
    <cellStyle name="計算方式 3 5 7 2" xfId="30985" xr:uid="{00000000-0005-0000-0000-00001D350000}"/>
    <cellStyle name="計算方式 3 5 7 3" xfId="45085" xr:uid="{00000000-0005-0000-0000-00001D350000}"/>
    <cellStyle name="計算方式 3 5 8" xfId="14873" xr:uid="{00000000-0005-0000-0000-0000A6080000}"/>
    <cellStyle name="計算方式 3 5 8 2" xfId="33429" xr:uid="{00000000-0005-0000-0000-00001E350000}"/>
    <cellStyle name="計算方式 3 5 8 3" xfId="47390" xr:uid="{00000000-0005-0000-0000-00001E350000}"/>
    <cellStyle name="計算方式 3 5 9" xfId="13495" xr:uid="{00000000-0005-0000-0000-0000A7080000}"/>
    <cellStyle name="計算方式 3 5 9 2" xfId="32051" xr:uid="{00000000-0005-0000-0000-00001F350000}"/>
    <cellStyle name="計算方式 3 5 9 3" xfId="46116" xr:uid="{00000000-0005-0000-0000-00001F350000}"/>
    <cellStyle name="計算方式 3 6" xfId="2240" xr:uid="{00000000-0005-0000-0000-00008D050000}"/>
    <cellStyle name="計算方式 3 6 10" xfId="23751" xr:uid="{00000000-0005-0000-0000-000020350000}"/>
    <cellStyle name="計算方式 3 6 11" xfId="55160" xr:uid="{00000000-0005-0000-0000-00008D050000}"/>
    <cellStyle name="計算方式 3 6 2" xfId="5447" xr:uid="{00000000-0005-0000-0000-0000A8080000}"/>
    <cellStyle name="計算方式 3 6 2 2" xfId="20437" xr:uid="{00000000-0005-0000-0000-0000DC0A0000}"/>
    <cellStyle name="計算方式 3 6 2 2 2" xfId="38989" xr:uid="{00000000-0005-0000-0000-000022350000}"/>
    <cellStyle name="計算方式 3 6 2 2 3" xfId="52468" xr:uid="{00000000-0005-0000-0000-000022350000}"/>
    <cellStyle name="計算方式 3 6 2 3" xfId="25864" xr:uid="{00000000-0005-0000-0000-000021350000}"/>
    <cellStyle name="計算方式 3 6 2 4" xfId="41360" xr:uid="{00000000-0005-0000-0000-000021350000}"/>
    <cellStyle name="計算方式 3 6 3" xfId="8193" xr:uid="{00000000-0005-0000-0000-0000A8080000}"/>
    <cellStyle name="計算方式 3 6 3 2" xfId="28210" xr:uid="{00000000-0005-0000-0000-000023350000}"/>
    <cellStyle name="計算方式 3 6 3 3" xfId="43108" xr:uid="{00000000-0005-0000-0000-000023350000}"/>
    <cellStyle name="計算方式 3 6 4" xfId="10473" xr:uid="{00000000-0005-0000-0000-000023290000}"/>
    <cellStyle name="計算方式 3 6 5" xfId="13238" xr:uid="{00000000-0005-0000-0000-0000A8080000}"/>
    <cellStyle name="計算方式 3 6 5 2" xfId="31794" xr:uid="{00000000-0005-0000-0000-000025350000}"/>
    <cellStyle name="計算方式 3 6 5 3" xfId="45876" xr:uid="{00000000-0005-0000-0000-000025350000}"/>
    <cellStyle name="計算方式 3 6 6" xfId="11528" xr:uid="{00000000-0005-0000-0000-0000A8080000}"/>
    <cellStyle name="計算方式 3 6 6 2" xfId="30092" xr:uid="{00000000-0005-0000-0000-000026350000}"/>
    <cellStyle name="計算方式 3 6 6 3" xfId="44302" xr:uid="{00000000-0005-0000-0000-000026350000}"/>
    <cellStyle name="計算方式 3 6 7" xfId="12873" xr:uid="{00000000-0005-0000-0000-00008D050000}"/>
    <cellStyle name="計算方式 3 6 7 2" xfId="31429" xr:uid="{00000000-0005-0000-0000-000027350000}"/>
    <cellStyle name="計算方式 3 6 7 3" xfId="45513" xr:uid="{00000000-0005-0000-0000-000027350000}"/>
    <cellStyle name="計算方式 3 6 8" xfId="18767" xr:uid="{00000000-0005-0000-0000-0000A8080000}"/>
    <cellStyle name="計算方式 3 6 8 2" xfId="37323" xr:uid="{00000000-0005-0000-0000-000028350000}"/>
    <cellStyle name="計算方式 3 6 8 3" xfId="50820" xr:uid="{00000000-0005-0000-0000-000028350000}"/>
    <cellStyle name="計算方式 3 6 9" xfId="21396" xr:uid="{00000000-0005-0000-0000-00008D050000}"/>
    <cellStyle name="計算方式 3 6 9 2" xfId="39936" xr:uid="{00000000-0005-0000-0000-000029350000}"/>
    <cellStyle name="計算方式 3 6 9 3" xfId="53284" xr:uid="{00000000-0005-0000-0000-000029350000}"/>
    <cellStyle name="計算方式 3 7" xfId="3170" xr:uid="{00000000-0005-0000-0000-00008D050000}"/>
    <cellStyle name="計算方式 3 7 10" xfId="55991" xr:uid="{00000000-0005-0000-0000-00008D050000}"/>
    <cellStyle name="計算方式 3 7 2" xfId="6377" xr:uid="{00000000-0005-0000-0000-0000A9080000}"/>
    <cellStyle name="計算方式 3 7 2 2" xfId="21012" xr:uid="{00000000-0005-0000-0000-0000DE0A0000}"/>
    <cellStyle name="計算方式 3 7 2 2 2" xfId="39554" xr:uid="{00000000-0005-0000-0000-00002C350000}"/>
    <cellStyle name="計算方式 3 7 2 2 3" xfId="52902" xr:uid="{00000000-0005-0000-0000-00002C350000}"/>
    <cellStyle name="計算方式 3 7 2 3" xfId="26784" xr:uid="{00000000-0005-0000-0000-00002B350000}"/>
    <cellStyle name="計算方式 3 7 2 4" xfId="42005" xr:uid="{00000000-0005-0000-0000-00002B350000}"/>
    <cellStyle name="計算方式 3 7 3" xfId="10060" xr:uid="{00000000-0005-0000-0000-0000A9080000}"/>
    <cellStyle name="計算方式 3 7 3 2" xfId="29661" xr:uid="{00000000-0005-0000-0000-00002D350000}"/>
    <cellStyle name="計算方式 3 7 3 3" xfId="44225" xr:uid="{00000000-0005-0000-0000-00002D350000}"/>
    <cellStyle name="計算方式 3 7 4" xfId="10474" xr:uid="{00000000-0005-0000-0000-000024290000}"/>
    <cellStyle name="計算方式 3 7 5" xfId="12899" xr:uid="{00000000-0005-0000-0000-0000A9080000}"/>
    <cellStyle name="計算方式 3 7 5 2" xfId="31455" xr:uid="{00000000-0005-0000-0000-00002F350000}"/>
    <cellStyle name="計算方式 3 7 5 3" xfId="45538" xr:uid="{00000000-0005-0000-0000-00002F350000}"/>
    <cellStyle name="計算方式 3 7 6" xfId="17076" xr:uid="{00000000-0005-0000-0000-0000A9080000}"/>
    <cellStyle name="計算方式 3 7 6 2" xfId="35632" xr:uid="{00000000-0005-0000-0000-000030350000}"/>
    <cellStyle name="計算方式 3 7 6 3" xfId="49312" xr:uid="{00000000-0005-0000-0000-000030350000}"/>
    <cellStyle name="計算方式 3 7 7" xfId="17269" xr:uid="{00000000-0005-0000-0000-00008D050000}"/>
    <cellStyle name="計算方式 3 7 7 2" xfId="35825" xr:uid="{00000000-0005-0000-0000-000031350000}"/>
    <cellStyle name="計算方式 3 7 7 3" xfId="49493" xr:uid="{00000000-0005-0000-0000-000031350000}"/>
    <cellStyle name="計算方式 3 7 8" xfId="16049" xr:uid="{00000000-0005-0000-0000-0000A9080000}"/>
    <cellStyle name="計算方式 3 7 8 2" xfId="34605" xr:uid="{00000000-0005-0000-0000-000032350000}"/>
    <cellStyle name="計算方式 3 7 8 3" xfId="48423" xr:uid="{00000000-0005-0000-0000-000032350000}"/>
    <cellStyle name="計算方式 3 7 9" xfId="21933" xr:uid="{00000000-0005-0000-0000-00008D050000}"/>
    <cellStyle name="計算方式 3 7 9 2" xfId="40473" xr:uid="{00000000-0005-0000-0000-000033350000}"/>
    <cellStyle name="計算方式 3 7 9 3" xfId="53821" xr:uid="{00000000-0005-0000-0000-000033350000}"/>
    <cellStyle name="計算方式 3 8" xfId="4619" xr:uid="{00000000-0005-0000-0000-00008A080000}"/>
    <cellStyle name="計算方式 3 8 2" xfId="25131" xr:uid="{00000000-0005-0000-0000-000034350000}"/>
    <cellStyle name="計算方式 3 8 3" xfId="25402" xr:uid="{00000000-0005-0000-0000-000034350000}"/>
    <cellStyle name="計算方式 3 9" xfId="10443" xr:uid="{00000000-0005-0000-0000-000005290000}"/>
    <cellStyle name="計算方式 4" xfId="1407" xr:uid="{00000000-0005-0000-0000-000095050000}"/>
    <cellStyle name="計算方式 4 10" xfId="15198" xr:uid="{00000000-0005-0000-0000-000095050000}"/>
    <cellStyle name="計算方式 4 10 2" xfId="33754" xr:uid="{00000000-0005-0000-0000-000037350000}"/>
    <cellStyle name="計算方式 4 10 3" xfId="47700" xr:uid="{00000000-0005-0000-0000-000037350000}"/>
    <cellStyle name="計算方式 4 11" xfId="12146" xr:uid="{00000000-0005-0000-0000-0000AA080000}"/>
    <cellStyle name="計算方式 4 11 2" xfId="30709" xr:uid="{00000000-0005-0000-0000-000038350000}"/>
    <cellStyle name="計算方式 4 11 3" xfId="44847" xr:uid="{00000000-0005-0000-0000-000038350000}"/>
    <cellStyle name="計算方式 4 12" xfId="18613" xr:uid="{00000000-0005-0000-0000-0000AA080000}"/>
    <cellStyle name="計算方式 4 12 2" xfId="37169" xr:uid="{00000000-0005-0000-0000-000039350000}"/>
    <cellStyle name="計算方式 4 12 3" xfId="50671" xr:uid="{00000000-0005-0000-0000-000039350000}"/>
    <cellStyle name="計算方式 4 13" xfId="19881" xr:uid="{00000000-0005-0000-0000-000095050000}"/>
    <cellStyle name="計算方式 4 13 2" xfId="38437" xr:uid="{00000000-0005-0000-0000-00003A350000}"/>
    <cellStyle name="計算方式 4 13 3" xfId="51929" xr:uid="{00000000-0005-0000-0000-00003A350000}"/>
    <cellStyle name="計算方式 4 14" xfId="13736" xr:uid="{00000000-0005-0000-0000-000095050000}"/>
    <cellStyle name="計算方式 4 14 2" xfId="32292" xr:uid="{00000000-0005-0000-0000-00003B350000}"/>
    <cellStyle name="計算方式 4 14 3" xfId="46324" xr:uid="{00000000-0005-0000-0000-00003B350000}"/>
    <cellStyle name="計算方式 4 15" xfId="23147" xr:uid="{00000000-0005-0000-0000-000036350000}"/>
    <cellStyle name="計算方式 4 16" xfId="29880" xr:uid="{00000000-0005-0000-0000-000036350000}"/>
    <cellStyle name="計算方式 4 17" xfId="54529" xr:uid="{00000000-0005-0000-0000-000095050000}"/>
    <cellStyle name="計算方式 4 2" xfId="1408" xr:uid="{00000000-0005-0000-0000-000096050000}"/>
    <cellStyle name="計算方式 4 2 10" xfId="17696" xr:uid="{00000000-0005-0000-0000-0000AB080000}"/>
    <cellStyle name="計算方式 4 2 10 2" xfId="36252" xr:uid="{00000000-0005-0000-0000-00003D350000}"/>
    <cellStyle name="計算方式 4 2 10 3" xfId="49867" xr:uid="{00000000-0005-0000-0000-00003D350000}"/>
    <cellStyle name="計算方式 4 2 11" xfId="15881" xr:uid="{00000000-0005-0000-0000-0000AB080000}"/>
    <cellStyle name="計算方式 4 2 11 2" xfId="34437" xr:uid="{00000000-0005-0000-0000-00003E350000}"/>
    <cellStyle name="計算方式 4 2 11 3" xfId="48286" xr:uid="{00000000-0005-0000-0000-00003E350000}"/>
    <cellStyle name="計算方式 4 2 12" xfId="16143" xr:uid="{00000000-0005-0000-0000-000096050000}"/>
    <cellStyle name="計算方式 4 2 12 2" xfId="34699" xr:uid="{00000000-0005-0000-0000-00003F350000}"/>
    <cellStyle name="計算方式 4 2 12 3" xfId="48504" xr:uid="{00000000-0005-0000-0000-00003F350000}"/>
    <cellStyle name="計算方式 4 2 13" xfId="19042" xr:uid="{00000000-0005-0000-0000-000096050000}"/>
    <cellStyle name="計算方式 4 2 13 2" xfId="37598" xr:uid="{00000000-0005-0000-0000-000040350000}"/>
    <cellStyle name="計算方式 4 2 13 3" xfId="51090" xr:uid="{00000000-0005-0000-0000-000040350000}"/>
    <cellStyle name="計算方式 4 2 14" xfId="23148" xr:uid="{00000000-0005-0000-0000-00003C350000}"/>
    <cellStyle name="計算方式 4 2 15" xfId="29879" xr:uid="{00000000-0005-0000-0000-00003C350000}"/>
    <cellStyle name="計算方式 4 2 16" xfId="54530" xr:uid="{00000000-0005-0000-0000-000096050000}"/>
    <cellStyle name="計算方式 4 2 2" xfId="1409" xr:uid="{00000000-0005-0000-0000-000097050000}"/>
    <cellStyle name="計算方式 4 2 2 10" xfId="18736" xr:uid="{00000000-0005-0000-0000-0000AC080000}"/>
    <cellStyle name="計算方式 4 2 2 10 2" xfId="37292" xr:uid="{00000000-0005-0000-0000-000042350000}"/>
    <cellStyle name="計算方式 4 2 2 10 3" xfId="50789" xr:uid="{00000000-0005-0000-0000-000042350000}"/>
    <cellStyle name="計算方式 4 2 2 11" xfId="15768" xr:uid="{00000000-0005-0000-0000-000097050000}"/>
    <cellStyle name="計算方式 4 2 2 11 2" xfId="34324" xr:uid="{00000000-0005-0000-0000-000043350000}"/>
    <cellStyle name="計算方式 4 2 2 11 3" xfId="48180" xr:uid="{00000000-0005-0000-0000-000043350000}"/>
    <cellStyle name="計算方式 4 2 2 12" xfId="17555" xr:uid="{00000000-0005-0000-0000-000097050000}"/>
    <cellStyle name="計算方式 4 2 2 12 2" xfId="36111" xr:uid="{00000000-0005-0000-0000-000044350000}"/>
    <cellStyle name="計算方式 4 2 2 12 3" xfId="49741" xr:uid="{00000000-0005-0000-0000-000044350000}"/>
    <cellStyle name="計算方式 4 2 2 13" xfId="23149" xr:uid="{00000000-0005-0000-0000-000041350000}"/>
    <cellStyle name="計算方式 4 2 2 14" xfId="29875" xr:uid="{00000000-0005-0000-0000-000041350000}"/>
    <cellStyle name="計算方式 4 2 2 15" xfId="54531" xr:uid="{00000000-0005-0000-0000-000097050000}"/>
    <cellStyle name="計算方式 4 2 2 2" xfId="1831" xr:uid="{00000000-0005-0000-0000-000098050000}"/>
    <cellStyle name="計算方式 4 2 2 2 10" xfId="21304" xr:uid="{00000000-0005-0000-0000-000098050000}"/>
    <cellStyle name="計算方式 4 2 2 2 10 2" xfId="39844" xr:uid="{00000000-0005-0000-0000-000046350000}"/>
    <cellStyle name="計算方式 4 2 2 2 10 3" xfId="53192" xr:uid="{00000000-0005-0000-0000-000046350000}"/>
    <cellStyle name="計算方式 4 2 2 2 11" xfId="15347" xr:uid="{00000000-0005-0000-0000-000098050000}"/>
    <cellStyle name="計算方式 4 2 2 2 11 2" xfId="33903" xr:uid="{00000000-0005-0000-0000-000047350000}"/>
    <cellStyle name="計算方式 4 2 2 2 11 3" xfId="47835" xr:uid="{00000000-0005-0000-0000-000047350000}"/>
    <cellStyle name="計算方式 4 2 2 2 12" xfId="23386" xr:uid="{00000000-0005-0000-0000-000045350000}"/>
    <cellStyle name="計算方式 4 2 2 2 13" xfId="29729" xr:uid="{00000000-0005-0000-0000-000045350000}"/>
    <cellStyle name="計算方式 4 2 2 2 14" xfId="54752" xr:uid="{00000000-0005-0000-0000-000098050000}"/>
    <cellStyle name="計算方式 4 2 2 2 2" xfId="1876" xr:uid="{00000000-0005-0000-0000-000098050000}"/>
    <cellStyle name="計算方式 4 2 2 2 2 10" xfId="17128" xr:uid="{00000000-0005-0000-0000-000098050000}"/>
    <cellStyle name="計算方式 4 2 2 2 2 10 2" xfId="35684" xr:uid="{00000000-0005-0000-0000-000049350000}"/>
    <cellStyle name="計算方式 4 2 2 2 2 10 3" xfId="49362" xr:uid="{00000000-0005-0000-0000-000049350000}"/>
    <cellStyle name="計算方式 4 2 2 2 2 11" xfId="18450" xr:uid="{00000000-0005-0000-0000-0000AE080000}"/>
    <cellStyle name="計算方式 4 2 2 2 2 11 2" xfId="37006" xr:uid="{00000000-0005-0000-0000-00004A350000}"/>
    <cellStyle name="計算方式 4 2 2 2 2 11 3" xfId="50522" xr:uid="{00000000-0005-0000-0000-00004A350000}"/>
    <cellStyle name="計算方式 4 2 2 2 2 12" xfId="23431" xr:uid="{00000000-0005-0000-0000-000048350000}"/>
    <cellStyle name="計算方式 4 2 2 2 2 13" xfId="54796" xr:uid="{00000000-0005-0000-0000-000098050000}"/>
    <cellStyle name="計算方式 4 2 2 2 2 2" xfId="5083" xr:uid="{00000000-0005-0000-0000-0000AE080000}"/>
    <cellStyle name="計算方式 4 2 2 2 2 2 2" xfId="20110" xr:uid="{00000000-0005-0000-0000-0000E40A0000}"/>
    <cellStyle name="計算方式 4 2 2 2 2 2 2 2" xfId="38662" xr:uid="{00000000-0005-0000-0000-00004C350000}"/>
    <cellStyle name="計算方式 4 2 2 2 2 2 2 3" xfId="52154" xr:uid="{00000000-0005-0000-0000-00004C350000}"/>
    <cellStyle name="計算方式 4 2 2 2 2 2 3" xfId="25500" xr:uid="{00000000-0005-0000-0000-00004B350000}"/>
    <cellStyle name="計算方式 4 2 2 2 2 2 4" xfId="41069" xr:uid="{00000000-0005-0000-0000-00004B350000}"/>
    <cellStyle name="計算方式 4 2 2 2 2 3" xfId="7049" xr:uid="{00000000-0005-0000-0000-0000AE080000}"/>
    <cellStyle name="計算方式 4 2 2 2 2 3 2" xfId="27237" xr:uid="{00000000-0005-0000-0000-00004D350000}"/>
    <cellStyle name="計算方式 4 2 2 2 2 3 3" xfId="42340" xr:uid="{00000000-0005-0000-0000-00004D350000}"/>
    <cellStyle name="計算方式 4 2 2 2 2 4" xfId="3986" xr:uid="{00000000-0005-0000-0000-0000AE080000}"/>
    <cellStyle name="計算方式 4 2 2 2 2 4 2" xfId="24540" xr:uid="{00000000-0005-0000-0000-00004E350000}"/>
    <cellStyle name="計算方式 4 2 2 2 2 4 3" xfId="24483" xr:uid="{00000000-0005-0000-0000-00004E350000}"/>
    <cellStyle name="計算方式 4 2 2 2 2 5" xfId="8372" xr:uid="{00000000-0005-0000-0000-0000AE080000}"/>
    <cellStyle name="計算方式 4 2 2 2 2 5 2" xfId="28309" xr:uid="{00000000-0005-0000-0000-00004F350000}"/>
    <cellStyle name="計算方式 4 2 2 2 2 5 3" xfId="43145" xr:uid="{00000000-0005-0000-0000-00004F350000}"/>
    <cellStyle name="計算方式 4 2 2 2 2 6" xfId="10479" xr:uid="{00000000-0005-0000-0000-000029290000}"/>
    <cellStyle name="計算方式 4 2 2 2 2 7" xfId="12749" xr:uid="{00000000-0005-0000-0000-000098050000}"/>
    <cellStyle name="計算方式 4 2 2 2 2 7 2" xfId="31305" xr:uid="{00000000-0005-0000-0000-000051350000}"/>
    <cellStyle name="計算方式 4 2 2 2 2 7 3" xfId="45393" xr:uid="{00000000-0005-0000-0000-000051350000}"/>
    <cellStyle name="計算方式 4 2 2 2 2 8" xfId="14610" xr:uid="{00000000-0005-0000-0000-0000AD080000}"/>
    <cellStyle name="計算方式 4 2 2 2 2 8 2" xfId="33166" xr:uid="{00000000-0005-0000-0000-000052350000}"/>
    <cellStyle name="計算方式 4 2 2 2 2 8 3" xfId="47137" xr:uid="{00000000-0005-0000-0000-000052350000}"/>
    <cellStyle name="計算方式 4 2 2 2 2 9" xfId="13615" xr:uid="{00000000-0005-0000-0000-0000AE080000}"/>
    <cellStyle name="計算方式 4 2 2 2 2 9 2" xfId="32171" xr:uid="{00000000-0005-0000-0000-000053350000}"/>
    <cellStyle name="計算方式 4 2 2 2 2 9 3" xfId="46220" xr:uid="{00000000-0005-0000-0000-000053350000}"/>
    <cellStyle name="計算方式 4 2 2 2 3" xfId="2949" xr:uid="{00000000-0005-0000-0000-000098050000}"/>
    <cellStyle name="計算方式 4 2 2 2 3 10" xfId="17847" xr:uid="{00000000-0005-0000-0000-0000AF080000}"/>
    <cellStyle name="計算方式 4 2 2 2 3 10 2" xfId="36403" xr:uid="{00000000-0005-0000-0000-000055350000}"/>
    <cellStyle name="計算方式 4 2 2 2 3 10 3" xfId="49995" xr:uid="{00000000-0005-0000-0000-000055350000}"/>
    <cellStyle name="計算方式 4 2 2 2 3 11" xfId="55770" xr:uid="{00000000-0005-0000-0000-000098050000}"/>
    <cellStyle name="計算方式 4 2 2 2 3 2" xfId="6156" xr:uid="{00000000-0005-0000-0000-0000AF080000}"/>
    <cellStyle name="計算方式 4 2 2 2 3 2 2" xfId="26564" xr:uid="{00000000-0005-0000-0000-000056350000}"/>
    <cellStyle name="計算方式 4 2 2 2 3 2 3" xfId="41858" xr:uid="{00000000-0005-0000-0000-000056350000}"/>
    <cellStyle name="計算方式 4 2 2 2 3 3" xfId="8122" xr:uid="{00000000-0005-0000-0000-0000AF080000}"/>
    <cellStyle name="計算方式 4 2 2 2 3 3 2" xfId="28139" xr:uid="{00000000-0005-0000-0000-000057350000}"/>
    <cellStyle name="計算方式 4 2 2 2 3 3 3" xfId="43037" xr:uid="{00000000-0005-0000-0000-000057350000}"/>
    <cellStyle name="計算方式 4 2 2 2 3 4" xfId="8982" xr:uid="{00000000-0005-0000-0000-0000AF080000}"/>
    <cellStyle name="計算方式 4 2 2 2 3 4 2" xfId="28816" xr:uid="{00000000-0005-0000-0000-000058350000}"/>
    <cellStyle name="計算方式 4 2 2 2 3 4 3" xfId="43514" xr:uid="{00000000-0005-0000-0000-000058350000}"/>
    <cellStyle name="計算方式 4 2 2 2 3 5" xfId="9839" xr:uid="{00000000-0005-0000-0000-0000AF080000}"/>
    <cellStyle name="計算方式 4 2 2 2 3 5 2" xfId="29440" xr:uid="{00000000-0005-0000-0000-000059350000}"/>
    <cellStyle name="計算方式 4 2 2 2 3 5 3" xfId="44018" xr:uid="{00000000-0005-0000-0000-000059350000}"/>
    <cellStyle name="計算方式 4 2 2 2 3 6" xfId="10480" xr:uid="{00000000-0005-0000-0000-00002A290000}"/>
    <cellStyle name="計算方式 4 2 2 2 3 7" xfId="12976" xr:uid="{00000000-0005-0000-0000-0000AF080000}"/>
    <cellStyle name="計算方式 4 2 2 2 3 7 2" xfId="31532" xr:uid="{00000000-0005-0000-0000-00005B350000}"/>
    <cellStyle name="計算方式 4 2 2 2 3 7 3" xfId="45615" xr:uid="{00000000-0005-0000-0000-00005B350000}"/>
    <cellStyle name="計算方式 4 2 2 2 3 8" xfId="16855" xr:uid="{00000000-0005-0000-0000-0000AF080000}"/>
    <cellStyle name="計算方式 4 2 2 2 3 8 2" xfId="35411" xr:uid="{00000000-0005-0000-0000-00005C350000}"/>
    <cellStyle name="計算方式 4 2 2 2 3 8 3" xfId="49104" xr:uid="{00000000-0005-0000-0000-00005C350000}"/>
    <cellStyle name="計算方式 4 2 2 2 3 9" xfId="14448" xr:uid="{00000000-0005-0000-0000-000098050000}"/>
    <cellStyle name="計算方式 4 2 2 2 3 9 2" xfId="33004" xr:uid="{00000000-0005-0000-0000-00005D350000}"/>
    <cellStyle name="計算方式 4 2 2 2 3 9 3" xfId="46986" xr:uid="{00000000-0005-0000-0000-00005D350000}"/>
    <cellStyle name="計算方式 4 2 2 2 4" xfId="3107" xr:uid="{00000000-0005-0000-0000-000098050000}"/>
    <cellStyle name="計算方式 4 2 2 2 4 10" xfId="24309" xr:uid="{00000000-0005-0000-0000-00005E350000}"/>
    <cellStyle name="計算方式 4 2 2 2 4 11" xfId="55928" xr:uid="{00000000-0005-0000-0000-000098050000}"/>
    <cellStyle name="計算方式 4 2 2 2 4 2" xfId="6314" xr:uid="{00000000-0005-0000-0000-0000B0080000}"/>
    <cellStyle name="計算方式 4 2 2 2 4 2 2" xfId="20983" xr:uid="{00000000-0005-0000-0000-0000E70A0000}"/>
    <cellStyle name="計算方式 4 2 2 2 4 2 2 2" xfId="39526" xr:uid="{00000000-0005-0000-0000-000060350000}"/>
    <cellStyle name="計算方式 4 2 2 2 4 2 2 3" xfId="52875" xr:uid="{00000000-0005-0000-0000-000060350000}"/>
    <cellStyle name="計算方式 4 2 2 2 4 2 3" xfId="26722" xr:uid="{00000000-0005-0000-0000-00005F350000}"/>
    <cellStyle name="計算方式 4 2 2 2 4 2 4" xfId="41944" xr:uid="{00000000-0005-0000-0000-00005F350000}"/>
    <cellStyle name="計算方式 4 2 2 2 4 3" xfId="9997" xr:uid="{00000000-0005-0000-0000-0000B0080000}"/>
    <cellStyle name="計算方式 4 2 2 2 4 3 2" xfId="29598" xr:uid="{00000000-0005-0000-0000-000061350000}"/>
    <cellStyle name="計算方式 4 2 2 2 4 3 3" xfId="44164" xr:uid="{00000000-0005-0000-0000-000061350000}"/>
    <cellStyle name="計算方式 4 2 2 2 4 4" xfId="10481" xr:uid="{00000000-0005-0000-0000-00002B290000}"/>
    <cellStyle name="計算方式 4 2 2 2 4 5" xfId="11800" xr:uid="{00000000-0005-0000-0000-0000B0080000}"/>
    <cellStyle name="計算方式 4 2 2 2 4 5 2" xfId="30364" xr:uid="{00000000-0005-0000-0000-000063350000}"/>
    <cellStyle name="計算方式 4 2 2 2 4 5 3" xfId="44511" xr:uid="{00000000-0005-0000-0000-000063350000}"/>
    <cellStyle name="計算方式 4 2 2 2 4 6" xfId="17013" xr:uid="{00000000-0005-0000-0000-0000B0080000}"/>
    <cellStyle name="計算方式 4 2 2 2 4 6 2" xfId="35569" xr:uid="{00000000-0005-0000-0000-000064350000}"/>
    <cellStyle name="計算方式 4 2 2 2 4 6 3" xfId="49250" xr:uid="{00000000-0005-0000-0000-000064350000}"/>
    <cellStyle name="計算方式 4 2 2 2 4 7" xfId="18244" xr:uid="{00000000-0005-0000-0000-000098050000}"/>
    <cellStyle name="計算方式 4 2 2 2 4 7 2" xfId="36800" xr:uid="{00000000-0005-0000-0000-000065350000}"/>
    <cellStyle name="計算方式 4 2 2 2 4 7 3" xfId="50342" xr:uid="{00000000-0005-0000-0000-000065350000}"/>
    <cellStyle name="計算方式 4 2 2 2 4 8" xfId="15172" xr:uid="{00000000-0005-0000-0000-0000B0080000}"/>
    <cellStyle name="計算方式 4 2 2 2 4 8 2" xfId="33728" xr:uid="{00000000-0005-0000-0000-000066350000}"/>
    <cellStyle name="計算方式 4 2 2 2 4 8 3" xfId="47675" xr:uid="{00000000-0005-0000-0000-000066350000}"/>
    <cellStyle name="計算方式 4 2 2 2 4 9" xfId="21871" xr:uid="{00000000-0005-0000-0000-000098050000}"/>
    <cellStyle name="計算方式 4 2 2 2 4 9 2" xfId="40411" xr:uid="{00000000-0005-0000-0000-000067350000}"/>
    <cellStyle name="計算方式 4 2 2 2 4 9 3" xfId="53759" xr:uid="{00000000-0005-0000-0000-000067350000}"/>
    <cellStyle name="計算方式 4 2 2 2 5" xfId="5038" xr:uid="{00000000-0005-0000-0000-0000AD080000}"/>
    <cellStyle name="計算方式 4 2 2 2 5 2" xfId="20066" xr:uid="{00000000-0005-0000-0000-0000E80A0000}"/>
    <cellStyle name="計算方式 4 2 2 2 5 2 2" xfId="38619" xr:uid="{00000000-0005-0000-0000-000069350000}"/>
    <cellStyle name="計算方式 4 2 2 2 5 2 3" xfId="52111" xr:uid="{00000000-0005-0000-0000-000069350000}"/>
    <cellStyle name="計算方式 4 2 2 2 5 3" xfId="25456" xr:uid="{00000000-0005-0000-0000-000068350000}"/>
    <cellStyle name="計算方式 4 2 2 2 5 4" xfId="41025" xr:uid="{00000000-0005-0000-0000-000068350000}"/>
    <cellStyle name="計算方式 4 2 2 2 6" xfId="10478" xr:uid="{00000000-0005-0000-0000-000028290000}"/>
    <cellStyle name="計算方式 4 2 2 2 7" xfId="13866" xr:uid="{00000000-0005-0000-0000-000098050000}"/>
    <cellStyle name="計算方式 4 2 2 2 7 2" xfId="32422" xr:uid="{00000000-0005-0000-0000-00006B350000}"/>
    <cellStyle name="計算方式 4 2 2 2 7 3" xfId="46439" xr:uid="{00000000-0005-0000-0000-00006B350000}"/>
    <cellStyle name="計算方式 4 2 2 2 8" xfId="18444" xr:uid="{00000000-0005-0000-0000-0000AD080000}"/>
    <cellStyle name="計算方式 4 2 2 2 8 2" xfId="37000" xr:uid="{00000000-0005-0000-0000-00006C350000}"/>
    <cellStyle name="計算方式 4 2 2 2 8 3" xfId="50517" xr:uid="{00000000-0005-0000-0000-00006C350000}"/>
    <cellStyle name="計算方式 4 2 2 2 9" xfId="19945" xr:uid="{00000000-0005-0000-0000-0000AD080000}"/>
    <cellStyle name="計算方式 4 2 2 2 9 2" xfId="38501" xr:uid="{00000000-0005-0000-0000-00006D350000}"/>
    <cellStyle name="計算方式 4 2 2 2 9 3" xfId="51993" xr:uid="{00000000-0005-0000-0000-00006D350000}"/>
    <cellStyle name="計算方式 4 2 2 3" xfId="2190" xr:uid="{00000000-0005-0000-0000-000097050000}"/>
    <cellStyle name="計算方式 4 2 2 3 10" xfId="15584" xr:uid="{00000000-0005-0000-0000-000097050000}"/>
    <cellStyle name="計算方式 4 2 2 3 10 2" xfId="34140" xr:uid="{00000000-0005-0000-0000-00006F350000}"/>
    <cellStyle name="計算方式 4 2 2 3 10 3" xfId="48032" xr:uid="{00000000-0005-0000-0000-00006F350000}"/>
    <cellStyle name="計算方式 4 2 2 3 11" xfId="18849" xr:uid="{00000000-0005-0000-0000-0000B1080000}"/>
    <cellStyle name="計算方式 4 2 2 3 11 2" xfId="37405" xr:uid="{00000000-0005-0000-0000-000070350000}"/>
    <cellStyle name="計算方式 4 2 2 3 11 3" xfId="50897" xr:uid="{00000000-0005-0000-0000-000070350000}"/>
    <cellStyle name="計算方式 4 2 2 3 12" xfId="23701" xr:uid="{00000000-0005-0000-0000-00006E350000}"/>
    <cellStyle name="計算方式 4 2 2 3 13" xfId="55110" xr:uid="{00000000-0005-0000-0000-000097050000}"/>
    <cellStyle name="計算方式 4 2 2 3 2" xfId="5397" xr:uid="{00000000-0005-0000-0000-0000B1080000}"/>
    <cellStyle name="計算方式 4 2 2 3 2 2" xfId="20387" xr:uid="{00000000-0005-0000-0000-0000EA0A0000}"/>
    <cellStyle name="計算方式 4 2 2 3 2 2 2" xfId="38939" xr:uid="{00000000-0005-0000-0000-000072350000}"/>
    <cellStyle name="計算方式 4 2 2 3 2 2 3" xfId="52418" xr:uid="{00000000-0005-0000-0000-000072350000}"/>
    <cellStyle name="計算方式 4 2 2 3 2 3" xfId="25814" xr:uid="{00000000-0005-0000-0000-000071350000}"/>
    <cellStyle name="計算方式 4 2 2 3 2 4" xfId="41310" xr:uid="{00000000-0005-0000-0000-000071350000}"/>
    <cellStyle name="計算方式 4 2 2 3 3" xfId="7363" xr:uid="{00000000-0005-0000-0000-0000B1080000}"/>
    <cellStyle name="計算方式 4 2 2 3 3 2" xfId="27548" xr:uid="{00000000-0005-0000-0000-000073350000}"/>
    <cellStyle name="計算方式 4 2 2 3 3 3" xfId="42634" xr:uid="{00000000-0005-0000-0000-000073350000}"/>
    <cellStyle name="計算方式 4 2 2 3 4" xfId="4593" xr:uid="{00000000-0005-0000-0000-0000B1080000}"/>
    <cellStyle name="計算方式 4 2 2 3 4 2" xfId="25105" xr:uid="{00000000-0005-0000-0000-000074350000}"/>
    <cellStyle name="計算方式 4 2 2 3 4 3" xfId="22587" xr:uid="{00000000-0005-0000-0000-000074350000}"/>
    <cellStyle name="計算方式 4 2 2 3 5" xfId="8169" xr:uid="{00000000-0005-0000-0000-0000B1080000}"/>
    <cellStyle name="計算方式 4 2 2 3 5 2" xfId="28186" xr:uid="{00000000-0005-0000-0000-000075350000}"/>
    <cellStyle name="計算方式 4 2 2 3 5 3" xfId="43084" xr:uid="{00000000-0005-0000-0000-000075350000}"/>
    <cellStyle name="計算方式 4 2 2 3 6" xfId="10482" xr:uid="{00000000-0005-0000-0000-00002C290000}"/>
    <cellStyle name="計算方式 4 2 2 3 7" xfId="12432" xr:uid="{00000000-0005-0000-0000-000097050000}"/>
    <cellStyle name="計算方式 4 2 2 3 7 2" xfId="30991" xr:uid="{00000000-0005-0000-0000-000077350000}"/>
    <cellStyle name="計算方式 4 2 2 3 7 3" xfId="45091" xr:uid="{00000000-0005-0000-0000-000077350000}"/>
    <cellStyle name="計算方式 4 2 2 3 8" xfId="14867" xr:uid="{00000000-0005-0000-0000-0000B0080000}"/>
    <cellStyle name="計算方式 4 2 2 3 8 2" xfId="33423" xr:uid="{00000000-0005-0000-0000-000078350000}"/>
    <cellStyle name="計算方式 4 2 2 3 8 3" xfId="47384" xr:uid="{00000000-0005-0000-0000-000078350000}"/>
    <cellStyle name="計算方式 4 2 2 3 9" xfId="15654" xr:uid="{00000000-0005-0000-0000-0000B1080000}"/>
    <cellStyle name="計算方式 4 2 2 3 9 2" xfId="34210" xr:uid="{00000000-0005-0000-0000-000079350000}"/>
    <cellStyle name="計算方式 4 2 2 3 9 3" xfId="48099" xr:uid="{00000000-0005-0000-0000-000079350000}"/>
    <cellStyle name="計算方式 4 2 2 4" xfId="2234" xr:uid="{00000000-0005-0000-0000-000097050000}"/>
    <cellStyle name="計算方式 4 2 2 4 10" xfId="23745" xr:uid="{00000000-0005-0000-0000-00007A350000}"/>
    <cellStyle name="計算方式 4 2 2 4 11" xfId="55154" xr:uid="{00000000-0005-0000-0000-000097050000}"/>
    <cellStyle name="計算方式 4 2 2 4 2" xfId="5441" xr:uid="{00000000-0005-0000-0000-0000B2080000}"/>
    <cellStyle name="計算方式 4 2 2 4 2 2" xfId="20431" xr:uid="{00000000-0005-0000-0000-0000EC0A0000}"/>
    <cellStyle name="計算方式 4 2 2 4 2 2 2" xfId="38983" xr:uid="{00000000-0005-0000-0000-00007C350000}"/>
    <cellStyle name="計算方式 4 2 2 4 2 2 3" xfId="52462" xr:uid="{00000000-0005-0000-0000-00007C350000}"/>
    <cellStyle name="計算方式 4 2 2 4 2 3" xfId="25858" xr:uid="{00000000-0005-0000-0000-00007B350000}"/>
    <cellStyle name="計算方式 4 2 2 4 2 4" xfId="41354" xr:uid="{00000000-0005-0000-0000-00007B350000}"/>
    <cellStyle name="計算方式 4 2 2 4 3" xfId="6853" xr:uid="{00000000-0005-0000-0000-0000B2080000}"/>
    <cellStyle name="計算方式 4 2 2 4 3 2" xfId="27114" xr:uid="{00000000-0005-0000-0000-00007D350000}"/>
    <cellStyle name="計算方式 4 2 2 4 3 3" xfId="42288" xr:uid="{00000000-0005-0000-0000-00007D350000}"/>
    <cellStyle name="計算方式 4 2 2 4 4" xfId="10483" xr:uid="{00000000-0005-0000-0000-00002D290000}"/>
    <cellStyle name="計算方式 4 2 2 4 5" xfId="13244" xr:uid="{00000000-0005-0000-0000-0000B2080000}"/>
    <cellStyle name="計算方式 4 2 2 4 5 2" xfId="31800" xr:uid="{00000000-0005-0000-0000-00007F350000}"/>
    <cellStyle name="計算方式 4 2 2 4 5 3" xfId="45882" xr:uid="{00000000-0005-0000-0000-00007F350000}"/>
    <cellStyle name="計算方式 4 2 2 4 6" xfId="15672" xr:uid="{00000000-0005-0000-0000-0000B2080000}"/>
    <cellStyle name="計算方式 4 2 2 4 6 2" xfId="34228" xr:uid="{00000000-0005-0000-0000-000080350000}"/>
    <cellStyle name="計算方式 4 2 2 4 6 3" xfId="48117" xr:uid="{00000000-0005-0000-0000-000080350000}"/>
    <cellStyle name="計算方式 4 2 2 4 7" xfId="17921" xr:uid="{00000000-0005-0000-0000-000097050000}"/>
    <cellStyle name="計算方式 4 2 2 4 7 2" xfId="36477" xr:uid="{00000000-0005-0000-0000-000081350000}"/>
    <cellStyle name="計算方式 4 2 2 4 7 3" xfId="50060" xr:uid="{00000000-0005-0000-0000-000081350000}"/>
    <cellStyle name="計算方式 4 2 2 4 8" xfId="19858" xr:uid="{00000000-0005-0000-0000-0000B2080000}"/>
    <cellStyle name="計算方式 4 2 2 4 8 2" xfId="38414" xr:uid="{00000000-0005-0000-0000-000082350000}"/>
    <cellStyle name="計算方式 4 2 2 4 8 3" xfId="51906" xr:uid="{00000000-0005-0000-0000-000082350000}"/>
    <cellStyle name="計算方式 4 2 2 4 9" xfId="21390" xr:uid="{00000000-0005-0000-0000-000097050000}"/>
    <cellStyle name="計算方式 4 2 2 4 9 2" xfId="39930" xr:uid="{00000000-0005-0000-0000-000083350000}"/>
    <cellStyle name="計算方式 4 2 2 4 9 3" xfId="53278" xr:uid="{00000000-0005-0000-0000-000083350000}"/>
    <cellStyle name="計算方式 4 2 2 5" xfId="3181" xr:uid="{00000000-0005-0000-0000-000097050000}"/>
    <cellStyle name="計算方式 4 2 2 5 10" xfId="56000" xr:uid="{00000000-0005-0000-0000-000097050000}"/>
    <cellStyle name="計算方式 4 2 2 5 2" xfId="6388" xr:uid="{00000000-0005-0000-0000-0000B3080000}"/>
    <cellStyle name="計算方式 4 2 2 5 2 2" xfId="21023" xr:uid="{00000000-0005-0000-0000-0000EE0A0000}"/>
    <cellStyle name="計算方式 4 2 2 5 2 2 2" xfId="39563" xr:uid="{00000000-0005-0000-0000-000086350000}"/>
    <cellStyle name="計算方式 4 2 2 5 2 2 3" xfId="52911" xr:uid="{00000000-0005-0000-0000-000086350000}"/>
    <cellStyle name="計算方式 4 2 2 5 2 3" xfId="26793" xr:uid="{00000000-0005-0000-0000-000085350000}"/>
    <cellStyle name="計算方式 4 2 2 5 2 4" xfId="42014" xr:uid="{00000000-0005-0000-0000-000085350000}"/>
    <cellStyle name="計算方式 4 2 2 5 3" xfId="10071" xr:uid="{00000000-0005-0000-0000-0000B3080000}"/>
    <cellStyle name="計算方式 4 2 2 5 3 2" xfId="29670" xr:uid="{00000000-0005-0000-0000-000087350000}"/>
    <cellStyle name="計算方式 4 2 2 5 3 3" xfId="44234" xr:uid="{00000000-0005-0000-0000-000087350000}"/>
    <cellStyle name="計算方式 4 2 2 5 4" xfId="10484" xr:uid="{00000000-0005-0000-0000-00002E290000}"/>
    <cellStyle name="計算方式 4 2 2 5 5" xfId="11951" xr:uid="{00000000-0005-0000-0000-0000B3080000}"/>
    <cellStyle name="計算方式 4 2 2 5 5 2" xfId="30515" xr:uid="{00000000-0005-0000-0000-000089350000}"/>
    <cellStyle name="計算方式 4 2 2 5 5 3" xfId="44659" xr:uid="{00000000-0005-0000-0000-000089350000}"/>
    <cellStyle name="計算方式 4 2 2 5 6" xfId="17087" xr:uid="{00000000-0005-0000-0000-0000B3080000}"/>
    <cellStyle name="計算方式 4 2 2 5 6 2" xfId="35643" xr:uid="{00000000-0005-0000-0000-00008A350000}"/>
    <cellStyle name="計算方式 4 2 2 5 6 3" xfId="49323" xr:uid="{00000000-0005-0000-0000-00008A350000}"/>
    <cellStyle name="計算方式 4 2 2 5 7" xfId="14134" xr:uid="{00000000-0005-0000-0000-000097050000}"/>
    <cellStyle name="計算方式 4 2 2 5 7 2" xfId="32690" xr:uid="{00000000-0005-0000-0000-00008B350000}"/>
    <cellStyle name="計算方式 4 2 2 5 7 3" xfId="46690" xr:uid="{00000000-0005-0000-0000-00008B350000}"/>
    <cellStyle name="計算方式 4 2 2 5 8" xfId="18556" xr:uid="{00000000-0005-0000-0000-0000B3080000}"/>
    <cellStyle name="計算方式 4 2 2 5 8 2" xfId="37112" xr:uid="{00000000-0005-0000-0000-00008C350000}"/>
    <cellStyle name="計算方式 4 2 2 5 8 3" xfId="50614" xr:uid="{00000000-0005-0000-0000-00008C350000}"/>
    <cellStyle name="計算方式 4 2 2 5 9" xfId="21944" xr:uid="{00000000-0005-0000-0000-000097050000}"/>
    <cellStyle name="計算方式 4 2 2 5 9 2" xfId="40484" xr:uid="{00000000-0005-0000-0000-00008D350000}"/>
    <cellStyle name="計算方式 4 2 2 5 9 3" xfId="53832" xr:uid="{00000000-0005-0000-0000-00008D350000}"/>
    <cellStyle name="計算方式 4 2 2 6" xfId="4625" xr:uid="{00000000-0005-0000-0000-0000AC080000}"/>
    <cellStyle name="計算方式 4 2 2 6 2" xfId="25137" xr:uid="{00000000-0005-0000-0000-00008E350000}"/>
    <cellStyle name="計算方式 4 2 2 6 3" xfId="22571" xr:uid="{00000000-0005-0000-0000-00008E350000}"/>
    <cellStyle name="計算方式 4 2 2 7" xfId="10477" xr:uid="{00000000-0005-0000-0000-000027290000}"/>
    <cellStyle name="計算方式 4 2 2 8" xfId="15436" xr:uid="{00000000-0005-0000-0000-000097050000}"/>
    <cellStyle name="計算方式 4 2 2 8 2" xfId="33992" xr:uid="{00000000-0005-0000-0000-000090350000}"/>
    <cellStyle name="計算方式 4 2 2 8 3" xfId="47916" xr:uid="{00000000-0005-0000-0000-000090350000}"/>
    <cellStyle name="計算方式 4 2 2 9" xfId="12086" xr:uid="{00000000-0005-0000-0000-0000AC080000}"/>
    <cellStyle name="計算方式 4 2 2 9 2" xfId="30649" xr:uid="{00000000-0005-0000-0000-000091350000}"/>
    <cellStyle name="計算方式 4 2 2 9 3" xfId="44792" xr:uid="{00000000-0005-0000-0000-000091350000}"/>
    <cellStyle name="計算方式 4 2 3" xfId="1830" xr:uid="{00000000-0005-0000-0000-000099050000}"/>
    <cellStyle name="計算方式 4 2 3 10" xfId="21303" xr:uid="{00000000-0005-0000-0000-000099050000}"/>
    <cellStyle name="計算方式 4 2 3 10 2" xfId="39843" xr:uid="{00000000-0005-0000-0000-000093350000}"/>
    <cellStyle name="計算方式 4 2 3 10 3" xfId="53191" xr:uid="{00000000-0005-0000-0000-000093350000}"/>
    <cellStyle name="計算方式 4 2 3 11" xfId="19151" xr:uid="{00000000-0005-0000-0000-000099050000}"/>
    <cellStyle name="計算方式 4 2 3 11 2" xfId="37707" xr:uid="{00000000-0005-0000-0000-000094350000}"/>
    <cellStyle name="計算方式 4 2 3 11 3" xfId="51199" xr:uid="{00000000-0005-0000-0000-000094350000}"/>
    <cellStyle name="計算方式 4 2 3 12" xfId="23385" xr:uid="{00000000-0005-0000-0000-000092350000}"/>
    <cellStyle name="計算方式 4 2 3 13" xfId="29730" xr:uid="{00000000-0005-0000-0000-000092350000}"/>
    <cellStyle name="計算方式 4 2 3 14" xfId="54751" xr:uid="{00000000-0005-0000-0000-000099050000}"/>
    <cellStyle name="計算方式 4 2 3 2" xfId="1877" xr:uid="{00000000-0005-0000-0000-000099050000}"/>
    <cellStyle name="計算方式 4 2 3 2 10" xfId="17689" xr:uid="{00000000-0005-0000-0000-000099050000}"/>
    <cellStyle name="計算方式 4 2 3 2 10 2" xfId="36245" xr:uid="{00000000-0005-0000-0000-000096350000}"/>
    <cellStyle name="計算方式 4 2 3 2 10 3" xfId="49860" xr:uid="{00000000-0005-0000-0000-000096350000}"/>
    <cellStyle name="計算方式 4 2 3 2 11" xfId="19280" xr:uid="{00000000-0005-0000-0000-0000B5080000}"/>
    <cellStyle name="計算方式 4 2 3 2 11 2" xfId="37836" xr:uid="{00000000-0005-0000-0000-000097350000}"/>
    <cellStyle name="計算方式 4 2 3 2 11 3" xfId="51328" xr:uid="{00000000-0005-0000-0000-000097350000}"/>
    <cellStyle name="計算方式 4 2 3 2 12" xfId="23432" xr:uid="{00000000-0005-0000-0000-000095350000}"/>
    <cellStyle name="計算方式 4 2 3 2 13" xfId="54797" xr:uid="{00000000-0005-0000-0000-000099050000}"/>
    <cellStyle name="計算方式 4 2 3 2 2" xfId="5084" xr:uid="{00000000-0005-0000-0000-0000B5080000}"/>
    <cellStyle name="計算方式 4 2 3 2 2 2" xfId="20111" xr:uid="{00000000-0005-0000-0000-0000F10A0000}"/>
    <cellStyle name="計算方式 4 2 3 2 2 2 2" xfId="38663" xr:uid="{00000000-0005-0000-0000-000099350000}"/>
    <cellStyle name="計算方式 4 2 3 2 2 2 3" xfId="52155" xr:uid="{00000000-0005-0000-0000-000099350000}"/>
    <cellStyle name="計算方式 4 2 3 2 2 3" xfId="25501" xr:uid="{00000000-0005-0000-0000-000098350000}"/>
    <cellStyle name="計算方式 4 2 3 2 2 4" xfId="41070" xr:uid="{00000000-0005-0000-0000-000098350000}"/>
    <cellStyle name="計算方式 4 2 3 2 3" xfId="7050" xr:uid="{00000000-0005-0000-0000-0000B5080000}"/>
    <cellStyle name="計算方式 4 2 3 2 3 2" xfId="27238" xr:uid="{00000000-0005-0000-0000-00009A350000}"/>
    <cellStyle name="計算方式 4 2 3 2 3 3" xfId="42341" xr:uid="{00000000-0005-0000-0000-00009A350000}"/>
    <cellStyle name="計算方式 4 2 3 2 4" xfId="3987" xr:uid="{00000000-0005-0000-0000-0000B5080000}"/>
    <cellStyle name="計算方式 4 2 3 2 4 2" xfId="24541" xr:uid="{00000000-0005-0000-0000-00009B350000}"/>
    <cellStyle name="計算方式 4 2 3 2 4 3" xfId="22774" xr:uid="{00000000-0005-0000-0000-00009B350000}"/>
    <cellStyle name="計算方式 4 2 3 2 5" xfId="6607" xr:uid="{00000000-0005-0000-0000-0000B5080000}"/>
    <cellStyle name="計算方式 4 2 3 2 5 2" xfId="26868" xr:uid="{00000000-0005-0000-0000-00009C350000}"/>
    <cellStyle name="計算方式 4 2 3 2 5 3" xfId="42050" xr:uid="{00000000-0005-0000-0000-00009C350000}"/>
    <cellStyle name="計算方式 4 2 3 2 6" xfId="10486" xr:uid="{00000000-0005-0000-0000-000030290000}"/>
    <cellStyle name="計算方式 4 2 3 2 7" xfId="12748" xr:uid="{00000000-0005-0000-0000-000099050000}"/>
    <cellStyle name="計算方式 4 2 3 2 7 2" xfId="31304" xr:uid="{00000000-0005-0000-0000-00009E350000}"/>
    <cellStyle name="計算方式 4 2 3 2 7 3" xfId="45392" xr:uid="{00000000-0005-0000-0000-00009E350000}"/>
    <cellStyle name="計算方式 4 2 3 2 8" xfId="13651" xr:uid="{00000000-0005-0000-0000-0000B4080000}"/>
    <cellStyle name="計算方式 4 2 3 2 8 2" xfId="32207" xr:uid="{00000000-0005-0000-0000-00009F350000}"/>
    <cellStyle name="計算方式 4 2 3 2 8 3" xfId="46252" xr:uid="{00000000-0005-0000-0000-00009F350000}"/>
    <cellStyle name="計算方式 4 2 3 2 9" xfId="13713" xr:uid="{00000000-0005-0000-0000-0000B5080000}"/>
    <cellStyle name="計算方式 4 2 3 2 9 2" xfId="32269" xr:uid="{00000000-0005-0000-0000-0000A0350000}"/>
    <cellStyle name="計算方式 4 2 3 2 9 3" xfId="46303" xr:uid="{00000000-0005-0000-0000-0000A0350000}"/>
    <cellStyle name="計算方式 4 2 3 3" xfId="2948" xr:uid="{00000000-0005-0000-0000-000099050000}"/>
    <cellStyle name="計算方式 4 2 3 3 10" xfId="19598" xr:uid="{00000000-0005-0000-0000-0000B6080000}"/>
    <cellStyle name="計算方式 4 2 3 3 10 2" xfId="38154" xr:uid="{00000000-0005-0000-0000-0000A2350000}"/>
    <cellStyle name="計算方式 4 2 3 3 10 3" xfId="51646" xr:uid="{00000000-0005-0000-0000-0000A2350000}"/>
    <cellStyle name="計算方式 4 2 3 3 11" xfId="55769" xr:uid="{00000000-0005-0000-0000-000099050000}"/>
    <cellStyle name="計算方式 4 2 3 3 2" xfId="6155" xr:uid="{00000000-0005-0000-0000-0000B6080000}"/>
    <cellStyle name="計算方式 4 2 3 3 2 2" xfId="26563" xr:uid="{00000000-0005-0000-0000-0000A3350000}"/>
    <cellStyle name="計算方式 4 2 3 3 2 3" xfId="41857" xr:uid="{00000000-0005-0000-0000-0000A3350000}"/>
    <cellStyle name="計算方式 4 2 3 3 3" xfId="8121" xr:uid="{00000000-0005-0000-0000-0000B6080000}"/>
    <cellStyle name="計算方式 4 2 3 3 3 2" xfId="28138" xr:uid="{00000000-0005-0000-0000-0000A4350000}"/>
    <cellStyle name="計算方式 4 2 3 3 3 3" xfId="43036" xr:uid="{00000000-0005-0000-0000-0000A4350000}"/>
    <cellStyle name="計算方式 4 2 3 3 4" xfId="8981" xr:uid="{00000000-0005-0000-0000-0000B6080000}"/>
    <cellStyle name="計算方式 4 2 3 3 4 2" xfId="28815" xr:uid="{00000000-0005-0000-0000-0000A5350000}"/>
    <cellStyle name="計算方式 4 2 3 3 4 3" xfId="43513" xr:uid="{00000000-0005-0000-0000-0000A5350000}"/>
    <cellStyle name="計算方式 4 2 3 3 5" xfId="9838" xr:uid="{00000000-0005-0000-0000-0000B6080000}"/>
    <cellStyle name="計算方式 4 2 3 3 5 2" xfId="29439" xr:uid="{00000000-0005-0000-0000-0000A6350000}"/>
    <cellStyle name="計算方式 4 2 3 3 5 3" xfId="44017" xr:uid="{00000000-0005-0000-0000-0000A6350000}"/>
    <cellStyle name="計算方式 4 2 3 3 6" xfId="10487" xr:uid="{00000000-0005-0000-0000-000031290000}"/>
    <cellStyle name="計算方式 4 2 3 3 7" xfId="11856" xr:uid="{00000000-0005-0000-0000-0000B6080000}"/>
    <cellStyle name="計算方式 4 2 3 3 7 2" xfId="30420" xr:uid="{00000000-0005-0000-0000-0000A8350000}"/>
    <cellStyle name="計算方式 4 2 3 3 7 3" xfId="44565" xr:uid="{00000000-0005-0000-0000-0000A8350000}"/>
    <cellStyle name="計算方式 4 2 3 3 8" xfId="16854" xr:uid="{00000000-0005-0000-0000-0000B6080000}"/>
    <cellStyle name="計算方式 4 2 3 3 8 2" xfId="35410" xr:uid="{00000000-0005-0000-0000-0000A9350000}"/>
    <cellStyle name="計算方式 4 2 3 3 8 3" xfId="49103" xr:uid="{00000000-0005-0000-0000-0000A9350000}"/>
    <cellStyle name="計算方式 4 2 3 3 9" xfId="14659" xr:uid="{00000000-0005-0000-0000-000099050000}"/>
    <cellStyle name="計算方式 4 2 3 3 9 2" xfId="33215" xr:uid="{00000000-0005-0000-0000-0000AA350000}"/>
    <cellStyle name="計算方式 4 2 3 3 9 3" xfId="47184" xr:uid="{00000000-0005-0000-0000-0000AA350000}"/>
    <cellStyle name="計算方式 4 2 3 4" xfId="3106" xr:uid="{00000000-0005-0000-0000-000099050000}"/>
    <cellStyle name="計算方式 4 2 3 4 10" xfId="24308" xr:uid="{00000000-0005-0000-0000-0000AB350000}"/>
    <cellStyle name="計算方式 4 2 3 4 11" xfId="55927" xr:uid="{00000000-0005-0000-0000-000099050000}"/>
    <cellStyle name="計算方式 4 2 3 4 2" xfId="6313" xr:uid="{00000000-0005-0000-0000-0000B7080000}"/>
    <cellStyle name="計算方式 4 2 3 4 2 2" xfId="20982" xr:uid="{00000000-0005-0000-0000-0000F40A0000}"/>
    <cellStyle name="計算方式 4 2 3 4 2 2 2" xfId="39525" xr:uid="{00000000-0005-0000-0000-0000AD350000}"/>
    <cellStyle name="計算方式 4 2 3 4 2 2 3" xfId="52874" xr:uid="{00000000-0005-0000-0000-0000AD350000}"/>
    <cellStyle name="計算方式 4 2 3 4 2 3" xfId="26721" xr:uid="{00000000-0005-0000-0000-0000AC350000}"/>
    <cellStyle name="計算方式 4 2 3 4 2 4" xfId="41943" xr:uid="{00000000-0005-0000-0000-0000AC350000}"/>
    <cellStyle name="計算方式 4 2 3 4 3" xfId="9996" xr:uid="{00000000-0005-0000-0000-0000B7080000}"/>
    <cellStyle name="計算方式 4 2 3 4 3 2" xfId="29597" xr:uid="{00000000-0005-0000-0000-0000AE350000}"/>
    <cellStyle name="計算方式 4 2 3 4 3 3" xfId="44163" xr:uid="{00000000-0005-0000-0000-0000AE350000}"/>
    <cellStyle name="計算方式 4 2 3 4 4" xfId="10488" xr:uid="{00000000-0005-0000-0000-000032290000}"/>
    <cellStyle name="計算方式 4 2 3 4 5" xfId="11973" xr:uid="{00000000-0005-0000-0000-0000B7080000}"/>
    <cellStyle name="計算方式 4 2 3 4 5 2" xfId="30537" xr:uid="{00000000-0005-0000-0000-0000B0350000}"/>
    <cellStyle name="計算方式 4 2 3 4 5 3" xfId="44681" xr:uid="{00000000-0005-0000-0000-0000B0350000}"/>
    <cellStyle name="計算方式 4 2 3 4 6" xfId="17012" xr:uid="{00000000-0005-0000-0000-0000B7080000}"/>
    <cellStyle name="計算方式 4 2 3 4 6 2" xfId="35568" xr:uid="{00000000-0005-0000-0000-0000B1350000}"/>
    <cellStyle name="計算方式 4 2 3 4 6 3" xfId="49249" xr:uid="{00000000-0005-0000-0000-0000B1350000}"/>
    <cellStyle name="計算方式 4 2 3 4 7" xfId="17399" xr:uid="{00000000-0005-0000-0000-000099050000}"/>
    <cellStyle name="計算方式 4 2 3 4 7 2" xfId="35955" xr:uid="{00000000-0005-0000-0000-0000B2350000}"/>
    <cellStyle name="計算方式 4 2 3 4 7 3" xfId="49609" xr:uid="{00000000-0005-0000-0000-0000B2350000}"/>
    <cellStyle name="計算方式 4 2 3 4 8" xfId="17199" xr:uid="{00000000-0005-0000-0000-0000B7080000}"/>
    <cellStyle name="計算方式 4 2 3 4 8 2" xfId="35755" xr:uid="{00000000-0005-0000-0000-0000B3350000}"/>
    <cellStyle name="計算方式 4 2 3 4 8 3" xfId="49429" xr:uid="{00000000-0005-0000-0000-0000B3350000}"/>
    <cellStyle name="計算方式 4 2 3 4 9" xfId="21870" xr:uid="{00000000-0005-0000-0000-000099050000}"/>
    <cellStyle name="計算方式 4 2 3 4 9 2" xfId="40410" xr:uid="{00000000-0005-0000-0000-0000B4350000}"/>
    <cellStyle name="計算方式 4 2 3 4 9 3" xfId="53758" xr:uid="{00000000-0005-0000-0000-0000B4350000}"/>
    <cellStyle name="計算方式 4 2 3 5" xfId="5037" xr:uid="{00000000-0005-0000-0000-0000B4080000}"/>
    <cellStyle name="計算方式 4 2 3 5 2" xfId="20065" xr:uid="{00000000-0005-0000-0000-0000F50A0000}"/>
    <cellStyle name="計算方式 4 2 3 5 2 2" xfId="38618" xr:uid="{00000000-0005-0000-0000-0000B6350000}"/>
    <cellStyle name="計算方式 4 2 3 5 2 3" xfId="52110" xr:uid="{00000000-0005-0000-0000-0000B6350000}"/>
    <cellStyle name="計算方式 4 2 3 5 3" xfId="25455" xr:uid="{00000000-0005-0000-0000-0000B5350000}"/>
    <cellStyle name="計算方式 4 2 3 5 4" xfId="41024" xr:uid="{00000000-0005-0000-0000-0000B5350000}"/>
    <cellStyle name="計算方式 4 2 3 6" xfId="10485" xr:uid="{00000000-0005-0000-0000-00002F290000}"/>
    <cellStyle name="計算方式 4 2 3 7" xfId="12333" xr:uid="{00000000-0005-0000-0000-000099050000}"/>
    <cellStyle name="計算方式 4 2 3 7 2" xfId="30894" xr:uid="{00000000-0005-0000-0000-0000B8350000}"/>
    <cellStyle name="計算方式 4 2 3 7 3" xfId="45005" xr:uid="{00000000-0005-0000-0000-0000B8350000}"/>
    <cellStyle name="計算方式 4 2 3 8" xfId="17659" xr:uid="{00000000-0005-0000-0000-0000B4080000}"/>
    <cellStyle name="計算方式 4 2 3 8 2" xfId="36215" xr:uid="{00000000-0005-0000-0000-0000B9350000}"/>
    <cellStyle name="計算方式 4 2 3 8 3" xfId="49838" xr:uid="{00000000-0005-0000-0000-0000B9350000}"/>
    <cellStyle name="計算方式 4 2 3 9" xfId="17656" xr:uid="{00000000-0005-0000-0000-0000B4080000}"/>
    <cellStyle name="計算方式 4 2 3 9 2" xfId="36212" xr:uid="{00000000-0005-0000-0000-0000BA350000}"/>
    <cellStyle name="計算方式 4 2 3 9 3" xfId="49836" xr:uid="{00000000-0005-0000-0000-0000BA350000}"/>
    <cellStyle name="計算方式 4 2 4" xfId="2191" xr:uid="{00000000-0005-0000-0000-000096050000}"/>
    <cellStyle name="計算方式 4 2 4 10" xfId="13857" xr:uid="{00000000-0005-0000-0000-000096050000}"/>
    <cellStyle name="計算方式 4 2 4 10 2" xfId="32413" xr:uid="{00000000-0005-0000-0000-0000BC350000}"/>
    <cellStyle name="計算方式 4 2 4 10 3" xfId="46432" xr:uid="{00000000-0005-0000-0000-0000BC350000}"/>
    <cellStyle name="計算方式 4 2 4 11" xfId="17240" xr:uid="{00000000-0005-0000-0000-0000B8080000}"/>
    <cellStyle name="計算方式 4 2 4 11 2" xfId="35796" xr:uid="{00000000-0005-0000-0000-0000BD350000}"/>
    <cellStyle name="計算方式 4 2 4 11 3" xfId="49467" xr:uid="{00000000-0005-0000-0000-0000BD350000}"/>
    <cellStyle name="計算方式 4 2 4 12" xfId="23702" xr:uid="{00000000-0005-0000-0000-0000BB350000}"/>
    <cellStyle name="計算方式 4 2 4 13" xfId="55111" xr:uid="{00000000-0005-0000-0000-000096050000}"/>
    <cellStyle name="計算方式 4 2 4 2" xfId="5398" xr:uid="{00000000-0005-0000-0000-0000B8080000}"/>
    <cellStyle name="計算方式 4 2 4 2 2" xfId="20388" xr:uid="{00000000-0005-0000-0000-0000F70A0000}"/>
    <cellStyle name="計算方式 4 2 4 2 2 2" xfId="38940" xr:uid="{00000000-0005-0000-0000-0000BF350000}"/>
    <cellStyle name="計算方式 4 2 4 2 2 3" xfId="52419" xr:uid="{00000000-0005-0000-0000-0000BF350000}"/>
    <cellStyle name="計算方式 4 2 4 2 3" xfId="25815" xr:uid="{00000000-0005-0000-0000-0000BE350000}"/>
    <cellStyle name="計算方式 4 2 4 2 4" xfId="41311" xr:uid="{00000000-0005-0000-0000-0000BE350000}"/>
    <cellStyle name="計算方式 4 2 4 3" xfId="7364" xr:uid="{00000000-0005-0000-0000-0000B8080000}"/>
    <cellStyle name="計算方式 4 2 4 3 2" xfId="27549" xr:uid="{00000000-0005-0000-0000-0000C0350000}"/>
    <cellStyle name="計算方式 4 2 4 3 3" xfId="42635" xr:uid="{00000000-0005-0000-0000-0000C0350000}"/>
    <cellStyle name="計算方式 4 2 4 4" xfId="4594" xr:uid="{00000000-0005-0000-0000-0000B8080000}"/>
    <cellStyle name="計算方式 4 2 4 4 2" xfId="25106" xr:uid="{00000000-0005-0000-0000-0000C1350000}"/>
    <cellStyle name="計算方式 4 2 4 4 3" xfId="22586" xr:uid="{00000000-0005-0000-0000-0000C1350000}"/>
    <cellStyle name="計算方式 4 2 4 5" xfId="6832" xr:uid="{00000000-0005-0000-0000-0000B8080000}"/>
    <cellStyle name="計算方式 4 2 4 5 2" xfId="27093" xr:uid="{00000000-0005-0000-0000-0000C2350000}"/>
    <cellStyle name="計算方式 4 2 4 5 3" xfId="42267" xr:uid="{00000000-0005-0000-0000-0000C2350000}"/>
    <cellStyle name="計算方式 4 2 4 6" xfId="10489" xr:uid="{00000000-0005-0000-0000-000033290000}"/>
    <cellStyle name="計算方式 4 2 4 7" xfId="12431" xr:uid="{00000000-0005-0000-0000-000096050000}"/>
    <cellStyle name="計算方式 4 2 4 7 2" xfId="30990" xr:uid="{00000000-0005-0000-0000-0000C4350000}"/>
    <cellStyle name="計算方式 4 2 4 7 3" xfId="45090" xr:uid="{00000000-0005-0000-0000-0000C4350000}"/>
    <cellStyle name="計算方式 4 2 4 8" xfId="14868" xr:uid="{00000000-0005-0000-0000-0000B7080000}"/>
    <cellStyle name="計算方式 4 2 4 8 2" xfId="33424" xr:uid="{00000000-0005-0000-0000-0000C5350000}"/>
    <cellStyle name="計算方式 4 2 4 8 3" xfId="47385" xr:uid="{00000000-0005-0000-0000-0000C5350000}"/>
    <cellStyle name="計算方式 4 2 4 9" xfId="11705" xr:uid="{00000000-0005-0000-0000-0000B8080000}"/>
    <cellStyle name="計算方式 4 2 4 9 2" xfId="30269" xr:uid="{00000000-0005-0000-0000-0000C6350000}"/>
    <cellStyle name="計算方式 4 2 4 9 3" xfId="44420" xr:uid="{00000000-0005-0000-0000-0000C6350000}"/>
    <cellStyle name="計算方式 4 2 5" xfId="2235" xr:uid="{00000000-0005-0000-0000-000096050000}"/>
    <cellStyle name="計算方式 4 2 5 10" xfId="23746" xr:uid="{00000000-0005-0000-0000-0000C7350000}"/>
    <cellStyle name="計算方式 4 2 5 11" xfId="55155" xr:uid="{00000000-0005-0000-0000-000096050000}"/>
    <cellStyle name="計算方式 4 2 5 2" xfId="5442" xr:uid="{00000000-0005-0000-0000-0000B9080000}"/>
    <cellStyle name="計算方式 4 2 5 2 2" xfId="20432" xr:uid="{00000000-0005-0000-0000-0000F90A0000}"/>
    <cellStyle name="計算方式 4 2 5 2 2 2" xfId="38984" xr:uid="{00000000-0005-0000-0000-0000C9350000}"/>
    <cellStyle name="計算方式 4 2 5 2 2 3" xfId="52463" xr:uid="{00000000-0005-0000-0000-0000C9350000}"/>
    <cellStyle name="計算方式 4 2 5 2 3" xfId="25859" xr:uid="{00000000-0005-0000-0000-0000C8350000}"/>
    <cellStyle name="計算方式 4 2 5 2 4" xfId="41355" xr:uid="{00000000-0005-0000-0000-0000C8350000}"/>
    <cellStyle name="計算方式 4 2 5 3" xfId="6854" xr:uid="{00000000-0005-0000-0000-0000B9080000}"/>
    <cellStyle name="計算方式 4 2 5 3 2" xfId="27115" xr:uid="{00000000-0005-0000-0000-0000CA350000}"/>
    <cellStyle name="計算方式 4 2 5 3 3" xfId="42289" xr:uid="{00000000-0005-0000-0000-0000CA350000}"/>
    <cellStyle name="計算方式 4 2 5 4" xfId="10490" xr:uid="{00000000-0005-0000-0000-000034290000}"/>
    <cellStyle name="計算方式 4 2 5 5" xfId="13243" xr:uid="{00000000-0005-0000-0000-0000B9080000}"/>
    <cellStyle name="計算方式 4 2 5 5 2" xfId="31799" xr:uid="{00000000-0005-0000-0000-0000CC350000}"/>
    <cellStyle name="計算方式 4 2 5 5 3" xfId="45881" xr:uid="{00000000-0005-0000-0000-0000CC350000}"/>
    <cellStyle name="計算方式 4 2 5 6" xfId="15502" xr:uid="{00000000-0005-0000-0000-0000B9080000}"/>
    <cellStyle name="計算方式 4 2 5 6 2" xfId="34058" xr:uid="{00000000-0005-0000-0000-0000CD350000}"/>
    <cellStyle name="計算方式 4 2 5 6 3" xfId="47982" xr:uid="{00000000-0005-0000-0000-0000CD350000}"/>
    <cellStyle name="計算方式 4 2 5 7" xfId="17605" xr:uid="{00000000-0005-0000-0000-000096050000}"/>
    <cellStyle name="計算方式 4 2 5 7 2" xfId="36161" xr:uid="{00000000-0005-0000-0000-0000CE350000}"/>
    <cellStyle name="計算方式 4 2 5 7 3" xfId="49790" xr:uid="{00000000-0005-0000-0000-0000CE350000}"/>
    <cellStyle name="計算方式 4 2 5 8" xfId="18684" xr:uid="{00000000-0005-0000-0000-0000B9080000}"/>
    <cellStyle name="計算方式 4 2 5 8 2" xfId="37240" xr:uid="{00000000-0005-0000-0000-0000CF350000}"/>
    <cellStyle name="計算方式 4 2 5 8 3" xfId="50737" xr:uid="{00000000-0005-0000-0000-0000CF350000}"/>
    <cellStyle name="計算方式 4 2 5 9" xfId="21391" xr:uid="{00000000-0005-0000-0000-000096050000}"/>
    <cellStyle name="計算方式 4 2 5 9 2" xfId="39931" xr:uid="{00000000-0005-0000-0000-0000D0350000}"/>
    <cellStyle name="計算方式 4 2 5 9 3" xfId="53279" xr:uid="{00000000-0005-0000-0000-0000D0350000}"/>
    <cellStyle name="計算方式 4 2 6" xfId="3180" xr:uid="{00000000-0005-0000-0000-000096050000}"/>
    <cellStyle name="計算方式 4 2 6 10" xfId="55999" xr:uid="{00000000-0005-0000-0000-000096050000}"/>
    <cellStyle name="計算方式 4 2 6 2" xfId="6387" xr:uid="{00000000-0005-0000-0000-0000BA080000}"/>
    <cellStyle name="計算方式 4 2 6 2 2" xfId="21022" xr:uid="{00000000-0005-0000-0000-0000FB0A0000}"/>
    <cellStyle name="計算方式 4 2 6 2 2 2" xfId="39562" xr:uid="{00000000-0005-0000-0000-0000D3350000}"/>
    <cellStyle name="計算方式 4 2 6 2 2 3" xfId="52910" xr:uid="{00000000-0005-0000-0000-0000D3350000}"/>
    <cellStyle name="計算方式 4 2 6 2 3" xfId="26792" xr:uid="{00000000-0005-0000-0000-0000D2350000}"/>
    <cellStyle name="計算方式 4 2 6 2 4" xfId="42013" xr:uid="{00000000-0005-0000-0000-0000D2350000}"/>
    <cellStyle name="計算方式 4 2 6 3" xfId="10070" xr:uid="{00000000-0005-0000-0000-0000BA080000}"/>
    <cellStyle name="計算方式 4 2 6 3 2" xfId="29669" xr:uid="{00000000-0005-0000-0000-0000D4350000}"/>
    <cellStyle name="計算方式 4 2 6 3 3" xfId="44233" xr:uid="{00000000-0005-0000-0000-0000D4350000}"/>
    <cellStyle name="計算方式 4 2 6 4" xfId="10491" xr:uid="{00000000-0005-0000-0000-000035290000}"/>
    <cellStyle name="計算方式 4 2 6 5" xfId="12891" xr:uid="{00000000-0005-0000-0000-0000BA080000}"/>
    <cellStyle name="計算方式 4 2 6 5 2" xfId="31447" xr:uid="{00000000-0005-0000-0000-0000D6350000}"/>
    <cellStyle name="計算方式 4 2 6 5 3" xfId="45530" xr:uid="{00000000-0005-0000-0000-0000D6350000}"/>
    <cellStyle name="計算方式 4 2 6 6" xfId="17086" xr:uid="{00000000-0005-0000-0000-0000BA080000}"/>
    <cellStyle name="計算方式 4 2 6 6 2" xfId="35642" xr:uid="{00000000-0005-0000-0000-0000D7350000}"/>
    <cellStyle name="計算方式 4 2 6 6 3" xfId="49322" xr:uid="{00000000-0005-0000-0000-0000D7350000}"/>
    <cellStyle name="計算方式 4 2 6 7" xfId="17395" xr:uid="{00000000-0005-0000-0000-000096050000}"/>
    <cellStyle name="計算方式 4 2 6 7 2" xfId="35951" xr:uid="{00000000-0005-0000-0000-0000D8350000}"/>
    <cellStyle name="計算方式 4 2 6 7 3" xfId="49605" xr:uid="{00000000-0005-0000-0000-0000D8350000}"/>
    <cellStyle name="計算方式 4 2 6 8" xfId="12131" xr:uid="{00000000-0005-0000-0000-0000BA080000}"/>
    <cellStyle name="計算方式 4 2 6 8 2" xfId="30694" xr:uid="{00000000-0005-0000-0000-0000D9350000}"/>
    <cellStyle name="計算方式 4 2 6 8 3" xfId="44834" xr:uid="{00000000-0005-0000-0000-0000D9350000}"/>
    <cellStyle name="計算方式 4 2 6 9" xfId="21943" xr:uid="{00000000-0005-0000-0000-000096050000}"/>
    <cellStyle name="計算方式 4 2 6 9 2" xfId="40483" xr:uid="{00000000-0005-0000-0000-0000DA350000}"/>
    <cellStyle name="計算方式 4 2 6 9 3" xfId="53831" xr:uid="{00000000-0005-0000-0000-0000DA350000}"/>
    <cellStyle name="計算方式 4 2 7" xfId="4624" xr:uid="{00000000-0005-0000-0000-0000AB080000}"/>
    <cellStyle name="計算方式 4 2 7 2" xfId="25136" xr:uid="{00000000-0005-0000-0000-0000DB350000}"/>
    <cellStyle name="計算方式 4 2 7 3" xfId="28303" xr:uid="{00000000-0005-0000-0000-0000DB350000}"/>
    <cellStyle name="計算方式 4 2 8" xfId="10476" xr:uid="{00000000-0005-0000-0000-000026290000}"/>
    <cellStyle name="計算方式 4 2 9" xfId="15333" xr:uid="{00000000-0005-0000-0000-000096050000}"/>
    <cellStyle name="計算方式 4 2 9 2" xfId="33889" xr:uid="{00000000-0005-0000-0000-0000DD350000}"/>
    <cellStyle name="計算方式 4 2 9 3" xfId="47822" xr:uid="{00000000-0005-0000-0000-0000DD350000}"/>
    <cellStyle name="計算方式 4 3" xfId="1410" xr:uid="{00000000-0005-0000-0000-00009A050000}"/>
    <cellStyle name="計算方式 4 3 10" xfId="12341" xr:uid="{00000000-0005-0000-0000-0000BB080000}"/>
    <cellStyle name="計算方式 4 3 10 2" xfId="30902" xr:uid="{00000000-0005-0000-0000-0000DF350000}"/>
    <cellStyle name="計算方式 4 3 10 3" xfId="45012" xr:uid="{00000000-0005-0000-0000-0000DF350000}"/>
    <cellStyle name="計算方式 4 3 11" xfId="19748" xr:uid="{00000000-0005-0000-0000-00009A050000}"/>
    <cellStyle name="計算方式 4 3 11 2" xfId="38304" xr:uid="{00000000-0005-0000-0000-0000E0350000}"/>
    <cellStyle name="計算方式 4 3 11 3" xfId="51796" xr:uid="{00000000-0005-0000-0000-0000E0350000}"/>
    <cellStyle name="計算方式 4 3 12" xfId="19410" xr:uid="{00000000-0005-0000-0000-00009A050000}"/>
    <cellStyle name="計算方式 4 3 12 2" xfId="37966" xr:uid="{00000000-0005-0000-0000-0000E1350000}"/>
    <cellStyle name="計算方式 4 3 12 3" xfId="51458" xr:uid="{00000000-0005-0000-0000-0000E1350000}"/>
    <cellStyle name="計算方式 4 3 13" xfId="23150" xr:uid="{00000000-0005-0000-0000-0000DE350000}"/>
    <cellStyle name="計算方式 4 3 14" xfId="29878" xr:uid="{00000000-0005-0000-0000-0000DE350000}"/>
    <cellStyle name="計算方式 4 3 15" xfId="54532" xr:uid="{00000000-0005-0000-0000-00009A050000}"/>
    <cellStyle name="計算方式 4 3 2" xfId="1832" xr:uid="{00000000-0005-0000-0000-00009B050000}"/>
    <cellStyle name="計算方式 4 3 2 10" xfId="21305" xr:uid="{00000000-0005-0000-0000-00009B050000}"/>
    <cellStyle name="計算方式 4 3 2 10 2" xfId="39845" xr:uid="{00000000-0005-0000-0000-0000E3350000}"/>
    <cellStyle name="計算方式 4 3 2 10 3" xfId="53193" xr:uid="{00000000-0005-0000-0000-0000E3350000}"/>
    <cellStyle name="計算方式 4 3 2 11" xfId="12305" xr:uid="{00000000-0005-0000-0000-00009B050000}"/>
    <cellStyle name="計算方式 4 3 2 11 2" xfId="30866" xr:uid="{00000000-0005-0000-0000-0000E4350000}"/>
    <cellStyle name="計算方式 4 3 2 11 3" xfId="44979" xr:uid="{00000000-0005-0000-0000-0000E4350000}"/>
    <cellStyle name="計算方式 4 3 2 12" xfId="23387" xr:uid="{00000000-0005-0000-0000-0000E2350000}"/>
    <cellStyle name="計算方式 4 3 2 13" xfId="24113" xr:uid="{00000000-0005-0000-0000-0000E2350000}"/>
    <cellStyle name="計算方式 4 3 2 14" xfId="54753" xr:uid="{00000000-0005-0000-0000-00009B050000}"/>
    <cellStyle name="計算方式 4 3 2 2" xfId="1875" xr:uid="{00000000-0005-0000-0000-00009B050000}"/>
    <cellStyle name="計算方式 4 3 2 2 10" xfId="14675" xr:uid="{00000000-0005-0000-0000-00009B050000}"/>
    <cellStyle name="計算方式 4 3 2 2 10 2" xfId="33231" xr:uid="{00000000-0005-0000-0000-0000E6350000}"/>
    <cellStyle name="計算方式 4 3 2 2 10 3" xfId="47200" xr:uid="{00000000-0005-0000-0000-0000E6350000}"/>
    <cellStyle name="計算方式 4 3 2 2 11" xfId="18233" xr:uid="{00000000-0005-0000-0000-0000BD080000}"/>
    <cellStyle name="計算方式 4 3 2 2 11 2" xfId="36789" xr:uid="{00000000-0005-0000-0000-0000E7350000}"/>
    <cellStyle name="計算方式 4 3 2 2 11 3" xfId="50334" xr:uid="{00000000-0005-0000-0000-0000E7350000}"/>
    <cellStyle name="計算方式 4 3 2 2 12" xfId="23430" xr:uid="{00000000-0005-0000-0000-0000E5350000}"/>
    <cellStyle name="計算方式 4 3 2 2 13" xfId="54795" xr:uid="{00000000-0005-0000-0000-00009B050000}"/>
    <cellStyle name="計算方式 4 3 2 2 2" xfId="5082" xr:uid="{00000000-0005-0000-0000-0000BD080000}"/>
    <cellStyle name="計算方式 4 3 2 2 2 2" xfId="20109" xr:uid="{00000000-0005-0000-0000-0000FF0A0000}"/>
    <cellStyle name="計算方式 4 3 2 2 2 2 2" xfId="38661" xr:uid="{00000000-0005-0000-0000-0000E9350000}"/>
    <cellStyle name="計算方式 4 3 2 2 2 2 3" xfId="52153" xr:uid="{00000000-0005-0000-0000-0000E9350000}"/>
    <cellStyle name="計算方式 4 3 2 2 2 3" xfId="25499" xr:uid="{00000000-0005-0000-0000-0000E8350000}"/>
    <cellStyle name="計算方式 4 3 2 2 2 4" xfId="41068" xr:uid="{00000000-0005-0000-0000-0000E8350000}"/>
    <cellStyle name="計算方式 4 3 2 2 3" xfId="7048" xr:uid="{00000000-0005-0000-0000-0000BD080000}"/>
    <cellStyle name="計算方式 4 3 2 2 3 2" xfId="27236" xr:uid="{00000000-0005-0000-0000-0000EA350000}"/>
    <cellStyle name="計算方式 4 3 2 2 3 3" xfId="42339" xr:uid="{00000000-0005-0000-0000-0000EA350000}"/>
    <cellStyle name="計算方式 4 3 2 2 4" xfId="3985" xr:uid="{00000000-0005-0000-0000-0000BD080000}"/>
    <cellStyle name="計算方式 4 3 2 2 4 2" xfId="24539" xr:uid="{00000000-0005-0000-0000-0000EB350000}"/>
    <cellStyle name="計算方式 4 3 2 2 4 3" xfId="27803" xr:uid="{00000000-0005-0000-0000-0000EB350000}"/>
    <cellStyle name="計算方式 4 3 2 2 5" xfId="7382" xr:uid="{00000000-0005-0000-0000-0000BD080000}"/>
    <cellStyle name="計算方式 4 3 2 2 5 2" xfId="27567" xr:uid="{00000000-0005-0000-0000-0000EC350000}"/>
    <cellStyle name="計算方式 4 3 2 2 5 3" xfId="42653" xr:uid="{00000000-0005-0000-0000-0000EC350000}"/>
    <cellStyle name="計算方式 4 3 2 2 6" xfId="10494" xr:uid="{00000000-0005-0000-0000-000038290000}"/>
    <cellStyle name="計算方式 4 3 2 2 7" xfId="12750" xr:uid="{00000000-0005-0000-0000-00009B050000}"/>
    <cellStyle name="計算方式 4 3 2 2 7 2" xfId="31306" xr:uid="{00000000-0005-0000-0000-0000EE350000}"/>
    <cellStyle name="計算方式 4 3 2 2 7 3" xfId="45394" xr:uid="{00000000-0005-0000-0000-0000EE350000}"/>
    <cellStyle name="計算方式 4 3 2 2 8" xfId="14399" xr:uid="{00000000-0005-0000-0000-0000BC080000}"/>
    <cellStyle name="計算方式 4 3 2 2 8 2" xfId="32955" xr:uid="{00000000-0005-0000-0000-0000EF350000}"/>
    <cellStyle name="計算方式 4 3 2 2 8 3" xfId="46939" xr:uid="{00000000-0005-0000-0000-0000EF350000}"/>
    <cellStyle name="計算方式 4 3 2 2 9" xfId="12209" xr:uid="{00000000-0005-0000-0000-0000BD080000}"/>
    <cellStyle name="計算方式 4 3 2 2 9 2" xfId="30771" xr:uid="{00000000-0005-0000-0000-0000F0350000}"/>
    <cellStyle name="計算方式 4 3 2 2 9 3" xfId="44896" xr:uid="{00000000-0005-0000-0000-0000F0350000}"/>
    <cellStyle name="計算方式 4 3 2 3" xfId="2950" xr:uid="{00000000-0005-0000-0000-00009B050000}"/>
    <cellStyle name="計算方式 4 3 2 3 10" xfId="18343" xr:uid="{00000000-0005-0000-0000-0000BE080000}"/>
    <cellStyle name="計算方式 4 3 2 3 10 2" xfId="36899" xr:uid="{00000000-0005-0000-0000-0000F2350000}"/>
    <cellStyle name="計算方式 4 3 2 3 10 3" xfId="50424" xr:uid="{00000000-0005-0000-0000-0000F2350000}"/>
    <cellStyle name="計算方式 4 3 2 3 11" xfId="55771" xr:uid="{00000000-0005-0000-0000-00009B050000}"/>
    <cellStyle name="計算方式 4 3 2 3 2" xfId="6157" xr:uid="{00000000-0005-0000-0000-0000BE080000}"/>
    <cellStyle name="計算方式 4 3 2 3 2 2" xfId="26565" xr:uid="{00000000-0005-0000-0000-0000F3350000}"/>
    <cellStyle name="計算方式 4 3 2 3 2 3" xfId="41859" xr:uid="{00000000-0005-0000-0000-0000F3350000}"/>
    <cellStyle name="計算方式 4 3 2 3 3" xfId="8123" xr:uid="{00000000-0005-0000-0000-0000BE080000}"/>
    <cellStyle name="計算方式 4 3 2 3 3 2" xfId="28140" xr:uid="{00000000-0005-0000-0000-0000F4350000}"/>
    <cellStyle name="計算方式 4 3 2 3 3 3" xfId="43038" xr:uid="{00000000-0005-0000-0000-0000F4350000}"/>
    <cellStyle name="計算方式 4 3 2 3 4" xfId="8983" xr:uid="{00000000-0005-0000-0000-0000BE080000}"/>
    <cellStyle name="計算方式 4 3 2 3 4 2" xfId="28817" xr:uid="{00000000-0005-0000-0000-0000F5350000}"/>
    <cellStyle name="計算方式 4 3 2 3 4 3" xfId="43515" xr:uid="{00000000-0005-0000-0000-0000F5350000}"/>
    <cellStyle name="計算方式 4 3 2 3 5" xfId="9840" xr:uid="{00000000-0005-0000-0000-0000BE080000}"/>
    <cellStyle name="計算方式 4 3 2 3 5 2" xfId="29441" xr:uid="{00000000-0005-0000-0000-0000F6350000}"/>
    <cellStyle name="計算方式 4 3 2 3 5 3" xfId="44019" xr:uid="{00000000-0005-0000-0000-0000F6350000}"/>
    <cellStyle name="計算方式 4 3 2 3 6" xfId="10495" xr:uid="{00000000-0005-0000-0000-000039290000}"/>
    <cellStyle name="計算方式 4 3 2 3 7" xfId="12025" xr:uid="{00000000-0005-0000-0000-0000BE080000}"/>
    <cellStyle name="計算方式 4 3 2 3 7 2" xfId="30589" xr:uid="{00000000-0005-0000-0000-0000F8350000}"/>
    <cellStyle name="計算方式 4 3 2 3 7 3" xfId="44733" xr:uid="{00000000-0005-0000-0000-0000F8350000}"/>
    <cellStyle name="計算方式 4 3 2 3 8" xfId="16856" xr:uid="{00000000-0005-0000-0000-0000BE080000}"/>
    <cellStyle name="計算方式 4 3 2 3 8 2" xfId="35412" xr:uid="{00000000-0005-0000-0000-0000F9350000}"/>
    <cellStyle name="計算方式 4 3 2 3 8 3" xfId="49105" xr:uid="{00000000-0005-0000-0000-0000F9350000}"/>
    <cellStyle name="計算方式 4 3 2 3 9" xfId="14994" xr:uid="{00000000-0005-0000-0000-00009B050000}"/>
    <cellStyle name="計算方式 4 3 2 3 9 2" xfId="33550" xr:uid="{00000000-0005-0000-0000-0000FA350000}"/>
    <cellStyle name="計算方式 4 3 2 3 9 3" xfId="47508" xr:uid="{00000000-0005-0000-0000-0000FA350000}"/>
    <cellStyle name="計算方式 4 3 2 4" xfId="3108" xr:uid="{00000000-0005-0000-0000-00009B050000}"/>
    <cellStyle name="計算方式 4 3 2 4 10" xfId="24310" xr:uid="{00000000-0005-0000-0000-0000FB350000}"/>
    <cellStyle name="計算方式 4 3 2 4 11" xfId="55929" xr:uid="{00000000-0005-0000-0000-00009B050000}"/>
    <cellStyle name="計算方式 4 3 2 4 2" xfId="6315" xr:uid="{00000000-0005-0000-0000-0000BF080000}"/>
    <cellStyle name="計算方式 4 3 2 4 2 2" xfId="20984" xr:uid="{00000000-0005-0000-0000-0000020B0000}"/>
    <cellStyle name="計算方式 4 3 2 4 2 2 2" xfId="39527" xr:uid="{00000000-0005-0000-0000-0000FD350000}"/>
    <cellStyle name="計算方式 4 3 2 4 2 2 3" xfId="52876" xr:uid="{00000000-0005-0000-0000-0000FD350000}"/>
    <cellStyle name="計算方式 4 3 2 4 2 3" xfId="26723" xr:uid="{00000000-0005-0000-0000-0000FC350000}"/>
    <cellStyle name="計算方式 4 3 2 4 2 4" xfId="41945" xr:uid="{00000000-0005-0000-0000-0000FC350000}"/>
    <cellStyle name="計算方式 4 3 2 4 3" xfId="9998" xr:uid="{00000000-0005-0000-0000-0000BF080000}"/>
    <cellStyle name="計算方式 4 3 2 4 3 2" xfId="29599" xr:uid="{00000000-0005-0000-0000-0000FE350000}"/>
    <cellStyle name="計算方式 4 3 2 4 3 3" xfId="44165" xr:uid="{00000000-0005-0000-0000-0000FE350000}"/>
    <cellStyle name="計算方式 4 3 2 4 4" xfId="10496" xr:uid="{00000000-0005-0000-0000-00003A290000}"/>
    <cellStyle name="計算方式 4 3 2 4 5" xfId="11978" xr:uid="{00000000-0005-0000-0000-0000BF080000}"/>
    <cellStyle name="計算方式 4 3 2 4 5 2" xfId="30542" xr:uid="{00000000-0005-0000-0000-000000360000}"/>
    <cellStyle name="計算方式 4 3 2 4 5 3" xfId="44686" xr:uid="{00000000-0005-0000-0000-000000360000}"/>
    <cellStyle name="計算方式 4 3 2 4 6" xfId="17014" xr:uid="{00000000-0005-0000-0000-0000BF080000}"/>
    <cellStyle name="計算方式 4 3 2 4 6 2" xfId="35570" xr:uid="{00000000-0005-0000-0000-000001360000}"/>
    <cellStyle name="計算方式 4 3 2 4 6 3" xfId="49251" xr:uid="{00000000-0005-0000-0000-000001360000}"/>
    <cellStyle name="計算方式 4 3 2 4 7" xfId="16080" xr:uid="{00000000-0005-0000-0000-00009B050000}"/>
    <cellStyle name="計算方式 4 3 2 4 7 2" xfId="34636" xr:uid="{00000000-0005-0000-0000-000002360000}"/>
    <cellStyle name="計算方式 4 3 2 4 7 3" xfId="48451" xr:uid="{00000000-0005-0000-0000-000002360000}"/>
    <cellStyle name="計算方式 4 3 2 4 8" xfId="18044" xr:uid="{00000000-0005-0000-0000-0000BF080000}"/>
    <cellStyle name="計算方式 4 3 2 4 8 2" xfId="36600" xr:uid="{00000000-0005-0000-0000-000003360000}"/>
    <cellStyle name="計算方式 4 3 2 4 8 3" xfId="50167" xr:uid="{00000000-0005-0000-0000-000003360000}"/>
    <cellStyle name="計算方式 4 3 2 4 9" xfId="21872" xr:uid="{00000000-0005-0000-0000-00009B050000}"/>
    <cellStyle name="計算方式 4 3 2 4 9 2" xfId="40412" xr:uid="{00000000-0005-0000-0000-000004360000}"/>
    <cellStyle name="計算方式 4 3 2 4 9 3" xfId="53760" xr:uid="{00000000-0005-0000-0000-000004360000}"/>
    <cellStyle name="計算方式 4 3 2 5" xfId="5039" xr:uid="{00000000-0005-0000-0000-0000BC080000}"/>
    <cellStyle name="計算方式 4 3 2 5 2" xfId="20067" xr:uid="{00000000-0005-0000-0000-0000030B0000}"/>
    <cellStyle name="計算方式 4 3 2 5 2 2" xfId="38620" xr:uid="{00000000-0005-0000-0000-000006360000}"/>
    <cellStyle name="計算方式 4 3 2 5 2 3" xfId="52112" xr:uid="{00000000-0005-0000-0000-000006360000}"/>
    <cellStyle name="計算方式 4 3 2 5 3" xfId="25457" xr:uid="{00000000-0005-0000-0000-000005360000}"/>
    <cellStyle name="計算方式 4 3 2 5 4" xfId="41026" xr:uid="{00000000-0005-0000-0000-000005360000}"/>
    <cellStyle name="計算方式 4 3 2 6" xfId="10493" xr:uid="{00000000-0005-0000-0000-000037290000}"/>
    <cellStyle name="計算方式 4 3 2 7" xfId="13719" xr:uid="{00000000-0005-0000-0000-00009B050000}"/>
    <cellStyle name="計算方式 4 3 2 7 2" xfId="32275" xr:uid="{00000000-0005-0000-0000-000008360000}"/>
    <cellStyle name="計算方式 4 3 2 7 3" xfId="46307" xr:uid="{00000000-0005-0000-0000-000008360000}"/>
    <cellStyle name="計算方式 4 3 2 8" xfId="15902" xr:uid="{00000000-0005-0000-0000-0000BC080000}"/>
    <cellStyle name="計算方式 4 3 2 8 2" xfId="34458" xr:uid="{00000000-0005-0000-0000-000009360000}"/>
    <cellStyle name="計算方式 4 3 2 8 3" xfId="48305" xr:uid="{00000000-0005-0000-0000-000009360000}"/>
    <cellStyle name="計算方式 4 3 2 9" xfId="18130" xr:uid="{00000000-0005-0000-0000-0000BC080000}"/>
    <cellStyle name="計算方式 4 3 2 9 2" xfId="36686" xr:uid="{00000000-0005-0000-0000-00000A360000}"/>
    <cellStyle name="計算方式 4 3 2 9 3" xfId="50241" xr:uid="{00000000-0005-0000-0000-00000A360000}"/>
    <cellStyle name="計算方式 4 3 3" xfId="2189" xr:uid="{00000000-0005-0000-0000-00009A050000}"/>
    <cellStyle name="計算方式 4 3 3 10" xfId="16264" xr:uid="{00000000-0005-0000-0000-00009A050000}"/>
    <cellStyle name="計算方式 4 3 3 10 2" xfId="34820" xr:uid="{00000000-0005-0000-0000-00000C360000}"/>
    <cellStyle name="計算方式 4 3 3 10 3" xfId="48609" xr:uid="{00000000-0005-0000-0000-00000C360000}"/>
    <cellStyle name="計算方式 4 3 3 11" xfId="17489" xr:uid="{00000000-0005-0000-0000-0000C0080000}"/>
    <cellStyle name="計算方式 4 3 3 11 2" xfId="36045" xr:uid="{00000000-0005-0000-0000-00000D360000}"/>
    <cellStyle name="計算方式 4 3 3 11 3" xfId="49683" xr:uid="{00000000-0005-0000-0000-00000D360000}"/>
    <cellStyle name="計算方式 4 3 3 12" xfId="23700" xr:uid="{00000000-0005-0000-0000-00000B360000}"/>
    <cellStyle name="計算方式 4 3 3 13" xfId="55109" xr:uid="{00000000-0005-0000-0000-00009A050000}"/>
    <cellStyle name="計算方式 4 3 3 2" xfId="5396" xr:uid="{00000000-0005-0000-0000-0000C0080000}"/>
    <cellStyle name="計算方式 4 3 3 2 2" xfId="20386" xr:uid="{00000000-0005-0000-0000-0000050B0000}"/>
    <cellStyle name="計算方式 4 3 3 2 2 2" xfId="38938" xr:uid="{00000000-0005-0000-0000-00000F360000}"/>
    <cellStyle name="計算方式 4 3 3 2 2 3" xfId="52417" xr:uid="{00000000-0005-0000-0000-00000F360000}"/>
    <cellStyle name="計算方式 4 3 3 2 3" xfId="25813" xr:uid="{00000000-0005-0000-0000-00000E360000}"/>
    <cellStyle name="計算方式 4 3 3 2 4" xfId="41309" xr:uid="{00000000-0005-0000-0000-00000E360000}"/>
    <cellStyle name="計算方式 4 3 3 3" xfId="7362" xr:uid="{00000000-0005-0000-0000-0000C0080000}"/>
    <cellStyle name="計算方式 4 3 3 3 2" xfId="27547" xr:uid="{00000000-0005-0000-0000-000010360000}"/>
    <cellStyle name="計算方式 4 3 3 3 3" xfId="42633" xr:uid="{00000000-0005-0000-0000-000010360000}"/>
    <cellStyle name="計算方式 4 3 3 4" xfId="4592" xr:uid="{00000000-0005-0000-0000-0000C0080000}"/>
    <cellStyle name="計算方式 4 3 3 4 2" xfId="25104" xr:uid="{00000000-0005-0000-0000-000011360000}"/>
    <cellStyle name="計算方式 4 3 3 4 3" xfId="27204" xr:uid="{00000000-0005-0000-0000-000011360000}"/>
    <cellStyle name="計算方式 4 3 3 5" xfId="8170" xr:uid="{00000000-0005-0000-0000-0000C0080000}"/>
    <cellStyle name="計算方式 4 3 3 5 2" xfId="28187" xr:uid="{00000000-0005-0000-0000-000012360000}"/>
    <cellStyle name="計算方式 4 3 3 5 3" xfId="43085" xr:uid="{00000000-0005-0000-0000-000012360000}"/>
    <cellStyle name="計算方式 4 3 3 6" xfId="10497" xr:uid="{00000000-0005-0000-0000-00003B290000}"/>
    <cellStyle name="計算方式 4 3 3 7" xfId="12433" xr:uid="{00000000-0005-0000-0000-00009A050000}"/>
    <cellStyle name="計算方式 4 3 3 7 2" xfId="30992" xr:uid="{00000000-0005-0000-0000-000014360000}"/>
    <cellStyle name="計算方式 4 3 3 7 3" xfId="45092" xr:uid="{00000000-0005-0000-0000-000014360000}"/>
    <cellStyle name="計算方式 4 3 3 8" xfId="14866" xr:uid="{00000000-0005-0000-0000-0000BF080000}"/>
    <cellStyle name="計算方式 4 3 3 8 2" xfId="33422" xr:uid="{00000000-0005-0000-0000-000015360000}"/>
    <cellStyle name="計算方式 4 3 3 8 3" xfId="47383" xr:uid="{00000000-0005-0000-0000-000015360000}"/>
    <cellStyle name="計算方式 4 3 3 9" xfId="15486" xr:uid="{00000000-0005-0000-0000-0000C0080000}"/>
    <cellStyle name="計算方式 4 3 3 9 2" xfId="34042" xr:uid="{00000000-0005-0000-0000-000016360000}"/>
    <cellStyle name="計算方式 4 3 3 9 3" xfId="47966" xr:uid="{00000000-0005-0000-0000-000016360000}"/>
    <cellStyle name="計算方式 4 3 4" xfId="2233" xr:uid="{00000000-0005-0000-0000-00009A050000}"/>
    <cellStyle name="計算方式 4 3 4 10" xfId="23744" xr:uid="{00000000-0005-0000-0000-000017360000}"/>
    <cellStyle name="計算方式 4 3 4 11" xfId="55153" xr:uid="{00000000-0005-0000-0000-00009A050000}"/>
    <cellStyle name="計算方式 4 3 4 2" xfId="5440" xr:uid="{00000000-0005-0000-0000-0000C1080000}"/>
    <cellStyle name="計算方式 4 3 4 2 2" xfId="20430" xr:uid="{00000000-0005-0000-0000-0000070B0000}"/>
    <cellStyle name="計算方式 4 3 4 2 2 2" xfId="38982" xr:uid="{00000000-0005-0000-0000-000019360000}"/>
    <cellStyle name="計算方式 4 3 4 2 2 3" xfId="52461" xr:uid="{00000000-0005-0000-0000-000019360000}"/>
    <cellStyle name="計算方式 4 3 4 2 3" xfId="25857" xr:uid="{00000000-0005-0000-0000-000018360000}"/>
    <cellStyle name="計算方式 4 3 4 2 4" xfId="41353" xr:uid="{00000000-0005-0000-0000-000018360000}"/>
    <cellStyle name="計算方式 4 3 4 3" xfId="8186" xr:uid="{00000000-0005-0000-0000-0000C1080000}"/>
    <cellStyle name="計算方式 4 3 4 3 2" xfId="28203" xr:uid="{00000000-0005-0000-0000-00001A360000}"/>
    <cellStyle name="計算方式 4 3 4 3 3" xfId="43101" xr:uid="{00000000-0005-0000-0000-00001A360000}"/>
    <cellStyle name="計算方式 4 3 4 4" xfId="10498" xr:uid="{00000000-0005-0000-0000-00003C290000}"/>
    <cellStyle name="計算方式 4 3 4 5" xfId="13245" xr:uid="{00000000-0005-0000-0000-0000C1080000}"/>
    <cellStyle name="計算方式 4 3 4 5 2" xfId="31801" xr:uid="{00000000-0005-0000-0000-00001C360000}"/>
    <cellStyle name="計算方式 4 3 4 5 3" xfId="45883" xr:uid="{00000000-0005-0000-0000-00001C360000}"/>
    <cellStyle name="計算方式 4 3 4 6" xfId="15504" xr:uid="{00000000-0005-0000-0000-0000C1080000}"/>
    <cellStyle name="計算方式 4 3 4 6 2" xfId="34060" xr:uid="{00000000-0005-0000-0000-00001D360000}"/>
    <cellStyle name="計算方式 4 3 4 6 3" xfId="47984" xr:uid="{00000000-0005-0000-0000-00001D360000}"/>
    <cellStyle name="計算方式 4 3 4 7" xfId="14733" xr:uid="{00000000-0005-0000-0000-00009A050000}"/>
    <cellStyle name="計算方式 4 3 4 7 2" xfId="33289" xr:uid="{00000000-0005-0000-0000-00001E360000}"/>
    <cellStyle name="計算方式 4 3 4 7 3" xfId="47255" xr:uid="{00000000-0005-0000-0000-00001E360000}"/>
    <cellStyle name="計算方式 4 3 4 8" xfId="19879" xr:uid="{00000000-0005-0000-0000-0000C1080000}"/>
    <cellStyle name="計算方式 4 3 4 8 2" xfId="38435" xr:uid="{00000000-0005-0000-0000-00001F360000}"/>
    <cellStyle name="計算方式 4 3 4 8 3" xfId="51927" xr:uid="{00000000-0005-0000-0000-00001F360000}"/>
    <cellStyle name="計算方式 4 3 4 9" xfId="21389" xr:uid="{00000000-0005-0000-0000-00009A050000}"/>
    <cellStyle name="計算方式 4 3 4 9 2" xfId="39929" xr:uid="{00000000-0005-0000-0000-000020360000}"/>
    <cellStyle name="計算方式 4 3 4 9 3" xfId="53277" xr:uid="{00000000-0005-0000-0000-000020360000}"/>
    <cellStyle name="計算方式 4 3 5" xfId="3182" xr:uid="{00000000-0005-0000-0000-00009A050000}"/>
    <cellStyle name="計算方式 4 3 5 10" xfId="56001" xr:uid="{00000000-0005-0000-0000-00009A050000}"/>
    <cellStyle name="計算方式 4 3 5 2" xfId="6389" xr:uid="{00000000-0005-0000-0000-0000C2080000}"/>
    <cellStyle name="計算方式 4 3 5 2 2" xfId="21024" xr:uid="{00000000-0005-0000-0000-0000090B0000}"/>
    <cellStyle name="計算方式 4 3 5 2 2 2" xfId="39564" xr:uid="{00000000-0005-0000-0000-000023360000}"/>
    <cellStyle name="計算方式 4 3 5 2 2 3" xfId="52912" xr:uid="{00000000-0005-0000-0000-000023360000}"/>
    <cellStyle name="計算方式 4 3 5 2 3" xfId="26794" xr:uid="{00000000-0005-0000-0000-000022360000}"/>
    <cellStyle name="計算方式 4 3 5 2 4" xfId="42015" xr:uid="{00000000-0005-0000-0000-000022360000}"/>
    <cellStyle name="計算方式 4 3 5 3" xfId="10072" xr:uid="{00000000-0005-0000-0000-0000C2080000}"/>
    <cellStyle name="計算方式 4 3 5 3 2" xfId="29671" xr:uid="{00000000-0005-0000-0000-000024360000}"/>
    <cellStyle name="計算方式 4 3 5 3 3" xfId="44235" xr:uid="{00000000-0005-0000-0000-000024360000}"/>
    <cellStyle name="計算方式 4 3 5 4" xfId="10499" xr:uid="{00000000-0005-0000-0000-00003D290000}"/>
    <cellStyle name="計算方式 4 3 5 5" xfId="11778" xr:uid="{00000000-0005-0000-0000-0000C2080000}"/>
    <cellStyle name="計算方式 4 3 5 5 2" xfId="30342" xr:uid="{00000000-0005-0000-0000-000026360000}"/>
    <cellStyle name="計算方式 4 3 5 5 3" xfId="44489" xr:uid="{00000000-0005-0000-0000-000026360000}"/>
    <cellStyle name="計算方式 4 3 5 6" xfId="17088" xr:uid="{00000000-0005-0000-0000-0000C2080000}"/>
    <cellStyle name="計算方式 4 3 5 6 2" xfId="35644" xr:uid="{00000000-0005-0000-0000-000027360000}"/>
    <cellStyle name="計算方式 4 3 5 6 3" xfId="49324" xr:uid="{00000000-0005-0000-0000-000027360000}"/>
    <cellStyle name="計算方式 4 3 5 7" xfId="12323" xr:uid="{00000000-0005-0000-0000-00009A050000}"/>
    <cellStyle name="計算方式 4 3 5 7 2" xfId="30884" xr:uid="{00000000-0005-0000-0000-000028360000}"/>
    <cellStyle name="計算方式 4 3 5 7 3" xfId="44995" xr:uid="{00000000-0005-0000-0000-000028360000}"/>
    <cellStyle name="計算方式 4 3 5 8" xfId="19561" xr:uid="{00000000-0005-0000-0000-0000C2080000}"/>
    <cellStyle name="計算方式 4 3 5 8 2" xfId="38117" xr:uid="{00000000-0005-0000-0000-000029360000}"/>
    <cellStyle name="計算方式 4 3 5 8 3" xfId="51609" xr:uid="{00000000-0005-0000-0000-000029360000}"/>
    <cellStyle name="計算方式 4 3 5 9" xfId="21945" xr:uid="{00000000-0005-0000-0000-00009A050000}"/>
    <cellStyle name="計算方式 4 3 5 9 2" xfId="40485" xr:uid="{00000000-0005-0000-0000-00002A360000}"/>
    <cellStyle name="計算方式 4 3 5 9 3" xfId="53833" xr:uid="{00000000-0005-0000-0000-00002A360000}"/>
    <cellStyle name="計算方式 4 3 6" xfId="4626" xr:uid="{00000000-0005-0000-0000-0000BB080000}"/>
    <cellStyle name="計算方式 4 3 6 2" xfId="25138" xr:uid="{00000000-0005-0000-0000-00002B360000}"/>
    <cellStyle name="計算方式 4 3 6 3" xfId="22570" xr:uid="{00000000-0005-0000-0000-00002B360000}"/>
    <cellStyle name="計算方式 4 3 7" xfId="10492" xr:uid="{00000000-0005-0000-0000-000036290000}"/>
    <cellStyle name="計算方式 4 3 8" xfId="15338" xr:uid="{00000000-0005-0000-0000-00009A050000}"/>
    <cellStyle name="計算方式 4 3 8 2" xfId="33894" xr:uid="{00000000-0005-0000-0000-00002D360000}"/>
    <cellStyle name="計算方式 4 3 8 3" xfId="47827" xr:uid="{00000000-0005-0000-0000-00002D360000}"/>
    <cellStyle name="計算方式 4 3 9" xfId="18198" xr:uid="{00000000-0005-0000-0000-0000BB080000}"/>
    <cellStyle name="計算方式 4 3 9 2" xfId="36754" xr:uid="{00000000-0005-0000-0000-00002E360000}"/>
    <cellStyle name="計算方式 4 3 9 3" xfId="50303" xr:uid="{00000000-0005-0000-0000-00002E360000}"/>
    <cellStyle name="計算方式 4 4" xfId="1829" xr:uid="{00000000-0005-0000-0000-00009C050000}"/>
    <cellStyle name="計算方式 4 4 10" xfId="21302" xr:uid="{00000000-0005-0000-0000-00009C050000}"/>
    <cellStyle name="計算方式 4 4 10 2" xfId="39842" xr:uid="{00000000-0005-0000-0000-000030360000}"/>
    <cellStyle name="計算方式 4 4 10 3" xfId="53190" xr:uid="{00000000-0005-0000-0000-000030360000}"/>
    <cellStyle name="計算方式 4 4 11" xfId="18979" xr:uid="{00000000-0005-0000-0000-00009C050000}"/>
    <cellStyle name="計算方式 4 4 11 2" xfId="37535" xr:uid="{00000000-0005-0000-0000-000031360000}"/>
    <cellStyle name="計算方式 4 4 11 3" xfId="51027" xr:uid="{00000000-0005-0000-0000-000031360000}"/>
    <cellStyle name="計算方式 4 4 12" xfId="23384" xr:uid="{00000000-0005-0000-0000-00002F360000}"/>
    <cellStyle name="計算方式 4 4 13" xfId="29719" xr:uid="{00000000-0005-0000-0000-00002F360000}"/>
    <cellStyle name="計算方式 4 4 14" xfId="54750" xr:uid="{00000000-0005-0000-0000-00009C050000}"/>
    <cellStyle name="計算方式 4 4 2" xfId="1878" xr:uid="{00000000-0005-0000-0000-00009C050000}"/>
    <cellStyle name="計算方式 4 4 2 10" xfId="18122" xr:uid="{00000000-0005-0000-0000-00009C050000}"/>
    <cellStyle name="計算方式 4 4 2 10 2" xfId="36678" xr:uid="{00000000-0005-0000-0000-000033360000}"/>
    <cellStyle name="計算方式 4 4 2 10 3" xfId="50234" xr:uid="{00000000-0005-0000-0000-000033360000}"/>
    <cellStyle name="計算方式 4 4 2 11" xfId="19345" xr:uid="{00000000-0005-0000-0000-0000C4080000}"/>
    <cellStyle name="計算方式 4 4 2 11 2" xfId="37901" xr:uid="{00000000-0005-0000-0000-000034360000}"/>
    <cellStyle name="計算方式 4 4 2 11 3" xfId="51393" xr:uid="{00000000-0005-0000-0000-000034360000}"/>
    <cellStyle name="計算方式 4 4 2 12" xfId="23433" xr:uid="{00000000-0005-0000-0000-000032360000}"/>
    <cellStyle name="計算方式 4 4 2 13" xfId="54798" xr:uid="{00000000-0005-0000-0000-00009C050000}"/>
    <cellStyle name="計算方式 4 4 2 2" xfId="5085" xr:uid="{00000000-0005-0000-0000-0000C4080000}"/>
    <cellStyle name="計算方式 4 4 2 2 2" xfId="20112" xr:uid="{00000000-0005-0000-0000-00000C0B0000}"/>
    <cellStyle name="計算方式 4 4 2 2 2 2" xfId="38664" xr:uid="{00000000-0005-0000-0000-000036360000}"/>
    <cellStyle name="計算方式 4 4 2 2 2 3" xfId="52156" xr:uid="{00000000-0005-0000-0000-000036360000}"/>
    <cellStyle name="計算方式 4 4 2 2 3" xfId="25502" xr:uid="{00000000-0005-0000-0000-000035360000}"/>
    <cellStyle name="計算方式 4 4 2 2 4" xfId="41071" xr:uid="{00000000-0005-0000-0000-000035360000}"/>
    <cellStyle name="計算方式 4 4 2 3" xfId="7051" xr:uid="{00000000-0005-0000-0000-0000C4080000}"/>
    <cellStyle name="計算方式 4 4 2 3 2" xfId="27239" xr:uid="{00000000-0005-0000-0000-000037360000}"/>
    <cellStyle name="計算方式 4 4 2 3 3" xfId="42342" xr:uid="{00000000-0005-0000-0000-000037360000}"/>
    <cellStyle name="計算方式 4 4 2 4" xfId="3988" xr:uid="{00000000-0005-0000-0000-0000C4080000}"/>
    <cellStyle name="計算方式 4 4 2 4 2" xfId="24542" xr:uid="{00000000-0005-0000-0000-000038360000}"/>
    <cellStyle name="計算方式 4 4 2 4 3" xfId="22773" xr:uid="{00000000-0005-0000-0000-000038360000}"/>
    <cellStyle name="計算方式 4 4 2 5" xfId="7025" xr:uid="{00000000-0005-0000-0000-0000C4080000}"/>
    <cellStyle name="計算方式 4 4 2 5 2" xfId="27213" xr:uid="{00000000-0005-0000-0000-000039360000}"/>
    <cellStyle name="計算方式 4 4 2 5 3" xfId="42316" xr:uid="{00000000-0005-0000-0000-000039360000}"/>
    <cellStyle name="計算方式 4 4 2 6" xfId="10501" xr:uid="{00000000-0005-0000-0000-00003F290000}"/>
    <cellStyle name="計算方式 4 4 2 7" xfId="12747" xr:uid="{00000000-0005-0000-0000-00009C050000}"/>
    <cellStyle name="計算方式 4 4 2 7 2" xfId="31303" xr:uid="{00000000-0005-0000-0000-00003B360000}"/>
    <cellStyle name="計算方式 4 4 2 7 3" xfId="45391" xr:uid="{00000000-0005-0000-0000-00003B360000}"/>
    <cellStyle name="計算方式 4 4 2 8" xfId="14397" xr:uid="{00000000-0005-0000-0000-0000C3080000}"/>
    <cellStyle name="計算方式 4 4 2 8 2" xfId="32953" xr:uid="{00000000-0005-0000-0000-00003C360000}"/>
    <cellStyle name="計算方式 4 4 2 8 3" xfId="46937" xr:uid="{00000000-0005-0000-0000-00003C360000}"/>
    <cellStyle name="計算方式 4 4 2 9" xfId="12151" xr:uid="{00000000-0005-0000-0000-0000C4080000}"/>
    <cellStyle name="計算方式 4 4 2 9 2" xfId="30714" xr:uid="{00000000-0005-0000-0000-00003D360000}"/>
    <cellStyle name="計算方式 4 4 2 9 3" xfId="44849" xr:uid="{00000000-0005-0000-0000-00003D360000}"/>
    <cellStyle name="計算方式 4 4 3" xfId="2947" xr:uid="{00000000-0005-0000-0000-00009C050000}"/>
    <cellStyle name="計算方式 4 4 3 10" xfId="17338" xr:uid="{00000000-0005-0000-0000-0000C5080000}"/>
    <cellStyle name="計算方式 4 4 3 10 2" xfId="35894" xr:uid="{00000000-0005-0000-0000-00003F360000}"/>
    <cellStyle name="計算方式 4 4 3 10 3" xfId="49554" xr:uid="{00000000-0005-0000-0000-00003F360000}"/>
    <cellStyle name="計算方式 4 4 3 11" xfId="55768" xr:uid="{00000000-0005-0000-0000-00009C050000}"/>
    <cellStyle name="計算方式 4 4 3 2" xfId="6154" xr:uid="{00000000-0005-0000-0000-0000C5080000}"/>
    <cellStyle name="計算方式 4 4 3 2 2" xfId="26562" xr:uid="{00000000-0005-0000-0000-000040360000}"/>
    <cellStyle name="計算方式 4 4 3 2 3" xfId="41856" xr:uid="{00000000-0005-0000-0000-000040360000}"/>
    <cellStyle name="計算方式 4 4 3 3" xfId="8120" xr:uid="{00000000-0005-0000-0000-0000C5080000}"/>
    <cellStyle name="計算方式 4 4 3 3 2" xfId="28137" xr:uid="{00000000-0005-0000-0000-000041360000}"/>
    <cellStyle name="計算方式 4 4 3 3 3" xfId="43035" xr:uid="{00000000-0005-0000-0000-000041360000}"/>
    <cellStyle name="計算方式 4 4 3 4" xfId="8980" xr:uid="{00000000-0005-0000-0000-0000C5080000}"/>
    <cellStyle name="計算方式 4 4 3 4 2" xfId="28814" xr:uid="{00000000-0005-0000-0000-000042360000}"/>
    <cellStyle name="計算方式 4 4 3 4 3" xfId="43512" xr:uid="{00000000-0005-0000-0000-000042360000}"/>
    <cellStyle name="計算方式 4 4 3 5" xfId="9837" xr:uid="{00000000-0005-0000-0000-0000C5080000}"/>
    <cellStyle name="計算方式 4 4 3 5 2" xfId="29438" xr:uid="{00000000-0005-0000-0000-000043360000}"/>
    <cellStyle name="計算方式 4 4 3 5 3" xfId="44016" xr:uid="{00000000-0005-0000-0000-000043360000}"/>
    <cellStyle name="計算方式 4 4 3 6" xfId="10502" xr:uid="{00000000-0005-0000-0000-000040290000}"/>
    <cellStyle name="計算方式 4 4 3 7" xfId="12027" xr:uid="{00000000-0005-0000-0000-0000C5080000}"/>
    <cellStyle name="計算方式 4 4 3 7 2" xfId="30591" xr:uid="{00000000-0005-0000-0000-000045360000}"/>
    <cellStyle name="計算方式 4 4 3 7 3" xfId="44735" xr:uid="{00000000-0005-0000-0000-000045360000}"/>
    <cellStyle name="計算方式 4 4 3 8" xfId="16853" xr:uid="{00000000-0005-0000-0000-0000C5080000}"/>
    <cellStyle name="計算方式 4 4 3 8 2" xfId="35409" xr:uid="{00000000-0005-0000-0000-000046360000}"/>
    <cellStyle name="計算方式 4 4 3 8 3" xfId="49102" xr:uid="{00000000-0005-0000-0000-000046360000}"/>
    <cellStyle name="計算方式 4 4 3 9" xfId="11588" xr:uid="{00000000-0005-0000-0000-00009C050000}"/>
    <cellStyle name="計算方式 4 4 3 9 2" xfId="30152" xr:uid="{00000000-0005-0000-0000-000047360000}"/>
    <cellStyle name="計算方式 4 4 3 9 3" xfId="44352" xr:uid="{00000000-0005-0000-0000-000047360000}"/>
    <cellStyle name="計算方式 4 4 4" xfId="3105" xr:uid="{00000000-0005-0000-0000-00009C050000}"/>
    <cellStyle name="計算方式 4 4 4 10" xfId="24307" xr:uid="{00000000-0005-0000-0000-000048360000}"/>
    <cellStyle name="計算方式 4 4 4 11" xfId="55926" xr:uid="{00000000-0005-0000-0000-00009C050000}"/>
    <cellStyle name="計算方式 4 4 4 2" xfId="6312" xr:uid="{00000000-0005-0000-0000-0000C6080000}"/>
    <cellStyle name="計算方式 4 4 4 2 2" xfId="20981" xr:uid="{00000000-0005-0000-0000-00000F0B0000}"/>
    <cellStyle name="計算方式 4 4 4 2 2 2" xfId="39524" xr:uid="{00000000-0005-0000-0000-00004A360000}"/>
    <cellStyle name="計算方式 4 4 4 2 2 3" xfId="52873" xr:uid="{00000000-0005-0000-0000-00004A360000}"/>
    <cellStyle name="計算方式 4 4 4 2 3" xfId="26720" xr:uid="{00000000-0005-0000-0000-000049360000}"/>
    <cellStyle name="計算方式 4 4 4 2 4" xfId="41942" xr:uid="{00000000-0005-0000-0000-000049360000}"/>
    <cellStyle name="計算方式 4 4 4 3" xfId="9995" xr:uid="{00000000-0005-0000-0000-0000C6080000}"/>
    <cellStyle name="計算方式 4 4 4 3 2" xfId="29596" xr:uid="{00000000-0005-0000-0000-00004B360000}"/>
    <cellStyle name="計算方式 4 4 4 3 3" xfId="44162" xr:uid="{00000000-0005-0000-0000-00004B360000}"/>
    <cellStyle name="計算方式 4 4 4 4" xfId="10503" xr:uid="{00000000-0005-0000-0000-000041290000}"/>
    <cellStyle name="計算方式 4 4 4 5" xfId="12924" xr:uid="{00000000-0005-0000-0000-0000C6080000}"/>
    <cellStyle name="計算方式 4 4 4 5 2" xfId="31480" xr:uid="{00000000-0005-0000-0000-00004D360000}"/>
    <cellStyle name="計算方式 4 4 4 5 3" xfId="45563" xr:uid="{00000000-0005-0000-0000-00004D360000}"/>
    <cellStyle name="計算方式 4 4 4 6" xfId="17011" xr:uid="{00000000-0005-0000-0000-0000C6080000}"/>
    <cellStyle name="計算方式 4 4 4 6 2" xfId="35567" xr:uid="{00000000-0005-0000-0000-00004E360000}"/>
    <cellStyle name="計算方式 4 4 4 6 3" xfId="49248" xr:uid="{00000000-0005-0000-0000-00004E360000}"/>
    <cellStyle name="計算方式 4 4 4 7" xfId="18392" xr:uid="{00000000-0005-0000-0000-00009C050000}"/>
    <cellStyle name="計算方式 4 4 4 7 2" xfId="36948" xr:uid="{00000000-0005-0000-0000-00004F360000}"/>
    <cellStyle name="計算方式 4 4 4 7 3" xfId="50469" xr:uid="{00000000-0005-0000-0000-00004F360000}"/>
    <cellStyle name="計算方式 4 4 4 8" xfId="19407" xr:uid="{00000000-0005-0000-0000-0000C6080000}"/>
    <cellStyle name="計算方式 4 4 4 8 2" xfId="37963" xr:uid="{00000000-0005-0000-0000-000050360000}"/>
    <cellStyle name="計算方式 4 4 4 8 3" xfId="51455" xr:uid="{00000000-0005-0000-0000-000050360000}"/>
    <cellStyle name="計算方式 4 4 4 9" xfId="21869" xr:uid="{00000000-0005-0000-0000-00009C050000}"/>
    <cellStyle name="計算方式 4 4 4 9 2" xfId="40409" xr:uid="{00000000-0005-0000-0000-000051360000}"/>
    <cellStyle name="計算方式 4 4 4 9 3" xfId="53757" xr:uid="{00000000-0005-0000-0000-000051360000}"/>
    <cellStyle name="計算方式 4 4 5" xfId="5036" xr:uid="{00000000-0005-0000-0000-0000C3080000}"/>
    <cellStyle name="計算方式 4 4 5 2" xfId="20064" xr:uid="{00000000-0005-0000-0000-0000100B0000}"/>
    <cellStyle name="計算方式 4 4 5 2 2" xfId="38617" xr:uid="{00000000-0005-0000-0000-000053360000}"/>
    <cellStyle name="計算方式 4 4 5 2 3" xfId="52109" xr:uid="{00000000-0005-0000-0000-000053360000}"/>
    <cellStyle name="計算方式 4 4 5 3" xfId="25454" xr:uid="{00000000-0005-0000-0000-000052360000}"/>
    <cellStyle name="計算方式 4 4 5 4" xfId="41023" xr:uid="{00000000-0005-0000-0000-000052360000}"/>
    <cellStyle name="計算方式 4 4 6" xfId="10500" xr:uid="{00000000-0005-0000-0000-00003E290000}"/>
    <cellStyle name="計算方式 4 4 7" xfId="13827" xr:uid="{00000000-0005-0000-0000-00009C050000}"/>
    <cellStyle name="計算方式 4 4 7 2" xfId="32383" xr:uid="{00000000-0005-0000-0000-000055360000}"/>
    <cellStyle name="計算方式 4 4 7 3" xfId="46407" xr:uid="{00000000-0005-0000-0000-000055360000}"/>
    <cellStyle name="計算方式 4 4 8" xfId="12329" xr:uid="{00000000-0005-0000-0000-0000C3080000}"/>
    <cellStyle name="計算方式 4 4 8 2" xfId="30890" xr:uid="{00000000-0005-0000-0000-000056360000}"/>
    <cellStyle name="計算方式 4 4 8 3" xfId="45001" xr:uid="{00000000-0005-0000-0000-000056360000}"/>
    <cellStyle name="計算方式 4 4 9" xfId="19283" xr:uid="{00000000-0005-0000-0000-0000C3080000}"/>
    <cellStyle name="計算方式 4 4 9 2" xfId="37839" xr:uid="{00000000-0005-0000-0000-000057360000}"/>
    <cellStyle name="計算方式 4 4 9 3" xfId="51331" xr:uid="{00000000-0005-0000-0000-000057360000}"/>
    <cellStyle name="計算方式 4 5" xfId="2192" xr:uid="{00000000-0005-0000-0000-000095050000}"/>
    <cellStyle name="計算方式 4 5 10" xfId="17642" xr:uid="{00000000-0005-0000-0000-000095050000}"/>
    <cellStyle name="計算方式 4 5 10 2" xfId="36198" xr:uid="{00000000-0005-0000-0000-000059360000}"/>
    <cellStyle name="計算方式 4 5 10 3" xfId="49824" xr:uid="{00000000-0005-0000-0000-000059360000}"/>
    <cellStyle name="計算方式 4 5 11" xfId="15925" xr:uid="{00000000-0005-0000-0000-0000C7080000}"/>
    <cellStyle name="計算方式 4 5 11 2" xfId="34481" xr:uid="{00000000-0005-0000-0000-00005A360000}"/>
    <cellStyle name="計算方式 4 5 11 3" xfId="48326" xr:uid="{00000000-0005-0000-0000-00005A360000}"/>
    <cellStyle name="計算方式 4 5 12" xfId="23703" xr:uid="{00000000-0005-0000-0000-000058360000}"/>
    <cellStyle name="計算方式 4 5 13" xfId="55112" xr:uid="{00000000-0005-0000-0000-000095050000}"/>
    <cellStyle name="計算方式 4 5 2" xfId="5399" xr:uid="{00000000-0005-0000-0000-0000C7080000}"/>
    <cellStyle name="計算方式 4 5 2 2" xfId="20389" xr:uid="{00000000-0005-0000-0000-0000120B0000}"/>
    <cellStyle name="計算方式 4 5 2 2 2" xfId="38941" xr:uid="{00000000-0005-0000-0000-00005C360000}"/>
    <cellStyle name="計算方式 4 5 2 2 3" xfId="52420" xr:uid="{00000000-0005-0000-0000-00005C360000}"/>
    <cellStyle name="計算方式 4 5 2 3" xfId="25816" xr:uid="{00000000-0005-0000-0000-00005B360000}"/>
    <cellStyle name="計算方式 4 5 2 4" xfId="41312" xr:uid="{00000000-0005-0000-0000-00005B360000}"/>
    <cellStyle name="計算方式 4 5 3" xfId="7365" xr:uid="{00000000-0005-0000-0000-0000C7080000}"/>
    <cellStyle name="計算方式 4 5 3 2" xfId="27550" xr:uid="{00000000-0005-0000-0000-00005D360000}"/>
    <cellStyle name="計算方式 4 5 3 3" xfId="42636" xr:uid="{00000000-0005-0000-0000-00005D360000}"/>
    <cellStyle name="計算方式 4 5 4" xfId="4595" xr:uid="{00000000-0005-0000-0000-0000C7080000}"/>
    <cellStyle name="計算方式 4 5 4 2" xfId="25107" xr:uid="{00000000-0005-0000-0000-00005E360000}"/>
    <cellStyle name="計算方式 4 5 4 3" xfId="28838" xr:uid="{00000000-0005-0000-0000-00005E360000}"/>
    <cellStyle name="計算方式 4 5 5" xfId="8171" xr:uid="{00000000-0005-0000-0000-0000C7080000}"/>
    <cellStyle name="計算方式 4 5 5 2" xfId="28188" xr:uid="{00000000-0005-0000-0000-00005F360000}"/>
    <cellStyle name="計算方式 4 5 5 3" xfId="43086" xr:uid="{00000000-0005-0000-0000-00005F360000}"/>
    <cellStyle name="計算方式 4 5 6" xfId="10504" xr:uid="{00000000-0005-0000-0000-000042290000}"/>
    <cellStyle name="計算方式 4 5 7" xfId="12430" xr:uid="{00000000-0005-0000-0000-000095050000}"/>
    <cellStyle name="計算方式 4 5 7 2" xfId="30989" xr:uid="{00000000-0005-0000-0000-000061360000}"/>
    <cellStyle name="計算方式 4 5 7 3" xfId="45089" xr:uid="{00000000-0005-0000-0000-000061360000}"/>
    <cellStyle name="計算方式 4 5 8" xfId="14869" xr:uid="{00000000-0005-0000-0000-0000C6080000}"/>
    <cellStyle name="計算方式 4 5 8 2" xfId="33425" xr:uid="{00000000-0005-0000-0000-000062360000}"/>
    <cellStyle name="計算方式 4 5 8 3" xfId="47386" xr:uid="{00000000-0005-0000-0000-000062360000}"/>
    <cellStyle name="計算方式 4 5 9" xfId="12174" xr:uid="{00000000-0005-0000-0000-0000C7080000}"/>
    <cellStyle name="計算方式 4 5 9 2" xfId="30737" xr:uid="{00000000-0005-0000-0000-000063360000}"/>
    <cellStyle name="計算方式 4 5 9 3" xfId="44871" xr:uid="{00000000-0005-0000-0000-000063360000}"/>
    <cellStyle name="計算方式 4 6" xfId="2236" xr:uid="{00000000-0005-0000-0000-000095050000}"/>
    <cellStyle name="計算方式 4 6 10" xfId="23747" xr:uid="{00000000-0005-0000-0000-000064360000}"/>
    <cellStyle name="計算方式 4 6 11" xfId="55156" xr:uid="{00000000-0005-0000-0000-000095050000}"/>
    <cellStyle name="計算方式 4 6 2" xfId="5443" xr:uid="{00000000-0005-0000-0000-0000C8080000}"/>
    <cellStyle name="計算方式 4 6 2 2" xfId="20433" xr:uid="{00000000-0005-0000-0000-0000140B0000}"/>
    <cellStyle name="計算方式 4 6 2 2 2" xfId="38985" xr:uid="{00000000-0005-0000-0000-000066360000}"/>
    <cellStyle name="計算方式 4 6 2 2 3" xfId="52464" xr:uid="{00000000-0005-0000-0000-000066360000}"/>
    <cellStyle name="計算方式 4 6 2 3" xfId="25860" xr:uid="{00000000-0005-0000-0000-000065360000}"/>
    <cellStyle name="計算方式 4 6 2 4" xfId="41356" xr:uid="{00000000-0005-0000-0000-000065360000}"/>
    <cellStyle name="計算方式 4 6 3" xfId="6855" xr:uid="{00000000-0005-0000-0000-0000C8080000}"/>
    <cellStyle name="計算方式 4 6 3 2" xfId="27116" xr:uid="{00000000-0005-0000-0000-000067360000}"/>
    <cellStyle name="計算方式 4 6 3 3" xfId="42290" xr:uid="{00000000-0005-0000-0000-000067360000}"/>
    <cellStyle name="計算方式 4 6 4" xfId="10505" xr:uid="{00000000-0005-0000-0000-000043290000}"/>
    <cellStyle name="計算方式 4 6 5" xfId="13242" xr:uid="{00000000-0005-0000-0000-0000C8080000}"/>
    <cellStyle name="計算方式 4 6 5 2" xfId="31798" xr:uid="{00000000-0005-0000-0000-000069360000}"/>
    <cellStyle name="計算方式 4 6 5 3" xfId="45880" xr:uid="{00000000-0005-0000-0000-000069360000}"/>
    <cellStyle name="計算方式 4 6 6" xfId="15670" xr:uid="{00000000-0005-0000-0000-0000C8080000}"/>
    <cellStyle name="計算方式 4 6 6 2" xfId="34226" xr:uid="{00000000-0005-0000-0000-00006A360000}"/>
    <cellStyle name="計算方式 4 6 6 3" xfId="48115" xr:uid="{00000000-0005-0000-0000-00006A360000}"/>
    <cellStyle name="計算方式 4 6 7" xfId="18064" xr:uid="{00000000-0005-0000-0000-000095050000}"/>
    <cellStyle name="計算方式 4 6 7 2" xfId="36620" xr:uid="{00000000-0005-0000-0000-00006B360000}"/>
    <cellStyle name="計算方式 4 6 7 3" xfId="50182" xr:uid="{00000000-0005-0000-0000-00006B360000}"/>
    <cellStyle name="計算方式 4 6 8" xfId="18021" xr:uid="{00000000-0005-0000-0000-0000C8080000}"/>
    <cellStyle name="計算方式 4 6 8 2" xfId="36577" xr:uid="{00000000-0005-0000-0000-00006C360000}"/>
    <cellStyle name="計算方式 4 6 8 3" xfId="50144" xr:uid="{00000000-0005-0000-0000-00006C360000}"/>
    <cellStyle name="計算方式 4 6 9" xfId="21392" xr:uid="{00000000-0005-0000-0000-000095050000}"/>
    <cellStyle name="計算方式 4 6 9 2" xfId="39932" xr:uid="{00000000-0005-0000-0000-00006D360000}"/>
    <cellStyle name="計算方式 4 6 9 3" xfId="53280" xr:uid="{00000000-0005-0000-0000-00006D360000}"/>
    <cellStyle name="計算方式 4 7" xfId="3179" xr:uid="{00000000-0005-0000-0000-000095050000}"/>
    <cellStyle name="計算方式 4 7 10" xfId="55998" xr:uid="{00000000-0005-0000-0000-000095050000}"/>
    <cellStyle name="計算方式 4 7 2" xfId="6386" xr:uid="{00000000-0005-0000-0000-0000C9080000}"/>
    <cellStyle name="計算方式 4 7 2 2" xfId="21021" xr:uid="{00000000-0005-0000-0000-0000160B0000}"/>
    <cellStyle name="計算方式 4 7 2 2 2" xfId="39561" xr:uid="{00000000-0005-0000-0000-000070360000}"/>
    <cellStyle name="計算方式 4 7 2 2 3" xfId="52909" xr:uid="{00000000-0005-0000-0000-000070360000}"/>
    <cellStyle name="計算方式 4 7 2 3" xfId="26791" xr:uid="{00000000-0005-0000-0000-00006F360000}"/>
    <cellStyle name="計算方式 4 7 2 4" xfId="42012" xr:uid="{00000000-0005-0000-0000-00006F360000}"/>
    <cellStyle name="計算方式 4 7 3" xfId="10069" xr:uid="{00000000-0005-0000-0000-0000C9080000}"/>
    <cellStyle name="計算方式 4 7 3 2" xfId="29668" xr:uid="{00000000-0005-0000-0000-000071360000}"/>
    <cellStyle name="計算方式 4 7 3 3" xfId="44232" xr:uid="{00000000-0005-0000-0000-000071360000}"/>
    <cellStyle name="計算方式 4 7 4" xfId="10506" xr:uid="{00000000-0005-0000-0000-000044290000}"/>
    <cellStyle name="計算方式 4 7 5" xfId="11779" xr:uid="{00000000-0005-0000-0000-0000C9080000}"/>
    <cellStyle name="計算方式 4 7 5 2" xfId="30343" xr:uid="{00000000-0005-0000-0000-000073360000}"/>
    <cellStyle name="計算方式 4 7 5 3" xfId="44490" xr:uid="{00000000-0005-0000-0000-000073360000}"/>
    <cellStyle name="計算方式 4 7 6" xfId="17085" xr:uid="{00000000-0005-0000-0000-0000C9080000}"/>
    <cellStyle name="計算方式 4 7 6 2" xfId="35641" xr:uid="{00000000-0005-0000-0000-000074360000}"/>
    <cellStyle name="計算方式 4 7 6 3" xfId="49321" xr:uid="{00000000-0005-0000-0000-000074360000}"/>
    <cellStyle name="計算方式 4 7 7" xfId="18511" xr:uid="{00000000-0005-0000-0000-000095050000}"/>
    <cellStyle name="計算方式 4 7 7 2" xfId="37067" xr:uid="{00000000-0005-0000-0000-000075360000}"/>
    <cellStyle name="計算方式 4 7 7 3" xfId="50572" xr:uid="{00000000-0005-0000-0000-000075360000}"/>
    <cellStyle name="計算方式 4 7 8" xfId="17176" xr:uid="{00000000-0005-0000-0000-0000C9080000}"/>
    <cellStyle name="計算方式 4 7 8 2" xfId="35732" xr:uid="{00000000-0005-0000-0000-000076360000}"/>
    <cellStyle name="計算方式 4 7 8 3" xfId="49407" xr:uid="{00000000-0005-0000-0000-000076360000}"/>
    <cellStyle name="計算方式 4 7 9" xfId="21942" xr:uid="{00000000-0005-0000-0000-000095050000}"/>
    <cellStyle name="計算方式 4 7 9 2" xfId="40482" xr:uid="{00000000-0005-0000-0000-000077360000}"/>
    <cellStyle name="計算方式 4 7 9 3" xfId="53830" xr:uid="{00000000-0005-0000-0000-000077360000}"/>
    <cellStyle name="計算方式 4 8" xfId="4623" xr:uid="{00000000-0005-0000-0000-0000AA080000}"/>
    <cellStyle name="計算方式 4 8 2" xfId="25135" xr:uid="{00000000-0005-0000-0000-000078360000}"/>
    <cellStyle name="計算方式 4 8 3" xfId="24582" xr:uid="{00000000-0005-0000-0000-000078360000}"/>
    <cellStyle name="計算方式 4 9" xfId="10475" xr:uid="{00000000-0005-0000-0000-000025290000}"/>
    <cellStyle name="計算方式 5" xfId="1411" xr:uid="{00000000-0005-0000-0000-00009D050000}"/>
    <cellStyle name="計算方式 5 10" xfId="13854" xr:uid="{00000000-0005-0000-0000-00009D050000}"/>
    <cellStyle name="計算方式 5 10 2" xfId="32410" xr:uid="{00000000-0005-0000-0000-00007B360000}"/>
    <cellStyle name="計算方式 5 10 3" xfId="46430" xr:uid="{00000000-0005-0000-0000-00007B360000}"/>
    <cellStyle name="計算方式 5 11" xfId="17905" xr:uid="{00000000-0005-0000-0000-0000CA080000}"/>
    <cellStyle name="計算方式 5 11 2" xfId="36461" xr:uid="{00000000-0005-0000-0000-00007C360000}"/>
    <cellStyle name="計算方式 5 11 3" xfId="50045" xr:uid="{00000000-0005-0000-0000-00007C360000}"/>
    <cellStyle name="計算方式 5 12" xfId="17973" xr:uid="{00000000-0005-0000-0000-0000CA080000}"/>
    <cellStyle name="計算方式 5 12 2" xfId="36529" xr:uid="{00000000-0005-0000-0000-00007D360000}"/>
    <cellStyle name="計算方式 5 12 3" xfId="50108" xr:uid="{00000000-0005-0000-0000-00007D360000}"/>
    <cellStyle name="計算方式 5 13" xfId="19880" xr:uid="{00000000-0005-0000-0000-00009D050000}"/>
    <cellStyle name="計算方式 5 13 2" xfId="38436" xr:uid="{00000000-0005-0000-0000-00007E360000}"/>
    <cellStyle name="計算方式 5 13 3" xfId="51928" xr:uid="{00000000-0005-0000-0000-00007E360000}"/>
    <cellStyle name="計算方式 5 14" xfId="19298" xr:uid="{00000000-0005-0000-0000-00009D050000}"/>
    <cellStyle name="計算方式 5 14 2" xfId="37854" xr:uid="{00000000-0005-0000-0000-00007F360000}"/>
    <cellStyle name="計算方式 5 14 3" xfId="51346" xr:uid="{00000000-0005-0000-0000-00007F360000}"/>
    <cellStyle name="計算方式 5 15" xfId="23151" xr:uid="{00000000-0005-0000-0000-00007A360000}"/>
    <cellStyle name="計算方式 5 16" xfId="29877" xr:uid="{00000000-0005-0000-0000-00007A360000}"/>
    <cellStyle name="計算方式 5 17" xfId="54533" xr:uid="{00000000-0005-0000-0000-00009D050000}"/>
    <cellStyle name="計算方式 5 2" xfId="1412" xr:uid="{00000000-0005-0000-0000-00009E050000}"/>
    <cellStyle name="計算方式 5 2 10" xfId="16175" xr:uid="{00000000-0005-0000-0000-0000CB080000}"/>
    <cellStyle name="計算方式 5 2 10 2" xfId="34731" xr:uid="{00000000-0005-0000-0000-000081360000}"/>
    <cellStyle name="計算方式 5 2 10 3" xfId="48526" xr:uid="{00000000-0005-0000-0000-000081360000}"/>
    <cellStyle name="計算方式 5 2 11" xfId="18131" xr:uid="{00000000-0005-0000-0000-0000CB080000}"/>
    <cellStyle name="計算方式 5 2 11 2" xfId="36687" xr:uid="{00000000-0005-0000-0000-000082360000}"/>
    <cellStyle name="計算方式 5 2 11 3" xfId="50242" xr:uid="{00000000-0005-0000-0000-000082360000}"/>
    <cellStyle name="計算方式 5 2 12" xfId="18270" xr:uid="{00000000-0005-0000-0000-00009E050000}"/>
    <cellStyle name="計算方式 5 2 12 2" xfId="36826" xr:uid="{00000000-0005-0000-0000-000083360000}"/>
    <cellStyle name="計算方式 5 2 12 3" xfId="50364" xr:uid="{00000000-0005-0000-0000-000083360000}"/>
    <cellStyle name="計算方式 5 2 13" xfId="15935" xr:uid="{00000000-0005-0000-0000-00009E050000}"/>
    <cellStyle name="計算方式 5 2 13 2" xfId="34491" xr:uid="{00000000-0005-0000-0000-000084360000}"/>
    <cellStyle name="計算方式 5 2 13 3" xfId="48336" xr:uid="{00000000-0005-0000-0000-000084360000}"/>
    <cellStyle name="計算方式 5 2 14" xfId="23152" xr:uid="{00000000-0005-0000-0000-000080360000}"/>
    <cellStyle name="計算方式 5 2 15" xfId="24163" xr:uid="{00000000-0005-0000-0000-000080360000}"/>
    <cellStyle name="計算方式 5 2 16" xfId="54534" xr:uid="{00000000-0005-0000-0000-00009E050000}"/>
    <cellStyle name="計算方式 5 2 2" xfId="1413" xr:uid="{00000000-0005-0000-0000-00009F050000}"/>
    <cellStyle name="計算方式 5 2 2 10" xfId="18841" xr:uid="{00000000-0005-0000-0000-0000CC080000}"/>
    <cellStyle name="計算方式 5 2 2 10 2" xfId="37397" xr:uid="{00000000-0005-0000-0000-000086360000}"/>
    <cellStyle name="計算方式 5 2 2 10 3" xfId="50889" xr:uid="{00000000-0005-0000-0000-000086360000}"/>
    <cellStyle name="計算方式 5 2 2 11" xfId="14682" xr:uid="{00000000-0005-0000-0000-00009F050000}"/>
    <cellStyle name="計算方式 5 2 2 11 2" xfId="33238" xr:uid="{00000000-0005-0000-0000-000087360000}"/>
    <cellStyle name="計算方式 5 2 2 11 3" xfId="47207" xr:uid="{00000000-0005-0000-0000-000087360000}"/>
    <cellStyle name="計算方式 5 2 2 12" xfId="15367" xr:uid="{00000000-0005-0000-0000-00009F050000}"/>
    <cellStyle name="計算方式 5 2 2 12 2" xfId="33923" xr:uid="{00000000-0005-0000-0000-000088360000}"/>
    <cellStyle name="計算方式 5 2 2 12 3" xfId="47854" xr:uid="{00000000-0005-0000-0000-000088360000}"/>
    <cellStyle name="計算方式 5 2 2 13" xfId="23153" xr:uid="{00000000-0005-0000-0000-000085360000}"/>
    <cellStyle name="計算方式 5 2 2 14" xfId="29876" xr:uid="{00000000-0005-0000-0000-000085360000}"/>
    <cellStyle name="計算方式 5 2 2 15" xfId="54535" xr:uid="{00000000-0005-0000-0000-00009F050000}"/>
    <cellStyle name="計算方式 5 2 2 2" xfId="1835" xr:uid="{00000000-0005-0000-0000-0000A0050000}"/>
    <cellStyle name="計算方式 5 2 2 2 10" xfId="21308" xr:uid="{00000000-0005-0000-0000-0000A0050000}"/>
    <cellStyle name="計算方式 5 2 2 2 10 2" xfId="39848" xr:uid="{00000000-0005-0000-0000-00008A360000}"/>
    <cellStyle name="計算方式 5 2 2 2 10 3" xfId="53196" xr:uid="{00000000-0005-0000-0000-00008A360000}"/>
    <cellStyle name="計算方式 5 2 2 2 11" xfId="19708" xr:uid="{00000000-0005-0000-0000-0000A0050000}"/>
    <cellStyle name="計算方式 5 2 2 2 11 2" xfId="38264" xr:uid="{00000000-0005-0000-0000-00008B360000}"/>
    <cellStyle name="計算方式 5 2 2 2 11 3" xfId="51756" xr:uid="{00000000-0005-0000-0000-00008B360000}"/>
    <cellStyle name="計算方式 5 2 2 2 12" xfId="23390" xr:uid="{00000000-0005-0000-0000-000089360000}"/>
    <cellStyle name="計算方式 5 2 2 2 13" xfId="29727" xr:uid="{00000000-0005-0000-0000-000089360000}"/>
    <cellStyle name="計算方式 5 2 2 2 14" xfId="54756" xr:uid="{00000000-0005-0000-0000-0000A0050000}"/>
    <cellStyle name="計算方式 5 2 2 2 2" xfId="1872" xr:uid="{00000000-0005-0000-0000-0000A0050000}"/>
    <cellStyle name="計算方式 5 2 2 2 2 10" xfId="16191" xr:uid="{00000000-0005-0000-0000-0000A0050000}"/>
    <cellStyle name="計算方式 5 2 2 2 2 10 2" xfId="34747" xr:uid="{00000000-0005-0000-0000-00008D360000}"/>
    <cellStyle name="計算方式 5 2 2 2 2 10 3" xfId="48540" xr:uid="{00000000-0005-0000-0000-00008D360000}"/>
    <cellStyle name="計算方式 5 2 2 2 2 11" xfId="19114" xr:uid="{00000000-0005-0000-0000-0000CE080000}"/>
    <cellStyle name="計算方式 5 2 2 2 2 11 2" xfId="37670" xr:uid="{00000000-0005-0000-0000-00008E360000}"/>
    <cellStyle name="計算方式 5 2 2 2 2 11 3" xfId="51162" xr:uid="{00000000-0005-0000-0000-00008E360000}"/>
    <cellStyle name="計算方式 5 2 2 2 2 12" xfId="23427" xr:uid="{00000000-0005-0000-0000-00008C360000}"/>
    <cellStyle name="計算方式 5 2 2 2 2 13" xfId="54792" xr:uid="{00000000-0005-0000-0000-0000A0050000}"/>
    <cellStyle name="計算方式 5 2 2 2 2 2" xfId="5079" xr:uid="{00000000-0005-0000-0000-0000CE080000}"/>
    <cellStyle name="計算方式 5 2 2 2 2 2 2" xfId="20106" xr:uid="{00000000-0005-0000-0000-00001C0B0000}"/>
    <cellStyle name="計算方式 5 2 2 2 2 2 2 2" xfId="38658" xr:uid="{00000000-0005-0000-0000-000090360000}"/>
    <cellStyle name="計算方式 5 2 2 2 2 2 2 3" xfId="52150" xr:uid="{00000000-0005-0000-0000-000090360000}"/>
    <cellStyle name="計算方式 5 2 2 2 2 2 3" xfId="25496" xr:uid="{00000000-0005-0000-0000-00008F360000}"/>
    <cellStyle name="計算方式 5 2 2 2 2 2 4" xfId="41065" xr:uid="{00000000-0005-0000-0000-00008F360000}"/>
    <cellStyle name="計算方式 5 2 2 2 2 3" xfId="7045" xr:uid="{00000000-0005-0000-0000-0000CE080000}"/>
    <cellStyle name="計算方式 5 2 2 2 2 3 2" xfId="27233" xr:uid="{00000000-0005-0000-0000-000091360000}"/>
    <cellStyle name="計算方式 5 2 2 2 2 3 3" xfId="42336" xr:uid="{00000000-0005-0000-0000-000091360000}"/>
    <cellStyle name="計算方式 5 2 2 2 2 4" xfId="3982" xr:uid="{00000000-0005-0000-0000-0000CE080000}"/>
    <cellStyle name="計算方式 5 2 2 2 2 4 2" xfId="24536" xr:uid="{00000000-0005-0000-0000-000092360000}"/>
    <cellStyle name="計算方式 5 2 2 2 2 4 3" xfId="24484" xr:uid="{00000000-0005-0000-0000-000092360000}"/>
    <cellStyle name="計算方式 5 2 2 2 2 5" xfId="8373" xr:uid="{00000000-0005-0000-0000-0000CE080000}"/>
    <cellStyle name="計算方式 5 2 2 2 2 5 2" xfId="28310" xr:uid="{00000000-0005-0000-0000-000093360000}"/>
    <cellStyle name="計算方式 5 2 2 2 2 5 3" xfId="43146" xr:uid="{00000000-0005-0000-0000-000093360000}"/>
    <cellStyle name="計算方式 5 2 2 2 2 6" xfId="10511" xr:uid="{00000000-0005-0000-0000-000049290000}"/>
    <cellStyle name="計算方式 5 2 2 2 2 7" xfId="12753" xr:uid="{00000000-0005-0000-0000-0000A0050000}"/>
    <cellStyle name="計算方式 5 2 2 2 2 7 2" xfId="31309" xr:uid="{00000000-0005-0000-0000-000095360000}"/>
    <cellStyle name="計算方式 5 2 2 2 2 7 3" xfId="45397" xr:uid="{00000000-0005-0000-0000-000095360000}"/>
    <cellStyle name="計算方式 5 2 2 2 2 8" xfId="14609" xr:uid="{00000000-0005-0000-0000-0000CD080000}"/>
    <cellStyle name="計算方式 5 2 2 2 2 8 2" xfId="33165" xr:uid="{00000000-0005-0000-0000-000096360000}"/>
    <cellStyle name="計算方式 5 2 2 2 2 8 3" xfId="47136" xr:uid="{00000000-0005-0000-0000-000096360000}"/>
    <cellStyle name="計算方式 5 2 2 2 2 9" xfId="14412" xr:uid="{00000000-0005-0000-0000-0000CE080000}"/>
    <cellStyle name="計算方式 5 2 2 2 2 9 2" xfId="32968" xr:uid="{00000000-0005-0000-0000-000097360000}"/>
    <cellStyle name="計算方式 5 2 2 2 2 9 3" xfId="46952" xr:uid="{00000000-0005-0000-0000-000097360000}"/>
    <cellStyle name="計算方式 5 2 2 2 3" xfId="2953" xr:uid="{00000000-0005-0000-0000-0000A0050000}"/>
    <cellStyle name="計算方式 5 2 2 2 3 10" xfId="19654" xr:uid="{00000000-0005-0000-0000-0000CF080000}"/>
    <cellStyle name="計算方式 5 2 2 2 3 10 2" xfId="38210" xr:uid="{00000000-0005-0000-0000-000099360000}"/>
    <cellStyle name="計算方式 5 2 2 2 3 10 3" xfId="51702" xr:uid="{00000000-0005-0000-0000-000099360000}"/>
    <cellStyle name="計算方式 5 2 2 2 3 11" xfId="55774" xr:uid="{00000000-0005-0000-0000-0000A0050000}"/>
    <cellStyle name="計算方式 5 2 2 2 3 2" xfId="6160" xr:uid="{00000000-0005-0000-0000-0000CF080000}"/>
    <cellStyle name="計算方式 5 2 2 2 3 2 2" xfId="26568" xr:uid="{00000000-0005-0000-0000-00009A360000}"/>
    <cellStyle name="計算方式 5 2 2 2 3 2 3" xfId="41862" xr:uid="{00000000-0005-0000-0000-00009A360000}"/>
    <cellStyle name="計算方式 5 2 2 2 3 3" xfId="8126" xr:uid="{00000000-0005-0000-0000-0000CF080000}"/>
    <cellStyle name="計算方式 5 2 2 2 3 3 2" xfId="28143" xr:uid="{00000000-0005-0000-0000-00009B360000}"/>
    <cellStyle name="計算方式 5 2 2 2 3 3 3" xfId="43041" xr:uid="{00000000-0005-0000-0000-00009B360000}"/>
    <cellStyle name="計算方式 5 2 2 2 3 4" xfId="8986" xr:uid="{00000000-0005-0000-0000-0000CF080000}"/>
    <cellStyle name="計算方式 5 2 2 2 3 4 2" xfId="28820" xr:uid="{00000000-0005-0000-0000-00009C360000}"/>
    <cellStyle name="計算方式 5 2 2 2 3 4 3" xfId="43518" xr:uid="{00000000-0005-0000-0000-00009C360000}"/>
    <cellStyle name="計算方式 5 2 2 2 3 5" xfId="9843" xr:uid="{00000000-0005-0000-0000-0000CF080000}"/>
    <cellStyle name="計算方式 5 2 2 2 3 5 2" xfId="29444" xr:uid="{00000000-0005-0000-0000-00009D360000}"/>
    <cellStyle name="計算方式 5 2 2 2 3 5 3" xfId="44022" xr:uid="{00000000-0005-0000-0000-00009D360000}"/>
    <cellStyle name="計算方式 5 2 2 2 3 6" xfId="10512" xr:uid="{00000000-0005-0000-0000-00004A290000}"/>
    <cellStyle name="計算方式 5 2 2 2 3 7" xfId="11857" xr:uid="{00000000-0005-0000-0000-0000CF080000}"/>
    <cellStyle name="計算方式 5 2 2 2 3 7 2" xfId="30421" xr:uid="{00000000-0005-0000-0000-00009F360000}"/>
    <cellStyle name="計算方式 5 2 2 2 3 7 3" xfId="44566" xr:uid="{00000000-0005-0000-0000-00009F360000}"/>
    <cellStyle name="計算方式 5 2 2 2 3 8" xfId="16859" xr:uid="{00000000-0005-0000-0000-0000CF080000}"/>
    <cellStyle name="計算方式 5 2 2 2 3 8 2" xfId="35415" xr:uid="{00000000-0005-0000-0000-0000A0360000}"/>
    <cellStyle name="計算方式 5 2 2 2 3 8 3" xfId="49108" xr:uid="{00000000-0005-0000-0000-0000A0360000}"/>
    <cellStyle name="計算方式 5 2 2 2 3 9" xfId="15912" xr:uid="{00000000-0005-0000-0000-0000A0050000}"/>
    <cellStyle name="計算方式 5 2 2 2 3 9 2" xfId="34468" xr:uid="{00000000-0005-0000-0000-0000A1360000}"/>
    <cellStyle name="計算方式 5 2 2 2 3 9 3" xfId="48314" xr:uid="{00000000-0005-0000-0000-0000A1360000}"/>
    <cellStyle name="計算方式 5 2 2 2 4" xfId="3111" xr:uid="{00000000-0005-0000-0000-0000A0050000}"/>
    <cellStyle name="計算方式 5 2 2 2 4 10" xfId="24313" xr:uid="{00000000-0005-0000-0000-0000A2360000}"/>
    <cellStyle name="計算方式 5 2 2 2 4 11" xfId="55932" xr:uid="{00000000-0005-0000-0000-0000A0050000}"/>
    <cellStyle name="計算方式 5 2 2 2 4 2" xfId="6318" xr:uid="{00000000-0005-0000-0000-0000D0080000}"/>
    <cellStyle name="計算方式 5 2 2 2 4 2 2" xfId="20987" xr:uid="{00000000-0005-0000-0000-00001F0B0000}"/>
    <cellStyle name="計算方式 5 2 2 2 4 2 2 2" xfId="39530" xr:uid="{00000000-0005-0000-0000-0000A4360000}"/>
    <cellStyle name="計算方式 5 2 2 2 4 2 2 3" xfId="52879" xr:uid="{00000000-0005-0000-0000-0000A4360000}"/>
    <cellStyle name="計算方式 5 2 2 2 4 2 3" xfId="26726" xr:uid="{00000000-0005-0000-0000-0000A3360000}"/>
    <cellStyle name="計算方式 5 2 2 2 4 2 4" xfId="41948" xr:uid="{00000000-0005-0000-0000-0000A3360000}"/>
    <cellStyle name="計算方式 5 2 2 2 4 3" xfId="10001" xr:uid="{00000000-0005-0000-0000-0000D0080000}"/>
    <cellStyle name="計算方式 5 2 2 2 4 3 2" xfId="29602" xr:uid="{00000000-0005-0000-0000-0000A5360000}"/>
    <cellStyle name="計算方式 5 2 2 2 4 3 3" xfId="44168" xr:uid="{00000000-0005-0000-0000-0000A5360000}"/>
    <cellStyle name="計算方式 5 2 2 2 4 4" xfId="10513" xr:uid="{00000000-0005-0000-0000-00004B290000}"/>
    <cellStyle name="計算方式 5 2 2 2 4 5" xfId="12922" xr:uid="{00000000-0005-0000-0000-0000D0080000}"/>
    <cellStyle name="計算方式 5 2 2 2 4 5 2" xfId="31478" xr:uid="{00000000-0005-0000-0000-0000A7360000}"/>
    <cellStyle name="計算方式 5 2 2 2 4 5 3" xfId="45561" xr:uid="{00000000-0005-0000-0000-0000A7360000}"/>
    <cellStyle name="計算方式 5 2 2 2 4 6" xfId="17017" xr:uid="{00000000-0005-0000-0000-0000D0080000}"/>
    <cellStyle name="計算方式 5 2 2 2 4 6 2" xfId="35573" xr:uid="{00000000-0005-0000-0000-0000A8360000}"/>
    <cellStyle name="計算方式 5 2 2 2 4 6 3" xfId="49254" xr:uid="{00000000-0005-0000-0000-0000A8360000}"/>
    <cellStyle name="計算方式 5 2 2 2 4 7" xfId="14893" xr:uid="{00000000-0005-0000-0000-0000A0050000}"/>
    <cellStyle name="計算方式 5 2 2 2 4 7 2" xfId="33449" xr:uid="{00000000-0005-0000-0000-0000A9360000}"/>
    <cellStyle name="計算方式 5 2 2 2 4 7 3" xfId="47410" xr:uid="{00000000-0005-0000-0000-0000A9360000}"/>
    <cellStyle name="計算方式 5 2 2 2 4 8" xfId="18287" xr:uid="{00000000-0005-0000-0000-0000D0080000}"/>
    <cellStyle name="計算方式 5 2 2 2 4 8 2" xfId="36843" xr:uid="{00000000-0005-0000-0000-0000AA360000}"/>
    <cellStyle name="計算方式 5 2 2 2 4 8 3" xfId="50376" xr:uid="{00000000-0005-0000-0000-0000AA360000}"/>
    <cellStyle name="計算方式 5 2 2 2 4 9" xfId="21875" xr:uid="{00000000-0005-0000-0000-0000A0050000}"/>
    <cellStyle name="計算方式 5 2 2 2 4 9 2" xfId="40415" xr:uid="{00000000-0005-0000-0000-0000AB360000}"/>
    <cellStyle name="計算方式 5 2 2 2 4 9 3" xfId="53763" xr:uid="{00000000-0005-0000-0000-0000AB360000}"/>
    <cellStyle name="計算方式 5 2 2 2 5" xfId="5042" xr:uid="{00000000-0005-0000-0000-0000CD080000}"/>
    <cellStyle name="計算方式 5 2 2 2 5 2" xfId="20070" xr:uid="{00000000-0005-0000-0000-0000200B0000}"/>
    <cellStyle name="計算方式 5 2 2 2 5 2 2" xfId="38623" xr:uid="{00000000-0005-0000-0000-0000AD360000}"/>
    <cellStyle name="計算方式 5 2 2 2 5 2 3" xfId="52115" xr:uid="{00000000-0005-0000-0000-0000AD360000}"/>
    <cellStyle name="計算方式 5 2 2 2 5 3" xfId="25460" xr:uid="{00000000-0005-0000-0000-0000AC360000}"/>
    <cellStyle name="計算方式 5 2 2 2 5 4" xfId="41029" xr:uid="{00000000-0005-0000-0000-0000AC360000}"/>
    <cellStyle name="計算方式 5 2 2 2 6" xfId="10510" xr:uid="{00000000-0005-0000-0000-000048290000}"/>
    <cellStyle name="計算方式 5 2 2 2 7" xfId="14735" xr:uid="{00000000-0005-0000-0000-0000A0050000}"/>
    <cellStyle name="計算方式 5 2 2 2 7 2" xfId="33291" xr:uid="{00000000-0005-0000-0000-0000AF360000}"/>
    <cellStyle name="計算方式 5 2 2 2 7 3" xfId="47257" xr:uid="{00000000-0005-0000-0000-0000AF360000}"/>
    <cellStyle name="計算方式 5 2 2 2 8" xfId="17787" xr:uid="{00000000-0005-0000-0000-0000CD080000}"/>
    <cellStyle name="計算方式 5 2 2 2 8 2" xfId="36343" xr:uid="{00000000-0005-0000-0000-0000B0360000}"/>
    <cellStyle name="計算方式 5 2 2 2 8 3" xfId="49947" xr:uid="{00000000-0005-0000-0000-0000B0360000}"/>
    <cellStyle name="計算方式 5 2 2 2 9" xfId="17123" xr:uid="{00000000-0005-0000-0000-0000CD080000}"/>
    <cellStyle name="計算方式 5 2 2 2 9 2" xfId="35679" xr:uid="{00000000-0005-0000-0000-0000B1360000}"/>
    <cellStyle name="計算方式 5 2 2 2 9 3" xfId="49358" xr:uid="{00000000-0005-0000-0000-0000B1360000}"/>
    <cellStyle name="計算方式 5 2 2 3" xfId="2186" xr:uid="{00000000-0005-0000-0000-00009F050000}"/>
    <cellStyle name="計算方式 5 2 2 3 10" xfId="18857" xr:uid="{00000000-0005-0000-0000-00009F050000}"/>
    <cellStyle name="計算方式 5 2 2 3 10 2" xfId="37413" xr:uid="{00000000-0005-0000-0000-0000B3360000}"/>
    <cellStyle name="計算方式 5 2 2 3 10 3" xfId="50905" xr:uid="{00000000-0005-0000-0000-0000B3360000}"/>
    <cellStyle name="計算方式 5 2 2 3 11" xfId="19939" xr:uid="{00000000-0005-0000-0000-0000D1080000}"/>
    <cellStyle name="計算方式 5 2 2 3 11 2" xfId="38495" xr:uid="{00000000-0005-0000-0000-0000B4360000}"/>
    <cellStyle name="計算方式 5 2 2 3 11 3" xfId="51987" xr:uid="{00000000-0005-0000-0000-0000B4360000}"/>
    <cellStyle name="計算方式 5 2 2 3 12" xfId="23697" xr:uid="{00000000-0005-0000-0000-0000B2360000}"/>
    <cellStyle name="計算方式 5 2 2 3 13" xfId="55106" xr:uid="{00000000-0005-0000-0000-00009F050000}"/>
    <cellStyle name="計算方式 5 2 2 3 2" xfId="5393" xr:uid="{00000000-0005-0000-0000-0000D1080000}"/>
    <cellStyle name="計算方式 5 2 2 3 2 2" xfId="20383" xr:uid="{00000000-0005-0000-0000-0000220B0000}"/>
    <cellStyle name="計算方式 5 2 2 3 2 2 2" xfId="38935" xr:uid="{00000000-0005-0000-0000-0000B6360000}"/>
    <cellStyle name="計算方式 5 2 2 3 2 2 3" xfId="52414" xr:uid="{00000000-0005-0000-0000-0000B6360000}"/>
    <cellStyle name="計算方式 5 2 2 3 2 3" xfId="25810" xr:uid="{00000000-0005-0000-0000-0000B5360000}"/>
    <cellStyle name="計算方式 5 2 2 3 2 4" xfId="41306" xr:uid="{00000000-0005-0000-0000-0000B5360000}"/>
    <cellStyle name="計算方式 5 2 2 3 3" xfId="7359" xr:uid="{00000000-0005-0000-0000-0000D1080000}"/>
    <cellStyle name="計算方式 5 2 2 3 3 2" xfId="27544" xr:uid="{00000000-0005-0000-0000-0000B7360000}"/>
    <cellStyle name="計算方式 5 2 2 3 3 3" xfId="42630" xr:uid="{00000000-0005-0000-0000-0000B7360000}"/>
    <cellStyle name="計算方式 5 2 2 3 4" xfId="4589" xr:uid="{00000000-0005-0000-0000-0000D1080000}"/>
    <cellStyle name="計算方式 5 2 2 3 4 2" xfId="25101" xr:uid="{00000000-0005-0000-0000-0000B8360000}"/>
    <cellStyle name="計算方式 5 2 2 3 4 3" xfId="22589" xr:uid="{00000000-0005-0000-0000-0000B8360000}"/>
    <cellStyle name="計算方式 5 2 2 3 5" xfId="6829" xr:uid="{00000000-0005-0000-0000-0000D1080000}"/>
    <cellStyle name="計算方式 5 2 2 3 5 2" xfId="27090" xr:uid="{00000000-0005-0000-0000-0000B9360000}"/>
    <cellStyle name="計算方式 5 2 2 3 5 3" xfId="42264" xr:uid="{00000000-0005-0000-0000-0000B9360000}"/>
    <cellStyle name="計算方式 5 2 2 3 6" xfId="10514" xr:uid="{00000000-0005-0000-0000-00004C290000}"/>
    <cellStyle name="計算方式 5 2 2 3 7" xfId="12436" xr:uid="{00000000-0005-0000-0000-00009F050000}"/>
    <cellStyle name="計算方式 5 2 2 3 7 2" xfId="30995" xr:uid="{00000000-0005-0000-0000-0000BB360000}"/>
    <cellStyle name="計算方式 5 2 2 3 7 3" xfId="45095" xr:uid="{00000000-0005-0000-0000-0000BB360000}"/>
    <cellStyle name="計算方式 5 2 2 3 8" xfId="14863" xr:uid="{00000000-0005-0000-0000-0000D0080000}"/>
    <cellStyle name="計算方式 5 2 2 3 8 2" xfId="33419" xr:uid="{00000000-0005-0000-0000-0000BC360000}"/>
    <cellStyle name="計算方式 5 2 2 3 8 3" xfId="47380" xr:uid="{00000000-0005-0000-0000-0000BC360000}"/>
    <cellStyle name="計算方式 5 2 2 3 9" xfId="11520" xr:uid="{00000000-0005-0000-0000-0000D1080000}"/>
    <cellStyle name="計算方式 5 2 2 3 9 2" xfId="30084" xr:uid="{00000000-0005-0000-0000-0000BD360000}"/>
    <cellStyle name="計算方式 5 2 2 3 9 3" xfId="44299" xr:uid="{00000000-0005-0000-0000-0000BD360000}"/>
    <cellStyle name="計算方式 5 2 2 4" xfId="2230" xr:uid="{00000000-0005-0000-0000-00009F050000}"/>
    <cellStyle name="計算方式 5 2 2 4 10" xfId="23741" xr:uid="{00000000-0005-0000-0000-0000BE360000}"/>
    <cellStyle name="計算方式 5 2 2 4 11" xfId="55150" xr:uid="{00000000-0005-0000-0000-00009F050000}"/>
    <cellStyle name="計算方式 5 2 2 4 2" xfId="5437" xr:uid="{00000000-0005-0000-0000-0000D2080000}"/>
    <cellStyle name="計算方式 5 2 2 4 2 2" xfId="20427" xr:uid="{00000000-0005-0000-0000-0000240B0000}"/>
    <cellStyle name="計算方式 5 2 2 4 2 2 2" xfId="38979" xr:uid="{00000000-0005-0000-0000-0000C0360000}"/>
    <cellStyle name="計算方式 5 2 2 4 2 2 3" xfId="52458" xr:uid="{00000000-0005-0000-0000-0000C0360000}"/>
    <cellStyle name="計算方式 5 2 2 4 2 3" xfId="25854" xr:uid="{00000000-0005-0000-0000-0000BF360000}"/>
    <cellStyle name="計算方式 5 2 2 4 2 4" xfId="41350" xr:uid="{00000000-0005-0000-0000-0000BF360000}"/>
    <cellStyle name="計算方式 5 2 2 4 3" xfId="8190" xr:uid="{00000000-0005-0000-0000-0000D2080000}"/>
    <cellStyle name="計算方式 5 2 2 4 3 2" xfId="28207" xr:uid="{00000000-0005-0000-0000-0000C1360000}"/>
    <cellStyle name="計算方式 5 2 2 4 3 3" xfId="43105" xr:uid="{00000000-0005-0000-0000-0000C1360000}"/>
    <cellStyle name="計算方式 5 2 2 4 4" xfId="10515" xr:uid="{00000000-0005-0000-0000-00004D290000}"/>
    <cellStyle name="計算方式 5 2 2 4 5" xfId="13248" xr:uid="{00000000-0005-0000-0000-0000D2080000}"/>
    <cellStyle name="計算方式 5 2 2 4 5 2" xfId="31804" xr:uid="{00000000-0005-0000-0000-0000C3360000}"/>
    <cellStyle name="計算方式 5 2 2 4 5 3" xfId="45886" xr:uid="{00000000-0005-0000-0000-0000C3360000}"/>
    <cellStyle name="計算方式 5 2 2 4 6" xfId="15503" xr:uid="{00000000-0005-0000-0000-0000D2080000}"/>
    <cellStyle name="計算方式 5 2 2 4 6 2" xfId="34059" xr:uid="{00000000-0005-0000-0000-0000C4360000}"/>
    <cellStyle name="計算方式 5 2 2 4 6 3" xfId="47983" xr:uid="{00000000-0005-0000-0000-0000C4360000}"/>
    <cellStyle name="計算方式 5 2 2 4 7" xfId="18136" xr:uid="{00000000-0005-0000-0000-00009F050000}"/>
    <cellStyle name="計算方式 5 2 2 4 7 2" xfId="36692" xr:uid="{00000000-0005-0000-0000-0000C5360000}"/>
    <cellStyle name="計算方式 5 2 2 4 7 3" xfId="50247" xr:uid="{00000000-0005-0000-0000-0000C5360000}"/>
    <cellStyle name="計算方式 5 2 2 4 8" xfId="18915" xr:uid="{00000000-0005-0000-0000-0000D2080000}"/>
    <cellStyle name="計算方式 5 2 2 4 8 2" xfId="37471" xr:uid="{00000000-0005-0000-0000-0000C6360000}"/>
    <cellStyle name="計算方式 5 2 2 4 8 3" xfId="50963" xr:uid="{00000000-0005-0000-0000-0000C6360000}"/>
    <cellStyle name="計算方式 5 2 2 4 9" xfId="21386" xr:uid="{00000000-0005-0000-0000-00009F050000}"/>
    <cellStyle name="計算方式 5 2 2 4 9 2" xfId="39926" xr:uid="{00000000-0005-0000-0000-0000C7360000}"/>
    <cellStyle name="計算方式 5 2 2 4 9 3" xfId="53274" xr:uid="{00000000-0005-0000-0000-0000C7360000}"/>
    <cellStyle name="計算方式 5 2 2 5" xfId="3185" xr:uid="{00000000-0005-0000-0000-00009F050000}"/>
    <cellStyle name="計算方式 5 2 2 5 10" xfId="56004" xr:uid="{00000000-0005-0000-0000-00009F050000}"/>
    <cellStyle name="計算方式 5 2 2 5 2" xfId="6392" xr:uid="{00000000-0005-0000-0000-0000D3080000}"/>
    <cellStyle name="計算方式 5 2 2 5 2 2" xfId="21027" xr:uid="{00000000-0005-0000-0000-0000260B0000}"/>
    <cellStyle name="計算方式 5 2 2 5 2 2 2" xfId="39567" xr:uid="{00000000-0005-0000-0000-0000CA360000}"/>
    <cellStyle name="計算方式 5 2 2 5 2 2 3" xfId="52915" xr:uid="{00000000-0005-0000-0000-0000CA360000}"/>
    <cellStyle name="計算方式 5 2 2 5 2 3" xfId="26797" xr:uid="{00000000-0005-0000-0000-0000C9360000}"/>
    <cellStyle name="計算方式 5 2 2 5 2 4" xfId="42018" xr:uid="{00000000-0005-0000-0000-0000C9360000}"/>
    <cellStyle name="計算方式 5 2 2 5 3" xfId="10075" xr:uid="{00000000-0005-0000-0000-0000D3080000}"/>
    <cellStyle name="計算方式 5 2 2 5 3 2" xfId="29674" xr:uid="{00000000-0005-0000-0000-0000CB360000}"/>
    <cellStyle name="計算方式 5 2 2 5 3 3" xfId="44238" xr:uid="{00000000-0005-0000-0000-0000CB360000}"/>
    <cellStyle name="計算方式 5 2 2 5 4" xfId="10516" xr:uid="{00000000-0005-0000-0000-00004E290000}"/>
    <cellStyle name="計算方式 5 2 2 5 5" xfId="12890" xr:uid="{00000000-0005-0000-0000-0000D3080000}"/>
    <cellStyle name="計算方式 5 2 2 5 5 2" xfId="31446" xr:uid="{00000000-0005-0000-0000-0000CD360000}"/>
    <cellStyle name="計算方式 5 2 2 5 5 3" xfId="45529" xr:uid="{00000000-0005-0000-0000-0000CD360000}"/>
    <cellStyle name="計算方式 5 2 2 5 6" xfId="17091" xr:uid="{00000000-0005-0000-0000-0000D3080000}"/>
    <cellStyle name="計算方式 5 2 2 5 6 2" xfId="35647" xr:uid="{00000000-0005-0000-0000-0000CE360000}"/>
    <cellStyle name="計算方式 5 2 2 5 6 3" xfId="49327" xr:uid="{00000000-0005-0000-0000-0000CE360000}"/>
    <cellStyle name="計算方式 5 2 2 5 7" xfId="16127" xr:uid="{00000000-0005-0000-0000-00009F050000}"/>
    <cellStyle name="計算方式 5 2 2 5 7 2" xfId="34683" xr:uid="{00000000-0005-0000-0000-0000CF360000}"/>
    <cellStyle name="計算方式 5 2 2 5 7 3" xfId="48491" xr:uid="{00000000-0005-0000-0000-0000CF360000}"/>
    <cellStyle name="計算方式 5 2 2 5 8" xfId="21096" xr:uid="{00000000-0005-0000-0000-0000D3080000}"/>
    <cellStyle name="計算方式 5 2 2 5 8 2" xfId="39636" xr:uid="{00000000-0005-0000-0000-0000D0360000}"/>
    <cellStyle name="計算方式 5 2 2 5 8 3" xfId="52984" xr:uid="{00000000-0005-0000-0000-0000D0360000}"/>
    <cellStyle name="計算方式 5 2 2 5 9" xfId="21948" xr:uid="{00000000-0005-0000-0000-00009F050000}"/>
    <cellStyle name="計算方式 5 2 2 5 9 2" xfId="40488" xr:uid="{00000000-0005-0000-0000-0000D1360000}"/>
    <cellStyle name="計算方式 5 2 2 5 9 3" xfId="53836" xr:uid="{00000000-0005-0000-0000-0000D1360000}"/>
    <cellStyle name="計算方式 5 2 2 6" xfId="4629" xr:uid="{00000000-0005-0000-0000-0000CC080000}"/>
    <cellStyle name="計算方式 5 2 2 6 2" xfId="25141" xr:uid="{00000000-0005-0000-0000-0000D2360000}"/>
    <cellStyle name="計算方式 5 2 2 6 3" xfId="22569" xr:uid="{00000000-0005-0000-0000-0000D2360000}"/>
    <cellStyle name="計算方式 5 2 2 7" xfId="10509" xr:uid="{00000000-0005-0000-0000-000047290000}"/>
    <cellStyle name="計算方式 5 2 2 8" xfId="15337" xr:uid="{00000000-0005-0000-0000-00009F050000}"/>
    <cellStyle name="計算方式 5 2 2 8 2" xfId="33893" xr:uid="{00000000-0005-0000-0000-0000D4360000}"/>
    <cellStyle name="計算方式 5 2 2 8 3" xfId="47826" xr:uid="{00000000-0005-0000-0000-0000D4360000}"/>
    <cellStyle name="計算方式 5 2 2 9" xfId="17671" xr:uid="{00000000-0005-0000-0000-0000CC080000}"/>
    <cellStyle name="計算方式 5 2 2 9 2" xfId="36227" xr:uid="{00000000-0005-0000-0000-0000D5360000}"/>
    <cellStyle name="計算方式 5 2 2 9 3" xfId="49848" xr:uid="{00000000-0005-0000-0000-0000D5360000}"/>
    <cellStyle name="計算方式 5 2 3" xfId="1834" xr:uid="{00000000-0005-0000-0000-0000A1050000}"/>
    <cellStyle name="計算方式 5 2 3 10" xfId="21307" xr:uid="{00000000-0005-0000-0000-0000A1050000}"/>
    <cellStyle name="計算方式 5 2 3 10 2" xfId="39847" xr:uid="{00000000-0005-0000-0000-0000D7360000}"/>
    <cellStyle name="計算方式 5 2 3 10 3" xfId="53195" xr:uid="{00000000-0005-0000-0000-0000D7360000}"/>
    <cellStyle name="計算方式 5 2 3 11" xfId="19715" xr:uid="{00000000-0005-0000-0000-0000A1050000}"/>
    <cellStyle name="計算方式 5 2 3 11 2" xfId="38271" xr:uid="{00000000-0005-0000-0000-0000D8360000}"/>
    <cellStyle name="計算方式 5 2 3 11 3" xfId="51763" xr:uid="{00000000-0005-0000-0000-0000D8360000}"/>
    <cellStyle name="計算方式 5 2 3 12" xfId="23389" xr:uid="{00000000-0005-0000-0000-0000D6360000}"/>
    <cellStyle name="計算方式 5 2 3 13" xfId="29724" xr:uid="{00000000-0005-0000-0000-0000D6360000}"/>
    <cellStyle name="計算方式 5 2 3 14" xfId="54755" xr:uid="{00000000-0005-0000-0000-0000A1050000}"/>
    <cellStyle name="計算方式 5 2 3 2" xfId="1873" xr:uid="{00000000-0005-0000-0000-0000A1050000}"/>
    <cellStyle name="計算方式 5 2 3 2 10" xfId="17372" xr:uid="{00000000-0005-0000-0000-0000A1050000}"/>
    <cellStyle name="計算方式 5 2 3 2 10 2" xfId="35928" xr:uid="{00000000-0005-0000-0000-0000DA360000}"/>
    <cellStyle name="計算方式 5 2 3 2 10 3" xfId="49584" xr:uid="{00000000-0005-0000-0000-0000DA360000}"/>
    <cellStyle name="計算方式 5 2 3 2 11" xfId="15012" xr:uid="{00000000-0005-0000-0000-0000D5080000}"/>
    <cellStyle name="計算方式 5 2 3 2 11 2" xfId="33568" xr:uid="{00000000-0005-0000-0000-0000DB360000}"/>
    <cellStyle name="計算方式 5 2 3 2 11 3" xfId="47520" xr:uid="{00000000-0005-0000-0000-0000DB360000}"/>
    <cellStyle name="計算方式 5 2 3 2 12" xfId="23428" xr:uid="{00000000-0005-0000-0000-0000D9360000}"/>
    <cellStyle name="計算方式 5 2 3 2 13" xfId="54793" xr:uid="{00000000-0005-0000-0000-0000A1050000}"/>
    <cellStyle name="計算方式 5 2 3 2 2" xfId="5080" xr:uid="{00000000-0005-0000-0000-0000D5080000}"/>
    <cellStyle name="計算方式 5 2 3 2 2 2" xfId="20107" xr:uid="{00000000-0005-0000-0000-0000290B0000}"/>
    <cellStyle name="計算方式 5 2 3 2 2 2 2" xfId="38659" xr:uid="{00000000-0005-0000-0000-0000DD360000}"/>
    <cellStyle name="計算方式 5 2 3 2 2 2 3" xfId="52151" xr:uid="{00000000-0005-0000-0000-0000DD360000}"/>
    <cellStyle name="計算方式 5 2 3 2 2 3" xfId="25497" xr:uid="{00000000-0005-0000-0000-0000DC360000}"/>
    <cellStyle name="計算方式 5 2 3 2 2 4" xfId="41066" xr:uid="{00000000-0005-0000-0000-0000DC360000}"/>
    <cellStyle name="計算方式 5 2 3 2 3" xfId="7046" xr:uid="{00000000-0005-0000-0000-0000D5080000}"/>
    <cellStyle name="計算方式 5 2 3 2 3 2" xfId="27234" xr:uid="{00000000-0005-0000-0000-0000DE360000}"/>
    <cellStyle name="計算方式 5 2 3 2 3 3" xfId="42337" xr:uid="{00000000-0005-0000-0000-0000DE360000}"/>
    <cellStyle name="計算方式 5 2 3 2 4" xfId="3983" xr:uid="{00000000-0005-0000-0000-0000D5080000}"/>
    <cellStyle name="計算方式 5 2 3 2 4 2" xfId="24537" xr:uid="{00000000-0005-0000-0000-0000DF360000}"/>
    <cellStyle name="計算方式 5 2 3 2 4 3" xfId="22776" xr:uid="{00000000-0005-0000-0000-0000DF360000}"/>
    <cellStyle name="計算方式 5 2 3 2 5" xfId="7023" xr:uid="{00000000-0005-0000-0000-0000D5080000}"/>
    <cellStyle name="計算方式 5 2 3 2 5 2" xfId="27211" xr:uid="{00000000-0005-0000-0000-0000E0360000}"/>
    <cellStyle name="計算方式 5 2 3 2 5 3" xfId="42314" xr:uid="{00000000-0005-0000-0000-0000E0360000}"/>
    <cellStyle name="計算方式 5 2 3 2 6" xfId="10518" xr:uid="{00000000-0005-0000-0000-000050290000}"/>
    <cellStyle name="計算方式 5 2 3 2 7" xfId="12752" xr:uid="{00000000-0005-0000-0000-0000A1050000}"/>
    <cellStyle name="計算方式 5 2 3 2 7 2" xfId="31308" xr:uid="{00000000-0005-0000-0000-0000E2360000}"/>
    <cellStyle name="計算方式 5 2 3 2 7 3" xfId="45396" xr:uid="{00000000-0005-0000-0000-0000E2360000}"/>
    <cellStyle name="計算方式 5 2 3 2 8" xfId="12191" xr:uid="{00000000-0005-0000-0000-0000D4080000}"/>
    <cellStyle name="計算方式 5 2 3 2 8 2" xfId="30754" xr:uid="{00000000-0005-0000-0000-0000E3360000}"/>
    <cellStyle name="計算方式 5 2 3 2 8 3" xfId="44882" xr:uid="{00000000-0005-0000-0000-0000E3360000}"/>
    <cellStyle name="計算方式 5 2 3 2 9" xfId="15792" xr:uid="{00000000-0005-0000-0000-0000D5080000}"/>
    <cellStyle name="計算方式 5 2 3 2 9 2" xfId="34348" xr:uid="{00000000-0005-0000-0000-0000E4360000}"/>
    <cellStyle name="計算方式 5 2 3 2 9 3" xfId="48204" xr:uid="{00000000-0005-0000-0000-0000E4360000}"/>
    <cellStyle name="計算方式 5 2 3 3" xfId="2952" xr:uid="{00000000-0005-0000-0000-0000A1050000}"/>
    <cellStyle name="計算方式 5 2 3 3 10" xfId="19501" xr:uid="{00000000-0005-0000-0000-0000D6080000}"/>
    <cellStyle name="計算方式 5 2 3 3 10 2" xfId="38057" xr:uid="{00000000-0005-0000-0000-0000E6360000}"/>
    <cellStyle name="計算方式 5 2 3 3 10 3" xfId="51549" xr:uid="{00000000-0005-0000-0000-0000E6360000}"/>
    <cellStyle name="計算方式 5 2 3 3 11" xfId="55773" xr:uid="{00000000-0005-0000-0000-0000A1050000}"/>
    <cellStyle name="計算方式 5 2 3 3 2" xfId="6159" xr:uid="{00000000-0005-0000-0000-0000D6080000}"/>
    <cellStyle name="計算方式 5 2 3 3 2 2" xfId="26567" xr:uid="{00000000-0005-0000-0000-0000E7360000}"/>
    <cellStyle name="計算方式 5 2 3 3 2 3" xfId="41861" xr:uid="{00000000-0005-0000-0000-0000E7360000}"/>
    <cellStyle name="計算方式 5 2 3 3 3" xfId="8125" xr:uid="{00000000-0005-0000-0000-0000D6080000}"/>
    <cellStyle name="計算方式 5 2 3 3 3 2" xfId="28142" xr:uid="{00000000-0005-0000-0000-0000E8360000}"/>
    <cellStyle name="計算方式 5 2 3 3 3 3" xfId="43040" xr:uid="{00000000-0005-0000-0000-0000E8360000}"/>
    <cellStyle name="計算方式 5 2 3 3 4" xfId="8985" xr:uid="{00000000-0005-0000-0000-0000D6080000}"/>
    <cellStyle name="計算方式 5 2 3 3 4 2" xfId="28819" xr:uid="{00000000-0005-0000-0000-0000E9360000}"/>
    <cellStyle name="計算方式 5 2 3 3 4 3" xfId="43517" xr:uid="{00000000-0005-0000-0000-0000E9360000}"/>
    <cellStyle name="計算方式 5 2 3 3 5" xfId="9842" xr:uid="{00000000-0005-0000-0000-0000D6080000}"/>
    <cellStyle name="計算方式 5 2 3 3 5 2" xfId="29443" xr:uid="{00000000-0005-0000-0000-0000EA360000}"/>
    <cellStyle name="計算方式 5 2 3 3 5 3" xfId="44021" xr:uid="{00000000-0005-0000-0000-0000EA360000}"/>
    <cellStyle name="計算方式 5 2 3 3 6" xfId="10519" xr:uid="{00000000-0005-0000-0000-000051290000}"/>
    <cellStyle name="計算方式 5 2 3 3 7" xfId="12028" xr:uid="{00000000-0005-0000-0000-0000D6080000}"/>
    <cellStyle name="計算方式 5 2 3 3 7 2" xfId="30592" xr:uid="{00000000-0005-0000-0000-0000EC360000}"/>
    <cellStyle name="計算方式 5 2 3 3 7 3" xfId="44736" xr:uid="{00000000-0005-0000-0000-0000EC360000}"/>
    <cellStyle name="計算方式 5 2 3 3 8" xfId="16858" xr:uid="{00000000-0005-0000-0000-0000D6080000}"/>
    <cellStyle name="計算方式 5 2 3 3 8 2" xfId="35414" xr:uid="{00000000-0005-0000-0000-0000ED360000}"/>
    <cellStyle name="計算方式 5 2 3 3 8 3" xfId="49107" xr:uid="{00000000-0005-0000-0000-0000ED360000}"/>
    <cellStyle name="計算方式 5 2 3 3 9" xfId="13772" xr:uid="{00000000-0005-0000-0000-0000A1050000}"/>
    <cellStyle name="計算方式 5 2 3 3 9 2" xfId="32328" xr:uid="{00000000-0005-0000-0000-0000EE360000}"/>
    <cellStyle name="計算方式 5 2 3 3 9 3" xfId="46359" xr:uid="{00000000-0005-0000-0000-0000EE360000}"/>
    <cellStyle name="計算方式 5 2 3 4" xfId="3110" xr:uid="{00000000-0005-0000-0000-0000A1050000}"/>
    <cellStyle name="計算方式 5 2 3 4 10" xfId="24312" xr:uid="{00000000-0005-0000-0000-0000EF360000}"/>
    <cellStyle name="計算方式 5 2 3 4 11" xfId="55931" xr:uid="{00000000-0005-0000-0000-0000A1050000}"/>
    <cellStyle name="計算方式 5 2 3 4 2" xfId="6317" xr:uid="{00000000-0005-0000-0000-0000D7080000}"/>
    <cellStyle name="計算方式 5 2 3 4 2 2" xfId="20986" xr:uid="{00000000-0005-0000-0000-00002C0B0000}"/>
    <cellStyle name="計算方式 5 2 3 4 2 2 2" xfId="39529" xr:uid="{00000000-0005-0000-0000-0000F1360000}"/>
    <cellStyle name="計算方式 5 2 3 4 2 2 3" xfId="52878" xr:uid="{00000000-0005-0000-0000-0000F1360000}"/>
    <cellStyle name="計算方式 5 2 3 4 2 3" xfId="26725" xr:uid="{00000000-0005-0000-0000-0000F0360000}"/>
    <cellStyle name="計算方式 5 2 3 4 2 4" xfId="41947" xr:uid="{00000000-0005-0000-0000-0000F0360000}"/>
    <cellStyle name="計算方式 5 2 3 4 3" xfId="10000" xr:uid="{00000000-0005-0000-0000-0000D7080000}"/>
    <cellStyle name="計算方式 5 2 3 4 3 2" xfId="29601" xr:uid="{00000000-0005-0000-0000-0000F2360000}"/>
    <cellStyle name="計算方式 5 2 3 4 3 3" xfId="44167" xr:uid="{00000000-0005-0000-0000-0000F2360000}"/>
    <cellStyle name="計算方式 5 2 3 4 4" xfId="10520" xr:uid="{00000000-0005-0000-0000-000052290000}"/>
    <cellStyle name="計算方式 5 2 3 4 5" xfId="12923" xr:uid="{00000000-0005-0000-0000-0000D7080000}"/>
    <cellStyle name="計算方式 5 2 3 4 5 2" xfId="31479" xr:uid="{00000000-0005-0000-0000-0000F4360000}"/>
    <cellStyle name="計算方式 5 2 3 4 5 3" xfId="45562" xr:uid="{00000000-0005-0000-0000-0000F4360000}"/>
    <cellStyle name="計算方式 5 2 3 4 6" xfId="17016" xr:uid="{00000000-0005-0000-0000-0000D7080000}"/>
    <cellStyle name="計算方式 5 2 3 4 6 2" xfId="35572" xr:uid="{00000000-0005-0000-0000-0000F5360000}"/>
    <cellStyle name="計算方式 5 2 3 4 6 3" xfId="49253" xr:uid="{00000000-0005-0000-0000-0000F5360000}"/>
    <cellStyle name="計算方式 5 2 3 4 7" xfId="16124" xr:uid="{00000000-0005-0000-0000-0000A1050000}"/>
    <cellStyle name="計算方式 5 2 3 4 7 2" xfId="34680" xr:uid="{00000000-0005-0000-0000-0000F6360000}"/>
    <cellStyle name="計算方式 5 2 3 4 7 3" xfId="48488" xr:uid="{00000000-0005-0000-0000-0000F6360000}"/>
    <cellStyle name="計算方式 5 2 3 4 8" xfId="17550" xr:uid="{00000000-0005-0000-0000-0000D7080000}"/>
    <cellStyle name="計算方式 5 2 3 4 8 2" xfId="36106" xr:uid="{00000000-0005-0000-0000-0000F7360000}"/>
    <cellStyle name="計算方式 5 2 3 4 8 3" xfId="49736" xr:uid="{00000000-0005-0000-0000-0000F7360000}"/>
    <cellStyle name="計算方式 5 2 3 4 9" xfId="21874" xr:uid="{00000000-0005-0000-0000-0000A1050000}"/>
    <cellStyle name="計算方式 5 2 3 4 9 2" xfId="40414" xr:uid="{00000000-0005-0000-0000-0000F8360000}"/>
    <cellStyle name="計算方式 5 2 3 4 9 3" xfId="53762" xr:uid="{00000000-0005-0000-0000-0000F8360000}"/>
    <cellStyle name="計算方式 5 2 3 5" xfId="5041" xr:uid="{00000000-0005-0000-0000-0000D4080000}"/>
    <cellStyle name="計算方式 5 2 3 5 2" xfId="20069" xr:uid="{00000000-0005-0000-0000-00002D0B0000}"/>
    <cellStyle name="計算方式 5 2 3 5 2 2" xfId="38622" xr:uid="{00000000-0005-0000-0000-0000FA360000}"/>
    <cellStyle name="計算方式 5 2 3 5 2 3" xfId="52114" xr:uid="{00000000-0005-0000-0000-0000FA360000}"/>
    <cellStyle name="計算方式 5 2 3 5 3" xfId="25459" xr:uid="{00000000-0005-0000-0000-0000F9360000}"/>
    <cellStyle name="計算方式 5 2 3 5 4" xfId="41028" xr:uid="{00000000-0005-0000-0000-0000F9360000}"/>
    <cellStyle name="計算方式 5 2 3 6" xfId="10517" xr:uid="{00000000-0005-0000-0000-00004F290000}"/>
    <cellStyle name="計算方式 5 2 3 7" xfId="13449" xr:uid="{00000000-0005-0000-0000-0000A1050000}"/>
    <cellStyle name="計算方式 5 2 3 7 2" xfId="32005" xr:uid="{00000000-0005-0000-0000-0000FC360000}"/>
    <cellStyle name="計算方式 5 2 3 7 3" xfId="46073" xr:uid="{00000000-0005-0000-0000-0000FC360000}"/>
    <cellStyle name="計算方式 5 2 3 8" xfId="17997" xr:uid="{00000000-0005-0000-0000-0000D4080000}"/>
    <cellStyle name="計算方式 5 2 3 8 2" xfId="36553" xr:uid="{00000000-0005-0000-0000-0000FD360000}"/>
    <cellStyle name="計算方式 5 2 3 8 3" xfId="50122" xr:uid="{00000000-0005-0000-0000-0000FD360000}"/>
    <cellStyle name="計算方式 5 2 3 9" xfId="14505" xr:uid="{00000000-0005-0000-0000-0000D4080000}"/>
    <cellStyle name="計算方式 5 2 3 9 2" xfId="33061" xr:uid="{00000000-0005-0000-0000-0000FE360000}"/>
    <cellStyle name="計算方式 5 2 3 9 3" xfId="47040" xr:uid="{00000000-0005-0000-0000-0000FE360000}"/>
    <cellStyle name="計算方式 5 2 4" xfId="2187" xr:uid="{00000000-0005-0000-0000-00009E050000}"/>
    <cellStyle name="計算方式 5 2 4 10" xfId="16139" xr:uid="{00000000-0005-0000-0000-00009E050000}"/>
    <cellStyle name="計算方式 5 2 4 10 2" xfId="34695" xr:uid="{00000000-0005-0000-0000-000000370000}"/>
    <cellStyle name="計算方式 5 2 4 10 3" xfId="48501" xr:uid="{00000000-0005-0000-0000-000000370000}"/>
    <cellStyle name="計算方式 5 2 4 11" xfId="19618" xr:uid="{00000000-0005-0000-0000-0000D8080000}"/>
    <cellStyle name="計算方式 5 2 4 11 2" xfId="38174" xr:uid="{00000000-0005-0000-0000-000001370000}"/>
    <cellStyle name="計算方式 5 2 4 11 3" xfId="51666" xr:uid="{00000000-0005-0000-0000-000001370000}"/>
    <cellStyle name="計算方式 5 2 4 12" xfId="23698" xr:uid="{00000000-0005-0000-0000-0000FF360000}"/>
    <cellStyle name="計算方式 5 2 4 13" xfId="55107" xr:uid="{00000000-0005-0000-0000-00009E050000}"/>
    <cellStyle name="計算方式 5 2 4 2" xfId="5394" xr:uid="{00000000-0005-0000-0000-0000D8080000}"/>
    <cellStyle name="計算方式 5 2 4 2 2" xfId="20384" xr:uid="{00000000-0005-0000-0000-00002F0B0000}"/>
    <cellStyle name="計算方式 5 2 4 2 2 2" xfId="38936" xr:uid="{00000000-0005-0000-0000-000003370000}"/>
    <cellStyle name="計算方式 5 2 4 2 2 3" xfId="52415" xr:uid="{00000000-0005-0000-0000-000003370000}"/>
    <cellStyle name="計算方式 5 2 4 2 3" xfId="25811" xr:uid="{00000000-0005-0000-0000-000002370000}"/>
    <cellStyle name="計算方式 5 2 4 2 4" xfId="41307" xr:uid="{00000000-0005-0000-0000-000002370000}"/>
    <cellStyle name="計算方式 5 2 4 3" xfId="7360" xr:uid="{00000000-0005-0000-0000-0000D8080000}"/>
    <cellStyle name="計算方式 5 2 4 3 2" xfId="27545" xr:uid="{00000000-0005-0000-0000-000004370000}"/>
    <cellStyle name="計算方式 5 2 4 3 3" xfId="42631" xr:uid="{00000000-0005-0000-0000-000004370000}"/>
    <cellStyle name="計算方式 5 2 4 4" xfId="4590" xr:uid="{00000000-0005-0000-0000-0000D8080000}"/>
    <cellStyle name="計算方式 5 2 4 4 2" xfId="25102" xr:uid="{00000000-0005-0000-0000-000005370000}"/>
    <cellStyle name="計算方式 5 2 4 4 3" xfId="22588" xr:uid="{00000000-0005-0000-0000-000005370000}"/>
    <cellStyle name="計算方式 5 2 4 5" xfId="6830" xr:uid="{00000000-0005-0000-0000-0000D8080000}"/>
    <cellStyle name="計算方式 5 2 4 5 2" xfId="27091" xr:uid="{00000000-0005-0000-0000-000006370000}"/>
    <cellStyle name="計算方式 5 2 4 5 3" xfId="42265" xr:uid="{00000000-0005-0000-0000-000006370000}"/>
    <cellStyle name="計算方式 5 2 4 6" xfId="10521" xr:uid="{00000000-0005-0000-0000-000053290000}"/>
    <cellStyle name="計算方式 5 2 4 7" xfId="12435" xr:uid="{00000000-0005-0000-0000-00009E050000}"/>
    <cellStyle name="計算方式 5 2 4 7 2" xfId="30994" xr:uid="{00000000-0005-0000-0000-000008370000}"/>
    <cellStyle name="計算方式 5 2 4 7 3" xfId="45094" xr:uid="{00000000-0005-0000-0000-000008370000}"/>
    <cellStyle name="計算方式 5 2 4 8" xfId="14864" xr:uid="{00000000-0005-0000-0000-0000D7080000}"/>
    <cellStyle name="計算方式 5 2 4 8 2" xfId="33420" xr:uid="{00000000-0005-0000-0000-000009370000}"/>
    <cellStyle name="計算方式 5 2 4 8 3" xfId="47381" xr:uid="{00000000-0005-0000-0000-000009370000}"/>
    <cellStyle name="計算方式 5 2 4 9" xfId="15488" xr:uid="{00000000-0005-0000-0000-0000D8080000}"/>
    <cellStyle name="計算方式 5 2 4 9 2" xfId="34044" xr:uid="{00000000-0005-0000-0000-00000A370000}"/>
    <cellStyle name="計算方式 5 2 4 9 3" xfId="47968" xr:uid="{00000000-0005-0000-0000-00000A370000}"/>
    <cellStyle name="計算方式 5 2 5" xfId="2231" xr:uid="{00000000-0005-0000-0000-00009E050000}"/>
    <cellStyle name="計算方式 5 2 5 10" xfId="23742" xr:uid="{00000000-0005-0000-0000-00000B370000}"/>
    <cellStyle name="計算方式 5 2 5 11" xfId="55151" xr:uid="{00000000-0005-0000-0000-00009E050000}"/>
    <cellStyle name="計算方式 5 2 5 2" xfId="5438" xr:uid="{00000000-0005-0000-0000-0000D9080000}"/>
    <cellStyle name="計算方式 5 2 5 2 2" xfId="20428" xr:uid="{00000000-0005-0000-0000-0000310B0000}"/>
    <cellStyle name="計算方式 5 2 5 2 2 2" xfId="38980" xr:uid="{00000000-0005-0000-0000-00000D370000}"/>
    <cellStyle name="計算方式 5 2 5 2 2 3" xfId="52459" xr:uid="{00000000-0005-0000-0000-00000D370000}"/>
    <cellStyle name="計算方式 5 2 5 2 3" xfId="25855" xr:uid="{00000000-0005-0000-0000-00000C370000}"/>
    <cellStyle name="計算方式 5 2 5 2 4" xfId="41351" xr:uid="{00000000-0005-0000-0000-00000C370000}"/>
    <cellStyle name="計算方式 5 2 5 3" xfId="6852" xr:uid="{00000000-0005-0000-0000-0000D9080000}"/>
    <cellStyle name="計算方式 5 2 5 3 2" xfId="27113" xr:uid="{00000000-0005-0000-0000-00000E370000}"/>
    <cellStyle name="計算方式 5 2 5 3 3" xfId="42287" xr:uid="{00000000-0005-0000-0000-00000E370000}"/>
    <cellStyle name="計算方式 5 2 5 4" xfId="10522" xr:uid="{00000000-0005-0000-0000-000054290000}"/>
    <cellStyle name="計算方式 5 2 5 5" xfId="13247" xr:uid="{00000000-0005-0000-0000-0000D9080000}"/>
    <cellStyle name="計算方式 5 2 5 5 2" xfId="31803" xr:uid="{00000000-0005-0000-0000-000010370000}"/>
    <cellStyle name="計算方式 5 2 5 5 3" xfId="45885" xr:uid="{00000000-0005-0000-0000-000010370000}"/>
    <cellStyle name="計算方式 5 2 5 6" xfId="15671" xr:uid="{00000000-0005-0000-0000-0000D9080000}"/>
    <cellStyle name="計算方式 5 2 5 6 2" xfId="34227" xr:uid="{00000000-0005-0000-0000-000011370000}"/>
    <cellStyle name="計算方式 5 2 5 6 3" xfId="48116" xr:uid="{00000000-0005-0000-0000-000011370000}"/>
    <cellStyle name="計算方式 5 2 5 7" xfId="18469" xr:uid="{00000000-0005-0000-0000-00009E050000}"/>
    <cellStyle name="計算方式 5 2 5 7 2" xfId="37025" xr:uid="{00000000-0005-0000-0000-000012370000}"/>
    <cellStyle name="計算方式 5 2 5 7 3" xfId="50538" xr:uid="{00000000-0005-0000-0000-000012370000}"/>
    <cellStyle name="計算方式 5 2 5 8" xfId="19953" xr:uid="{00000000-0005-0000-0000-0000D9080000}"/>
    <cellStyle name="計算方式 5 2 5 8 2" xfId="38509" xr:uid="{00000000-0005-0000-0000-000013370000}"/>
    <cellStyle name="計算方式 5 2 5 8 3" xfId="52001" xr:uid="{00000000-0005-0000-0000-000013370000}"/>
    <cellStyle name="計算方式 5 2 5 9" xfId="21387" xr:uid="{00000000-0005-0000-0000-00009E050000}"/>
    <cellStyle name="計算方式 5 2 5 9 2" xfId="39927" xr:uid="{00000000-0005-0000-0000-000014370000}"/>
    <cellStyle name="計算方式 5 2 5 9 3" xfId="53275" xr:uid="{00000000-0005-0000-0000-000014370000}"/>
    <cellStyle name="計算方式 5 2 6" xfId="3184" xr:uid="{00000000-0005-0000-0000-00009E050000}"/>
    <cellStyle name="計算方式 5 2 6 10" xfId="56003" xr:uid="{00000000-0005-0000-0000-00009E050000}"/>
    <cellStyle name="計算方式 5 2 6 2" xfId="6391" xr:uid="{00000000-0005-0000-0000-0000DA080000}"/>
    <cellStyle name="計算方式 5 2 6 2 2" xfId="21026" xr:uid="{00000000-0005-0000-0000-0000330B0000}"/>
    <cellStyle name="計算方式 5 2 6 2 2 2" xfId="39566" xr:uid="{00000000-0005-0000-0000-000017370000}"/>
    <cellStyle name="計算方式 5 2 6 2 2 3" xfId="52914" xr:uid="{00000000-0005-0000-0000-000017370000}"/>
    <cellStyle name="計算方式 5 2 6 2 3" xfId="26796" xr:uid="{00000000-0005-0000-0000-000016370000}"/>
    <cellStyle name="計算方式 5 2 6 2 4" xfId="42017" xr:uid="{00000000-0005-0000-0000-000016370000}"/>
    <cellStyle name="計算方式 5 2 6 3" xfId="10074" xr:uid="{00000000-0005-0000-0000-0000DA080000}"/>
    <cellStyle name="計算方式 5 2 6 3 2" xfId="29673" xr:uid="{00000000-0005-0000-0000-000018370000}"/>
    <cellStyle name="計算方式 5 2 6 3 3" xfId="44237" xr:uid="{00000000-0005-0000-0000-000018370000}"/>
    <cellStyle name="計算方式 5 2 6 4" xfId="10523" xr:uid="{00000000-0005-0000-0000-000055290000}"/>
    <cellStyle name="計算方式 5 2 6 5" xfId="11780" xr:uid="{00000000-0005-0000-0000-0000DA080000}"/>
    <cellStyle name="計算方式 5 2 6 5 2" xfId="30344" xr:uid="{00000000-0005-0000-0000-00001A370000}"/>
    <cellStyle name="計算方式 5 2 6 5 3" xfId="44491" xr:uid="{00000000-0005-0000-0000-00001A370000}"/>
    <cellStyle name="計算方式 5 2 6 6" xfId="17090" xr:uid="{00000000-0005-0000-0000-0000DA080000}"/>
    <cellStyle name="計算方式 5 2 6 6 2" xfId="35646" xr:uid="{00000000-0005-0000-0000-00001B370000}"/>
    <cellStyle name="計算方式 5 2 6 6 3" xfId="49326" xr:uid="{00000000-0005-0000-0000-00001B370000}"/>
    <cellStyle name="計算方式 5 2 6 7" xfId="13423" xr:uid="{00000000-0005-0000-0000-00009E050000}"/>
    <cellStyle name="計算方式 5 2 6 7 2" xfId="31979" xr:uid="{00000000-0005-0000-0000-00001C370000}"/>
    <cellStyle name="計算方式 5 2 6 7 3" xfId="46050" xr:uid="{00000000-0005-0000-0000-00001C370000}"/>
    <cellStyle name="計算方式 5 2 6 8" xfId="16243" xr:uid="{00000000-0005-0000-0000-0000DA080000}"/>
    <cellStyle name="計算方式 5 2 6 8 2" xfId="34799" xr:uid="{00000000-0005-0000-0000-00001D370000}"/>
    <cellStyle name="計算方式 5 2 6 8 3" xfId="48589" xr:uid="{00000000-0005-0000-0000-00001D370000}"/>
    <cellStyle name="計算方式 5 2 6 9" xfId="21947" xr:uid="{00000000-0005-0000-0000-00009E050000}"/>
    <cellStyle name="計算方式 5 2 6 9 2" xfId="40487" xr:uid="{00000000-0005-0000-0000-00001E370000}"/>
    <cellStyle name="計算方式 5 2 6 9 3" xfId="53835" xr:uid="{00000000-0005-0000-0000-00001E370000}"/>
    <cellStyle name="計算方式 5 2 7" xfId="4628" xr:uid="{00000000-0005-0000-0000-0000CB080000}"/>
    <cellStyle name="計算方式 5 2 7 2" xfId="25140" xr:uid="{00000000-0005-0000-0000-00001F370000}"/>
    <cellStyle name="計算方式 5 2 7 3" xfId="28505" xr:uid="{00000000-0005-0000-0000-00001F370000}"/>
    <cellStyle name="計算方式 5 2 8" xfId="10508" xr:uid="{00000000-0005-0000-0000-000046290000}"/>
    <cellStyle name="計算方式 5 2 9" xfId="15194" xr:uid="{00000000-0005-0000-0000-00009E050000}"/>
    <cellStyle name="計算方式 5 2 9 2" xfId="33750" xr:uid="{00000000-0005-0000-0000-000021370000}"/>
    <cellStyle name="計算方式 5 2 9 3" xfId="47696" xr:uid="{00000000-0005-0000-0000-000021370000}"/>
    <cellStyle name="計算方式 5 3" xfId="1414" xr:uid="{00000000-0005-0000-0000-0000A2050000}"/>
    <cellStyle name="計算方式 5 3 10" xfId="13987" xr:uid="{00000000-0005-0000-0000-0000DB080000}"/>
    <cellStyle name="計算方式 5 3 10 2" xfId="32543" xr:uid="{00000000-0005-0000-0000-000023370000}"/>
    <cellStyle name="計算方式 5 3 10 3" xfId="46552" xr:uid="{00000000-0005-0000-0000-000023370000}"/>
    <cellStyle name="計算方式 5 3 11" xfId="19853" xr:uid="{00000000-0005-0000-0000-0000A2050000}"/>
    <cellStyle name="計算方式 5 3 11 2" xfId="38409" xr:uid="{00000000-0005-0000-0000-000024370000}"/>
    <cellStyle name="計算方式 5 3 11 3" xfId="51901" xr:uid="{00000000-0005-0000-0000-000024370000}"/>
    <cellStyle name="計算方式 5 3 12" xfId="11517" xr:uid="{00000000-0005-0000-0000-0000A2050000}"/>
    <cellStyle name="計算方式 5 3 12 2" xfId="30081" xr:uid="{00000000-0005-0000-0000-000025370000}"/>
    <cellStyle name="計算方式 5 3 12 3" xfId="44296" xr:uid="{00000000-0005-0000-0000-000025370000}"/>
    <cellStyle name="計算方式 5 3 13" xfId="23154" xr:uid="{00000000-0005-0000-0000-000022370000}"/>
    <cellStyle name="計算方式 5 3 14" xfId="29867" xr:uid="{00000000-0005-0000-0000-000022370000}"/>
    <cellStyle name="計算方式 5 3 15" xfId="54536" xr:uid="{00000000-0005-0000-0000-0000A2050000}"/>
    <cellStyle name="計算方式 5 3 2" xfId="1836" xr:uid="{00000000-0005-0000-0000-0000A3050000}"/>
    <cellStyle name="計算方式 5 3 2 10" xfId="21309" xr:uid="{00000000-0005-0000-0000-0000A3050000}"/>
    <cellStyle name="計算方式 5 3 2 10 2" xfId="39849" xr:uid="{00000000-0005-0000-0000-000027370000}"/>
    <cellStyle name="計算方式 5 3 2 10 3" xfId="53197" xr:uid="{00000000-0005-0000-0000-000027370000}"/>
    <cellStyle name="計算方式 5 3 2 11" xfId="21061" xr:uid="{00000000-0005-0000-0000-0000A3050000}"/>
    <cellStyle name="計算方式 5 3 2 11 2" xfId="39601" xr:uid="{00000000-0005-0000-0000-000028370000}"/>
    <cellStyle name="計算方式 5 3 2 11 3" xfId="52949" xr:uid="{00000000-0005-0000-0000-000028370000}"/>
    <cellStyle name="計算方式 5 3 2 12" xfId="23391" xr:uid="{00000000-0005-0000-0000-000026370000}"/>
    <cellStyle name="計算方式 5 3 2 13" xfId="29726" xr:uid="{00000000-0005-0000-0000-000026370000}"/>
    <cellStyle name="計算方式 5 3 2 14" xfId="54757" xr:uid="{00000000-0005-0000-0000-0000A3050000}"/>
    <cellStyle name="計算方式 5 3 2 2" xfId="1871" xr:uid="{00000000-0005-0000-0000-0000A3050000}"/>
    <cellStyle name="計算方式 5 3 2 2 10" xfId="17885" xr:uid="{00000000-0005-0000-0000-0000A3050000}"/>
    <cellStyle name="計算方式 5 3 2 2 10 2" xfId="36441" xr:uid="{00000000-0005-0000-0000-00002A370000}"/>
    <cellStyle name="計算方式 5 3 2 2 10 3" xfId="50026" xr:uid="{00000000-0005-0000-0000-00002A370000}"/>
    <cellStyle name="計算方式 5 3 2 2 11" xfId="19689" xr:uid="{00000000-0005-0000-0000-0000DD080000}"/>
    <cellStyle name="計算方式 5 3 2 2 11 2" xfId="38245" xr:uid="{00000000-0005-0000-0000-00002B370000}"/>
    <cellStyle name="計算方式 5 3 2 2 11 3" xfId="51737" xr:uid="{00000000-0005-0000-0000-00002B370000}"/>
    <cellStyle name="計算方式 5 3 2 2 12" xfId="23426" xr:uid="{00000000-0005-0000-0000-000029370000}"/>
    <cellStyle name="計算方式 5 3 2 2 13" xfId="54791" xr:uid="{00000000-0005-0000-0000-0000A3050000}"/>
    <cellStyle name="計算方式 5 3 2 2 2" xfId="5078" xr:uid="{00000000-0005-0000-0000-0000DD080000}"/>
    <cellStyle name="計算方式 5 3 2 2 2 2" xfId="20105" xr:uid="{00000000-0005-0000-0000-0000370B0000}"/>
    <cellStyle name="計算方式 5 3 2 2 2 2 2" xfId="38657" xr:uid="{00000000-0005-0000-0000-00002D370000}"/>
    <cellStyle name="計算方式 5 3 2 2 2 2 3" xfId="52149" xr:uid="{00000000-0005-0000-0000-00002D370000}"/>
    <cellStyle name="計算方式 5 3 2 2 2 3" xfId="25495" xr:uid="{00000000-0005-0000-0000-00002C370000}"/>
    <cellStyle name="計算方式 5 3 2 2 2 4" xfId="41064" xr:uid="{00000000-0005-0000-0000-00002C370000}"/>
    <cellStyle name="計算方式 5 3 2 2 3" xfId="7044" xr:uid="{00000000-0005-0000-0000-0000DD080000}"/>
    <cellStyle name="計算方式 5 3 2 2 3 2" xfId="27232" xr:uid="{00000000-0005-0000-0000-00002E370000}"/>
    <cellStyle name="計算方式 5 3 2 2 3 3" xfId="42335" xr:uid="{00000000-0005-0000-0000-00002E370000}"/>
    <cellStyle name="計算方式 5 3 2 2 4" xfId="3981" xr:uid="{00000000-0005-0000-0000-0000DD080000}"/>
    <cellStyle name="計算方式 5 3 2 2 4 2" xfId="24535" xr:uid="{00000000-0005-0000-0000-00002F370000}"/>
    <cellStyle name="計算方式 5 3 2 2 4 3" xfId="27804" xr:uid="{00000000-0005-0000-0000-00002F370000}"/>
    <cellStyle name="計算方式 5 3 2 2 5" xfId="7341" xr:uid="{00000000-0005-0000-0000-0000DD080000}"/>
    <cellStyle name="計算方式 5 3 2 2 5 2" xfId="27526" xr:uid="{00000000-0005-0000-0000-000030370000}"/>
    <cellStyle name="計算方式 5 3 2 2 5 3" xfId="42612" xr:uid="{00000000-0005-0000-0000-000030370000}"/>
    <cellStyle name="計算方式 5 3 2 2 6" xfId="10526" xr:uid="{00000000-0005-0000-0000-000058290000}"/>
    <cellStyle name="計算方式 5 3 2 2 7" xfId="12754" xr:uid="{00000000-0005-0000-0000-0000A3050000}"/>
    <cellStyle name="計算方式 5 3 2 2 7 2" xfId="31310" xr:uid="{00000000-0005-0000-0000-000032370000}"/>
    <cellStyle name="計算方式 5 3 2 2 7 3" xfId="45398" xr:uid="{00000000-0005-0000-0000-000032370000}"/>
    <cellStyle name="計算方式 5 3 2 2 8" xfId="14398" xr:uid="{00000000-0005-0000-0000-0000DC080000}"/>
    <cellStyle name="計算方式 5 3 2 2 8 2" xfId="32954" xr:uid="{00000000-0005-0000-0000-000033370000}"/>
    <cellStyle name="計算方式 5 3 2 2 8 3" xfId="46938" xr:uid="{00000000-0005-0000-0000-000033370000}"/>
    <cellStyle name="計算方式 5 3 2 2 9" xfId="13766" xr:uid="{00000000-0005-0000-0000-0000DD080000}"/>
    <cellStyle name="計算方式 5 3 2 2 9 2" xfId="32322" xr:uid="{00000000-0005-0000-0000-000034370000}"/>
    <cellStyle name="計算方式 5 3 2 2 9 3" xfId="46354" xr:uid="{00000000-0005-0000-0000-000034370000}"/>
    <cellStyle name="計算方式 5 3 2 3" xfId="2954" xr:uid="{00000000-0005-0000-0000-0000A3050000}"/>
    <cellStyle name="計算方式 5 3 2 3 10" xfId="19901" xr:uid="{00000000-0005-0000-0000-0000DE080000}"/>
    <cellStyle name="計算方式 5 3 2 3 10 2" xfId="38457" xr:uid="{00000000-0005-0000-0000-000036370000}"/>
    <cellStyle name="計算方式 5 3 2 3 10 3" xfId="51949" xr:uid="{00000000-0005-0000-0000-000036370000}"/>
    <cellStyle name="計算方式 5 3 2 3 11" xfId="55775" xr:uid="{00000000-0005-0000-0000-0000A3050000}"/>
    <cellStyle name="計算方式 5 3 2 3 2" xfId="6161" xr:uid="{00000000-0005-0000-0000-0000DE080000}"/>
    <cellStyle name="計算方式 5 3 2 3 2 2" xfId="26569" xr:uid="{00000000-0005-0000-0000-000037370000}"/>
    <cellStyle name="計算方式 5 3 2 3 2 3" xfId="41863" xr:uid="{00000000-0005-0000-0000-000037370000}"/>
    <cellStyle name="計算方式 5 3 2 3 3" xfId="8127" xr:uid="{00000000-0005-0000-0000-0000DE080000}"/>
    <cellStyle name="計算方式 5 3 2 3 3 2" xfId="28144" xr:uid="{00000000-0005-0000-0000-000038370000}"/>
    <cellStyle name="計算方式 5 3 2 3 3 3" xfId="43042" xr:uid="{00000000-0005-0000-0000-000038370000}"/>
    <cellStyle name="計算方式 5 3 2 3 4" xfId="8987" xr:uid="{00000000-0005-0000-0000-0000DE080000}"/>
    <cellStyle name="計算方式 5 3 2 3 4 2" xfId="28821" xr:uid="{00000000-0005-0000-0000-000039370000}"/>
    <cellStyle name="計算方式 5 3 2 3 4 3" xfId="43519" xr:uid="{00000000-0005-0000-0000-000039370000}"/>
    <cellStyle name="計算方式 5 3 2 3 5" xfId="9844" xr:uid="{00000000-0005-0000-0000-0000DE080000}"/>
    <cellStyle name="計算方式 5 3 2 3 5 2" xfId="29445" xr:uid="{00000000-0005-0000-0000-00003A370000}"/>
    <cellStyle name="計算方式 5 3 2 3 5 3" xfId="44023" xr:uid="{00000000-0005-0000-0000-00003A370000}"/>
    <cellStyle name="計算方式 5 3 2 3 6" xfId="10527" xr:uid="{00000000-0005-0000-0000-000059290000}"/>
    <cellStyle name="計算方式 5 3 2 3 7" xfId="12975" xr:uid="{00000000-0005-0000-0000-0000DE080000}"/>
    <cellStyle name="計算方式 5 3 2 3 7 2" xfId="31531" xr:uid="{00000000-0005-0000-0000-00003C370000}"/>
    <cellStyle name="計算方式 5 3 2 3 7 3" xfId="45614" xr:uid="{00000000-0005-0000-0000-00003C370000}"/>
    <cellStyle name="計算方式 5 3 2 3 8" xfId="16860" xr:uid="{00000000-0005-0000-0000-0000DE080000}"/>
    <cellStyle name="計算方式 5 3 2 3 8 2" xfId="35416" xr:uid="{00000000-0005-0000-0000-00003D370000}"/>
    <cellStyle name="計算方式 5 3 2 3 8 3" xfId="49109" xr:uid="{00000000-0005-0000-0000-00003D370000}"/>
    <cellStyle name="計算方式 5 3 2 3 9" xfId="11482" xr:uid="{00000000-0005-0000-0000-0000A3050000}"/>
    <cellStyle name="計算方式 5 3 2 3 9 2" xfId="30046" xr:uid="{00000000-0005-0000-0000-00003E370000}"/>
    <cellStyle name="計算方式 5 3 2 3 9 3" xfId="44264" xr:uid="{00000000-0005-0000-0000-00003E370000}"/>
    <cellStyle name="計算方式 5 3 2 4" xfId="3112" xr:uid="{00000000-0005-0000-0000-0000A3050000}"/>
    <cellStyle name="計算方式 5 3 2 4 10" xfId="24314" xr:uid="{00000000-0005-0000-0000-00003F370000}"/>
    <cellStyle name="計算方式 5 3 2 4 11" xfId="55933" xr:uid="{00000000-0005-0000-0000-0000A3050000}"/>
    <cellStyle name="計算方式 5 3 2 4 2" xfId="6319" xr:uid="{00000000-0005-0000-0000-0000DF080000}"/>
    <cellStyle name="計算方式 5 3 2 4 2 2" xfId="20988" xr:uid="{00000000-0005-0000-0000-00003A0B0000}"/>
    <cellStyle name="計算方式 5 3 2 4 2 2 2" xfId="39531" xr:uid="{00000000-0005-0000-0000-000041370000}"/>
    <cellStyle name="計算方式 5 3 2 4 2 2 3" xfId="52880" xr:uid="{00000000-0005-0000-0000-000041370000}"/>
    <cellStyle name="計算方式 5 3 2 4 2 3" xfId="26727" xr:uid="{00000000-0005-0000-0000-000040370000}"/>
    <cellStyle name="計算方式 5 3 2 4 2 4" xfId="41949" xr:uid="{00000000-0005-0000-0000-000040370000}"/>
    <cellStyle name="計算方式 5 3 2 4 3" xfId="10002" xr:uid="{00000000-0005-0000-0000-0000DF080000}"/>
    <cellStyle name="計算方式 5 3 2 4 3 2" xfId="29603" xr:uid="{00000000-0005-0000-0000-000042370000}"/>
    <cellStyle name="計算方式 5 3 2 4 3 3" xfId="44169" xr:uid="{00000000-0005-0000-0000-000042370000}"/>
    <cellStyle name="計算方式 5 3 2 4 4" xfId="10528" xr:uid="{00000000-0005-0000-0000-00005A290000}"/>
    <cellStyle name="計算方式 5 3 2 4 5" xfId="12921" xr:uid="{00000000-0005-0000-0000-0000DF080000}"/>
    <cellStyle name="計算方式 5 3 2 4 5 2" xfId="31477" xr:uid="{00000000-0005-0000-0000-000044370000}"/>
    <cellStyle name="計算方式 5 3 2 4 5 3" xfId="45560" xr:uid="{00000000-0005-0000-0000-000044370000}"/>
    <cellStyle name="計算方式 5 3 2 4 6" xfId="17018" xr:uid="{00000000-0005-0000-0000-0000DF080000}"/>
    <cellStyle name="計算方式 5 3 2 4 6 2" xfId="35574" xr:uid="{00000000-0005-0000-0000-000045370000}"/>
    <cellStyle name="計算方式 5 3 2 4 6 3" xfId="49255" xr:uid="{00000000-0005-0000-0000-000045370000}"/>
    <cellStyle name="計算方式 5 3 2 4 7" xfId="17127" xr:uid="{00000000-0005-0000-0000-0000A3050000}"/>
    <cellStyle name="計算方式 5 3 2 4 7 2" xfId="35683" xr:uid="{00000000-0005-0000-0000-000046370000}"/>
    <cellStyle name="計算方式 5 3 2 4 7 3" xfId="49361" xr:uid="{00000000-0005-0000-0000-000046370000}"/>
    <cellStyle name="計算方式 5 3 2 4 8" xfId="17904" xr:uid="{00000000-0005-0000-0000-0000DF080000}"/>
    <cellStyle name="計算方式 5 3 2 4 8 2" xfId="36460" xr:uid="{00000000-0005-0000-0000-000047370000}"/>
    <cellStyle name="計算方式 5 3 2 4 8 3" xfId="50044" xr:uid="{00000000-0005-0000-0000-000047370000}"/>
    <cellStyle name="計算方式 5 3 2 4 9" xfId="21876" xr:uid="{00000000-0005-0000-0000-0000A3050000}"/>
    <cellStyle name="計算方式 5 3 2 4 9 2" xfId="40416" xr:uid="{00000000-0005-0000-0000-000048370000}"/>
    <cellStyle name="計算方式 5 3 2 4 9 3" xfId="53764" xr:uid="{00000000-0005-0000-0000-000048370000}"/>
    <cellStyle name="計算方式 5 3 2 5" xfId="5043" xr:uid="{00000000-0005-0000-0000-0000DC080000}"/>
    <cellStyle name="計算方式 5 3 2 5 2" xfId="20071" xr:uid="{00000000-0005-0000-0000-00003B0B0000}"/>
    <cellStyle name="計算方式 5 3 2 5 2 2" xfId="38624" xr:uid="{00000000-0005-0000-0000-00004A370000}"/>
    <cellStyle name="計算方式 5 3 2 5 2 3" xfId="52116" xr:uid="{00000000-0005-0000-0000-00004A370000}"/>
    <cellStyle name="計算方式 5 3 2 5 3" xfId="25461" xr:uid="{00000000-0005-0000-0000-000049370000}"/>
    <cellStyle name="計算方式 5 3 2 5 4" xfId="41030" xr:uid="{00000000-0005-0000-0000-000049370000}"/>
    <cellStyle name="計算方式 5 3 2 6" xfId="10525" xr:uid="{00000000-0005-0000-0000-000057290000}"/>
    <cellStyle name="計算方式 5 3 2 7" xfId="13722" xr:uid="{00000000-0005-0000-0000-0000A3050000}"/>
    <cellStyle name="計算方式 5 3 2 7 2" xfId="32278" xr:uid="{00000000-0005-0000-0000-00004C370000}"/>
    <cellStyle name="計算方式 5 3 2 7 3" xfId="46310" xr:uid="{00000000-0005-0000-0000-00004C370000}"/>
    <cellStyle name="計算方式 5 3 2 8" xfId="18221" xr:uid="{00000000-0005-0000-0000-0000DC080000}"/>
    <cellStyle name="計算方式 5 3 2 8 2" xfId="36777" xr:uid="{00000000-0005-0000-0000-00004D370000}"/>
    <cellStyle name="計算方式 5 3 2 8 3" xfId="50324" xr:uid="{00000000-0005-0000-0000-00004D370000}"/>
    <cellStyle name="計算方式 5 3 2 9" xfId="19716" xr:uid="{00000000-0005-0000-0000-0000DC080000}"/>
    <cellStyle name="計算方式 5 3 2 9 2" xfId="38272" xr:uid="{00000000-0005-0000-0000-00004E370000}"/>
    <cellStyle name="計算方式 5 3 2 9 3" xfId="51764" xr:uid="{00000000-0005-0000-0000-00004E370000}"/>
    <cellStyle name="計算方式 5 3 3" xfId="2185" xr:uid="{00000000-0005-0000-0000-0000A2050000}"/>
    <cellStyle name="計算方式 5 3 3 10" xfId="14915" xr:uid="{00000000-0005-0000-0000-0000A2050000}"/>
    <cellStyle name="計算方式 5 3 3 10 2" xfId="33471" xr:uid="{00000000-0005-0000-0000-000050370000}"/>
    <cellStyle name="計算方式 5 3 3 10 3" xfId="47430" xr:uid="{00000000-0005-0000-0000-000050370000}"/>
    <cellStyle name="計算方式 5 3 3 11" xfId="17563" xr:uid="{00000000-0005-0000-0000-0000E0080000}"/>
    <cellStyle name="計算方式 5 3 3 11 2" xfId="36119" xr:uid="{00000000-0005-0000-0000-000051370000}"/>
    <cellStyle name="計算方式 5 3 3 11 3" xfId="49749" xr:uid="{00000000-0005-0000-0000-000051370000}"/>
    <cellStyle name="計算方式 5 3 3 12" xfId="23696" xr:uid="{00000000-0005-0000-0000-00004F370000}"/>
    <cellStyle name="計算方式 5 3 3 13" xfId="55105" xr:uid="{00000000-0005-0000-0000-0000A2050000}"/>
    <cellStyle name="計算方式 5 3 3 2" xfId="5392" xr:uid="{00000000-0005-0000-0000-0000E0080000}"/>
    <cellStyle name="計算方式 5 3 3 2 2" xfId="20382" xr:uid="{00000000-0005-0000-0000-00003D0B0000}"/>
    <cellStyle name="計算方式 5 3 3 2 2 2" xfId="38934" xr:uid="{00000000-0005-0000-0000-000053370000}"/>
    <cellStyle name="計算方式 5 3 3 2 2 3" xfId="52413" xr:uid="{00000000-0005-0000-0000-000053370000}"/>
    <cellStyle name="計算方式 5 3 3 2 3" xfId="25809" xr:uid="{00000000-0005-0000-0000-000052370000}"/>
    <cellStyle name="計算方式 5 3 3 2 4" xfId="41305" xr:uid="{00000000-0005-0000-0000-000052370000}"/>
    <cellStyle name="計算方式 5 3 3 3" xfId="7358" xr:uid="{00000000-0005-0000-0000-0000E0080000}"/>
    <cellStyle name="計算方式 5 3 3 3 2" xfId="27543" xr:uid="{00000000-0005-0000-0000-000054370000}"/>
    <cellStyle name="計算方式 5 3 3 3 3" xfId="42629" xr:uid="{00000000-0005-0000-0000-000054370000}"/>
    <cellStyle name="計算方式 5 3 3 4" xfId="4588" xr:uid="{00000000-0005-0000-0000-0000E0080000}"/>
    <cellStyle name="計算方式 5 3 3 4 2" xfId="25100" xr:uid="{00000000-0005-0000-0000-000055370000}"/>
    <cellStyle name="計算方式 5 3 3 4 3" xfId="24581" xr:uid="{00000000-0005-0000-0000-000055370000}"/>
    <cellStyle name="計算方式 5 3 3 5" xfId="8164" xr:uid="{00000000-0005-0000-0000-0000E0080000}"/>
    <cellStyle name="計算方式 5 3 3 5 2" xfId="28181" xr:uid="{00000000-0005-0000-0000-000056370000}"/>
    <cellStyle name="計算方式 5 3 3 5 3" xfId="43079" xr:uid="{00000000-0005-0000-0000-000056370000}"/>
    <cellStyle name="計算方式 5 3 3 6" xfId="10529" xr:uid="{00000000-0005-0000-0000-00005B290000}"/>
    <cellStyle name="計算方式 5 3 3 7" xfId="12437" xr:uid="{00000000-0005-0000-0000-0000A2050000}"/>
    <cellStyle name="計算方式 5 3 3 7 2" xfId="30996" xr:uid="{00000000-0005-0000-0000-000058370000}"/>
    <cellStyle name="計算方式 5 3 3 7 3" xfId="45096" xr:uid="{00000000-0005-0000-0000-000058370000}"/>
    <cellStyle name="計算方式 5 3 3 8" xfId="14862" xr:uid="{00000000-0005-0000-0000-0000DF080000}"/>
    <cellStyle name="計算方式 5 3 3 8 2" xfId="33418" xr:uid="{00000000-0005-0000-0000-000059370000}"/>
    <cellStyle name="計算方式 5 3 3 8 3" xfId="47379" xr:uid="{00000000-0005-0000-0000-000059370000}"/>
    <cellStyle name="計算方式 5 3 3 9" xfId="15655" xr:uid="{00000000-0005-0000-0000-0000E0080000}"/>
    <cellStyle name="計算方式 5 3 3 9 2" xfId="34211" xr:uid="{00000000-0005-0000-0000-00005A370000}"/>
    <cellStyle name="計算方式 5 3 3 9 3" xfId="48100" xr:uid="{00000000-0005-0000-0000-00005A370000}"/>
    <cellStyle name="計算方式 5 3 4" xfId="2229" xr:uid="{00000000-0005-0000-0000-0000A2050000}"/>
    <cellStyle name="計算方式 5 3 4 10" xfId="23740" xr:uid="{00000000-0005-0000-0000-00005B370000}"/>
    <cellStyle name="計算方式 5 3 4 11" xfId="55149" xr:uid="{00000000-0005-0000-0000-0000A2050000}"/>
    <cellStyle name="計算方式 5 3 4 2" xfId="5436" xr:uid="{00000000-0005-0000-0000-0000E1080000}"/>
    <cellStyle name="計算方式 5 3 4 2 2" xfId="20426" xr:uid="{00000000-0005-0000-0000-00003F0B0000}"/>
    <cellStyle name="計算方式 5 3 4 2 2 2" xfId="38978" xr:uid="{00000000-0005-0000-0000-00005D370000}"/>
    <cellStyle name="計算方式 5 3 4 2 2 3" xfId="52457" xr:uid="{00000000-0005-0000-0000-00005D370000}"/>
    <cellStyle name="計算方式 5 3 4 2 3" xfId="25853" xr:uid="{00000000-0005-0000-0000-00005C370000}"/>
    <cellStyle name="計算方式 5 3 4 2 4" xfId="41349" xr:uid="{00000000-0005-0000-0000-00005C370000}"/>
    <cellStyle name="計算方式 5 3 4 3" xfId="6851" xr:uid="{00000000-0005-0000-0000-0000E1080000}"/>
    <cellStyle name="計算方式 5 3 4 3 2" xfId="27112" xr:uid="{00000000-0005-0000-0000-00005E370000}"/>
    <cellStyle name="計算方式 5 3 4 3 3" xfId="42286" xr:uid="{00000000-0005-0000-0000-00005E370000}"/>
    <cellStyle name="計算方式 5 3 4 4" xfId="10530" xr:uid="{00000000-0005-0000-0000-00005C290000}"/>
    <cellStyle name="計算方式 5 3 4 5" xfId="13249" xr:uid="{00000000-0005-0000-0000-0000E1080000}"/>
    <cellStyle name="計算方式 5 3 4 5 2" xfId="31805" xr:uid="{00000000-0005-0000-0000-000060370000}"/>
    <cellStyle name="計算方式 5 3 4 5 3" xfId="45887" xr:uid="{00000000-0005-0000-0000-000060370000}"/>
    <cellStyle name="計算方式 5 3 4 6" xfId="13497" xr:uid="{00000000-0005-0000-0000-0000E1080000}"/>
    <cellStyle name="計算方式 5 3 4 6 2" xfId="32053" xr:uid="{00000000-0005-0000-0000-000061370000}"/>
    <cellStyle name="計算方式 5 3 4 6 3" xfId="46118" xr:uid="{00000000-0005-0000-0000-000061370000}"/>
    <cellStyle name="計算方式 5 3 4 7" xfId="17601" xr:uid="{00000000-0005-0000-0000-0000A2050000}"/>
    <cellStyle name="計算方式 5 3 4 7 2" xfId="36157" xr:uid="{00000000-0005-0000-0000-000062370000}"/>
    <cellStyle name="計算方式 5 3 4 7 3" xfId="49786" xr:uid="{00000000-0005-0000-0000-000062370000}"/>
    <cellStyle name="計算方式 5 3 4 8" xfId="18172" xr:uid="{00000000-0005-0000-0000-0000E1080000}"/>
    <cellStyle name="計算方式 5 3 4 8 2" xfId="36728" xr:uid="{00000000-0005-0000-0000-000063370000}"/>
    <cellStyle name="計算方式 5 3 4 8 3" xfId="50280" xr:uid="{00000000-0005-0000-0000-000063370000}"/>
    <cellStyle name="計算方式 5 3 4 9" xfId="21385" xr:uid="{00000000-0005-0000-0000-0000A2050000}"/>
    <cellStyle name="計算方式 5 3 4 9 2" xfId="39925" xr:uid="{00000000-0005-0000-0000-000064370000}"/>
    <cellStyle name="計算方式 5 3 4 9 3" xfId="53273" xr:uid="{00000000-0005-0000-0000-000064370000}"/>
    <cellStyle name="計算方式 5 3 5" xfId="3186" xr:uid="{00000000-0005-0000-0000-0000A2050000}"/>
    <cellStyle name="計算方式 5 3 5 10" xfId="56005" xr:uid="{00000000-0005-0000-0000-0000A2050000}"/>
    <cellStyle name="計算方式 5 3 5 2" xfId="6393" xr:uid="{00000000-0005-0000-0000-0000E2080000}"/>
    <cellStyle name="計算方式 5 3 5 2 2" xfId="21028" xr:uid="{00000000-0005-0000-0000-0000410B0000}"/>
    <cellStyle name="計算方式 5 3 5 2 2 2" xfId="39568" xr:uid="{00000000-0005-0000-0000-000067370000}"/>
    <cellStyle name="計算方式 5 3 5 2 2 3" xfId="52916" xr:uid="{00000000-0005-0000-0000-000067370000}"/>
    <cellStyle name="計算方式 5 3 5 2 3" xfId="26798" xr:uid="{00000000-0005-0000-0000-000066370000}"/>
    <cellStyle name="計算方式 5 3 5 2 4" xfId="42019" xr:uid="{00000000-0005-0000-0000-000066370000}"/>
    <cellStyle name="計算方式 5 3 5 3" xfId="10076" xr:uid="{00000000-0005-0000-0000-0000E2080000}"/>
    <cellStyle name="計算方式 5 3 5 3 2" xfId="29675" xr:uid="{00000000-0005-0000-0000-000068370000}"/>
    <cellStyle name="計算方式 5 3 5 3 3" xfId="44239" xr:uid="{00000000-0005-0000-0000-000068370000}"/>
    <cellStyle name="計算方式 5 3 5 4" xfId="10531" xr:uid="{00000000-0005-0000-0000-00005D290000}"/>
    <cellStyle name="計算方式 5 3 5 5" xfId="11950" xr:uid="{00000000-0005-0000-0000-0000E2080000}"/>
    <cellStyle name="計算方式 5 3 5 5 2" xfId="30514" xr:uid="{00000000-0005-0000-0000-00006A370000}"/>
    <cellStyle name="計算方式 5 3 5 5 3" xfId="44658" xr:uid="{00000000-0005-0000-0000-00006A370000}"/>
    <cellStyle name="計算方式 5 3 5 6" xfId="17092" xr:uid="{00000000-0005-0000-0000-0000E2080000}"/>
    <cellStyle name="計算方式 5 3 5 6 2" xfId="35648" xr:uid="{00000000-0005-0000-0000-00006B370000}"/>
    <cellStyle name="計算方式 5 3 5 6 3" xfId="49328" xr:uid="{00000000-0005-0000-0000-00006B370000}"/>
    <cellStyle name="計算方式 5 3 5 7" xfId="18234" xr:uid="{00000000-0005-0000-0000-0000A2050000}"/>
    <cellStyle name="計算方式 5 3 5 7 2" xfId="36790" xr:uid="{00000000-0005-0000-0000-00006C370000}"/>
    <cellStyle name="計算方式 5 3 5 7 3" xfId="50335" xr:uid="{00000000-0005-0000-0000-00006C370000}"/>
    <cellStyle name="計算方式 5 3 5 8" xfId="21097" xr:uid="{00000000-0005-0000-0000-0000E2080000}"/>
    <cellStyle name="計算方式 5 3 5 8 2" xfId="39637" xr:uid="{00000000-0005-0000-0000-00006D370000}"/>
    <cellStyle name="計算方式 5 3 5 8 3" xfId="52985" xr:uid="{00000000-0005-0000-0000-00006D370000}"/>
    <cellStyle name="計算方式 5 3 5 9" xfId="21949" xr:uid="{00000000-0005-0000-0000-0000A2050000}"/>
    <cellStyle name="計算方式 5 3 5 9 2" xfId="40489" xr:uid="{00000000-0005-0000-0000-00006E370000}"/>
    <cellStyle name="計算方式 5 3 5 9 3" xfId="53837" xr:uid="{00000000-0005-0000-0000-00006E370000}"/>
    <cellStyle name="計算方式 5 3 6" xfId="4630" xr:uid="{00000000-0005-0000-0000-0000DB080000}"/>
    <cellStyle name="計算方式 5 3 6 2" xfId="25142" xr:uid="{00000000-0005-0000-0000-00006F370000}"/>
    <cellStyle name="計算方式 5 3 6 3" xfId="22568" xr:uid="{00000000-0005-0000-0000-00006F370000}"/>
    <cellStyle name="計算方式 5 3 7" xfId="10524" xr:uid="{00000000-0005-0000-0000-000056290000}"/>
    <cellStyle name="計算方式 5 3 8" xfId="13815" xr:uid="{00000000-0005-0000-0000-0000A2050000}"/>
    <cellStyle name="計算方式 5 3 8 2" xfId="32371" xr:uid="{00000000-0005-0000-0000-000071370000}"/>
    <cellStyle name="計算方式 5 3 8 3" xfId="46397" xr:uid="{00000000-0005-0000-0000-000071370000}"/>
    <cellStyle name="計算方式 5 3 9" xfId="16257" xr:uid="{00000000-0005-0000-0000-0000DB080000}"/>
    <cellStyle name="計算方式 5 3 9 2" xfId="34813" xr:uid="{00000000-0005-0000-0000-000072370000}"/>
    <cellStyle name="計算方式 5 3 9 3" xfId="48603" xr:uid="{00000000-0005-0000-0000-000072370000}"/>
    <cellStyle name="計算方式 5 4" xfId="1833" xr:uid="{00000000-0005-0000-0000-0000A4050000}"/>
    <cellStyle name="計算方式 5 4 10" xfId="21306" xr:uid="{00000000-0005-0000-0000-0000A4050000}"/>
    <cellStyle name="計算方式 5 4 10 2" xfId="39846" xr:uid="{00000000-0005-0000-0000-000074370000}"/>
    <cellStyle name="計算方式 5 4 10 3" xfId="53194" xr:uid="{00000000-0005-0000-0000-000074370000}"/>
    <cellStyle name="計算方式 5 4 11" xfId="19331" xr:uid="{00000000-0005-0000-0000-0000A4050000}"/>
    <cellStyle name="計算方式 5 4 11 2" xfId="37887" xr:uid="{00000000-0005-0000-0000-000075370000}"/>
    <cellStyle name="計算方式 5 4 11 3" xfId="51379" xr:uid="{00000000-0005-0000-0000-000075370000}"/>
    <cellStyle name="計算方式 5 4 12" xfId="23388" xr:uid="{00000000-0005-0000-0000-000073370000}"/>
    <cellStyle name="計算方式 5 4 13" xfId="29728" xr:uid="{00000000-0005-0000-0000-000073370000}"/>
    <cellStyle name="計算方式 5 4 14" xfId="54754" xr:uid="{00000000-0005-0000-0000-0000A4050000}"/>
    <cellStyle name="計算方式 5 4 2" xfId="1874" xr:uid="{00000000-0005-0000-0000-0000A4050000}"/>
    <cellStyle name="計算方式 5 4 2 10" xfId="18482" xr:uid="{00000000-0005-0000-0000-0000A4050000}"/>
    <cellStyle name="計算方式 5 4 2 10 2" xfId="37038" xr:uid="{00000000-0005-0000-0000-000077370000}"/>
    <cellStyle name="計算方式 5 4 2 10 3" xfId="50550" xr:uid="{00000000-0005-0000-0000-000077370000}"/>
    <cellStyle name="計算方式 5 4 2 11" xfId="19234" xr:uid="{00000000-0005-0000-0000-0000E4080000}"/>
    <cellStyle name="計算方式 5 4 2 11 2" xfId="37790" xr:uid="{00000000-0005-0000-0000-000078370000}"/>
    <cellStyle name="計算方式 5 4 2 11 3" xfId="51282" xr:uid="{00000000-0005-0000-0000-000078370000}"/>
    <cellStyle name="計算方式 5 4 2 12" xfId="23429" xr:uid="{00000000-0005-0000-0000-000076370000}"/>
    <cellStyle name="計算方式 5 4 2 13" xfId="54794" xr:uid="{00000000-0005-0000-0000-0000A4050000}"/>
    <cellStyle name="計算方式 5 4 2 2" xfId="5081" xr:uid="{00000000-0005-0000-0000-0000E4080000}"/>
    <cellStyle name="計算方式 5 4 2 2 2" xfId="20108" xr:uid="{00000000-0005-0000-0000-0000440B0000}"/>
    <cellStyle name="計算方式 5 4 2 2 2 2" xfId="38660" xr:uid="{00000000-0005-0000-0000-00007A370000}"/>
    <cellStyle name="計算方式 5 4 2 2 2 3" xfId="52152" xr:uid="{00000000-0005-0000-0000-00007A370000}"/>
    <cellStyle name="計算方式 5 4 2 2 3" xfId="25498" xr:uid="{00000000-0005-0000-0000-000079370000}"/>
    <cellStyle name="計算方式 5 4 2 2 4" xfId="41067" xr:uid="{00000000-0005-0000-0000-000079370000}"/>
    <cellStyle name="計算方式 5 4 2 3" xfId="7047" xr:uid="{00000000-0005-0000-0000-0000E4080000}"/>
    <cellStyle name="計算方式 5 4 2 3 2" xfId="27235" xr:uid="{00000000-0005-0000-0000-00007B370000}"/>
    <cellStyle name="計算方式 5 4 2 3 3" xfId="42338" xr:uid="{00000000-0005-0000-0000-00007B370000}"/>
    <cellStyle name="計算方式 5 4 2 4" xfId="3984" xr:uid="{00000000-0005-0000-0000-0000E4080000}"/>
    <cellStyle name="計算方式 5 4 2 4 2" xfId="24538" xr:uid="{00000000-0005-0000-0000-00007C370000}"/>
    <cellStyle name="計算方式 5 4 2 4 3" xfId="22775" xr:uid="{00000000-0005-0000-0000-00007C370000}"/>
    <cellStyle name="計算方式 5 4 2 5" xfId="8298" xr:uid="{00000000-0005-0000-0000-0000E4080000}"/>
    <cellStyle name="計算方式 5 4 2 5 2" xfId="28274" xr:uid="{00000000-0005-0000-0000-00007D370000}"/>
    <cellStyle name="計算方式 5 4 2 5 3" xfId="43122" xr:uid="{00000000-0005-0000-0000-00007D370000}"/>
    <cellStyle name="計算方式 5 4 2 6" xfId="10533" xr:uid="{00000000-0005-0000-0000-00005F290000}"/>
    <cellStyle name="計算方式 5 4 2 7" xfId="12751" xr:uid="{00000000-0005-0000-0000-0000A4050000}"/>
    <cellStyle name="計算方式 5 4 2 7 2" xfId="31307" xr:uid="{00000000-0005-0000-0000-00007F370000}"/>
    <cellStyle name="計算方式 5 4 2 7 3" xfId="45395" xr:uid="{00000000-0005-0000-0000-00007F370000}"/>
    <cellStyle name="計算方式 5 4 2 8" xfId="13649" xr:uid="{00000000-0005-0000-0000-0000E3080000}"/>
    <cellStyle name="計算方式 5 4 2 8 2" xfId="32205" xr:uid="{00000000-0005-0000-0000-000080370000}"/>
    <cellStyle name="計算方式 5 4 2 8 3" xfId="46250" xr:uid="{00000000-0005-0000-0000-000080370000}"/>
    <cellStyle name="計算方式 5 4 2 9" xfId="12706" xr:uid="{00000000-0005-0000-0000-0000E4080000}"/>
    <cellStyle name="計算方式 5 4 2 9 2" xfId="31262" xr:uid="{00000000-0005-0000-0000-000081370000}"/>
    <cellStyle name="計算方式 5 4 2 9 3" xfId="45356" xr:uid="{00000000-0005-0000-0000-000081370000}"/>
    <cellStyle name="計算方式 5 4 3" xfId="2951" xr:uid="{00000000-0005-0000-0000-0000A4050000}"/>
    <cellStyle name="計算方式 5 4 3 10" xfId="18075" xr:uid="{00000000-0005-0000-0000-0000E5080000}"/>
    <cellStyle name="計算方式 5 4 3 10 2" xfId="36631" xr:uid="{00000000-0005-0000-0000-000083370000}"/>
    <cellStyle name="計算方式 5 4 3 10 3" xfId="50193" xr:uid="{00000000-0005-0000-0000-000083370000}"/>
    <cellStyle name="計算方式 5 4 3 11" xfId="55772" xr:uid="{00000000-0005-0000-0000-0000A4050000}"/>
    <cellStyle name="計算方式 5 4 3 2" xfId="6158" xr:uid="{00000000-0005-0000-0000-0000E5080000}"/>
    <cellStyle name="計算方式 5 4 3 2 2" xfId="26566" xr:uid="{00000000-0005-0000-0000-000084370000}"/>
    <cellStyle name="計算方式 5 4 3 2 3" xfId="41860" xr:uid="{00000000-0005-0000-0000-000084370000}"/>
    <cellStyle name="計算方式 5 4 3 3" xfId="8124" xr:uid="{00000000-0005-0000-0000-0000E5080000}"/>
    <cellStyle name="計算方式 5 4 3 3 2" xfId="28141" xr:uid="{00000000-0005-0000-0000-000085370000}"/>
    <cellStyle name="計算方式 5 4 3 3 3" xfId="43039" xr:uid="{00000000-0005-0000-0000-000085370000}"/>
    <cellStyle name="計算方式 5 4 3 4" xfId="8984" xr:uid="{00000000-0005-0000-0000-0000E5080000}"/>
    <cellStyle name="計算方式 5 4 3 4 2" xfId="28818" xr:uid="{00000000-0005-0000-0000-000086370000}"/>
    <cellStyle name="計算方式 5 4 3 4 3" xfId="43516" xr:uid="{00000000-0005-0000-0000-000086370000}"/>
    <cellStyle name="計算方式 5 4 3 5" xfId="9841" xr:uid="{00000000-0005-0000-0000-0000E5080000}"/>
    <cellStyle name="計算方式 5 4 3 5 2" xfId="29442" xr:uid="{00000000-0005-0000-0000-000087370000}"/>
    <cellStyle name="計算方式 5 4 3 5 3" xfId="44020" xr:uid="{00000000-0005-0000-0000-000087370000}"/>
    <cellStyle name="計算方式 5 4 3 6" xfId="10534" xr:uid="{00000000-0005-0000-0000-000060290000}"/>
    <cellStyle name="計算方式 5 4 3 7" xfId="11854" xr:uid="{00000000-0005-0000-0000-0000E5080000}"/>
    <cellStyle name="計算方式 5 4 3 7 2" xfId="30418" xr:uid="{00000000-0005-0000-0000-000089370000}"/>
    <cellStyle name="計算方式 5 4 3 7 3" xfId="44563" xr:uid="{00000000-0005-0000-0000-000089370000}"/>
    <cellStyle name="計算方式 5 4 3 8" xfId="16857" xr:uid="{00000000-0005-0000-0000-0000E5080000}"/>
    <cellStyle name="計算方式 5 4 3 8 2" xfId="35413" xr:uid="{00000000-0005-0000-0000-00008A370000}"/>
    <cellStyle name="計算方式 5 4 3 8 3" xfId="49106" xr:uid="{00000000-0005-0000-0000-00008A370000}"/>
    <cellStyle name="計算方式 5 4 3 9" xfId="16038" xr:uid="{00000000-0005-0000-0000-0000A4050000}"/>
    <cellStyle name="計算方式 5 4 3 9 2" xfId="34594" xr:uid="{00000000-0005-0000-0000-00008B370000}"/>
    <cellStyle name="計算方式 5 4 3 9 3" xfId="48412" xr:uid="{00000000-0005-0000-0000-00008B370000}"/>
    <cellStyle name="計算方式 5 4 4" xfId="3109" xr:uid="{00000000-0005-0000-0000-0000A4050000}"/>
    <cellStyle name="計算方式 5 4 4 10" xfId="24311" xr:uid="{00000000-0005-0000-0000-00008C370000}"/>
    <cellStyle name="計算方式 5 4 4 11" xfId="55930" xr:uid="{00000000-0005-0000-0000-0000A4050000}"/>
    <cellStyle name="計算方式 5 4 4 2" xfId="6316" xr:uid="{00000000-0005-0000-0000-0000E6080000}"/>
    <cellStyle name="計算方式 5 4 4 2 2" xfId="20985" xr:uid="{00000000-0005-0000-0000-0000470B0000}"/>
    <cellStyle name="計算方式 5 4 4 2 2 2" xfId="39528" xr:uid="{00000000-0005-0000-0000-00008E370000}"/>
    <cellStyle name="計算方式 5 4 4 2 2 3" xfId="52877" xr:uid="{00000000-0005-0000-0000-00008E370000}"/>
    <cellStyle name="計算方式 5 4 4 2 3" xfId="26724" xr:uid="{00000000-0005-0000-0000-00008D370000}"/>
    <cellStyle name="計算方式 5 4 4 2 4" xfId="41946" xr:uid="{00000000-0005-0000-0000-00008D370000}"/>
    <cellStyle name="計算方式 5 4 4 3" xfId="9999" xr:uid="{00000000-0005-0000-0000-0000E6080000}"/>
    <cellStyle name="計算方式 5 4 4 3 2" xfId="29600" xr:uid="{00000000-0005-0000-0000-00008F370000}"/>
    <cellStyle name="計算方式 5 4 4 3 3" xfId="44166" xr:uid="{00000000-0005-0000-0000-00008F370000}"/>
    <cellStyle name="計算方式 5 4 4 4" xfId="10535" xr:uid="{00000000-0005-0000-0000-000061290000}"/>
    <cellStyle name="計算方式 5 4 4 5" xfId="11805" xr:uid="{00000000-0005-0000-0000-0000E6080000}"/>
    <cellStyle name="計算方式 5 4 4 5 2" xfId="30369" xr:uid="{00000000-0005-0000-0000-000091370000}"/>
    <cellStyle name="計算方式 5 4 4 5 3" xfId="44516" xr:uid="{00000000-0005-0000-0000-000091370000}"/>
    <cellStyle name="計算方式 5 4 4 6" xfId="17015" xr:uid="{00000000-0005-0000-0000-0000E6080000}"/>
    <cellStyle name="計算方式 5 4 4 6 2" xfId="35571" xr:uid="{00000000-0005-0000-0000-000092370000}"/>
    <cellStyle name="計算方式 5 4 4 6 3" xfId="49252" xr:uid="{00000000-0005-0000-0000-000092370000}"/>
    <cellStyle name="計算方式 5 4 4 7" xfId="16110" xr:uid="{00000000-0005-0000-0000-0000A4050000}"/>
    <cellStyle name="計算方式 5 4 4 7 2" xfId="34666" xr:uid="{00000000-0005-0000-0000-000093370000}"/>
    <cellStyle name="計算方式 5 4 4 7 3" xfId="48477" xr:uid="{00000000-0005-0000-0000-000093370000}"/>
    <cellStyle name="計算方式 5 4 4 8" xfId="19509" xr:uid="{00000000-0005-0000-0000-0000E6080000}"/>
    <cellStyle name="計算方式 5 4 4 8 2" xfId="38065" xr:uid="{00000000-0005-0000-0000-000094370000}"/>
    <cellStyle name="計算方式 5 4 4 8 3" xfId="51557" xr:uid="{00000000-0005-0000-0000-000094370000}"/>
    <cellStyle name="計算方式 5 4 4 9" xfId="21873" xr:uid="{00000000-0005-0000-0000-0000A4050000}"/>
    <cellStyle name="計算方式 5 4 4 9 2" xfId="40413" xr:uid="{00000000-0005-0000-0000-000095370000}"/>
    <cellStyle name="計算方式 5 4 4 9 3" xfId="53761" xr:uid="{00000000-0005-0000-0000-000095370000}"/>
    <cellStyle name="計算方式 5 4 5" xfId="5040" xr:uid="{00000000-0005-0000-0000-0000E3080000}"/>
    <cellStyle name="計算方式 5 4 5 2" xfId="20068" xr:uid="{00000000-0005-0000-0000-0000480B0000}"/>
    <cellStyle name="計算方式 5 4 5 2 2" xfId="38621" xr:uid="{00000000-0005-0000-0000-000097370000}"/>
    <cellStyle name="計算方式 5 4 5 2 3" xfId="52113" xr:uid="{00000000-0005-0000-0000-000097370000}"/>
    <cellStyle name="計算方式 5 4 5 3" xfId="25458" xr:uid="{00000000-0005-0000-0000-000096370000}"/>
    <cellStyle name="計算方式 5 4 5 4" xfId="41027" xr:uid="{00000000-0005-0000-0000-000096370000}"/>
    <cellStyle name="計算方式 5 4 6" xfId="10532" xr:uid="{00000000-0005-0000-0000-00005E290000}"/>
    <cellStyle name="計算方式 5 4 7" xfId="13828" xr:uid="{00000000-0005-0000-0000-0000A4050000}"/>
    <cellStyle name="計算方式 5 4 7 2" xfId="32384" xr:uid="{00000000-0005-0000-0000-000099370000}"/>
    <cellStyle name="計算方式 5 4 7 3" xfId="46408" xr:uid="{00000000-0005-0000-0000-000099370000}"/>
    <cellStyle name="計算方式 5 4 8" xfId="17755" xr:uid="{00000000-0005-0000-0000-0000E3080000}"/>
    <cellStyle name="計算方式 5 4 8 2" xfId="36311" xr:uid="{00000000-0005-0000-0000-00009A370000}"/>
    <cellStyle name="計算方式 5 4 8 3" xfId="49920" xr:uid="{00000000-0005-0000-0000-00009A370000}"/>
    <cellStyle name="計算方式 5 4 9" xfId="19199" xr:uid="{00000000-0005-0000-0000-0000E3080000}"/>
    <cellStyle name="計算方式 5 4 9 2" xfId="37755" xr:uid="{00000000-0005-0000-0000-00009B370000}"/>
    <cellStyle name="計算方式 5 4 9 3" xfId="51247" xr:uid="{00000000-0005-0000-0000-00009B370000}"/>
    <cellStyle name="計算方式 5 5" xfId="2188" xr:uid="{00000000-0005-0000-0000-00009D050000}"/>
    <cellStyle name="計算方式 5 5 10" xfId="14687" xr:uid="{00000000-0005-0000-0000-00009D050000}"/>
    <cellStyle name="計算方式 5 5 10 2" xfId="33243" xr:uid="{00000000-0005-0000-0000-00009D370000}"/>
    <cellStyle name="計算方式 5 5 10 3" xfId="47212" xr:uid="{00000000-0005-0000-0000-00009D370000}"/>
    <cellStyle name="計算方式 5 5 11" xfId="16097" xr:uid="{00000000-0005-0000-0000-0000E7080000}"/>
    <cellStyle name="計算方式 5 5 11 2" xfId="34653" xr:uid="{00000000-0005-0000-0000-00009E370000}"/>
    <cellStyle name="計算方式 5 5 11 3" xfId="48466" xr:uid="{00000000-0005-0000-0000-00009E370000}"/>
    <cellStyle name="計算方式 5 5 12" xfId="23699" xr:uid="{00000000-0005-0000-0000-00009C370000}"/>
    <cellStyle name="計算方式 5 5 13" xfId="55108" xr:uid="{00000000-0005-0000-0000-00009D050000}"/>
    <cellStyle name="計算方式 5 5 2" xfId="5395" xr:uid="{00000000-0005-0000-0000-0000E7080000}"/>
    <cellStyle name="計算方式 5 5 2 2" xfId="20385" xr:uid="{00000000-0005-0000-0000-00004A0B0000}"/>
    <cellStyle name="計算方式 5 5 2 2 2" xfId="38937" xr:uid="{00000000-0005-0000-0000-0000A0370000}"/>
    <cellStyle name="計算方式 5 5 2 2 3" xfId="52416" xr:uid="{00000000-0005-0000-0000-0000A0370000}"/>
    <cellStyle name="計算方式 5 5 2 3" xfId="25812" xr:uid="{00000000-0005-0000-0000-00009F370000}"/>
    <cellStyle name="計算方式 5 5 2 4" xfId="41308" xr:uid="{00000000-0005-0000-0000-00009F370000}"/>
    <cellStyle name="計算方式 5 5 3" xfId="7361" xr:uid="{00000000-0005-0000-0000-0000E7080000}"/>
    <cellStyle name="計算方式 5 5 3 2" xfId="27546" xr:uid="{00000000-0005-0000-0000-0000A1370000}"/>
    <cellStyle name="計算方式 5 5 3 3" xfId="42632" xr:uid="{00000000-0005-0000-0000-0000A1370000}"/>
    <cellStyle name="計算方式 5 5 4" xfId="4591" xr:uid="{00000000-0005-0000-0000-0000E7080000}"/>
    <cellStyle name="計算方式 5 5 4 2" xfId="25103" xr:uid="{00000000-0005-0000-0000-0000A2370000}"/>
    <cellStyle name="計算方式 5 5 4 3" xfId="28506" xr:uid="{00000000-0005-0000-0000-0000A2370000}"/>
    <cellStyle name="計算方式 5 5 5" xfId="6831" xr:uid="{00000000-0005-0000-0000-0000E7080000}"/>
    <cellStyle name="計算方式 5 5 5 2" xfId="27092" xr:uid="{00000000-0005-0000-0000-0000A3370000}"/>
    <cellStyle name="計算方式 5 5 5 3" xfId="42266" xr:uid="{00000000-0005-0000-0000-0000A3370000}"/>
    <cellStyle name="計算方式 5 5 6" xfId="10536" xr:uid="{00000000-0005-0000-0000-000062290000}"/>
    <cellStyle name="計算方式 5 5 7" xfId="12434" xr:uid="{00000000-0005-0000-0000-00009D050000}"/>
    <cellStyle name="計算方式 5 5 7 2" xfId="30993" xr:uid="{00000000-0005-0000-0000-0000A5370000}"/>
    <cellStyle name="計算方式 5 5 7 3" xfId="45093" xr:uid="{00000000-0005-0000-0000-0000A5370000}"/>
    <cellStyle name="計算方式 5 5 8" xfId="14865" xr:uid="{00000000-0005-0000-0000-0000E6080000}"/>
    <cellStyle name="計算方式 5 5 8 2" xfId="33421" xr:uid="{00000000-0005-0000-0000-0000A6370000}"/>
    <cellStyle name="計算方式 5 5 8 3" xfId="47382" xr:uid="{00000000-0005-0000-0000-0000A6370000}"/>
    <cellStyle name="計算方式 5 5 9" xfId="15656" xr:uid="{00000000-0005-0000-0000-0000E7080000}"/>
    <cellStyle name="計算方式 5 5 9 2" xfId="34212" xr:uid="{00000000-0005-0000-0000-0000A7370000}"/>
    <cellStyle name="計算方式 5 5 9 3" xfId="48101" xr:uid="{00000000-0005-0000-0000-0000A7370000}"/>
    <cellStyle name="計算方式 5 6" xfId="2232" xr:uid="{00000000-0005-0000-0000-00009D050000}"/>
    <cellStyle name="計算方式 5 6 10" xfId="23743" xr:uid="{00000000-0005-0000-0000-0000A8370000}"/>
    <cellStyle name="計算方式 5 6 11" xfId="55152" xr:uid="{00000000-0005-0000-0000-00009D050000}"/>
    <cellStyle name="計算方式 5 6 2" xfId="5439" xr:uid="{00000000-0005-0000-0000-0000E8080000}"/>
    <cellStyle name="計算方式 5 6 2 2" xfId="20429" xr:uid="{00000000-0005-0000-0000-00004C0B0000}"/>
    <cellStyle name="計算方式 5 6 2 2 2" xfId="38981" xr:uid="{00000000-0005-0000-0000-0000AA370000}"/>
    <cellStyle name="計算方式 5 6 2 2 3" xfId="52460" xr:uid="{00000000-0005-0000-0000-0000AA370000}"/>
    <cellStyle name="計算方式 5 6 2 3" xfId="25856" xr:uid="{00000000-0005-0000-0000-0000A9370000}"/>
    <cellStyle name="計算方式 5 6 2 4" xfId="41352" xr:uid="{00000000-0005-0000-0000-0000A9370000}"/>
    <cellStyle name="計算方式 5 6 3" xfId="8191" xr:uid="{00000000-0005-0000-0000-0000E8080000}"/>
    <cellStyle name="計算方式 5 6 3 2" xfId="28208" xr:uid="{00000000-0005-0000-0000-0000AB370000}"/>
    <cellStyle name="計算方式 5 6 3 3" xfId="43106" xr:uid="{00000000-0005-0000-0000-0000AB370000}"/>
    <cellStyle name="計算方式 5 6 4" xfId="10537" xr:uid="{00000000-0005-0000-0000-000063290000}"/>
    <cellStyle name="計算方式 5 6 5" xfId="13246" xr:uid="{00000000-0005-0000-0000-0000E8080000}"/>
    <cellStyle name="計算方式 5 6 5 2" xfId="31802" xr:uid="{00000000-0005-0000-0000-0000AD370000}"/>
    <cellStyle name="計算方式 5 6 5 3" xfId="45884" xr:uid="{00000000-0005-0000-0000-0000AD370000}"/>
    <cellStyle name="計算方式 5 6 6" xfId="12285" xr:uid="{00000000-0005-0000-0000-0000E8080000}"/>
    <cellStyle name="計算方式 5 6 6 2" xfId="30846" xr:uid="{00000000-0005-0000-0000-0000AE370000}"/>
    <cellStyle name="計算方式 5 6 6 3" xfId="44959" xr:uid="{00000000-0005-0000-0000-0000AE370000}"/>
    <cellStyle name="計算方式 5 6 7" xfId="17638" xr:uid="{00000000-0005-0000-0000-00009D050000}"/>
    <cellStyle name="計算方式 5 6 7 2" xfId="36194" xr:uid="{00000000-0005-0000-0000-0000AF370000}"/>
    <cellStyle name="計算方式 5 6 7 3" xfId="49820" xr:uid="{00000000-0005-0000-0000-0000AF370000}"/>
    <cellStyle name="計算方式 5 6 8" xfId="19130" xr:uid="{00000000-0005-0000-0000-0000E8080000}"/>
    <cellStyle name="計算方式 5 6 8 2" xfId="37686" xr:uid="{00000000-0005-0000-0000-0000B0370000}"/>
    <cellStyle name="計算方式 5 6 8 3" xfId="51178" xr:uid="{00000000-0005-0000-0000-0000B0370000}"/>
    <cellStyle name="計算方式 5 6 9" xfId="21388" xr:uid="{00000000-0005-0000-0000-00009D050000}"/>
    <cellStyle name="計算方式 5 6 9 2" xfId="39928" xr:uid="{00000000-0005-0000-0000-0000B1370000}"/>
    <cellStyle name="計算方式 5 6 9 3" xfId="53276" xr:uid="{00000000-0005-0000-0000-0000B1370000}"/>
    <cellStyle name="計算方式 5 7" xfId="3183" xr:uid="{00000000-0005-0000-0000-00009D050000}"/>
    <cellStyle name="計算方式 5 7 10" xfId="56002" xr:uid="{00000000-0005-0000-0000-00009D050000}"/>
    <cellStyle name="計算方式 5 7 2" xfId="6390" xr:uid="{00000000-0005-0000-0000-0000E9080000}"/>
    <cellStyle name="計算方式 5 7 2 2" xfId="21025" xr:uid="{00000000-0005-0000-0000-00004E0B0000}"/>
    <cellStyle name="計算方式 5 7 2 2 2" xfId="39565" xr:uid="{00000000-0005-0000-0000-0000B4370000}"/>
    <cellStyle name="計算方式 5 7 2 2 3" xfId="52913" xr:uid="{00000000-0005-0000-0000-0000B4370000}"/>
    <cellStyle name="計算方式 5 7 2 3" xfId="26795" xr:uid="{00000000-0005-0000-0000-0000B3370000}"/>
    <cellStyle name="計算方式 5 7 2 4" xfId="42016" xr:uid="{00000000-0005-0000-0000-0000B3370000}"/>
    <cellStyle name="計算方式 5 7 3" xfId="10073" xr:uid="{00000000-0005-0000-0000-0000E9080000}"/>
    <cellStyle name="計算方式 5 7 3 2" xfId="29672" xr:uid="{00000000-0005-0000-0000-0000B5370000}"/>
    <cellStyle name="計算方式 5 7 3 3" xfId="44236" xr:uid="{00000000-0005-0000-0000-0000B5370000}"/>
    <cellStyle name="計算方式 5 7 4" xfId="10538" xr:uid="{00000000-0005-0000-0000-000064290000}"/>
    <cellStyle name="計算方式 5 7 5" xfId="11953" xr:uid="{00000000-0005-0000-0000-0000E9080000}"/>
    <cellStyle name="計算方式 5 7 5 2" xfId="30517" xr:uid="{00000000-0005-0000-0000-0000B7370000}"/>
    <cellStyle name="計算方式 5 7 5 3" xfId="44661" xr:uid="{00000000-0005-0000-0000-0000B7370000}"/>
    <cellStyle name="計算方式 5 7 6" xfId="17089" xr:uid="{00000000-0005-0000-0000-0000E9080000}"/>
    <cellStyle name="計算方式 5 7 6 2" xfId="35645" xr:uid="{00000000-0005-0000-0000-0000B8370000}"/>
    <cellStyle name="計算方式 5 7 6 3" xfId="49325" xr:uid="{00000000-0005-0000-0000-0000B8370000}"/>
    <cellStyle name="計算方式 5 7 7" xfId="13410" xr:uid="{00000000-0005-0000-0000-00009D050000}"/>
    <cellStyle name="計算方式 5 7 7 2" xfId="31966" xr:uid="{00000000-0005-0000-0000-0000B9370000}"/>
    <cellStyle name="計算方式 5 7 7 3" xfId="46040" xr:uid="{00000000-0005-0000-0000-0000B9370000}"/>
    <cellStyle name="計算方式 5 7 8" xfId="14690" xr:uid="{00000000-0005-0000-0000-0000E9080000}"/>
    <cellStyle name="計算方式 5 7 8 2" xfId="33246" xr:uid="{00000000-0005-0000-0000-0000BA370000}"/>
    <cellStyle name="計算方式 5 7 8 3" xfId="47215" xr:uid="{00000000-0005-0000-0000-0000BA370000}"/>
    <cellStyle name="計算方式 5 7 9" xfId="21946" xr:uid="{00000000-0005-0000-0000-00009D050000}"/>
    <cellStyle name="計算方式 5 7 9 2" xfId="40486" xr:uid="{00000000-0005-0000-0000-0000BB370000}"/>
    <cellStyle name="計算方式 5 7 9 3" xfId="53834" xr:uid="{00000000-0005-0000-0000-0000BB370000}"/>
    <cellStyle name="計算方式 5 8" xfId="4627" xr:uid="{00000000-0005-0000-0000-0000CA080000}"/>
    <cellStyle name="計算方式 5 8 2" xfId="25139" xr:uid="{00000000-0005-0000-0000-0000BC370000}"/>
    <cellStyle name="計算方式 5 8 3" xfId="28839" xr:uid="{00000000-0005-0000-0000-0000BC370000}"/>
    <cellStyle name="計算方式 5 9" xfId="10507" xr:uid="{00000000-0005-0000-0000-000045290000}"/>
    <cellStyle name="計算方式 6" xfId="1415" xr:uid="{00000000-0005-0000-0000-0000A5050000}"/>
    <cellStyle name="計算方式 6 10" xfId="15197" xr:uid="{00000000-0005-0000-0000-0000A5050000}"/>
    <cellStyle name="計算方式 6 10 2" xfId="33753" xr:uid="{00000000-0005-0000-0000-0000BF370000}"/>
    <cellStyle name="計算方式 6 10 3" xfId="47699" xr:uid="{00000000-0005-0000-0000-0000BF370000}"/>
    <cellStyle name="計算方式 6 11" xfId="15989" xr:uid="{00000000-0005-0000-0000-0000EA080000}"/>
    <cellStyle name="計算方式 6 11 2" xfId="34545" xr:uid="{00000000-0005-0000-0000-0000C0370000}"/>
    <cellStyle name="計算方式 6 11 3" xfId="48376" xr:uid="{00000000-0005-0000-0000-0000C0370000}"/>
    <cellStyle name="計算方式 6 12" xfId="18837" xr:uid="{00000000-0005-0000-0000-0000EA080000}"/>
    <cellStyle name="計算方式 6 12 2" xfId="37393" xr:uid="{00000000-0005-0000-0000-0000C1370000}"/>
    <cellStyle name="計算方式 6 12 3" xfId="50885" xr:uid="{00000000-0005-0000-0000-0000C1370000}"/>
    <cellStyle name="計算方式 6 13" xfId="18971" xr:uid="{00000000-0005-0000-0000-0000A5050000}"/>
    <cellStyle name="計算方式 6 13 2" xfId="37527" xr:uid="{00000000-0005-0000-0000-0000C2370000}"/>
    <cellStyle name="計算方式 6 13 3" xfId="51019" xr:uid="{00000000-0005-0000-0000-0000C2370000}"/>
    <cellStyle name="計算方式 6 14" xfId="19964" xr:uid="{00000000-0005-0000-0000-0000A5050000}"/>
    <cellStyle name="計算方式 6 14 2" xfId="38520" xr:uid="{00000000-0005-0000-0000-0000C3370000}"/>
    <cellStyle name="計算方式 6 14 3" xfId="52012" xr:uid="{00000000-0005-0000-0000-0000C3370000}"/>
    <cellStyle name="計算方式 6 15" xfId="23155" xr:uid="{00000000-0005-0000-0000-0000BE370000}"/>
    <cellStyle name="計算方式 6 16" xfId="29874" xr:uid="{00000000-0005-0000-0000-0000BE370000}"/>
    <cellStyle name="計算方式 6 17" xfId="54537" xr:uid="{00000000-0005-0000-0000-0000A5050000}"/>
    <cellStyle name="計算方式 6 2" xfId="1416" xr:uid="{00000000-0005-0000-0000-0000A6050000}"/>
    <cellStyle name="計算方式 6 2 10" xfId="17959" xr:uid="{00000000-0005-0000-0000-0000EB080000}"/>
    <cellStyle name="計算方式 6 2 10 2" xfId="36515" xr:uid="{00000000-0005-0000-0000-0000C5370000}"/>
    <cellStyle name="計算方式 6 2 10 3" xfId="50096" xr:uid="{00000000-0005-0000-0000-0000C5370000}"/>
    <cellStyle name="計算方式 6 2 11" xfId="19368" xr:uid="{00000000-0005-0000-0000-0000EB080000}"/>
    <cellStyle name="計算方式 6 2 11 2" xfId="37924" xr:uid="{00000000-0005-0000-0000-0000C6370000}"/>
    <cellStyle name="計算方式 6 2 11 3" xfId="51416" xr:uid="{00000000-0005-0000-0000-0000C6370000}"/>
    <cellStyle name="計算方式 6 2 12" xfId="19530" xr:uid="{00000000-0005-0000-0000-0000A6050000}"/>
    <cellStyle name="計算方式 6 2 12 2" xfId="38086" xr:uid="{00000000-0005-0000-0000-0000C7370000}"/>
    <cellStyle name="計算方式 6 2 12 3" xfId="51578" xr:uid="{00000000-0005-0000-0000-0000C7370000}"/>
    <cellStyle name="計算方式 6 2 13" xfId="18740" xr:uid="{00000000-0005-0000-0000-0000A6050000}"/>
    <cellStyle name="計算方式 6 2 13 2" xfId="37296" xr:uid="{00000000-0005-0000-0000-0000C8370000}"/>
    <cellStyle name="計算方式 6 2 13 3" xfId="50793" xr:uid="{00000000-0005-0000-0000-0000C8370000}"/>
    <cellStyle name="計算方式 6 2 14" xfId="23156" xr:uid="{00000000-0005-0000-0000-0000C4370000}"/>
    <cellStyle name="計算方式 6 2 15" xfId="24373" xr:uid="{00000000-0005-0000-0000-0000C4370000}"/>
    <cellStyle name="計算方式 6 2 16" xfId="54538" xr:uid="{00000000-0005-0000-0000-0000A6050000}"/>
    <cellStyle name="計算方式 6 2 2" xfId="1417" xr:uid="{00000000-0005-0000-0000-0000A7050000}"/>
    <cellStyle name="計算方式 6 2 2 10" xfId="19697" xr:uid="{00000000-0005-0000-0000-0000EC080000}"/>
    <cellStyle name="計算方式 6 2 2 10 2" xfId="38253" xr:uid="{00000000-0005-0000-0000-0000CA370000}"/>
    <cellStyle name="計算方式 6 2 2 10 3" xfId="51745" xr:uid="{00000000-0005-0000-0000-0000CA370000}"/>
    <cellStyle name="計算方式 6 2 2 11" xfId="19747" xr:uid="{00000000-0005-0000-0000-0000A7050000}"/>
    <cellStyle name="計算方式 6 2 2 11 2" xfId="38303" xr:uid="{00000000-0005-0000-0000-0000CB370000}"/>
    <cellStyle name="計算方式 6 2 2 11 3" xfId="51795" xr:uid="{00000000-0005-0000-0000-0000CB370000}"/>
    <cellStyle name="計算方式 6 2 2 12" xfId="18602" xr:uid="{00000000-0005-0000-0000-0000A7050000}"/>
    <cellStyle name="計算方式 6 2 2 12 2" xfId="37158" xr:uid="{00000000-0005-0000-0000-0000CC370000}"/>
    <cellStyle name="計算方式 6 2 2 12 3" xfId="50660" xr:uid="{00000000-0005-0000-0000-0000CC370000}"/>
    <cellStyle name="計算方式 6 2 2 13" xfId="23157" xr:uid="{00000000-0005-0000-0000-0000C9370000}"/>
    <cellStyle name="計算方式 6 2 2 14" xfId="29873" xr:uid="{00000000-0005-0000-0000-0000C9370000}"/>
    <cellStyle name="計算方式 6 2 2 15" xfId="54539" xr:uid="{00000000-0005-0000-0000-0000A7050000}"/>
    <cellStyle name="計算方式 6 2 2 2" xfId="1839" xr:uid="{00000000-0005-0000-0000-0000A8050000}"/>
    <cellStyle name="計算方式 6 2 2 2 10" xfId="21312" xr:uid="{00000000-0005-0000-0000-0000A8050000}"/>
    <cellStyle name="計算方式 6 2 2 2 10 2" xfId="39852" xr:uid="{00000000-0005-0000-0000-0000CE370000}"/>
    <cellStyle name="計算方式 6 2 2 2 10 3" xfId="53200" xr:uid="{00000000-0005-0000-0000-0000CE370000}"/>
    <cellStyle name="計算方式 6 2 2 2 11" xfId="18976" xr:uid="{00000000-0005-0000-0000-0000A8050000}"/>
    <cellStyle name="計算方式 6 2 2 2 11 2" xfId="37532" xr:uid="{00000000-0005-0000-0000-0000CF370000}"/>
    <cellStyle name="計算方式 6 2 2 2 11 3" xfId="51024" xr:uid="{00000000-0005-0000-0000-0000CF370000}"/>
    <cellStyle name="計算方式 6 2 2 2 12" xfId="23394" xr:uid="{00000000-0005-0000-0000-0000CD370000}"/>
    <cellStyle name="計算方式 6 2 2 2 13" xfId="29720" xr:uid="{00000000-0005-0000-0000-0000CD370000}"/>
    <cellStyle name="計算方式 6 2 2 2 14" xfId="54760" xr:uid="{00000000-0005-0000-0000-0000A8050000}"/>
    <cellStyle name="計算方式 6 2 2 2 2" xfId="1868" xr:uid="{00000000-0005-0000-0000-0000A8050000}"/>
    <cellStyle name="計算方式 6 2 2 2 2 10" xfId="16114" xr:uid="{00000000-0005-0000-0000-0000A8050000}"/>
    <cellStyle name="計算方式 6 2 2 2 2 10 2" xfId="34670" xr:uid="{00000000-0005-0000-0000-0000D1370000}"/>
    <cellStyle name="計算方式 6 2 2 2 2 10 3" xfId="48480" xr:uid="{00000000-0005-0000-0000-0000D1370000}"/>
    <cellStyle name="計算方式 6 2 2 2 2 11" xfId="19210" xr:uid="{00000000-0005-0000-0000-0000EE080000}"/>
    <cellStyle name="計算方式 6 2 2 2 2 11 2" xfId="37766" xr:uid="{00000000-0005-0000-0000-0000D2370000}"/>
    <cellStyle name="計算方式 6 2 2 2 2 11 3" xfId="51258" xr:uid="{00000000-0005-0000-0000-0000D2370000}"/>
    <cellStyle name="計算方式 6 2 2 2 2 12" xfId="23423" xr:uid="{00000000-0005-0000-0000-0000D0370000}"/>
    <cellStyle name="計算方式 6 2 2 2 2 13" xfId="54788" xr:uid="{00000000-0005-0000-0000-0000A8050000}"/>
    <cellStyle name="計算方式 6 2 2 2 2 2" xfId="5075" xr:uid="{00000000-0005-0000-0000-0000EE080000}"/>
    <cellStyle name="計算方式 6 2 2 2 2 2 2" xfId="20102" xr:uid="{00000000-0005-0000-0000-0000540B0000}"/>
    <cellStyle name="計算方式 6 2 2 2 2 2 2 2" xfId="38654" xr:uid="{00000000-0005-0000-0000-0000D4370000}"/>
    <cellStyle name="計算方式 6 2 2 2 2 2 2 3" xfId="52146" xr:uid="{00000000-0005-0000-0000-0000D4370000}"/>
    <cellStyle name="計算方式 6 2 2 2 2 2 3" xfId="25492" xr:uid="{00000000-0005-0000-0000-0000D3370000}"/>
    <cellStyle name="計算方式 6 2 2 2 2 2 4" xfId="41061" xr:uid="{00000000-0005-0000-0000-0000D3370000}"/>
    <cellStyle name="計算方式 6 2 2 2 2 3" xfId="7041" xr:uid="{00000000-0005-0000-0000-0000EE080000}"/>
    <cellStyle name="計算方式 6 2 2 2 2 3 2" xfId="27229" xr:uid="{00000000-0005-0000-0000-0000D5370000}"/>
    <cellStyle name="計算方式 6 2 2 2 2 3 3" xfId="42332" xr:uid="{00000000-0005-0000-0000-0000D5370000}"/>
    <cellStyle name="計算方式 6 2 2 2 2 4" xfId="3978" xr:uid="{00000000-0005-0000-0000-0000EE080000}"/>
    <cellStyle name="計算方式 6 2 2 2 2 4 2" xfId="24532" xr:uid="{00000000-0005-0000-0000-0000D6370000}"/>
    <cellStyle name="計算方式 6 2 2 2 2 4 3" xfId="22778" xr:uid="{00000000-0005-0000-0000-0000D6370000}"/>
    <cellStyle name="計算方式 6 2 2 2 2 5" xfId="6606" xr:uid="{00000000-0005-0000-0000-0000EE080000}"/>
    <cellStyle name="計算方式 6 2 2 2 2 5 2" xfId="26867" xr:uid="{00000000-0005-0000-0000-0000D7370000}"/>
    <cellStyle name="計算方式 6 2 2 2 2 5 3" xfId="42049" xr:uid="{00000000-0005-0000-0000-0000D7370000}"/>
    <cellStyle name="計算方式 6 2 2 2 2 6" xfId="10543" xr:uid="{00000000-0005-0000-0000-000069290000}"/>
    <cellStyle name="計算方式 6 2 2 2 2 7" xfId="12757" xr:uid="{00000000-0005-0000-0000-0000A8050000}"/>
    <cellStyle name="計算方式 6 2 2 2 2 7 2" xfId="31313" xr:uid="{00000000-0005-0000-0000-0000D9370000}"/>
    <cellStyle name="計算方式 6 2 2 2 2 7 3" xfId="45401" xr:uid="{00000000-0005-0000-0000-0000D9370000}"/>
    <cellStyle name="計算方式 6 2 2 2 2 8" xfId="11512" xr:uid="{00000000-0005-0000-0000-0000ED080000}"/>
    <cellStyle name="計算方式 6 2 2 2 2 8 2" xfId="30076" xr:uid="{00000000-0005-0000-0000-0000DA370000}"/>
    <cellStyle name="計算方式 6 2 2 2 2 8 3" xfId="44291" xr:uid="{00000000-0005-0000-0000-0000DA370000}"/>
    <cellStyle name="計算方式 6 2 2 2 2 9" xfId="12318" xr:uid="{00000000-0005-0000-0000-0000EE080000}"/>
    <cellStyle name="計算方式 6 2 2 2 2 9 2" xfId="30879" xr:uid="{00000000-0005-0000-0000-0000DB370000}"/>
    <cellStyle name="計算方式 6 2 2 2 2 9 3" xfId="44991" xr:uid="{00000000-0005-0000-0000-0000DB370000}"/>
    <cellStyle name="計算方式 6 2 2 2 3" xfId="2957" xr:uid="{00000000-0005-0000-0000-0000A8050000}"/>
    <cellStyle name="計算方式 6 2 2 2 3 10" xfId="19806" xr:uid="{00000000-0005-0000-0000-0000EF080000}"/>
    <cellStyle name="計算方式 6 2 2 2 3 10 2" xfId="38362" xr:uid="{00000000-0005-0000-0000-0000DD370000}"/>
    <cellStyle name="計算方式 6 2 2 2 3 10 3" xfId="51854" xr:uid="{00000000-0005-0000-0000-0000DD370000}"/>
    <cellStyle name="計算方式 6 2 2 2 3 11" xfId="55778" xr:uid="{00000000-0005-0000-0000-0000A8050000}"/>
    <cellStyle name="計算方式 6 2 2 2 3 2" xfId="6164" xr:uid="{00000000-0005-0000-0000-0000EF080000}"/>
    <cellStyle name="計算方式 6 2 2 2 3 2 2" xfId="26572" xr:uid="{00000000-0005-0000-0000-0000DE370000}"/>
    <cellStyle name="計算方式 6 2 2 2 3 2 3" xfId="41866" xr:uid="{00000000-0005-0000-0000-0000DE370000}"/>
    <cellStyle name="計算方式 6 2 2 2 3 3" xfId="8130" xr:uid="{00000000-0005-0000-0000-0000EF080000}"/>
    <cellStyle name="計算方式 6 2 2 2 3 3 2" xfId="28147" xr:uid="{00000000-0005-0000-0000-0000DF370000}"/>
    <cellStyle name="計算方式 6 2 2 2 3 3 3" xfId="43045" xr:uid="{00000000-0005-0000-0000-0000DF370000}"/>
    <cellStyle name="計算方式 6 2 2 2 3 4" xfId="8990" xr:uid="{00000000-0005-0000-0000-0000EF080000}"/>
    <cellStyle name="計算方式 6 2 2 2 3 4 2" xfId="28824" xr:uid="{00000000-0005-0000-0000-0000E0370000}"/>
    <cellStyle name="計算方式 6 2 2 2 3 4 3" xfId="43522" xr:uid="{00000000-0005-0000-0000-0000E0370000}"/>
    <cellStyle name="計算方式 6 2 2 2 3 5" xfId="9847" xr:uid="{00000000-0005-0000-0000-0000EF080000}"/>
    <cellStyle name="計算方式 6 2 2 2 3 5 2" xfId="29448" xr:uid="{00000000-0005-0000-0000-0000E1370000}"/>
    <cellStyle name="計算方式 6 2 2 2 3 5 3" xfId="44026" xr:uid="{00000000-0005-0000-0000-0000E1370000}"/>
    <cellStyle name="計算方式 6 2 2 2 3 6" xfId="10544" xr:uid="{00000000-0005-0000-0000-00006A290000}"/>
    <cellStyle name="計算方式 6 2 2 2 3 7" xfId="12022" xr:uid="{00000000-0005-0000-0000-0000EF080000}"/>
    <cellStyle name="計算方式 6 2 2 2 3 7 2" xfId="30586" xr:uid="{00000000-0005-0000-0000-0000E3370000}"/>
    <cellStyle name="計算方式 6 2 2 2 3 7 3" xfId="44730" xr:uid="{00000000-0005-0000-0000-0000E3370000}"/>
    <cellStyle name="計算方式 6 2 2 2 3 8" xfId="16863" xr:uid="{00000000-0005-0000-0000-0000EF080000}"/>
    <cellStyle name="計算方式 6 2 2 2 3 8 2" xfId="35419" xr:uid="{00000000-0005-0000-0000-0000E4370000}"/>
    <cellStyle name="計算方式 6 2 2 2 3 8 3" xfId="49112" xr:uid="{00000000-0005-0000-0000-0000E4370000}"/>
    <cellStyle name="計算方式 6 2 2 2 3 9" xfId="18097" xr:uid="{00000000-0005-0000-0000-0000A8050000}"/>
    <cellStyle name="計算方式 6 2 2 2 3 9 2" xfId="36653" xr:uid="{00000000-0005-0000-0000-0000E5370000}"/>
    <cellStyle name="計算方式 6 2 2 2 3 9 3" xfId="50213" xr:uid="{00000000-0005-0000-0000-0000E5370000}"/>
    <cellStyle name="計算方式 6 2 2 2 4" xfId="3115" xr:uid="{00000000-0005-0000-0000-0000A8050000}"/>
    <cellStyle name="計算方式 6 2 2 2 4 10" xfId="24317" xr:uid="{00000000-0005-0000-0000-0000E6370000}"/>
    <cellStyle name="計算方式 6 2 2 2 4 11" xfId="55936" xr:uid="{00000000-0005-0000-0000-0000A8050000}"/>
    <cellStyle name="計算方式 6 2 2 2 4 2" xfId="6322" xr:uid="{00000000-0005-0000-0000-0000F0080000}"/>
    <cellStyle name="計算方式 6 2 2 2 4 2 2" xfId="20991" xr:uid="{00000000-0005-0000-0000-0000570B0000}"/>
    <cellStyle name="計算方式 6 2 2 2 4 2 2 2" xfId="39534" xr:uid="{00000000-0005-0000-0000-0000E8370000}"/>
    <cellStyle name="計算方式 6 2 2 2 4 2 2 3" xfId="52883" xr:uid="{00000000-0005-0000-0000-0000E8370000}"/>
    <cellStyle name="計算方式 6 2 2 2 4 2 3" xfId="26730" xr:uid="{00000000-0005-0000-0000-0000E7370000}"/>
    <cellStyle name="計算方式 6 2 2 2 4 2 4" xfId="41952" xr:uid="{00000000-0005-0000-0000-0000E7370000}"/>
    <cellStyle name="計算方式 6 2 2 2 4 3" xfId="10005" xr:uid="{00000000-0005-0000-0000-0000F0080000}"/>
    <cellStyle name="計算方式 6 2 2 2 4 3 2" xfId="29606" xr:uid="{00000000-0005-0000-0000-0000E9370000}"/>
    <cellStyle name="計算方式 6 2 2 2 4 3 3" xfId="44172" xr:uid="{00000000-0005-0000-0000-0000E9370000}"/>
    <cellStyle name="計算方式 6 2 2 2 4 4" xfId="10545" xr:uid="{00000000-0005-0000-0000-00006B290000}"/>
    <cellStyle name="計算方式 6 2 2 2 4 5" xfId="12920" xr:uid="{00000000-0005-0000-0000-0000F0080000}"/>
    <cellStyle name="計算方式 6 2 2 2 4 5 2" xfId="31476" xr:uid="{00000000-0005-0000-0000-0000EB370000}"/>
    <cellStyle name="計算方式 6 2 2 2 4 5 3" xfId="45559" xr:uid="{00000000-0005-0000-0000-0000EB370000}"/>
    <cellStyle name="計算方式 6 2 2 2 4 6" xfId="17021" xr:uid="{00000000-0005-0000-0000-0000F0080000}"/>
    <cellStyle name="計算方式 6 2 2 2 4 6 2" xfId="35577" xr:uid="{00000000-0005-0000-0000-0000EC370000}"/>
    <cellStyle name="計算方式 6 2 2 2 4 6 3" xfId="49258" xr:uid="{00000000-0005-0000-0000-0000EC370000}"/>
    <cellStyle name="計算方式 6 2 2 2 4 7" xfId="17729" xr:uid="{00000000-0005-0000-0000-0000A8050000}"/>
    <cellStyle name="計算方式 6 2 2 2 4 7 2" xfId="36285" xr:uid="{00000000-0005-0000-0000-0000ED370000}"/>
    <cellStyle name="計算方式 6 2 2 2 4 7 3" xfId="49898" xr:uid="{00000000-0005-0000-0000-0000ED370000}"/>
    <cellStyle name="計算方式 6 2 2 2 4 8" xfId="18461" xr:uid="{00000000-0005-0000-0000-0000F0080000}"/>
    <cellStyle name="計算方式 6 2 2 2 4 8 2" xfId="37017" xr:uid="{00000000-0005-0000-0000-0000EE370000}"/>
    <cellStyle name="計算方式 6 2 2 2 4 8 3" xfId="50532" xr:uid="{00000000-0005-0000-0000-0000EE370000}"/>
    <cellStyle name="計算方式 6 2 2 2 4 9" xfId="21879" xr:uid="{00000000-0005-0000-0000-0000A8050000}"/>
    <cellStyle name="計算方式 6 2 2 2 4 9 2" xfId="40419" xr:uid="{00000000-0005-0000-0000-0000EF370000}"/>
    <cellStyle name="計算方式 6 2 2 2 4 9 3" xfId="53767" xr:uid="{00000000-0005-0000-0000-0000EF370000}"/>
    <cellStyle name="計算方式 6 2 2 2 5" xfId="5046" xr:uid="{00000000-0005-0000-0000-0000ED080000}"/>
    <cellStyle name="計算方式 6 2 2 2 5 2" xfId="20074" xr:uid="{00000000-0005-0000-0000-0000580B0000}"/>
    <cellStyle name="計算方式 6 2 2 2 5 2 2" xfId="38627" xr:uid="{00000000-0005-0000-0000-0000F1370000}"/>
    <cellStyle name="計算方式 6 2 2 2 5 2 3" xfId="52119" xr:uid="{00000000-0005-0000-0000-0000F1370000}"/>
    <cellStyle name="計算方式 6 2 2 2 5 3" xfId="25464" xr:uid="{00000000-0005-0000-0000-0000F0370000}"/>
    <cellStyle name="計算方式 6 2 2 2 5 4" xfId="41033" xr:uid="{00000000-0005-0000-0000-0000F0370000}"/>
    <cellStyle name="計算方式 6 2 2 2 6" xfId="10542" xr:uid="{00000000-0005-0000-0000-000068290000}"/>
    <cellStyle name="計算方式 6 2 2 2 7" xfId="13720" xr:uid="{00000000-0005-0000-0000-0000A8050000}"/>
    <cellStyle name="計算方式 6 2 2 2 7 2" xfId="32276" xr:uid="{00000000-0005-0000-0000-0000F3370000}"/>
    <cellStyle name="計算方式 6 2 2 2 7 3" xfId="46308" xr:uid="{00000000-0005-0000-0000-0000F3370000}"/>
    <cellStyle name="計算方式 6 2 2 2 8" xfId="13774" xr:uid="{00000000-0005-0000-0000-0000ED080000}"/>
    <cellStyle name="計算方式 6 2 2 2 8 2" xfId="32330" xr:uid="{00000000-0005-0000-0000-0000F4370000}"/>
    <cellStyle name="計算方式 6 2 2 2 8 3" xfId="46361" xr:uid="{00000000-0005-0000-0000-0000F4370000}"/>
    <cellStyle name="計算方式 6 2 2 2 9" xfId="18625" xr:uid="{00000000-0005-0000-0000-0000ED080000}"/>
    <cellStyle name="計算方式 6 2 2 2 9 2" xfId="37181" xr:uid="{00000000-0005-0000-0000-0000F5370000}"/>
    <cellStyle name="計算方式 6 2 2 2 9 3" xfId="50683" xr:uid="{00000000-0005-0000-0000-0000F5370000}"/>
    <cellStyle name="計算方式 6 2 2 3" xfId="2182" xr:uid="{00000000-0005-0000-0000-0000A7050000}"/>
    <cellStyle name="計算方式 6 2 2 3 10" xfId="18408" xr:uid="{00000000-0005-0000-0000-0000A7050000}"/>
    <cellStyle name="計算方式 6 2 2 3 10 2" xfId="36964" xr:uid="{00000000-0005-0000-0000-0000F7370000}"/>
    <cellStyle name="計算方式 6 2 2 3 10 3" xfId="50484" xr:uid="{00000000-0005-0000-0000-0000F7370000}"/>
    <cellStyle name="計算方式 6 2 2 3 11" xfId="16085" xr:uid="{00000000-0005-0000-0000-0000F1080000}"/>
    <cellStyle name="計算方式 6 2 2 3 11 2" xfId="34641" xr:uid="{00000000-0005-0000-0000-0000F8370000}"/>
    <cellStyle name="計算方式 6 2 2 3 11 3" xfId="48456" xr:uid="{00000000-0005-0000-0000-0000F8370000}"/>
    <cellStyle name="計算方式 6 2 2 3 12" xfId="23693" xr:uid="{00000000-0005-0000-0000-0000F6370000}"/>
    <cellStyle name="計算方式 6 2 2 3 13" xfId="55102" xr:uid="{00000000-0005-0000-0000-0000A7050000}"/>
    <cellStyle name="計算方式 6 2 2 3 2" xfId="5389" xr:uid="{00000000-0005-0000-0000-0000F1080000}"/>
    <cellStyle name="計算方式 6 2 2 3 2 2" xfId="20379" xr:uid="{00000000-0005-0000-0000-00005A0B0000}"/>
    <cellStyle name="計算方式 6 2 2 3 2 2 2" xfId="38931" xr:uid="{00000000-0005-0000-0000-0000FA370000}"/>
    <cellStyle name="計算方式 6 2 2 3 2 2 3" xfId="52410" xr:uid="{00000000-0005-0000-0000-0000FA370000}"/>
    <cellStyle name="計算方式 6 2 2 3 2 3" xfId="25806" xr:uid="{00000000-0005-0000-0000-0000F9370000}"/>
    <cellStyle name="計算方式 6 2 2 3 2 4" xfId="41302" xr:uid="{00000000-0005-0000-0000-0000F9370000}"/>
    <cellStyle name="計算方式 6 2 2 3 3" xfId="7355" xr:uid="{00000000-0005-0000-0000-0000F1080000}"/>
    <cellStyle name="計算方式 6 2 2 3 3 2" xfId="27540" xr:uid="{00000000-0005-0000-0000-0000FB370000}"/>
    <cellStyle name="計算方式 6 2 2 3 3 3" xfId="42626" xr:uid="{00000000-0005-0000-0000-0000FB370000}"/>
    <cellStyle name="計算方式 6 2 2 3 4" xfId="4585" xr:uid="{00000000-0005-0000-0000-0000F1080000}"/>
    <cellStyle name="計算方式 6 2 2 3 4 2" xfId="25097" xr:uid="{00000000-0005-0000-0000-0000FC370000}"/>
    <cellStyle name="計算方式 6 2 2 3 4 3" xfId="22590" xr:uid="{00000000-0005-0000-0000-0000FC370000}"/>
    <cellStyle name="計算方式 6 2 2 3 5" xfId="8165" xr:uid="{00000000-0005-0000-0000-0000F1080000}"/>
    <cellStyle name="計算方式 6 2 2 3 5 2" xfId="28182" xr:uid="{00000000-0005-0000-0000-0000FD370000}"/>
    <cellStyle name="計算方式 6 2 2 3 5 3" xfId="43080" xr:uid="{00000000-0005-0000-0000-0000FD370000}"/>
    <cellStyle name="計算方式 6 2 2 3 6" xfId="10546" xr:uid="{00000000-0005-0000-0000-00006C290000}"/>
    <cellStyle name="計算方式 6 2 2 3 7" xfId="12440" xr:uid="{00000000-0005-0000-0000-0000A7050000}"/>
    <cellStyle name="計算方式 6 2 2 3 7 2" xfId="30999" xr:uid="{00000000-0005-0000-0000-0000FF370000}"/>
    <cellStyle name="計算方式 6 2 2 3 7 3" xfId="45099" xr:uid="{00000000-0005-0000-0000-0000FF370000}"/>
    <cellStyle name="計算方式 6 2 2 3 8" xfId="14859" xr:uid="{00000000-0005-0000-0000-0000F0080000}"/>
    <cellStyle name="計算方式 6 2 2 3 8 2" xfId="33415" xr:uid="{00000000-0005-0000-0000-000000380000}"/>
    <cellStyle name="計算方式 6 2 2 3 8 3" xfId="47376" xr:uid="{00000000-0005-0000-0000-000000380000}"/>
    <cellStyle name="計算方式 6 2 2 3 9" xfId="12277" xr:uid="{00000000-0005-0000-0000-0000F1080000}"/>
    <cellStyle name="計算方式 6 2 2 3 9 2" xfId="30838" xr:uid="{00000000-0005-0000-0000-000001380000}"/>
    <cellStyle name="計算方式 6 2 2 3 9 3" xfId="44956" xr:uid="{00000000-0005-0000-0000-000001380000}"/>
    <cellStyle name="計算方式 6 2 2 4" xfId="2226" xr:uid="{00000000-0005-0000-0000-0000A7050000}"/>
    <cellStyle name="計算方式 6 2 2 4 10" xfId="23737" xr:uid="{00000000-0005-0000-0000-000002380000}"/>
    <cellStyle name="計算方式 6 2 2 4 11" xfId="55146" xr:uid="{00000000-0005-0000-0000-0000A7050000}"/>
    <cellStyle name="計算方式 6 2 2 4 2" xfId="5433" xr:uid="{00000000-0005-0000-0000-0000F2080000}"/>
    <cellStyle name="計算方式 6 2 2 4 2 2" xfId="20423" xr:uid="{00000000-0005-0000-0000-00005C0B0000}"/>
    <cellStyle name="計算方式 6 2 2 4 2 2 2" xfId="38975" xr:uid="{00000000-0005-0000-0000-000004380000}"/>
    <cellStyle name="計算方式 6 2 2 4 2 2 3" xfId="52454" xr:uid="{00000000-0005-0000-0000-000004380000}"/>
    <cellStyle name="計算方式 6 2 2 4 2 3" xfId="25850" xr:uid="{00000000-0005-0000-0000-000003380000}"/>
    <cellStyle name="計算方式 6 2 2 4 2 4" xfId="41346" xr:uid="{00000000-0005-0000-0000-000003380000}"/>
    <cellStyle name="計算方式 6 2 2 4 3" xfId="6850" xr:uid="{00000000-0005-0000-0000-0000F2080000}"/>
    <cellStyle name="計算方式 6 2 2 4 3 2" xfId="27111" xr:uid="{00000000-0005-0000-0000-000005380000}"/>
    <cellStyle name="計算方式 6 2 2 4 3 3" xfId="42285" xr:uid="{00000000-0005-0000-0000-000005380000}"/>
    <cellStyle name="計算方式 6 2 2 4 4" xfId="10547" xr:uid="{00000000-0005-0000-0000-00006D290000}"/>
    <cellStyle name="計算方式 6 2 2 4 5" xfId="13252" xr:uid="{00000000-0005-0000-0000-0000F2080000}"/>
    <cellStyle name="計算方式 6 2 2 4 5 2" xfId="31808" xr:uid="{00000000-0005-0000-0000-000007380000}"/>
    <cellStyle name="計算方式 6 2 2 4 5 3" xfId="45890" xr:uid="{00000000-0005-0000-0000-000007380000}"/>
    <cellStyle name="計算方式 6 2 2 4 6" xfId="15663" xr:uid="{00000000-0005-0000-0000-0000F2080000}"/>
    <cellStyle name="計算方式 6 2 2 4 6 2" xfId="34219" xr:uid="{00000000-0005-0000-0000-000008380000}"/>
    <cellStyle name="計算方式 6 2 2 4 6 3" xfId="48108" xr:uid="{00000000-0005-0000-0000-000008380000}"/>
    <cellStyle name="計算方式 6 2 2 4 7" xfId="17182" xr:uid="{00000000-0005-0000-0000-0000A7050000}"/>
    <cellStyle name="計算方式 6 2 2 4 7 2" xfId="35738" xr:uid="{00000000-0005-0000-0000-000009380000}"/>
    <cellStyle name="計算方式 6 2 2 4 7 3" xfId="49413" xr:uid="{00000000-0005-0000-0000-000009380000}"/>
    <cellStyle name="計算方式 6 2 2 4 8" xfId="19882" xr:uid="{00000000-0005-0000-0000-0000F2080000}"/>
    <cellStyle name="計算方式 6 2 2 4 8 2" xfId="38438" xr:uid="{00000000-0005-0000-0000-00000A380000}"/>
    <cellStyle name="計算方式 6 2 2 4 8 3" xfId="51930" xr:uid="{00000000-0005-0000-0000-00000A380000}"/>
    <cellStyle name="計算方式 6 2 2 4 9" xfId="21382" xr:uid="{00000000-0005-0000-0000-0000A7050000}"/>
    <cellStyle name="計算方式 6 2 2 4 9 2" xfId="39922" xr:uid="{00000000-0005-0000-0000-00000B380000}"/>
    <cellStyle name="計算方式 6 2 2 4 9 3" xfId="53270" xr:uid="{00000000-0005-0000-0000-00000B380000}"/>
    <cellStyle name="計算方式 6 2 2 5" xfId="3189" xr:uid="{00000000-0005-0000-0000-0000A7050000}"/>
    <cellStyle name="計算方式 6 2 2 5 10" xfId="56008" xr:uid="{00000000-0005-0000-0000-0000A7050000}"/>
    <cellStyle name="計算方式 6 2 2 5 2" xfId="6396" xr:uid="{00000000-0005-0000-0000-0000F3080000}"/>
    <cellStyle name="計算方式 6 2 2 5 2 2" xfId="21031" xr:uid="{00000000-0005-0000-0000-00005E0B0000}"/>
    <cellStyle name="計算方式 6 2 2 5 2 2 2" xfId="39571" xr:uid="{00000000-0005-0000-0000-00000E380000}"/>
    <cellStyle name="計算方式 6 2 2 5 2 2 3" xfId="52919" xr:uid="{00000000-0005-0000-0000-00000E380000}"/>
    <cellStyle name="計算方式 6 2 2 5 2 3" xfId="26801" xr:uid="{00000000-0005-0000-0000-00000D380000}"/>
    <cellStyle name="計算方式 6 2 2 5 2 4" xfId="42022" xr:uid="{00000000-0005-0000-0000-00000D380000}"/>
    <cellStyle name="計算方式 6 2 2 5 3" xfId="10079" xr:uid="{00000000-0005-0000-0000-0000F3080000}"/>
    <cellStyle name="計算方式 6 2 2 5 3 2" xfId="29678" xr:uid="{00000000-0005-0000-0000-00000F380000}"/>
    <cellStyle name="計算方式 6 2 2 5 3 3" xfId="44242" xr:uid="{00000000-0005-0000-0000-00000F380000}"/>
    <cellStyle name="計算方式 6 2 2 5 4" xfId="10548" xr:uid="{00000000-0005-0000-0000-00006E290000}"/>
    <cellStyle name="計算方式 6 2 2 5 5" xfId="11949" xr:uid="{00000000-0005-0000-0000-0000F3080000}"/>
    <cellStyle name="計算方式 6 2 2 5 5 2" xfId="30513" xr:uid="{00000000-0005-0000-0000-000011380000}"/>
    <cellStyle name="計算方式 6 2 2 5 5 3" xfId="44657" xr:uid="{00000000-0005-0000-0000-000011380000}"/>
    <cellStyle name="計算方式 6 2 2 5 6" xfId="17095" xr:uid="{00000000-0005-0000-0000-0000F3080000}"/>
    <cellStyle name="計算方式 6 2 2 5 6 2" xfId="35651" xr:uid="{00000000-0005-0000-0000-000012380000}"/>
    <cellStyle name="計算方式 6 2 2 5 6 3" xfId="49331" xr:uid="{00000000-0005-0000-0000-000012380000}"/>
    <cellStyle name="計算方式 6 2 2 5 7" xfId="16113" xr:uid="{00000000-0005-0000-0000-0000A7050000}"/>
    <cellStyle name="計算方式 6 2 2 5 7 2" xfId="34669" xr:uid="{00000000-0005-0000-0000-000013380000}"/>
    <cellStyle name="計算方式 6 2 2 5 7 3" xfId="48479" xr:uid="{00000000-0005-0000-0000-000013380000}"/>
    <cellStyle name="計算方式 6 2 2 5 8" xfId="21100" xr:uid="{00000000-0005-0000-0000-0000F3080000}"/>
    <cellStyle name="計算方式 6 2 2 5 8 2" xfId="39640" xr:uid="{00000000-0005-0000-0000-000014380000}"/>
    <cellStyle name="計算方式 6 2 2 5 8 3" xfId="52988" xr:uid="{00000000-0005-0000-0000-000014380000}"/>
    <cellStyle name="計算方式 6 2 2 5 9" xfId="21952" xr:uid="{00000000-0005-0000-0000-0000A7050000}"/>
    <cellStyle name="計算方式 6 2 2 5 9 2" xfId="40492" xr:uid="{00000000-0005-0000-0000-000015380000}"/>
    <cellStyle name="計算方式 6 2 2 5 9 3" xfId="53840" xr:uid="{00000000-0005-0000-0000-000015380000}"/>
    <cellStyle name="計算方式 6 2 2 6" xfId="4633" xr:uid="{00000000-0005-0000-0000-0000EC080000}"/>
    <cellStyle name="計算方式 6 2 2 6 2" xfId="25145" xr:uid="{00000000-0005-0000-0000-000016380000}"/>
    <cellStyle name="計算方式 6 2 2 6 3" xfId="22566" xr:uid="{00000000-0005-0000-0000-000016380000}"/>
    <cellStyle name="計算方式 6 2 2 7" xfId="10541" xr:uid="{00000000-0005-0000-0000-000067290000}"/>
    <cellStyle name="計算方式 6 2 2 8" xfId="15195" xr:uid="{00000000-0005-0000-0000-0000A7050000}"/>
    <cellStyle name="計算方式 6 2 2 8 2" xfId="33751" xr:uid="{00000000-0005-0000-0000-000018380000}"/>
    <cellStyle name="計算方式 6 2 2 8 3" xfId="47697" xr:uid="{00000000-0005-0000-0000-000018380000}"/>
    <cellStyle name="計算方式 6 2 2 9" xfId="17520" xr:uid="{00000000-0005-0000-0000-0000EC080000}"/>
    <cellStyle name="計算方式 6 2 2 9 2" xfId="36076" xr:uid="{00000000-0005-0000-0000-000019380000}"/>
    <cellStyle name="計算方式 6 2 2 9 3" xfId="49710" xr:uid="{00000000-0005-0000-0000-000019380000}"/>
    <cellStyle name="計算方式 6 2 3" xfId="1838" xr:uid="{00000000-0005-0000-0000-0000A9050000}"/>
    <cellStyle name="計算方式 6 2 3 10" xfId="21311" xr:uid="{00000000-0005-0000-0000-0000A9050000}"/>
    <cellStyle name="計算方式 6 2 3 10 2" xfId="39851" xr:uid="{00000000-0005-0000-0000-00001B380000}"/>
    <cellStyle name="計算方式 6 2 3 10 3" xfId="53199" xr:uid="{00000000-0005-0000-0000-00001B380000}"/>
    <cellStyle name="計算方式 6 2 3 11" xfId="14932" xr:uid="{00000000-0005-0000-0000-0000A9050000}"/>
    <cellStyle name="計算方式 6 2 3 11 2" xfId="33488" xr:uid="{00000000-0005-0000-0000-00001C380000}"/>
    <cellStyle name="計算方式 6 2 3 11 3" xfId="47446" xr:uid="{00000000-0005-0000-0000-00001C380000}"/>
    <cellStyle name="計算方式 6 2 3 12" xfId="23393" xr:uid="{00000000-0005-0000-0000-00001A380000}"/>
    <cellStyle name="計算方式 6 2 3 13" xfId="29725" xr:uid="{00000000-0005-0000-0000-00001A380000}"/>
    <cellStyle name="計算方式 6 2 3 14" xfId="54759" xr:uid="{00000000-0005-0000-0000-0000A9050000}"/>
    <cellStyle name="計算方式 6 2 3 2" xfId="1869" xr:uid="{00000000-0005-0000-0000-0000A9050000}"/>
    <cellStyle name="計算方式 6 2 3 2 10" xfId="16183" xr:uid="{00000000-0005-0000-0000-0000A9050000}"/>
    <cellStyle name="計算方式 6 2 3 2 10 2" xfId="34739" xr:uid="{00000000-0005-0000-0000-00001E380000}"/>
    <cellStyle name="計算方式 6 2 3 2 10 3" xfId="48534" xr:uid="{00000000-0005-0000-0000-00001E380000}"/>
    <cellStyle name="計算方式 6 2 3 2 11" xfId="14562" xr:uid="{00000000-0005-0000-0000-0000F5080000}"/>
    <cellStyle name="計算方式 6 2 3 2 11 2" xfId="33118" xr:uid="{00000000-0005-0000-0000-00001F380000}"/>
    <cellStyle name="計算方式 6 2 3 2 11 3" xfId="47096" xr:uid="{00000000-0005-0000-0000-00001F380000}"/>
    <cellStyle name="計算方式 6 2 3 2 12" xfId="23424" xr:uid="{00000000-0005-0000-0000-00001D380000}"/>
    <cellStyle name="計算方式 6 2 3 2 13" xfId="54789" xr:uid="{00000000-0005-0000-0000-0000A9050000}"/>
    <cellStyle name="計算方式 6 2 3 2 2" xfId="5076" xr:uid="{00000000-0005-0000-0000-0000F5080000}"/>
    <cellStyle name="計算方式 6 2 3 2 2 2" xfId="20103" xr:uid="{00000000-0005-0000-0000-0000610B0000}"/>
    <cellStyle name="計算方式 6 2 3 2 2 2 2" xfId="38655" xr:uid="{00000000-0005-0000-0000-000021380000}"/>
    <cellStyle name="計算方式 6 2 3 2 2 2 3" xfId="52147" xr:uid="{00000000-0005-0000-0000-000021380000}"/>
    <cellStyle name="計算方式 6 2 3 2 2 3" xfId="25493" xr:uid="{00000000-0005-0000-0000-000020380000}"/>
    <cellStyle name="計算方式 6 2 3 2 2 4" xfId="41062" xr:uid="{00000000-0005-0000-0000-000020380000}"/>
    <cellStyle name="計算方式 6 2 3 2 3" xfId="7042" xr:uid="{00000000-0005-0000-0000-0000F5080000}"/>
    <cellStyle name="計算方式 6 2 3 2 3 2" xfId="27230" xr:uid="{00000000-0005-0000-0000-000022380000}"/>
    <cellStyle name="計算方式 6 2 3 2 3 3" xfId="42333" xr:uid="{00000000-0005-0000-0000-000022380000}"/>
    <cellStyle name="計算方式 6 2 3 2 4" xfId="3979" xr:uid="{00000000-0005-0000-0000-0000F5080000}"/>
    <cellStyle name="計算方式 6 2 3 2 4 2" xfId="24533" xr:uid="{00000000-0005-0000-0000-000023380000}"/>
    <cellStyle name="計算方式 6 2 3 2 4 3" xfId="22777" xr:uid="{00000000-0005-0000-0000-000023380000}"/>
    <cellStyle name="計算方式 6 2 3 2 5" xfId="7024" xr:uid="{00000000-0005-0000-0000-0000F5080000}"/>
    <cellStyle name="計算方式 6 2 3 2 5 2" xfId="27212" xr:uid="{00000000-0005-0000-0000-000024380000}"/>
    <cellStyle name="計算方式 6 2 3 2 5 3" xfId="42315" xr:uid="{00000000-0005-0000-0000-000024380000}"/>
    <cellStyle name="計算方式 6 2 3 2 6" xfId="10550" xr:uid="{00000000-0005-0000-0000-000070290000}"/>
    <cellStyle name="計算方式 6 2 3 2 7" xfId="12756" xr:uid="{00000000-0005-0000-0000-0000A9050000}"/>
    <cellStyle name="計算方式 6 2 3 2 7 2" xfId="31312" xr:uid="{00000000-0005-0000-0000-000026380000}"/>
    <cellStyle name="計算方式 6 2 3 2 7 3" xfId="45400" xr:uid="{00000000-0005-0000-0000-000026380000}"/>
    <cellStyle name="計算方式 6 2 3 2 8" xfId="12270" xr:uid="{00000000-0005-0000-0000-0000F4080000}"/>
    <cellStyle name="計算方式 6 2 3 2 8 2" xfId="30831" xr:uid="{00000000-0005-0000-0000-000027380000}"/>
    <cellStyle name="計算方式 6 2 3 2 8 3" xfId="44950" xr:uid="{00000000-0005-0000-0000-000027380000}"/>
    <cellStyle name="計算方式 6 2 3 2 9" xfId="14623" xr:uid="{00000000-0005-0000-0000-0000F5080000}"/>
    <cellStyle name="計算方式 6 2 3 2 9 2" xfId="33179" xr:uid="{00000000-0005-0000-0000-000028380000}"/>
    <cellStyle name="計算方式 6 2 3 2 9 3" xfId="47149" xr:uid="{00000000-0005-0000-0000-000028380000}"/>
    <cellStyle name="計算方式 6 2 3 3" xfId="2956" xr:uid="{00000000-0005-0000-0000-0000A9050000}"/>
    <cellStyle name="計算方式 6 2 3 3 10" xfId="17204" xr:uid="{00000000-0005-0000-0000-0000F6080000}"/>
    <cellStyle name="計算方式 6 2 3 3 10 2" xfId="35760" xr:uid="{00000000-0005-0000-0000-00002A380000}"/>
    <cellStyle name="計算方式 6 2 3 3 10 3" xfId="49433" xr:uid="{00000000-0005-0000-0000-00002A380000}"/>
    <cellStyle name="計算方式 6 2 3 3 11" xfId="55777" xr:uid="{00000000-0005-0000-0000-0000A9050000}"/>
    <cellStyle name="計算方式 6 2 3 3 2" xfId="6163" xr:uid="{00000000-0005-0000-0000-0000F6080000}"/>
    <cellStyle name="計算方式 6 2 3 3 2 2" xfId="26571" xr:uid="{00000000-0005-0000-0000-00002B380000}"/>
    <cellStyle name="計算方式 6 2 3 3 2 3" xfId="41865" xr:uid="{00000000-0005-0000-0000-00002B380000}"/>
    <cellStyle name="計算方式 6 2 3 3 3" xfId="8129" xr:uid="{00000000-0005-0000-0000-0000F6080000}"/>
    <cellStyle name="計算方式 6 2 3 3 3 2" xfId="28146" xr:uid="{00000000-0005-0000-0000-00002C380000}"/>
    <cellStyle name="計算方式 6 2 3 3 3 3" xfId="43044" xr:uid="{00000000-0005-0000-0000-00002C380000}"/>
    <cellStyle name="計算方式 6 2 3 3 4" xfId="8989" xr:uid="{00000000-0005-0000-0000-0000F6080000}"/>
    <cellStyle name="計算方式 6 2 3 3 4 2" xfId="28823" xr:uid="{00000000-0005-0000-0000-00002D380000}"/>
    <cellStyle name="計算方式 6 2 3 3 4 3" xfId="43521" xr:uid="{00000000-0005-0000-0000-00002D380000}"/>
    <cellStyle name="計算方式 6 2 3 3 5" xfId="9846" xr:uid="{00000000-0005-0000-0000-0000F6080000}"/>
    <cellStyle name="計算方式 6 2 3 3 5 2" xfId="29447" xr:uid="{00000000-0005-0000-0000-00002E380000}"/>
    <cellStyle name="計算方式 6 2 3 3 5 3" xfId="44025" xr:uid="{00000000-0005-0000-0000-00002E380000}"/>
    <cellStyle name="計算方式 6 2 3 3 6" xfId="10551" xr:uid="{00000000-0005-0000-0000-000071290000}"/>
    <cellStyle name="計算方式 6 2 3 3 7" xfId="12973" xr:uid="{00000000-0005-0000-0000-0000F6080000}"/>
    <cellStyle name="計算方式 6 2 3 3 7 2" xfId="31529" xr:uid="{00000000-0005-0000-0000-000030380000}"/>
    <cellStyle name="計算方式 6 2 3 3 7 3" xfId="45612" xr:uid="{00000000-0005-0000-0000-000030380000}"/>
    <cellStyle name="計算方式 6 2 3 3 8" xfId="16862" xr:uid="{00000000-0005-0000-0000-0000F6080000}"/>
    <cellStyle name="計算方式 6 2 3 3 8 2" xfId="35418" xr:uid="{00000000-0005-0000-0000-000031380000}"/>
    <cellStyle name="計算方式 6 2 3 3 8 3" xfId="49111" xr:uid="{00000000-0005-0000-0000-000031380000}"/>
    <cellStyle name="計算方式 6 2 3 3 9" xfId="14196" xr:uid="{00000000-0005-0000-0000-0000A9050000}"/>
    <cellStyle name="計算方式 6 2 3 3 9 2" xfId="32752" xr:uid="{00000000-0005-0000-0000-000032380000}"/>
    <cellStyle name="計算方式 6 2 3 3 9 3" xfId="46752" xr:uid="{00000000-0005-0000-0000-000032380000}"/>
    <cellStyle name="計算方式 6 2 3 4" xfId="3114" xr:uid="{00000000-0005-0000-0000-0000A9050000}"/>
    <cellStyle name="計算方式 6 2 3 4 10" xfId="24316" xr:uid="{00000000-0005-0000-0000-000033380000}"/>
    <cellStyle name="計算方式 6 2 3 4 11" xfId="55935" xr:uid="{00000000-0005-0000-0000-0000A9050000}"/>
    <cellStyle name="計算方式 6 2 3 4 2" xfId="6321" xr:uid="{00000000-0005-0000-0000-0000F7080000}"/>
    <cellStyle name="計算方式 6 2 3 4 2 2" xfId="20990" xr:uid="{00000000-0005-0000-0000-0000640B0000}"/>
    <cellStyle name="計算方式 6 2 3 4 2 2 2" xfId="39533" xr:uid="{00000000-0005-0000-0000-000035380000}"/>
    <cellStyle name="計算方式 6 2 3 4 2 2 3" xfId="52882" xr:uid="{00000000-0005-0000-0000-000035380000}"/>
    <cellStyle name="計算方式 6 2 3 4 2 3" xfId="26729" xr:uid="{00000000-0005-0000-0000-000034380000}"/>
    <cellStyle name="計算方式 6 2 3 4 2 4" xfId="41951" xr:uid="{00000000-0005-0000-0000-000034380000}"/>
    <cellStyle name="計算方式 6 2 3 4 3" xfId="10004" xr:uid="{00000000-0005-0000-0000-0000F7080000}"/>
    <cellStyle name="計算方式 6 2 3 4 3 2" xfId="29605" xr:uid="{00000000-0005-0000-0000-000036380000}"/>
    <cellStyle name="計算方式 6 2 3 4 3 3" xfId="44171" xr:uid="{00000000-0005-0000-0000-000036380000}"/>
    <cellStyle name="計算方式 6 2 3 4 4" xfId="10552" xr:uid="{00000000-0005-0000-0000-000072290000}"/>
    <cellStyle name="計算方式 6 2 3 4 5" xfId="11797" xr:uid="{00000000-0005-0000-0000-0000F7080000}"/>
    <cellStyle name="計算方式 6 2 3 4 5 2" xfId="30361" xr:uid="{00000000-0005-0000-0000-000038380000}"/>
    <cellStyle name="計算方式 6 2 3 4 5 3" xfId="44508" xr:uid="{00000000-0005-0000-0000-000038380000}"/>
    <cellStyle name="計算方式 6 2 3 4 6" xfId="17020" xr:uid="{00000000-0005-0000-0000-0000F7080000}"/>
    <cellStyle name="計算方式 6 2 3 4 6 2" xfId="35576" xr:uid="{00000000-0005-0000-0000-000039380000}"/>
    <cellStyle name="計算方式 6 2 3 4 6 3" xfId="49257" xr:uid="{00000000-0005-0000-0000-000039380000}"/>
    <cellStyle name="計算方式 6 2 3 4 7" xfId="17812" xr:uid="{00000000-0005-0000-0000-0000A9050000}"/>
    <cellStyle name="計算方式 6 2 3 4 7 2" xfId="36368" xr:uid="{00000000-0005-0000-0000-00003A380000}"/>
    <cellStyle name="計算方式 6 2 3 4 7 3" xfId="49964" xr:uid="{00000000-0005-0000-0000-00003A380000}"/>
    <cellStyle name="計算方式 6 2 3 4 8" xfId="18538" xr:uid="{00000000-0005-0000-0000-0000F7080000}"/>
    <cellStyle name="計算方式 6 2 3 4 8 2" xfId="37094" xr:uid="{00000000-0005-0000-0000-00003B380000}"/>
    <cellStyle name="計算方式 6 2 3 4 8 3" xfId="50596" xr:uid="{00000000-0005-0000-0000-00003B380000}"/>
    <cellStyle name="計算方式 6 2 3 4 9" xfId="21878" xr:uid="{00000000-0005-0000-0000-0000A9050000}"/>
    <cellStyle name="計算方式 6 2 3 4 9 2" xfId="40418" xr:uid="{00000000-0005-0000-0000-00003C380000}"/>
    <cellStyle name="計算方式 6 2 3 4 9 3" xfId="53766" xr:uid="{00000000-0005-0000-0000-00003C380000}"/>
    <cellStyle name="計算方式 6 2 3 5" xfId="5045" xr:uid="{00000000-0005-0000-0000-0000F4080000}"/>
    <cellStyle name="計算方式 6 2 3 5 2" xfId="20073" xr:uid="{00000000-0005-0000-0000-0000650B0000}"/>
    <cellStyle name="計算方式 6 2 3 5 2 2" xfId="38626" xr:uid="{00000000-0005-0000-0000-00003E380000}"/>
    <cellStyle name="計算方式 6 2 3 5 2 3" xfId="52118" xr:uid="{00000000-0005-0000-0000-00003E380000}"/>
    <cellStyle name="計算方式 6 2 3 5 3" xfId="25463" xr:uid="{00000000-0005-0000-0000-00003D380000}"/>
    <cellStyle name="計算方式 6 2 3 5 4" xfId="41032" xr:uid="{00000000-0005-0000-0000-00003D380000}"/>
    <cellStyle name="計算方式 6 2 3 6" xfId="10549" xr:uid="{00000000-0005-0000-0000-00006F290000}"/>
    <cellStyle name="計算方式 6 2 3 7" xfId="13867" xr:uid="{00000000-0005-0000-0000-0000A9050000}"/>
    <cellStyle name="計算方式 6 2 3 7 2" xfId="32423" xr:uid="{00000000-0005-0000-0000-000040380000}"/>
    <cellStyle name="計算方式 6 2 3 7 3" xfId="46440" xr:uid="{00000000-0005-0000-0000-000040380000}"/>
    <cellStyle name="計算方式 6 2 3 8" xfId="17750" xr:uid="{00000000-0005-0000-0000-0000F4080000}"/>
    <cellStyle name="計算方式 6 2 3 8 2" xfId="36306" xr:uid="{00000000-0005-0000-0000-000041380000}"/>
    <cellStyle name="計算方式 6 2 3 8 3" xfId="49915" xr:uid="{00000000-0005-0000-0000-000041380000}"/>
    <cellStyle name="計算方式 6 2 3 9" xfId="18260" xr:uid="{00000000-0005-0000-0000-0000F4080000}"/>
    <cellStyle name="計算方式 6 2 3 9 2" xfId="36816" xr:uid="{00000000-0005-0000-0000-000042380000}"/>
    <cellStyle name="計算方式 6 2 3 9 3" xfId="50354" xr:uid="{00000000-0005-0000-0000-000042380000}"/>
    <cellStyle name="計算方式 6 2 4" xfId="2183" xr:uid="{00000000-0005-0000-0000-0000A6050000}"/>
    <cellStyle name="計算方式 6 2 4 10" xfId="17410" xr:uid="{00000000-0005-0000-0000-0000A6050000}"/>
    <cellStyle name="計算方式 6 2 4 10 2" xfId="35966" xr:uid="{00000000-0005-0000-0000-000044380000}"/>
    <cellStyle name="計算方式 6 2 4 10 3" xfId="49617" xr:uid="{00000000-0005-0000-0000-000044380000}"/>
    <cellStyle name="計算方式 6 2 4 11" xfId="18288" xr:uid="{00000000-0005-0000-0000-0000F8080000}"/>
    <cellStyle name="計算方式 6 2 4 11 2" xfId="36844" xr:uid="{00000000-0005-0000-0000-000045380000}"/>
    <cellStyle name="計算方式 6 2 4 11 3" xfId="50377" xr:uid="{00000000-0005-0000-0000-000045380000}"/>
    <cellStyle name="計算方式 6 2 4 12" xfId="23694" xr:uid="{00000000-0005-0000-0000-000043380000}"/>
    <cellStyle name="計算方式 6 2 4 13" xfId="55103" xr:uid="{00000000-0005-0000-0000-0000A6050000}"/>
    <cellStyle name="計算方式 6 2 4 2" xfId="5390" xr:uid="{00000000-0005-0000-0000-0000F8080000}"/>
    <cellStyle name="計算方式 6 2 4 2 2" xfId="20380" xr:uid="{00000000-0005-0000-0000-0000670B0000}"/>
    <cellStyle name="計算方式 6 2 4 2 2 2" xfId="38932" xr:uid="{00000000-0005-0000-0000-000047380000}"/>
    <cellStyle name="計算方式 6 2 4 2 2 3" xfId="52411" xr:uid="{00000000-0005-0000-0000-000047380000}"/>
    <cellStyle name="計算方式 6 2 4 2 3" xfId="25807" xr:uid="{00000000-0005-0000-0000-000046380000}"/>
    <cellStyle name="計算方式 6 2 4 2 4" xfId="41303" xr:uid="{00000000-0005-0000-0000-000046380000}"/>
    <cellStyle name="計算方式 6 2 4 3" xfId="7356" xr:uid="{00000000-0005-0000-0000-0000F8080000}"/>
    <cellStyle name="計算方式 6 2 4 3 2" xfId="27541" xr:uid="{00000000-0005-0000-0000-000048380000}"/>
    <cellStyle name="計算方式 6 2 4 3 3" xfId="42627" xr:uid="{00000000-0005-0000-0000-000048380000}"/>
    <cellStyle name="計算方式 6 2 4 4" xfId="4586" xr:uid="{00000000-0005-0000-0000-0000F8080000}"/>
    <cellStyle name="計算方式 6 2 4 4 2" xfId="25098" xr:uid="{00000000-0005-0000-0000-000049380000}"/>
    <cellStyle name="計算方式 6 2 4 4 3" xfId="24512" xr:uid="{00000000-0005-0000-0000-000049380000}"/>
    <cellStyle name="計算方式 6 2 4 5" xfId="6828" xr:uid="{00000000-0005-0000-0000-0000F8080000}"/>
    <cellStyle name="計算方式 6 2 4 5 2" xfId="27089" xr:uid="{00000000-0005-0000-0000-00004A380000}"/>
    <cellStyle name="計算方式 6 2 4 5 3" xfId="42263" xr:uid="{00000000-0005-0000-0000-00004A380000}"/>
    <cellStyle name="計算方式 6 2 4 6" xfId="10553" xr:uid="{00000000-0005-0000-0000-000073290000}"/>
    <cellStyle name="計算方式 6 2 4 7" xfId="12439" xr:uid="{00000000-0005-0000-0000-0000A6050000}"/>
    <cellStyle name="計算方式 6 2 4 7 2" xfId="30998" xr:uid="{00000000-0005-0000-0000-00004C380000}"/>
    <cellStyle name="計算方式 6 2 4 7 3" xfId="45098" xr:uid="{00000000-0005-0000-0000-00004C380000}"/>
    <cellStyle name="計算方式 6 2 4 8" xfId="14860" xr:uid="{00000000-0005-0000-0000-0000F7080000}"/>
    <cellStyle name="計算方式 6 2 4 8 2" xfId="33416" xr:uid="{00000000-0005-0000-0000-00004D380000}"/>
    <cellStyle name="計算方式 6 2 4 8 3" xfId="47377" xr:uid="{00000000-0005-0000-0000-00004D380000}"/>
    <cellStyle name="計算方式 6 2 4 9" xfId="12185" xr:uid="{00000000-0005-0000-0000-0000F8080000}"/>
    <cellStyle name="計算方式 6 2 4 9 2" xfId="30748" xr:uid="{00000000-0005-0000-0000-00004E380000}"/>
    <cellStyle name="計算方式 6 2 4 9 3" xfId="44877" xr:uid="{00000000-0005-0000-0000-00004E380000}"/>
    <cellStyle name="計算方式 6 2 5" xfId="2227" xr:uid="{00000000-0005-0000-0000-0000A6050000}"/>
    <cellStyle name="計算方式 6 2 5 10" xfId="23738" xr:uid="{00000000-0005-0000-0000-00004F380000}"/>
    <cellStyle name="計算方式 6 2 5 11" xfId="55147" xr:uid="{00000000-0005-0000-0000-0000A6050000}"/>
    <cellStyle name="計算方式 6 2 5 2" xfId="5434" xr:uid="{00000000-0005-0000-0000-0000F9080000}"/>
    <cellStyle name="計算方式 6 2 5 2 2" xfId="20424" xr:uid="{00000000-0005-0000-0000-0000690B0000}"/>
    <cellStyle name="計算方式 6 2 5 2 2 2" xfId="38976" xr:uid="{00000000-0005-0000-0000-000051380000}"/>
    <cellStyle name="計算方式 6 2 5 2 2 3" xfId="52455" xr:uid="{00000000-0005-0000-0000-000051380000}"/>
    <cellStyle name="計算方式 6 2 5 2 3" xfId="25851" xr:uid="{00000000-0005-0000-0000-000050380000}"/>
    <cellStyle name="計算方式 6 2 5 2 4" xfId="41347" xr:uid="{00000000-0005-0000-0000-000050380000}"/>
    <cellStyle name="計算方式 6 2 5 3" xfId="8189" xr:uid="{00000000-0005-0000-0000-0000F9080000}"/>
    <cellStyle name="計算方式 6 2 5 3 2" xfId="28206" xr:uid="{00000000-0005-0000-0000-000052380000}"/>
    <cellStyle name="計算方式 6 2 5 3 3" xfId="43104" xr:uid="{00000000-0005-0000-0000-000052380000}"/>
    <cellStyle name="計算方式 6 2 5 4" xfId="10554" xr:uid="{00000000-0005-0000-0000-000074290000}"/>
    <cellStyle name="計算方式 6 2 5 5" xfId="13251" xr:uid="{00000000-0005-0000-0000-0000F9080000}"/>
    <cellStyle name="計算方式 6 2 5 5 2" xfId="31807" xr:uid="{00000000-0005-0000-0000-000054380000}"/>
    <cellStyle name="計算方式 6 2 5 5 3" xfId="45889" xr:uid="{00000000-0005-0000-0000-000054380000}"/>
    <cellStyle name="計算方式 6 2 5 6" xfId="12176" xr:uid="{00000000-0005-0000-0000-0000F9080000}"/>
    <cellStyle name="計算方式 6 2 5 6 2" xfId="30739" xr:uid="{00000000-0005-0000-0000-000055380000}"/>
    <cellStyle name="計算方式 6 2 5 6 3" xfId="44873" xr:uid="{00000000-0005-0000-0000-000055380000}"/>
    <cellStyle name="計算方式 6 2 5 7" xfId="17401" xr:uid="{00000000-0005-0000-0000-0000A6050000}"/>
    <cellStyle name="計算方式 6 2 5 7 2" xfId="35957" xr:uid="{00000000-0005-0000-0000-000056380000}"/>
    <cellStyle name="計算方式 6 2 5 7 3" xfId="49611" xr:uid="{00000000-0005-0000-0000-000056380000}"/>
    <cellStyle name="計算方式 6 2 5 8" xfId="18952" xr:uid="{00000000-0005-0000-0000-0000F9080000}"/>
    <cellStyle name="計算方式 6 2 5 8 2" xfId="37508" xr:uid="{00000000-0005-0000-0000-000057380000}"/>
    <cellStyle name="計算方式 6 2 5 8 3" xfId="51000" xr:uid="{00000000-0005-0000-0000-000057380000}"/>
    <cellStyle name="計算方式 6 2 5 9" xfId="21383" xr:uid="{00000000-0005-0000-0000-0000A6050000}"/>
    <cellStyle name="計算方式 6 2 5 9 2" xfId="39923" xr:uid="{00000000-0005-0000-0000-000058380000}"/>
    <cellStyle name="計算方式 6 2 5 9 3" xfId="53271" xr:uid="{00000000-0005-0000-0000-000058380000}"/>
    <cellStyle name="計算方式 6 2 6" xfId="3188" xr:uid="{00000000-0005-0000-0000-0000A6050000}"/>
    <cellStyle name="計算方式 6 2 6 10" xfId="56007" xr:uid="{00000000-0005-0000-0000-0000A6050000}"/>
    <cellStyle name="計算方式 6 2 6 2" xfId="6395" xr:uid="{00000000-0005-0000-0000-0000FA080000}"/>
    <cellStyle name="計算方式 6 2 6 2 2" xfId="21030" xr:uid="{00000000-0005-0000-0000-00006B0B0000}"/>
    <cellStyle name="計算方式 6 2 6 2 2 2" xfId="39570" xr:uid="{00000000-0005-0000-0000-00005B380000}"/>
    <cellStyle name="計算方式 6 2 6 2 2 3" xfId="52918" xr:uid="{00000000-0005-0000-0000-00005B380000}"/>
    <cellStyle name="計算方式 6 2 6 2 3" xfId="26800" xr:uid="{00000000-0005-0000-0000-00005A380000}"/>
    <cellStyle name="計算方式 6 2 6 2 4" xfId="42021" xr:uid="{00000000-0005-0000-0000-00005A380000}"/>
    <cellStyle name="計算方式 6 2 6 3" xfId="10078" xr:uid="{00000000-0005-0000-0000-0000FA080000}"/>
    <cellStyle name="計算方式 6 2 6 3 2" xfId="29677" xr:uid="{00000000-0005-0000-0000-00005C380000}"/>
    <cellStyle name="計算方式 6 2 6 3 3" xfId="44241" xr:uid="{00000000-0005-0000-0000-00005C380000}"/>
    <cellStyle name="計算方式 6 2 6 4" xfId="10555" xr:uid="{00000000-0005-0000-0000-000075290000}"/>
    <cellStyle name="計算方式 6 2 6 5" xfId="12889" xr:uid="{00000000-0005-0000-0000-0000FA080000}"/>
    <cellStyle name="計算方式 6 2 6 5 2" xfId="31445" xr:uid="{00000000-0005-0000-0000-00005E380000}"/>
    <cellStyle name="計算方式 6 2 6 5 3" xfId="45528" xr:uid="{00000000-0005-0000-0000-00005E380000}"/>
    <cellStyle name="計算方式 6 2 6 6" xfId="17094" xr:uid="{00000000-0005-0000-0000-0000FA080000}"/>
    <cellStyle name="計算方式 6 2 6 6 2" xfId="35650" xr:uid="{00000000-0005-0000-0000-00005F380000}"/>
    <cellStyle name="計算方式 6 2 6 6 3" xfId="49330" xr:uid="{00000000-0005-0000-0000-00005F380000}"/>
    <cellStyle name="計算方式 6 2 6 7" xfId="17756" xr:uid="{00000000-0005-0000-0000-0000A6050000}"/>
    <cellStyle name="計算方式 6 2 6 7 2" xfId="36312" xr:uid="{00000000-0005-0000-0000-000060380000}"/>
    <cellStyle name="計算方式 6 2 6 7 3" xfId="49921" xr:uid="{00000000-0005-0000-0000-000060380000}"/>
    <cellStyle name="計算方式 6 2 6 8" xfId="21099" xr:uid="{00000000-0005-0000-0000-0000FA080000}"/>
    <cellStyle name="計算方式 6 2 6 8 2" xfId="39639" xr:uid="{00000000-0005-0000-0000-000061380000}"/>
    <cellStyle name="計算方式 6 2 6 8 3" xfId="52987" xr:uid="{00000000-0005-0000-0000-000061380000}"/>
    <cellStyle name="計算方式 6 2 6 9" xfId="21951" xr:uid="{00000000-0005-0000-0000-0000A6050000}"/>
    <cellStyle name="計算方式 6 2 6 9 2" xfId="40491" xr:uid="{00000000-0005-0000-0000-000062380000}"/>
    <cellStyle name="計算方式 6 2 6 9 3" xfId="53839" xr:uid="{00000000-0005-0000-0000-000062380000}"/>
    <cellStyle name="計算方式 6 2 7" xfId="4632" xr:uid="{00000000-0005-0000-0000-0000EB080000}"/>
    <cellStyle name="計算方式 6 2 7 2" xfId="25144" xr:uid="{00000000-0005-0000-0000-000063380000}"/>
    <cellStyle name="計算方式 6 2 7 3" xfId="22567" xr:uid="{00000000-0005-0000-0000-000063380000}"/>
    <cellStyle name="計算方式 6 2 8" xfId="10540" xr:uid="{00000000-0005-0000-0000-000066290000}"/>
    <cellStyle name="計算方式 6 2 9" xfId="15334" xr:uid="{00000000-0005-0000-0000-0000A6050000}"/>
    <cellStyle name="計算方式 6 2 9 2" xfId="33890" xr:uid="{00000000-0005-0000-0000-000065380000}"/>
    <cellStyle name="計算方式 6 2 9 3" xfId="47823" xr:uid="{00000000-0005-0000-0000-000065380000}"/>
    <cellStyle name="計算方式 6 3" xfId="1418" xr:uid="{00000000-0005-0000-0000-0000AA050000}"/>
    <cellStyle name="計算方式 6 3 10" xfId="19338" xr:uid="{00000000-0005-0000-0000-0000FB080000}"/>
    <cellStyle name="計算方式 6 3 10 2" xfId="37894" xr:uid="{00000000-0005-0000-0000-000067380000}"/>
    <cellStyle name="計算方式 6 3 10 3" xfId="51386" xr:uid="{00000000-0005-0000-0000-000067380000}"/>
    <cellStyle name="計算方式 6 3 11" xfId="19774" xr:uid="{00000000-0005-0000-0000-0000AA050000}"/>
    <cellStyle name="計算方式 6 3 11 2" xfId="38330" xr:uid="{00000000-0005-0000-0000-000068380000}"/>
    <cellStyle name="計算方式 6 3 11 3" xfId="51822" xr:uid="{00000000-0005-0000-0000-000068380000}"/>
    <cellStyle name="計算方式 6 3 12" xfId="13851" xr:uid="{00000000-0005-0000-0000-0000AA050000}"/>
    <cellStyle name="計算方式 6 3 12 2" xfId="32407" xr:uid="{00000000-0005-0000-0000-000069380000}"/>
    <cellStyle name="計算方式 6 3 12 3" xfId="46428" xr:uid="{00000000-0005-0000-0000-000069380000}"/>
    <cellStyle name="計算方式 6 3 13" xfId="23158" xr:uid="{00000000-0005-0000-0000-000066380000}"/>
    <cellStyle name="計算方式 6 3 14" xfId="29872" xr:uid="{00000000-0005-0000-0000-000066380000}"/>
    <cellStyle name="計算方式 6 3 15" xfId="54540" xr:uid="{00000000-0005-0000-0000-0000AA050000}"/>
    <cellStyle name="計算方式 6 3 2" xfId="1840" xr:uid="{00000000-0005-0000-0000-0000AB050000}"/>
    <cellStyle name="計算方式 6 3 2 10" xfId="21313" xr:uid="{00000000-0005-0000-0000-0000AB050000}"/>
    <cellStyle name="計算方式 6 3 2 10 2" xfId="39853" xr:uid="{00000000-0005-0000-0000-00006B380000}"/>
    <cellStyle name="計算方式 6 3 2 10 3" xfId="53201" xr:uid="{00000000-0005-0000-0000-00006B380000}"/>
    <cellStyle name="計算方式 6 3 2 11" xfId="19861" xr:uid="{00000000-0005-0000-0000-0000AB050000}"/>
    <cellStyle name="計算方式 6 3 2 11 2" xfId="38417" xr:uid="{00000000-0005-0000-0000-00006C380000}"/>
    <cellStyle name="計算方式 6 3 2 11 3" xfId="51909" xr:uid="{00000000-0005-0000-0000-00006C380000}"/>
    <cellStyle name="計算方式 6 3 2 12" xfId="23395" xr:uid="{00000000-0005-0000-0000-00006A380000}"/>
    <cellStyle name="計算方式 6 3 2 13" xfId="29723" xr:uid="{00000000-0005-0000-0000-00006A380000}"/>
    <cellStyle name="計算方式 6 3 2 14" xfId="54761" xr:uid="{00000000-0005-0000-0000-0000AB050000}"/>
    <cellStyle name="計算方式 6 3 2 2" xfId="1867" xr:uid="{00000000-0005-0000-0000-0000AB050000}"/>
    <cellStyle name="計算方式 6 3 2 2 10" xfId="18293" xr:uid="{00000000-0005-0000-0000-0000AB050000}"/>
    <cellStyle name="計算方式 6 3 2 2 10 2" xfId="36849" xr:uid="{00000000-0005-0000-0000-00006E380000}"/>
    <cellStyle name="計算方式 6 3 2 2 10 3" xfId="50382" xr:uid="{00000000-0005-0000-0000-00006E380000}"/>
    <cellStyle name="計算方式 6 3 2 2 11" xfId="19790" xr:uid="{00000000-0005-0000-0000-0000FD080000}"/>
    <cellStyle name="計算方式 6 3 2 2 11 2" xfId="38346" xr:uid="{00000000-0005-0000-0000-00006F380000}"/>
    <cellStyle name="計算方式 6 3 2 2 11 3" xfId="51838" xr:uid="{00000000-0005-0000-0000-00006F380000}"/>
    <cellStyle name="計算方式 6 3 2 2 12" xfId="23422" xr:uid="{00000000-0005-0000-0000-00006D380000}"/>
    <cellStyle name="計算方式 6 3 2 2 13" xfId="54787" xr:uid="{00000000-0005-0000-0000-0000AB050000}"/>
    <cellStyle name="計算方式 6 3 2 2 2" xfId="5074" xr:uid="{00000000-0005-0000-0000-0000FD080000}"/>
    <cellStyle name="計算方式 6 3 2 2 2 2" xfId="20101" xr:uid="{00000000-0005-0000-0000-00006F0B0000}"/>
    <cellStyle name="計算方式 6 3 2 2 2 2 2" xfId="38653" xr:uid="{00000000-0005-0000-0000-000071380000}"/>
    <cellStyle name="計算方式 6 3 2 2 2 2 3" xfId="52145" xr:uid="{00000000-0005-0000-0000-000071380000}"/>
    <cellStyle name="計算方式 6 3 2 2 2 3" xfId="25491" xr:uid="{00000000-0005-0000-0000-000070380000}"/>
    <cellStyle name="計算方式 6 3 2 2 2 4" xfId="41060" xr:uid="{00000000-0005-0000-0000-000070380000}"/>
    <cellStyle name="計算方式 6 3 2 2 3" xfId="7040" xr:uid="{00000000-0005-0000-0000-0000FD080000}"/>
    <cellStyle name="計算方式 6 3 2 2 3 2" xfId="27228" xr:uid="{00000000-0005-0000-0000-000072380000}"/>
    <cellStyle name="計算方式 6 3 2 2 3 3" xfId="42331" xr:uid="{00000000-0005-0000-0000-000072380000}"/>
    <cellStyle name="計算方式 6 3 2 2 4" xfId="3977" xr:uid="{00000000-0005-0000-0000-0000FD080000}"/>
    <cellStyle name="計算方式 6 3 2 2 4 2" xfId="24531" xr:uid="{00000000-0005-0000-0000-000073380000}"/>
    <cellStyle name="計算方式 6 3 2 2 4 3" xfId="24511" xr:uid="{00000000-0005-0000-0000-000073380000}"/>
    <cellStyle name="計算方式 6 3 2 2 5" xfId="6605" xr:uid="{00000000-0005-0000-0000-0000FD080000}"/>
    <cellStyle name="計算方式 6 3 2 2 5 2" xfId="26866" xr:uid="{00000000-0005-0000-0000-000074380000}"/>
    <cellStyle name="計算方式 6 3 2 2 5 3" xfId="42048" xr:uid="{00000000-0005-0000-0000-000074380000}"/>
    <cellStyle name="計算方式 6 3 2 2 6" xfId="10558" xr:uid="{00000000-0005-0000-0000-000078290000}"/>
    <cellStyle name="計算方式 6 3 2 2 7" xfId="12758" xr:uid="{00000000-0005-0000-0000-0000AB050000}"/>
    <cellStyle name="計算方式 6 3 2 2 7 2" xfId="31314" xr:uid="{00000000-0005-0000-0000-000076380000}"/>
    <cellStyle name="計算方式 6 3 2 2 7 3" xfId="45402" xr:uid="{00000000-0005-0000-0000-000076380000}"/>
    <cellStyle name="計算方式 6 3 2 2 8" xfId="14605" xr:uid="{00000000-0005-0000-0000-0000FC080000}"/>
    <cellStyle name="計算方式 6 3 2 2 8 2" xfId="33161" xr:uid="{00000000-0005-0000-0000-000077380000}"/>
    <cellStyle name="計算方式 6 3 2 2 8 3" xfId="47132" xr:uid="{00000000-0005-0000-0000-000077380000}"/>
    <cellStyle name="計算方式 6 3 2 2 9" xfId="15790" xr:uid="{00000000-0005-0000-0000-0000FD080000}"/>
    <cellStyle name="計算方式 6 3 2 2 9 2" xfId="34346" xr:uid="{00000000-0005-0000-0000-000078380000}"/>
    <cellStyle name="計算方式 6 3 2 2 9 3" xfId="48202" xr:uid="{00000000-0005-0000-0000-000078380000}"/>
    <cellStyle name="計算方式 6 3 2 3" xfId="2958" xr:uid="{00000000-0005-0000-0000-0000AB050000}"/>
    <cellStyle name="計算方式 6 3 2 3 10" xfId="14495" xr:uid="{00000000-0005-0000-0000-0000FE080000}"/>
    <cellStyle name="計算方式 6 3 2 3 10 2" xfId="33051" xr:uid="{00000000-0005-0000-0000-00007A380000}"/>
    <cellStyle name="計算方式 6 3 2 3 10 3" xfId="47030" xr:uid="{00000000-0005-0000-0000-00007A380000}"/>
    <cellStyle name="計算方式 6 3 2 3 11" xfId="55779" xr:uid="{00000000-0005-0000-0000-0000AB050000}"/>
    <cellStyle name="計算方式 6 3 2 3 2" xfId="6165" xr:uid="{00000000-0005-0000-0000-0000FE080000}"/>
    <cellStyle name="計算方式 6 3 2 3 2 2" xfId="26573" xr:uid="{00000000-0005-0000-0000-00007B380000}"/>
    <cellStyle name="計算方式 6 3 2 3 2 3" xfId="41867" xr:uid="{00000000-0005-0000-0000-00007B380000}"/>
    <cellStyle name="計算方式 6 3 2 3 3" xfId="8131" xr:uid="{00000000-0005-0000-0000-0000FE080000}"/>
    <cellStyle name="計算方式 6 3 2 3 3 2" xfId="28148" xr:uid="{00000000-0005-0000-0000-00007C380000}"/>
    <cellStyle name="計算方式 6 3 2 3 3 3" xfId="43046" xr:uid="{00000000-0005-0000-0000-00007C380000}"/>
    <cellStyle name="計算方式 6 3 2 3 4" xfId="8991" xr:uid="{00000000-0005-0000-0000-0000FE080000}"/>
    <cellStyle name="計算方式 6 3 2 3 4 2" xfId="28825" xr:uid="{00000000-0005-0000-0000-00007D380000}"/>
    <cellStyle name="計算方式 6 3 2 3 4 3" xfId="43523" xr:uid="{00000000-0005-0000-0000-00007D380000}"/>
    <cellStyle name="計算方式 6 3 2 3 5" xfId="9848" xr:uid="{00000000-0005-0000-0000-0000FE080000}"/>
    <cellStyle name="計算方式 6 3 2 3 5 2" xfId="29449" xr:uid="{00000000-0005-0000-0000-00007E380000}"/>
    <cellStyle name="計算方式 6 3 2 3 5 3" xfId="44027" xr:uid="{00000000-0005-0000-0000-00007E380000}"/>
    <cellStyle name="計算方式 6 3 2 3 6" xfId="10559" xr:uid="{00000000-0005-0000-0000-000079290000}"/>
    <cellStyle name="計算方式 6 3 2 3 7" xfId="11851" xr:uid="{00000000-0005-0000-0000-0000FE080000}"/>
    <cellStyle name="計算方式 6 3 2 3 7 2" xfId="30415" xr:uid="{00000000-0005-0000-0000-000080380000}"/>
    <cellStyle name="計算方式 6 3 2 3 7 3" xfId="44560" xr:uid="{00000000-0005-0000-0000-000080380000}"/>
    <cellStyle name="計算方式 6 3 2 3 8" xfId="16864" xr:uid="{00000000-0005-0000-0000-0000FE080000}"/>
    <cellStyle name="計算方式 6 3 2 3 8 2" xfId="35420" xr:uid="{00000000-0005-0000-0000-000081380000}"/>
    <cellStyle name="計算方式 6 3 2 3 8 3" xfId="49113" xr:uid="{00000000-0005-0000-0000-000081380000}"/>
    <cellStyle name="計算方式 6 3 2 3 9" xfId="12125" xr:uid="{00000000-0005-0000-0000-0000AB050000}"/>
    <cellStyle name="計算方式 6 3 2 3 9 2" xfId="30688" xr:uid="{00000000-0005-0000-0000-000082380000}"/>
    <cellStyle name="計算方式 6 3 2 3 9 3" xfId="44828" xr:uid="{00000000-0005-0000-0000-000082380000}"/>
    <cellStyle name="計算方式 6 3 2 4" xfId="3116" xr:uid="{00000000-0005-0000-0000-0000AB050000}"/>
    <cellStyle name="計算方式 6 3 2 4 10" xfId="24318" xr:uid="{00000000-0005-0000-0000-000083380000}"/>
    <cellStyle name="計算方式 6 3 2 4 11" xfId="55937" xr:uid="{00000000-0005-0000-0000-0000AB050000}"/>
    <cellStyle name="計算方式 6 3 2 4 2" xfId="6323" xr:uid="{00000000-0005-0000-0000-0000FF080000}"/>
    <cellStyle name="計算方式 6 3 2 4 2 2" xfId="20992" xr:uid="{00000000-0005-0000-0000-0000720B0000}"/>
    <cellStyle name="計算方式 6 3 2 4 2 2 2" xfId="39535" xr:uid="{00000000-0005-0000-0000-000085380000}"/>
    <cellStyle name="計算方式 6 3 2 4 2 2 3" xfId="52884" xr:uid="{00000000-0005-0000-0000-000085380000}"/>
    <cellStyle name="計算方式 6 3 2 4 2 3" xfId="26731" xr:uid="{00000000-0005-0000-0000-000084380000}"/>
    <cellStyle name="計算方式 6 3 2 4 2 4" xfId="41953" xr:uid="{00000000-0005-0000-0000-000084380000}"/>
    <cellStyle name="計算方式 6 3 2 4 3" xfId="10006" xr:uid="{00000000-0005-0000-0000-0000FF080000}"/>
    <cellStyle name="計算方式 6 3 2 4 3 2" xfId="29607" xr:uid="{00000000-0005-0000-0000-000086380000}"/>
    <cellStyle name="計算方式 6 3 2 4 3 3" xfId="44173" xr:uid="{00000000-0005-0000-0000-000086380000}"/>
    <cellStyle name="計算方式 6 3 2 4 4" xfId="10560" xr:uid="{00000000-0005-0000-0000-00007A290000}"/>
    <cellStyle name="計算方式 6 3 2 4 5" xfId="11969" xr:uid="{00000000-0005-0000-0000-0000FF080000}"/>
    <cellStyle name="計算方式 6 3 2 4 5 2" xfId="30533" xr:uid="{00000000-0005-0000-0000-000088380000}"/>
    <cellStyle name="計算方式 6 3 2 4 5 3" xfId="44677" xr:uid="{00000000-0005-0000-0000-000088380000}"/>
    <cellStyle name="計算方式 6 3 2 4 6" xfId="17022" xr:uid="{00000000-0005-0000-0000-0000FF080000}"/>
    <cellStyle name="計算方式 6 3 2 4 6 2" xfId="35578" xr:uid="{00000000-0005-0000-0000-000089380000}"/>
    <cellStyle name="計算方式 6 3 2 4 6 3" xfId="49259" xr:uid="{00000000-0005-0000-0000-000089380000}"/>
    <cellStyle name="計算方式 6 3 2 4 7" xfId="13983" xr:uid="{00000000-0005-0000-0000-0000AB050000}"/>
    <cellStyle name="計算方式 6 3 2 4 7 2" xfId="32539" xr:uid="{00000000-0005-0000-0000-00008A380000}"/>
    <cellStyle name="計算方式 6 3 2 4 7 3" xfId="46548" xr:uid="{00000000-0005-0000-0000-00008A380000}"/>
    <cellStyle name="計算方式 6 3 2 4 8" xfId="19647" xr:uid="{00000000-0005-0000-0000-0000FF080000}"/>
    <cellStyle name="計算方式 6 3 2 4 8 2" xfId="38203" xr:uid="{00000000-0005-0000-0000-00008B380000}"/>
    <cellStyle name="計算方式 6 3 2 4 8 3" xfId="51695" xr:uid="{00000000-0005-0000-0000-00008B380000}"/>
    <cellStyle name="計算方式 6 3 2 4 9" xfId="21880" xr:uid="{00000000-0005-0000-0000-0000AB050000}"/>
    <cellStyle name="計算方式 6 3 2 4 9 2" xfId="40420" xr:uid="{00000000-0005-0000-0000-00008C380000}"/>
    <cellStyle name="計算方式 6 3 2 4 9 3" xfId="53768" xr:uid="{00000000-0005-0000-0000-00008C380000}"/>
    <cellStyle name="計算方式 6 3 2 5" xfId="5047" xr:uid="{00000000-0005-0000-0000-0000FC080000}"/>
    <cellStyle name="計算方式 6 3 2 5 2" xfId="20075" xr:uid="{00000000-0005-0000-0000-0000730B0000}"/>
    <cellStyle name="計算方式 6 3 2 5 2 2" xfId="38628" xr:uid="{00000000-0005-0000-0000-00008E380000}"/>
    <cellStyle name="計算方式 6 3 2 5 2 3" xfId="52120" xr:uid="{00000000-0005-0000-0000-00008E380000}"/>
    <cellStyle name="計算方式 6 3 2 5 3" xfId="25465" xr:uid="{00000000-0005-0000-0000-00008D380000}"/>
    <cellStyle name="計算方式 6 3 2 5 4" xfId="41034" xr:uid="{00000000-0005-0000-0000-00008D380000}"/>
    <cellStyle name="計算方式 6 3 2 6" xfId="10557" xr:uid="{00000000-0005-0000-0000-000077290000}"/>
    <cellStyle name="計算方式 6 3 2 7" xfId="13829" xr:uid="{00000000-0005-0000-0000-0000AB050000}"/>
    <cellStyle name="計算方式 6 3 2 7 2" xfId="32385" xr:uid="{00000000-0005-0000-0000-000090380000}"/>
    <cellStyle name="計算方式 6 3 2 7 3" xfId="46409" xr:uid="{00000000-0005-0000-0000-000090380000}"/>
    <cellStyle name="計算方式 6 3 2 8" xfId="17767" xr:uid="{00000000-0005-0000-0000-0000FC080000}"/>
    <cellStyle name="計算方式 6 3 2 8 2" xfId="36323" xr:uid="{00000000-0005-0000-0000-000091380000}"/>
    <cellStyle name="計算方式 6 3 2 8 3" xfId="49929" xr:uid="{00000000-0005-0000-0000-000091380000}"/>
    <cellStyle name="計算方式 6 3 2 9" xfId="19198" xr:uid="{00000000-0005-0000-0000-0000FC080000}"/>
    <cellStyle name="計算方式 6 3 2 9 2" xfId="37754" xr:uid="{00000000-0005-0000-0000-000092380000}"/>
    <cellStyle name="計算方式 6 3 2 9 3" xfId="51246" xr:uid="{00000000-0005-0000-0000-000092380000}"/>
    <cellStyle name="計算方式 6 3 3" xfId="2181" xr:uid="{00000000-0005-0000-0000-0000AA050000}"/>
    <cellStyle name="計算方式 6 3 3 10" xfId="15170" xr:uid="{00000000-0005-0000-0000-0000AA050000}"/>
    <cellStyle name="計算方式 6 3 3 10 2" xfId="33726" xr:uid="{00000000-0005-0000-0000-000094380000}"/>
    <cellStyle name="計算方式 6 3 3 10 3" xfId="47673" xr:uid="{00000000-0005-0000-0000-000094380000}"/>
    <cellStyle name="計算方式 6 3 3 11" xfId="15356" xr:uid="{00000000-0005-0000-0000-000000090000}"/>
    <cellStyle name="計算方式 6 3 3 11 2" xfId="33912" xr:uid="{00000000-0005-0000-0000-000095380000}"/>
    <cellStyle name="計算方式 6 3 3 11 3" xfId="47843" xr:uid="{00000000-0005-0000-0000-000095380000}"/>
    <cellStyle name="計算方式 6 3 3 12" xfId="23692" xr:uid="{00000000-0005-0000-0000-000093380000}"/>
    <cellStyle name="計算方式 6 3 3 13" xfId="55101" xr:uid="{00000000-0005-0000-0000-0000AA050000}"/>
    <cellStyle name="計算方式 6 3 3 2" xfId="5388" xr:uid="{00000000-0005-0000-0000-000000090000}"/>
    <cellStyle name="計算方式 6 3 3 2 2" xfId="20378" xr:uid="{00000000-0005-0000-0000-0000750B0000}"/>
    <cellStyle name="計算方式 6 3 3 2 2 2" xfId="38930" xr:uid="{00000000-0005-0000-0000-000097380000}"/>
    <cellStyle name="計算方式 6 3 3 2 2 3" xfId="52409" xr:uid="{00000000-0005-0000-0000-000097380000}"/>
    <cellStyle name="計算方式 6 3 3 2 3" xfId="25805" xr:uid="{00000000-0005-0000-0000-000096380000}"/>
    <cellStyle name="計算方式 6 3 3 2 4" xfId="41301" xr:uid="{00000000-0005-0000-0000-000096380000}"/>
    <cellStyle name="計算方式 6 3 3 3" xfId="7354" xr:uid="{00000000-0005-0000-0000-000000090000}"/>
    <cellStyle name="計算方式 6 3 3 3 2" xfId="27539" xr:uid="{00000000-0005-0000-0000-000098380000}"/>
    <cellStyle name="計算方式 6 3 3 3 3" xfId="42625" xr:uid="{00000000-0005-0000-0000-000098380000}"/>
    <cellStyle name="計算方式 6 3 3 4" xfId="4584" xr:uid="{00000000-0005-0000-0000-000000090000}"/>
    <cellStyle name="計算方式 6 3 3 4 2" xfId="25096" xr:uid="{00000000-0005-0000-0000-000099380000}"/>
    <cellStyle name="計算方式 6 3 3 4 3" xfId="22591" xr:uid="{00000000-0005-0000-0000-000099380000}"/>
    <cellStyle name="計算方式 6 3 3 5" xfId="8166" xr:uid="{00000000-0005-0000-0000-000000090000}"/>
    <cellStyle name="計算方式 6 3 3 5 2" xfId="28183" xr:uid="{00000000-0005-0000-0000-00009A380000}"/>
    <cellStyle name="計算方式 6 3 3 5 3" xfId="43081" xr:uid="{00000000-0005-0000-0000-00009A380000}"/>
    <cellStyle name="計算方式 6 3 3 6" xfId="10561" xr:uid="{00000000-0005-0000-0000-00007B290000}"/>
    <cellStyle name="計算方式 6 3 3 7" xfId="12441" xr:uid="{00000000-0005-0000-0000-0000AA050000}"/>
    <cellStyle name="計算方式 6 3 3 7 2" xfId="31000" xr:uid="{00000000-0005-0000-0000-00009C380000}"/>
    <cellStyle name="計算方式 6 3 3 7 3" xfId="45100" xr:uid="{00000000-0005-0000-0000-00009C380000}"/>
    <cellStyle name="計算方式 6 3 3 8" xfId="14858" xr:uid="{00000000-0005-0000-0000-0000FF080000}"/>
    <cellStyle name="計算方式 6 3 3 8 2" xfId="33414" xr:uid="{00000000-0005-0000-0000-00009D380000}"/>
    <cellStyle name="計算方式 6 3 3 8 3" xfId="47375" xr:uid="{00000000-0005-0000-0000-00009D380000}"/>
    <cellStyle name="計算方式 6 3 3 9" xfId="15651" xr:uid="{00000000-0005-0000-0000-000000090000}"/>
    <cellStyle name="計算方式 6 3 3 9 2" xfId="34207" xr:uid="{00000000-0005-0000-0000-00009E380000}"/>
    <cellStyle name="計算方式 6 3 3 9 3" xfId="48096" xr:uid="{00000000-0005-0000-0000-00009E380000}"/>
    <cellStyle name="計算方式 6 3 4" xfId="2225" xr:uid="{00000000-0005-0000-0000-0000AA050000}"/>
    <cellStyle name="計算方式 6 3 4 10" xfId="23736" xr:uid="{00000000-0005-0000-0000-00009F380000}"/>
    <cellStyle name="計算方式 6 3 4 11" xfId="55145" xr:uid="{00000000-0005-0000-0000-0000AA050000}"/>
    <cellStyle name="計算方式 6 3 4 2" xfId="5432" xr:uid="{00000000-0005-0000-0000-000001090000}"/>
    <cellStyle name="計算方式 6 3 4 2 2" xfId="20422" xr:uid="{00000000-0005-0000-0000-0000770B0000}"/>
    <cellStyle name="計算方式 6 3 4 2 2 2" xfId="38974" xr:uid="{00000000-0005-0000-0000-0000A1380000}"/>
    <cellStyle name="計算方式 6 3 4 2 2 3" xfId="52453" xr:uid="{00000000-0005-0000-0000-0000A1380000}"/>
    <cellStyle name="計算方式 6 3 4 2 3" xfId="25849" xr:uid="{00000000-0005-0000-0000-0000A0380000}"/>
    <cellStyle name="計算方式 6 3 4 2 4" xfId="41345" xr:uid="{00000000-0005-0000-0000-0000A0380000}"/>
    <cellStyle name="計算方式 6 3 4 3" xfId="8188" xr:uid="{00000000-0005-0000-0000-000001090000}"/>
    <cellStyle name="計算方式 6 3 4 3 2" xfId="28205" xr:uid="{00000000-0005-0000-0000-0000A2380000}"/>
    <cellStyle name="計算方式 6 3 4 3 3" xfId="43103" xr:uid="{00000000-0005-0000-0000-0000A2380000}"/>
    <cellStyle name="計算方式 6 3 4 4" xfId="10562" xr:uid="{00000000-0005-0000-0000-00007C290000}"/>
    <cellStyle name="計算方式 6 3 4 5" xfId="13253" xr:uid="{00000000-0005-0000-0000-000001090000}"/>
    <cellStyle name="計算方式 6 3 4 5 2" xfId="31809" xr:uid="{00000000-0005-0000-0000-0000A4380000}"/>
    <cellStyle name="計算方式 6 3 4 5 3" xfId="45891" xr:uid="{00000000-0005-0000-0000-0000A4380000}"/>
    <cellStyle name="計算方式 6 3 4 6" xfId="15495" xr:uid="{00000000-0005-0000-0000-000001090000}"/>
    <cellStyle name="計算方式 6 3 4 6 2" xfId="34051" xr:uid="{00000000-0005-0000-0000-0000A5380000}"/>
    <cellStyle name="計算方式 6 3 4 6 3" xfId="47975" xr:uid="{00000000-0005-0000-0000-0000A5380000}"/>
    <cellStyle name="計算方式 6 3 4 7" xfId="13608" xr:uid="{00000000-0005-0000-0000-0000AA050000}"/>
    <cellStyle name="計算方式 6 3 4 7 2" xfId="32164" xr:uid="{00000000-0005-0000-0000-0000A6380000}"/>
    <cellStyle name="計算方式 6 3 4 7 3" xfId="46214" xr:uid="{00000000-0005-0000-0000-0000A6380000}"/>
    <cellStyle name="計算方式 6 3 4 8" xfId="19266" xr:uid="{00000000-0005-0000-0000-000001090000}"/>
    <cellStyle name="計算方式 6 3 4 8 2" xfId="37822" xr:uid="{00000000-0005-0000-0000-0000A7380000}"/>
    <cellStyle name="計算方式 6 3 4 8 3" xfId="51314" xr:uid="{00000000-0005-0000-0000-0000A7380000}"/>
    <cellStyle name="計算方式 6 3 4 9" xfId="21381" xr:uid="{00000000-0005-0000-0000-0000AA050000}"/>
    <cellStyle name="計算方式 6 3 4 9 2" xfId="39921" xr:uid="{00000000-0005-0000-0000-0000A8380000}"/>
    <cellStyle name="計算方式 6 3 4 9 3" xfId="53269" xr:uid="{00000000-0005-0000-0000-0000A8380000}"/>
    <cellStyle name="計算方式 6 3 5" xfId="3190" xr:uid="{00000000-0005-0000-0000-0000AA050000}"/>
    <cellStyle name="計算方式 6 3 5 10" xfId="56009" xr:uid="{00000000-0005-0000-0000-0000AA050000}"/>
    <cellStyle name="計算方式 6 3 5 2" xfId="6397" xr:uid="{00000000-0005-0000-0000-000002090000}"/>
    <cellStyle name="計算方式 6 3 5 2 2" xfId="21032" xr:uid="{00000000-0005-0000-0000-0000790B0000}"/>
    <cellStyle name="計算方式 6 3 5 2 2 2" xfId="39572" xr:uid="{00000000-0005-0000-0000-0000AB380000}"/>
    <cellStyle name="計算方式 6 3 5 2 2 3" xfId="52920" xr:uid="{00000000-0005-0000-0000-0000AB380000}"/>
    <cellStyle name="計算方式 6 3 5 2 3" xfId="26802" xr:uid="{00000000-0005-0000-0000-0000AA380000}"/>
    <cellStyle name="計算方式 6 3 5 2 4" xfId="42023" xr:uid="{00000000-0005-0000-0000-0000AA380000}"/>
    <cellStyle name="計算方式 6 3 5 3" xfId="10080" xr:uid="{00000000-0005-0000-0000-000002090000}"/>
    <cellStyle name="計算方式 6 3 5 3 2" xfId="29679" xr:uid="{00000000-0005-0000-0000-0000AC380000}"/>
    <cellStyle name="計算方式 6 3 5 3 3" xfId="44243" xr:uid="{00000000-0005-0000-0000-0000AC380000}"/>
    <cellStyle name="計算方式 6 3 5 4" xfId="10563" xr:uid="{00000000-0005-0000-0000-00007D290000}"/>
    <cellStyle name="計算方式 6 3 5 5" xfId="11776" xr:uid="{00000000-0005-0000-0000-000002090000}"/>
    <cellStyle name="計算方式 6 3 5 5 2" xfId="30340" xr:uid="{00000000-0005-0000-0000-0000AE380000}"/>
    <cellStyle name="計算方式 6 3 5 5 3" xfId="44487" xr:uid="{00000000-0005-0000-0000-0000AE380000}"/>
    <cellStyle name="計算方式 6 3 5 6" xfId="17096" xr:uid="{00000000-0005-0000-0000-000002090000}"/>
    <cellStyle name="計算方式 6 3 5 6 2" xfId="35652" xr:uid="{00000000-0005-0000-0000-0000AF380000}"/>
    <cellStyle name="計算方式 6 3 5 6 3" xfId="49332" xr:uid="{00000000-0005-0000-0000-0000AF380000}"/>
    <cellStyle name="計算方式 6 3 5 7" xfId="17138" xr:uid="{00000000-0005-0000-0000-0000AA050000}"/>
    <cellStyle name="計算方式 6 3 5 7 2" xfId="35694" xr:uid="{00000000-0005-0000-0000-0000B0380000}"/>
    <cellStyle name="計算方式 6 3 5 7 3" xfId="49372" xr:uid="{00000000-0005-0000-0000-0000B0380000}"/>
    <cellStyle name="計算方式 6 3 5 8" xfId="21101" xr:uid="{00000000-0005-0000-0000-000002090000}"/>
    <cellStyle name="計算方式 6 3 5 8 2" xfId="39641" xr:uid="{00000000-0005-0000-0000-0000B1380000}"/>
    <cellStyle name="計算方式 6 3 5 8 3" xfId="52989" xr:uid="{00000000-0005-0000-0000-0000B1380000}"/>
    <cellStyle name="計算方式 6 3 5 9" xfId="21953" xr:uid="{00000000-0005-0000-0000-0000AA050000}"/>
    <cellStyle name="計算方式 6 3 5 9 2" xfId="40493" xr:uid="{00000000-0005-0000-0000-0000B2380000}"/>
    <cellStyle name="計算方式 6 3 5 9 3" xfId="53841" xr:uid="{00000000-0005-0000-0000-0000B2380000}"/>
    <cellStyle name="計算方式 6 3 6" xfId="4634" xr:uid="{00000000-0005-0000-0000-0000FB080000}"/>
    <cellStyle name="計算方式 6 3 6 2" xfId="25146" xr:uid="{00000000-0005-0000-0000-0000B3380000}"/>
    <cellStyle name="計算方式 6 3 6 3" xfId="28840" xr:uid="{00000000-0005-0000-0000-0000B3380000}"/>
    <cellStyle name="計算方式 6 3 7" xfId="10556" xr:uid="{00000000-0005-0000-0000-000076290000}"/>
    <cellStyle name="計算方式 6 3 8" xfId="15336" xr:uid="{00000000-0005-0000-0000-0000AA050000}"/>
    <cellStyle name="計算方式 6 3 8 2" xfId="33892" xr:uid="{00000000-0005-0000-0000-0000B5380000}"/>
    <cellStyle name="計算方式 6 3 8 3" xfId="47825" xr:uid="{00000000-0005-0000-0000-0000B5380000}"/>
    <cellStyle name="計算方式 6 3 9" xfId="18369" xr:uid="{00000000-0005-0000-0000-0000FB080000}"/>
    <cellStyle name="計算方式 6 3 9 2" xfId="36925" xr:uid="{00000000-0005-0000-0000-0000B6380000}"/>
    <cellStyle name="計算方式 6 3 9 3" xfId="50447" xr:uid="{00000000-0005-0000-0000-0000B6380000}"/>
    <cellStyle name="計算方式 6 4" xfId="1837" xr:uid="{00000000-0005-0000-0000-0000AC050000}"/>
    <cellStyle name="計算方式 6 4 10" xfId="21310" xr:uid="{00000000-0005-0000-0000-0000AC050000}"/>
    <cellStyle name="計算方式 6 4 10 2" xfId="39850" xr:uid="{00000000-0005-0000-0000-0000B8380000}"/>
    <cellStyle name="計算方式 6 4 10 3" xfId="53198" xr:uid="{00000000-0005-0000-0000-0000B8380000}"/>
    <cellStyle name="計算方式 6 4 11" xfId="19968" xr:uid="{00000000-0005-0000-0000-0000AC050000}"/>
    <cellStyle name="計算方式 6 4 11 2" xfId="38524" xr:uid="{00000000-0005-0000-0000-0000B9380000}"/>
    <cellStyle name="計算方式 6 4 11 3" xfId="52016" xr:uid="{00000000-0005-0000-0000-0000B9380000}"/>
    <cellStyle name="計算方式 6 4 12" xfId="23392" xr:uid="{00000000-0005-0000-0000-0000B7380000}"/>
    <cellStyle name="計算方式 6 4 13" xfId="24115" xr:uid="{00000000-0005-0000-0000-0000B7380000}"/>
    <cellStyle name="計算方式 6 4 14" xfId="54758" xr:uid="{00000000-0005-0000-0000-0000AC050000}"/>
    <cellStyle name="計算方式 6 4 2" xfId="1870" xr:uid="{00000000-0005-0000-0000-0000AC050000}"/>
    <cellStyle name="計算方式 6 4 2 10" xfId="17457" xr:uid="{00000000-0005-0000-0000-0000AC050000}"/>
    <cellStyle name="計算方式 6 4 2 10 2" xfId="36013" xr:uid="{00000000-0005-0000-0000-0000BB380000}"/>
    <cellStyle name="計算方式 6 4 2 10 3" xfId="49656" xr:uid="{00000000-0005-0000-0000-0000BB380000}"/>
    <cellStyle name="計算方式 6 4 2 11" xfId="18762" xr:uid="{00000000-0005-0000-0000-000004090000}"/>
    <cellStyle name="計算方式 6 4 2 11 2" xfId="37318" xr:uid="{00000000-0005-0000-0000-0000BC380000}"/>
    <cellStyle name="計算方式 6 4 2 11 3" xfId="50815" xr:uid="{00000000-0005-0000-0000-0000BC380000}"/>
    <cellStyle name="計算方式 6 4 2 12" xfId="23425" xr:uid="{00000000-0005-0000-0000-0000BA380000}"/>
    <cellStyle name="計算方式 6 4 2 13" xfId="54790" xr:uid="{00000000-0005-0000-0000-0000AC050000}"/>
    <cellStyle name="計算方式 6 4 2 2" xfId="5077" xr:uid="{00000000-0005-0000-0000-000004090000}"/>
    <cellStyle name="計算方式 6 4 2 2 2" xfId="20104" xr:uid="{00000000-0005-0000-0000-00007C0B0000}"/>
    <cellStyle name="計算方式 6 4 2 2 2 2" xfId="38656" xr:uid="{00000000-0005-0000-0000-0000BE380000}"/>
    <cellStyle name="計算方式 6 4 2 2 2 3" xfId="52148" xr:uid="{00000000-0005-0000-0000-0000BE380000}"/>
    <cellStyle name="計算方式 6 4 2 2 3" xfId="25494" xr:uid="{00000000-0005-0000-0000-0000BD380000}"/>
    <cellStyle name="計算方式 6 4 2 2 4" xfId="41063" xr:uid="{00000000-0005-0000-0000-0000BD380000}"/>
    <cellStyle name="計算方式 6 4 2 3" xfId="7043" xr:uid="{00000000-0005-0000-0000-000004090000}"/>
    <cellStyle name="計算方式 6 4 2 3 2" xfId="27231" xr:uid="{00000000-0005-0000-0000-0000BF380000}"/>
    <cellStyle name="計算方式 6 4 2 3 3" xfId="42334" xr:uid="{00000000-0005-0000-0000-0000BF380000}"/>
    <cellStyle name="計算方式 6 4 2 4" xfId="3980" xr:uid="{00000000-0005-0000-0000-000004090000}"/>
    <cellStyle name="計算方式 6 4 2 4 2" xfId="24534" xr:uid="{00000000-0005-0000-0000-0000C0380000}"/>
    <cellStyle name="計算方式 6 4 2 4 3" xfId="28462" xr:uid="{00000000-0005-0000-0000-0000C0380000}"/>
    <cellStyle name="計算方式 6 4 2 5" xfId="8299" xr:uid="{00000000-0005-0000-0000-000004090000}"/>
    <cellStyle name="計算方式 6 4 2 5 2" xfId="28275" xr:uid="{00000000-0005-0000-0000-0000C1380000}"/>
    <cellStyle name="計算方式 6 4 2 5 3" xfId="43123" xr:uid="{00000000-0005-0000-0000-0000C1380000}"/>
    <cellStyle name="計算方式 6 4 2 6" xfId="10565" xr:uid="{00000000-0005-0000-0000-00007F290000}"/>
    <cellStyle name="計算方式 6 4 2 7" xfId="12755" xr:uid="{00000000-0005-0000-0000-0000AC050000}"/>
    <cellStyle name="計算方式 6 4 2 7 2" xfId="31311" xr:uid="{00000000-0005-0000-0000-0000C3380000}"/>
    <cellStyle name="計算方式 6 4 2 7 3" xfId="45399" xr:uid="{00000000-0005-0000-0000-0000C3380000}"/>
    <cellStyle name="計算方式 6 4 2 8" xfId="13650" xr:uid="{00000000-0005-0000-0000-000003090000}"/>
    <cellStyle name="計算方式 6 4 2 8 2" xfId="32206" xr:uid="{00000000-0005-0000-0000-0000C4380000}"/>
    <cellStyle name="計算方式 6 4 2 8 3" xfId="46251" xr:uid="{00000000-0005-0000-0000-0000C4380000}"/>
    <cellStyle name="計算方式 6 4 2 9" xfId="11492" xr:uid="{00000000-0005-0000-0000-000004090000}"/>
    <cellStyle name="計算方式 6 4 2 9 2" xfId="30056" xr:uid="{00000000-0005-0000-0000-0000C5380000}"/>
    <cellStyle name="計算方式 6 4 2 9 3" xfId="44274" xr:uid="{00000000-0005-0000-0000-0000C5380000}"/>
    <cellStyle name="計算方式 6 4 3" xfId="2955" xr:uid="{00000000-0005-0000-0000-0000AC050000}"/>
    <cellStyle name="計算方式 6 4 3 10" xfId="17511" xr:uid="{00000000-0005-0000-0000-000005090000}"/>
    <cellStyle name="計算方式 6 4 3 10 2" xfId="36067" xr:uid="{00000000-0005-0000-0000-0000C7380000}"/>
    <cellStyle name="計算方式 6 4 3 10 3" xfId="49704" xr:uid="{00000000-0005-0000-0000-0000C7380000}"/>
    <cellStyle name="計算方式 6 4 3 11" xfId="55776" xr:uid="{00000000-0005-0000-0000-0000AC050000}"/>
    <cellStyle name="計算方式 6 4 3 2" xfId="6162" xr:uid="{00000000-0005-0000-0000-000005090000}"/>
    <cellStyle name="計算方式 6 4 3 2 2" xfId="26570" xr:uid="{00000000-0005-0000-0000-0000C8380000}"/>
    <cellStyle name="計算方式 6 4 3 2 3" xfId="41864" xr:uid="{00000000-0005-0000-0000-0000C8380000}"/>
    <cellStyle name="計算方式 6 4 3 3" xfId="8128" xr:uid="{00000000-0005-0000-0000-000005090000}"/>
    <cellStyle name="計算方式 6 4 3 3 2" xfId="28145" xr:uid="{00000000-0005-0000-0000-0000C9380000}"/>
    <cellStyle name="計算方式 6 4 3 3 3" xfId="43043" xr:uid="{00000000-0005-0000-0000-0000C9380000}"/>
    <cellStyle name="計算方式 6 4 3 4" xfId="8988" xr:uid="{00000000-0005-0000-0000-000005090000}"/>
    <cellStyle name="計算方式 6 4 3 4 2" xfId="28822" xr:uid="{00000000-0005-0000-0000-0000CA380000}"/>
    <cellStyle name="計算方式 6 4 3 4 3" xfId="43520" xr:uid="{00000000-0005-0000-0000-0000CA380000}"/>
    <cellStyle name="計算方式 6 4 3 5" xfId="9845" xr:uid="{00000000-0005-0000-0000-000005090000}"/>
    <cellStyle name="計算方式 6 4 3 5 2" xfId="29446" xr:uid="{00000000-0005-0000-0000-0000CB380000}"/>
    <cellStyle name="計算方式 6 4 3 5 3" xfId="44024" xr:uid="{00000000-0005-0000-0000-0000CB380000}"/>
    <cellStyle name="計算方式 6 4 3 6" xfId="10566" xr:uid="{00000000-0005-0000-0000-000080290000}"/>
    <cellStyle name="計算方式 6 4 3 7" xfId="12974" xr:uid="{00000000-0005-0000-0000-000005090000}"/>
    <cellStyle name="計算方式 6 4 3 7 2" xfId="31530" xr:uid="{00000000-0005-0000-0000-0000CD380000}"/>
    <cellStyle name="計算方式 6 4 3 7 3" xfId="45613" xr:uid="{00000000-0005-0000-0000-0000CD380000}"/>
    <cellStyle name="計算方式 6 4 3 8" xfId="16861" xr:uid="{00000000-0005-0000-0000-000005090000}"/>
    <cellStyle name="計算方式 6 4 3 8 2" xfId="35417" xr:uid="{00000000-0005-0000-0000-0000CE380000}"/>
    <cellStyle name="計算方式 6 4 3 8 3" xfId="49110" xr:uid="{00000000-0005-0000-0000-0000CE380000}"/>
    <cellStyle name="計算方式 6 4 3 9" xfId="14553" xr:uid="{00000000-0005-0000-0000-0000AC050000}"/>
    <cellStyle name="計算方式 6 4 3 9 2" xfId="33109" xr:uid="{00000000-0005-0000-0000-0000CF380000}"/>
    <cellStyle name="計算方式 6 4 3 9 3" xfId="47087" xr:uid="{00000000-0005-0000-0000-0000CF380000}"/>
    <cellStyle name="計算方式 6 4 4" xfId="3113" xr:uid="{00000000-0005-0000-0000-0000AC050000}"/>
    <cellStyle name="計算方式 6 4 4 10" xfId="24315" xr:uid="{00000000-0005-0000-0000-0000D0380000}"/>
    <cellStyle name="計算方式 6 4 4 11" xfId="55934" xr:uid="{00000000-0005-0000-0000-0000AC050000}"/>
    <cellStyle name="計算方式 6 4 4 2" xfId="6320" xr:uid="{00000000-0005-0000-0000-000006090000}"/>
    <cellStyle name="計算方式 6 4 4 2 2" xfId="20989" xr:uid="{00000000-0005-0000-0000-00007F0B0000}"/>
    <cellStyle name="計算方式 6 4 4 2 2 2" xfId="39532" xr:uid="{00000000-0005-0000-0000-0000D2380000}"/>
    <cellStyle name="計算方式 6 4 4 2 2 3" xfId="52881" xr:uid="{00000000-0005-0000-0000-0000D2380000}"/>
    <cellStyle name="計算方式 6 4 4 2 3" xfId="26728" xr:uid="{00000000-0005-0000-0000-0000D1380000}"/>
    <cellStyle name="計算方式 6 4 4 2 4" xfId="41950" xr:uid="{00000000-0005-0000-0000-0000D1380000}"/>
    <cellStyle name="計算方式 6 4 4 3" xfId="10003" xr:uid="{00000000-0005-0000-0000-000006090000}"/>
    <cellStyle name="計算方式 6 4 4 3 2" xfId="29604" xr:uid="{00000000-0005-0000-0000-0000D3380000}"/>
    <cellStyle name="計算方式 6 4 4 3 3" xfId="44170" xr:uid="{00000000-0005-0000-0000-0000D3380000}"/>
    <cellStyle name="計算方式 6 4 4 4" xfId="10567" xr:uid="{00000000-0005-0000-0000-000081290000}"/>
    <cellStyle name="計算方式 6 4 4 5" xfId="11970" xr:uid="{00000000-0005-0000-0000-000006090000}"/>
    <cellStyle name="計算方式 6 4 4 5 2" xfId="30534" xr:uid="{00000000-0005-0000-0000-0000D5380000}"/>
    <cellStyle name="計算方式 6 4 4 5 3" xfId="44678" xr:uid="{00000000-0005-0000-0000-0000D5380000}"/>
    <cellStyle name="計算方式 6 4 4 6" xfId="17019" xr:uid="{00000000-0005-0000-0000-000006090000}"/>
    <cellStyle name="計算方式 6 4 4 6 2" xfId="35575" xr:uid="{00000000-0005-0000-0000-0000D6380000}"/>
    <cellStyle name="計算方式 6 4 4 6 3" xfId="49256" xr:uid="{00000000-0005-0000-0000-0000D6380000}"/>
    <cellStyle name="計算方式 6 4 4 7" xfId="18241" xr:uid="{00000000-0005-0000-0000-0000AC050000}"/>
    <cellStyle name="計算方式 6 4 4 7 2" xfId="36797" xr:uid="{00000000-0005-0000-0000-0000D7380000}"/>
    <cellStyle name="計算方式 6 4 4 7 3" xfId="50340" xr:uid="{00000000-0005-0000-0000-0000D7380000}"/>
    <cellStyle name="計算方式 6 4 4 8" xfId="16133" xr:uid="{00000000-0005-0000-0000-000006090000}"/>
    <cellStyle name="計算方式 6 4 4 8 2" xfId="34689" xr:uid="{00000000-0005-0000-0000-0000D8380000}"/>
    <cellStyle name="計算方式 6 4 4 8 3" xfId="48496" xr:uid="{00000000-0005-0000-0000-0000D8380000}"/>
    <cellStyle name="計算方式 6 4 4 9" xfId="21877" xr:uid="{00000000-0005-0000-0000-0000AC050000}"/>
    <cellStyle name="計算方式 6 4 4 9 2" xfId="40417" xr:uid="{00000000-0005-0000-0000-0000D9380000}"/>
    <cellStyle name="計算方式 6 4 4 9 3" xfId="53765" xr:uid="{00000000-0005-0000-0000-0000D9380000}"/>
    <cellStyle name="計算方式 6 4 5" xfId="5044" xr:uid="{00000000-0005-0000-0000-000003090000}"/>
    <cellStyle name="計算方式 6 4 5 2" xfId="20072" xr:uid="{00000000-0005-0000-0000-0000800B0000}"/>
    <cellStyle name="計算方式 6 4 5 2 2" xfId="38625" xr:uid="{00000000-0005-0000-0000-0000DB380000}"/>
    <cellStyle name="計算方式 6 4 5 2 3" xfId="52117" xr:uid="{00000000-0005-0000-0000-0000DB380000}"/>
    <cellStyle name="計算方式 6 4 5 3" xfId="25462" xr:uid="{00000000-0005-0000-0000-0000DA380000}"/>
    <cellStyle name="計算方式 6 4 5 4" xfId="41031" xr:uid="{00000000-0005-0000-0000-0000DA380000}"/>
    <cellStyle name="計算方式 6 4 6" xfId="10564" xr:uid="{00000000-0005-0000-0000-00007E290000}"/>
    <cellStyle name="計算方式 6 4 7" xfId="13831" xr:uid="{00000000-0005-0000-0000-0000AC050000}"/>
    <cellStyle name="計算方式 6 4 7 2" xfId="32387" xr:uid="{00000000-0005-0000-0000-0000DD380000}"/>
    <cellStyle name="計算方式 6 4 7 3" xfId="46411" xr:uid="{00000000-0005-0000-0000-0000DD380000}"/>
    <cellStyle name="計算方式 6 4 8" xfId="17834" xr:uid="{00000000-0005-0000-0000-000003090000}"/>
    <cellStyle name="計算方式 6 4 8 2" xfId="36390" xr:uid="{00000000-0005-0000-0000-0000DE380000}"/>
    <cellStyle name="計算方式 6 4 8 3" xfId="49984" xr:uid="{00000000-0005-0000-0000-0000DE380000}"/>
    <cellStyle name="計算方式 6 4 9" xfId="19684" xr:uid="{00000000-0005-0000-0000-000003090000}"/>
    <cellStyle name="計算方式 6 4 9 2" xfId="38240" xr:uid="{00000000-0005-0000-0000-0000DF380000}"/>
    <cellStyle name="計算方式 6 4 9 3" xfId="51732" xr:uid="{00000000-0005-0000-0000-0000DF380000}"/>
    <cellStyle name="計算方式 6 5" xfId="2184" xr:uid="{00000000-0005-0000-0000-0000A5050000}"/>
    <cellStyle name="計算方式 6 5 10" xfId="18552" xr:uid="{00000000-0005-0000-0000-0000A5050000}"/>
    <cellStyle name="計算方式 6 5 10 2" xfId="37108" xr:uid="{00000000-0005-0000-0000-0000E1380000}"/>
    <cellStyle name="計算方式 6 5 10 3" xfId="50610" xr:uid="{00000000-0005-0000-0000-0000E1380000}"/>
    <cellStyle name="計算方式 6 5 11" xfId="13279" xr:uid="{00000000-0005-0000-0000-000007090000}"/>
    <cellStyle name="計算方式 6 5 11 2" xfId="31835" xr:uid="{00000000-0005-0000-0000-0000E2380000}"/>
    <cellStyle name="計算方式 6 5 11 3" xfId="45917" xr:uid="{00000000-0005-0000-0000-0000E2380000}"/>
    <cellStyle name="計算方式 6 5 12" xfId="23695" xr:uid="{00000000-0005-0000-0000-0000E0380000}"/>
    <cellStyle name="計算方式 6 5 13" xfId="55104" xr:uid="{00000000-0005-0000-0000-0000A5050000}"/>
    <cellStyle name="計算方式 6 5 2" xfId="5391" xr:uid="{00000000-0005-0000-0000-000007090000}"/>
    <cellStyle name="計算方式 6 5 2 2" xfId="20381" xr:uid="{00000000-0005-0000-0000-0000820B0000}"/>
    <cellStyle name="計算方式 6 5 2 2 2" xfId="38933" xr:uid="{00000000-0005-0000-0000-0000E4380000}"/>
    <cellStyle name="計算方式 6 5 2 2 3" xfId="52412" xr:uid="{00000000-0005-0000-0000-0000E4380000}"/>
    <cellStyle name="計算方式 6 5 2 3" xfId="25808" xr:uid="{00000000-0005-0000-0000-0000E3380000}"/>
    <cellStyle name="計算方式 6 5 2 4" xfId="41304" xr:uid="{00000000-0005-0000-0000-0000E3380000}"/>
    <cellStyle name="計算方式 6 5 3" xfId="7357" xr:uid="{00000000-0005-0000-0000-000007090000}"/>
    <cellStyle name="計算方式 6 5 3 2" xfId="27542" xr:uid="{00000000-0005-0000-0000-0000E5380000}"/>
    <cellStyle name="計算方式 6 5 3 3" xfId="42628" xr:uid="{00000000-0005-0000-0000-0000E5380000}"/>
    <cellStyle name="計算方式 6 5 4" xfId="4587" xr:uid="{00000000-0005-0000-0000-000007090000}"/>
    <cellStyle name="計算方式 6 5 4 2" xfId="25099" xr:uid="{00000000-0005-0000-0000-0000E6380000}"/>
    <cellStyle name="計算方式 6 5 4 3" xfId="28301" xr:uid="{00000000-0005-0000-0000-0000E6380000}"/>
    <cellStyle name="計算方式 6 5 5" xfId="8167" xr:uid="{00000000-0005-0000-0000-000007090000}"/>
    <cellStyle name="計算方式 6 5 5 2" xfId="28184" xr:uid="{00000000-0005-0000-0000-0000E7380000}"/>
    <cellStyle name="計算方式 6 5 5 3" xfId="43082" xr:uid="{00000000-0005-0000-0000-0000E7380000}"/>
    <cellStyle name="計算方式 6 5 6" xfId="10568" xr:uid="{00000000-0005-0000-0000-000082290000}"/>
    <cellStyle name="計算方式 6 5 7" xfId="12438" xr:uid="{00000000-0005-0000-0000-0000A5050000}"/>
    <cellStyle name="計算方式 6 5 7 2" xfId="30997" xr:uid="{00000000-0005-0000-0000-0000E9380000}"/>
    <cellStyle name="計算方式 6 5 7 3" xfId="45097" xr:uid="{00000000-0005-0000-0000-0000E9380000}"/>
    <cellStyle name="計算方式 6 5 8" xfId="14861" xr:uid="{00000000-0005-0000-0000-000006090000}"/>
    <cellStyle name="計算方式 6 5 8 2" xfId="33417" xr:uid="{00000000-0005-0000-0000-0000EA380000}"/>
    <cellStyle name="計算方式 6 5 8 3" xfId="47378" xr:uid="{00000000-0005-0000-0000-0000EA380000}"/>
    <cellStyle name="計算方式 6 5 9" xfId="15487" xr:uid="{00000000-0005-0000-0000-000007090000}"/>
    <cellStyle name="計算方式 6 5 9 2" xfId="34043" xr:uid="{00000000-0005-0000-0000-0000EB380000}"/>
    <cellStyle name="計算方式 6 5 9 3" xfId="47967" xr:uid="{00000000-0005-0000-0000-0000EB380000}"/>
    <cellStyle name="計算方式 6 6" xfId="2228" xr:uid="{00000000-0005-0000-0000-0000A5050000}"/>
    <cellStyle name="計算方式 6 6 10" xfId="23739" xr:uid="{00000000-0005-0000-0000-0000EC380000}"/>
    <cellStyle name="計算方式 6 6 11" xfId="55148" xr:uid="{00000000-0005-0000-0000-0000A5050000}"/>
    <cellStyle name="計算方式 6 6 2" xfId="5435" xr:uid="{00000000-0005-0000-0000-000008090000}"/>
    <cellStyle name="計算方式 6 6 2 2" xfId="20425" xr:uid="{00000000-0005-0000-0000-0000840B0000}"/>
    <cellStyle name="計算方式 6 6 2 2 2" xfId="38977" xr:uid="{00000000-0005-0000-0000-0000EE380000}"/>
    <cellStyle name="計算方式 6 6 2 2 3" xfId="52456" xr:uid="{00000000-0005-0000-0000-0000EE380000}"/>
    <cellStyle name="計算方式 6 6 2 3" xfId="25852" xr:uid="{00000000-0005-0000-0000-0000ED380000}"/>
    <cellStyle name="計算方式 6 6 2 4" xfId="41348" xr:uid="{00000000-0005-0000-0000-0000ED380000}"/>
    <cellStyle name="計算方式 6 6 3" xfId="8187" xr:uid="{00000000-0005-0000-0000-000008090000}"/>
    <cellStyle name="計算方式 6 6 3 2" xfId="28204" xr:uid="{00000000-0005-0000-0000-0000EF380000}"/>
    <cellStyle name="計算方式 6 6 3 3" xfId="43102" xr:uid="{00000000-0005-0000-0000-0000EF380000}"/>
    <cellStyle name="計算方式 6 6 4" xfId="10569" xr:uid="{00000000-0005-0000-0000-000083290000}"/>
    <cellStyle name="計算方式 6 6 5" xfId="13250" xr:uid="{00000000-0005-0000-0000-000008090000}"/>
    <cellStyle name="計算方式 6 6 5 2" xfId="31806" xr:uid="{00000000-0005-0000-0000-0000F1380000}"/>
    <cellStyle name="計算方式 6 6 5 3" xfId="45888" xr:uid="{00000000-0005-0000-0000-0000F1380000}"/>
    <cellStyle name="計算方式 6 6 6" xfId="11529" xr:uid="{00000000-0005-0000-0000-000008090000}"/>
    <cellStyle name="計算方式 6 6 6 2" xfId="30093" xr:uid="{00000000-0005-0000-0000-0000F2380000}"/>
    <cellStyle name="計算方式 6 6 6 3" xfId="44303" xr:uid="{00000000-0005-0000-0000-0000F2380000}"/>
    <cellStyle name="計算方式 6 6 7" xfId="17291" xr:uid="{00000000-0005-0000-0000-0000A5050000}"/>
    <cellStyle name="計算方式 6 6 7 2" xfId="35847" xr:uid="{00000000-0005-0000-0000-0000F3380000}"/>
    <cellStyle name="計算方式 6 6 7 3" xfId="49515" xr:uid="{00000000-0005-0000-0000-0000F3380000}"/>
    <cellStyle name="計算方式 6 6 8" xfId="17711" xr:uid="{00000000-0005-0000-0000-000008090000}"/>
    <cellStyle name="計算方式 6 6 8 2" xfId="36267" xr:uid="{00000000-0005-0000-0000-0000F4380000}"/>
    <cellStyle name="計算方式 6 6 8 3" xfId="49882" xr:uid="{00000000-0005-0000-0000-0000F4380000}"/>
    <cellStyle name="計算方式 6 6 9" xfId="21384" xr:uid="{00000000-0005-0000-0000-0000A5050000}"/>
    <cellStyle name="計算方式 6 6 9 2" xfId="39924" xr:uid="{00000000-0005-0000-0000-0000F5380000}"/>
    <cellStyle name="計算方式 6 6 9 3" xfId="53272" xr:uid="{00000000-0005-0000-0000-0000F5380000}"/>
    <cellStyle name="計算方式 6 7" xfId="3187" xr:uid="{00000000-0005-0000-0000-0000A5050000}"/>
    <cellStyle name="計算方式 6 7 10" xfId="56006" xr:uid="{00000000-0005-0000-0000-0000A5050000}"/>
    <cellStyle name="計算方式 6 7 2" xfId="6394" xr:uid="{00000000-0005-0000-0000-000009090000}"/>
    <cellStyle name="計算方式 6 7 2 2" xfId="21029" xr:uid="{00000000-0005-0000-0000-0000860B0000}"/>
    <cellStyle name="計算方式 6 7 2 2 2" xfId="39569" xr:uid="{00000000-0005-0000-0000-0000F8380000}"/>
    <cellStyle name="計算方式 6 7 2 2 3" xfId="52917" xr:uid="{00000000-0005-0000-0000-0000F8380000}"/>
    <cellStyle name="計算方式 6 7 2 3" xfId="26799" xr:uid="{00000000-0005-0000-0000-0000F7380000}"/>
    <cellStyle name="計算方式 6 7 2 4" xfId="42020" xr:uid="{00000000-0005-0000-0000-0000F7380000}"/>
    <cellStyle name="計算方式 6 7 3" xfId="10077" xr:uid="{00000000-0005-0000-0000-000009090000}"/>
    <cellStyle name="計算方式 6 7 3 2" xfId="29676" xr:uid="{00000000-0005-0000-0000-0000F9380000}"/>
    <cellStyle name="計算方式 6 7 3 3" xfId="44240" xr:uid="{00000000-0005-0000-0000-0000F9380000}"/>
    <cellStyle name="計算方式 6 7 4" xfId="10570" xr:uid="{00000000-0005-0000-0000-000084290000}"/>
    <cellStyle name="計算方式 6 7 5" xfId="11777" xr:uid="{00000000-0005-0000-0000-000009090000}"/>
    <cellStyle name="計算方式 6 7 5 2" xfId="30341" xr:uid="{00000000-0005-0000-0000-0000FB380000}"/>
    <cellStyle name="計算方式 6 7 5 3" xfId="44488" xr:uid="{00000000-0005-0000-0000-0000FB380000}"/>
    <cellStyle name="計算方式 6 7 6" xfId="17093" xr:uid="{00000000-0005-0000-0000-000009090000}"/>
    <cellStyle name="計算方式 6 7 6 2" xfId="35649" xr:uid="{00000000-0005-0000-0000-0000FC380000}"/>
    <cellStyle name="計算方式 6 7 6 3" xfId="49329" xr:uid="{00000000-0005-0000-0000-0000FC380000}"/>
    <cellStyle name="計算方式 6 7 7" xfId="16002" xr:uid="{00000000-0005-0000-0000-0000A5050000}"/>
    <cellStyle name="計算方式 6 7 7 2" xfId="34558" xr:uid="{00000000-0005-0000-0000-0000FD380000}"/>
    <cellStyle name="計算方式 6 7 7 3" xfId="48384" xr:uid="{00000000-0005-0000-0000-0000FD380000}"/>
    <cellStyle name="計算方式 6 7 8" xfId="21098" xr:uid="{00000000-0005-0000-0000-000009090000}"/>
    <cellStyle name="計算方式 6 7 8 2" xfId="39638" xr:uid="{00000000-0005-0000-0000-0000FE380000}"/>
    <cellStyle name="計算方式 6 7 8 3" xfId="52986" xr:uid="{00000000-0005-0000-0000-0000FE380000}"/>
    <cellStyle name="計算方式 6 7 9" xfId="21950" xr:uid="{00000000-0005-0000-0000-0000A5050000}"/>
    <cellStyle name="計算方式 6 7 9 2" xfId="40490" xr:uid="{00000000-0005-0000-0000-0000FF380000}"/>
    <cellStyle name="計算方式 6 7 9 3" xfId="53838" xr:uid="{00000000-0005-0000-0000-0000FF380000}"/>
    <cellStyle name="計算方式 6 8" xfId="4631" xr:uid="{00000000-0005-0000-0000-0000EA080000}"/>
    <cellStyle name="計算方式 6 8 2" xfId="25143" xr:uid="{00000000-0005-0000-0000-000000390000}"/>
    <cellStyle name="計算方式 6 8 3" xfId="26862" xr:uid="{00000000-0005-0000-0000-000000390000}"/>
    <cellStyle name="計算方式 6 9" xfId="10539" xr:uid="{00000000-0005-0000-0000-000065290000}"/>
    <cellStyle name="計算方式 7" xfId="1419" xr:uid="{00000000-0005-0000-0000-0000AD050000}"/>
    <cellStyle name="計算方式 7 10" xfId="14694" xr:uid="{00000000-0005-0000-0000-0000AD050000}"/>
    <cellStyle name="計算方式 7 10 2" xfId="33250" xr:uid="{00000000-0005-0000-0000-000003390000}"/>
    <cellStyle name="計算方式 7 10 3" xfId="47219" xr:uid="{00000000-0005-0000-0000-000003390000}"/>
    <cellStyle name="計算方式 7 11" xfId="17435" xr:uid="{00000000-0005-0000-0000-00000A090000}"/>
    <cellStyle name="計算方式 7 11 2" xfId="35991" xr:uid="{00000000-0005-0000-0000-000004390000}"/>
    <cellStyle name="計算方式 7 11 3" xfId="49638" xr:uid="{00000000-0005-0000-0000-000004390000}"/>
    <cellStyle name="計算方式 7 12" xfId="15150" xr:uid="{00000000-0005-0000-0000-00000A090000}"/>
    <cellStyle name="計算方式 7 12 2" xfId="33706" xr:uid="{00000000-0005-0000-0000-000005390000}"/>
    <cellStyle name="計算方式 7 12 3" xfId="47657" xr:uid="{00000000-0005-0000-0000-000005390000}"/>
    <cellStyle name="計算方式 7 13" xfId="17403" xr:uid="{00000000-0005-0000-0000-0000AD050000}"/>
    <cellStyle name="計算方式 7 13 2" xfId="35959" xr:uid="{00000000-0005-0000-0000-000006390000}"/>
    <cellStyle name="計算方式 7 13 3" xfId="49613" xr:uid="{00000000-0005-0000-0000-000006390000}"/>
    <cellStyle name="計算方式 7 14" xfId="17476" xr:uid="{00000000-0005-0000-0000-0000AD050000}"/>
    <cellStyle name="計算方式 7 14 2" xfId="36032" xr:uid="{00000000-0005-0000-0000-000007390000}"/>
    <cellStyle name="計算方式 7 14 3" xfId="49672" xr:uid="{00000000-0005-0000-0000-000007390000}"/>
    <cellStyle name="計算方式 7 15" xfId="23159" xr:uid="{00000000-0005-0000-0000-000002390000}"/>
    <cellStyle name="計算方式 7 16" xfId="29868" xr:uid="{00000000-0005-0000-0000-000002390000}"/>
    <cellStyle name="計算方式 7 17" xfId="54541" xr:uid="{00000000-0005-0000-0000-0000AD050000}"/>
    <cellStyle name="計算方式 7 2" xfId="1420" xr:uid="{00000000-0005-0000-0000-0000AE050000}"/>
    <cellStyle name="計算方式 7 2 10" xfId="17531" xr:uid="{00000000-0005-0000-0000-00000B090000}"/>
    <cellStyle name="計算方式 7 2 10 2" xfId="36087" xr:uid="{00000000-0005-0000-0000-000009390000}"/>
    <cellStyle name="計算方式 7 2 10 3" xfId="49719" xr:uid="{00000000-0005-0000-0000-000009390000}"/>
    <cellStyle name="計算方式 7 2 11" xfId="15841" xr:uid="{00000000-0005-0000-0000-00000B090000}"/>
    <cellStyle name="計算方式 7 2 11 2" xfId="34397" xr:uid="{00000000-0005-0000-0000-00000A390000}"/>
    <cellStyle name="計算方式 7 2 11 3" xfId="48248" xr:uid="{00000000-0005-0000-0000-00000A390000}"/>
    <cellStyle name="計算方式 7 2 12" xfId="15733" xr:uid="{00000000-0005-0000-0000-0000AE050000}"/>
    <cellStyle name="計算方式 7 2 12 2" xfId="34289" xr:uid="{00000000-0005-0000-0000-00000B390000}"/>
    <cellStyle name="計算方式 7 2 12 3" xfId="48149" xr:uid="{00000000-0005-0000-0000-00000B390000}"/>
    <cellStyle name="計算方式 7 2 13" xfId="18866" xr:uid="{00000000-0005-0000-0000-0000AE050000}"/>
    <cellStyle name="計算方式 7 2 13 2" xfId="37422" xr:uid="{00000000-0005-0000-0000-00000C390000}"/>
    <cellStyle name="計算方式 7 2 13 3" xfId="50914" xr:uid="{00000000-0005-0000-0000-00000C390000}"/>
    <cellStyle name="計算方式 7 2 14" xfId="23160" xr:uid="{00000000-0005-0000-0000-000008390000}"/>
    <cellStyle name="計算方式 7 2 15" xfId="29871" xr:uid="{00000000-0005-0000-0000-000008390000}"/>
    <cellStyle name="計算方式 7 2 16" xfId="54542" xr:uid="{00000000-0005-0000-0000-0000AE050000}"/>
    <cellStyle name="計算方式 7 2 2" xfId="1421" xr:uid="{00000000-0005-0000-0000-0000AF050000}"/>
    <cellStyle name="計算方式 7 2 2 10" xfId="18147" xr:uid="{00000000-0005-0000-0000-00000C090000}"/>
    <cellStyle name="計算方式 7 2 2 10 2" xfId="36703" xr:uid="{00000000-0005-0000-0000-00000E390000}"/>
    <cellStyle name="計算方式 7 2 2 10 3" xfId="50257" xr:uid="{00000000-0005-0000-0000-00000E390000}"/>
    <cellStyle name="計算方式 7 2 2 11" xfId="13946" xr:uid="{00000000-0005-0000-0000-0000AF050000}"/>
    <cellStyle name="計算方式 7 2 2 11 2" xfId="32502" xr:uid="{00000000-0005-0000-0000-00000F390000}"/>
    <cellStyle name="計算方式 7 2 2 11 3" xfId="46514" xr:uid="{00000000-0005-0000-0000-00000F390000}"/>
    <cellStyle name="計算方式 7 2 2 12" xfId="17626" xr:uid="{00000000-0005-0000-0000-0000AF050000}"/>
    <cellStyle name="計算方式 7 2 2 12 2" xfId="36182" xr:uid="{00000000-0005-0000-0000-000010390000}"/>
    <cellStyle name="計算方式 7 2 2 12 3" xfId="49809" xr:uid="{00000000-0005-0000-0000-000010390000}"/>
    <cellStyle name="計算方式 7 2 2 13" xfId="23161" xr:uid="{00000000-0005-0000-0000-00000D390000}"/>
    <cellStyle name="計算方式 7 2 2 14" xfId="29870" xr:uid="{00000000-0005-0000-0000-00000D390000}"/>
    <cellStyle name="計算方式 7 2 2 15" xfId="54543" xr:uid="{00000000-0005-0000-0000-0000AF050000}"/>
    <cellStyle name="計算方式 7 2 2 2" xfId="1843" xr:uid="{00000000-0005-0000-0000-0000B0050000}"/>
    <cellStyle name="計算方式 7 2 2 2 10" xfId="21316" xr:uid="{00000000-0005-0000-0000-0000B0050000}"/>
    <cellStyle name="計算方式 7 2 2 2 10 2" xfId="39856" xr:uid="{00000000-0005-0000-0000-000012390000}"/>
    <cellStyle name="計算方式 7 2 2 2 10 3" xfId="53204" xr:uid="{00000000-0005-0000-0000-000012390000}"/>
    <cellStyle name="計算方式 7 2 2 2 11" xfId="21063" xr:uid="{00000000-0005-0000-0000-0000B0050000}"/>
    <cellStyle name="計算方式 7 2 2 2 11 2" xfId="39603" xr:uid="{00000000-0005-0000-0000-000013390000}"/>
    <cellStyle name="計算方式 7 2 2 2 11 3" xfId="52951" xr:uid="{00000000-0005-0000-0000-000013390000}"/>
    <cellStyle name="計算方式 7 2 2 2 12" xfId="23398" xr:uid="{00000000-0005-0000-0000-000011390000}"/>
    <cellStyle name="計算方式 7 2 2 2 13" xfId="29721" xr:uid="{00000000-0005-0000-0000-000011390000}"/>
    <cellStyle name="計算方式 7 2 2 2 14" xfId="54764" xr:uid="{00000000-0005-0000-0000-0000B0050000}"/>
    <cellStyle name="計算方式 7 2 2 2 2" xfId="1864" xr:uid="{00000000-0005-0000-0000-0000B0050000}"/>
    <cellStyle name="計算方式 7 2 2 2 2 10" xfId="13786" xr:uid="{00000000-0005-0000-0000-0000B0050000}"/>
    <cellStyle name="計算方式 7 2 2 2 2 10 2" xfId="32342" xr:uid="{00000000-0005-0000-0000-000015390000}"/>
    <cellStyle name="計算方式 7 2 2 2 2 10 3" xfId="46372" xr:uid="{00000000-0005-0000-0000-000015390000}"/>
    <cellStyle name="計算方式 7 2 2 2 2 11" xfId="19117" xr:uid="{00000000-0005-0000-0000-00000E090000}"/>
    <cellStyle name="計算方式 7 2 2 2 2 11 2" xfId="37673" xr:uid="{00000000-0005-0000-0000-000016390000}"/>
    <cellStyle name="計算方式 7 2 2 2 2 11 3" xfId="51165" xr:uid="{00000000-0005-0000-0000-000016390000}"/>
    <cellStyle name="計算方式 7 2 2 2 2 12" xfId="23419" xr:uid="{00000000-0005-0000-0000-000014390000}"/>
    <cellStyle name="計算方式 7 2 2 2 2 13" xfId="54784" xr:uid="{00000000-0005-0000-0000-0000B0050000}"/>
    <cellStyle name="計算方式 7 2 2 2 2 2" xfId="5071" xr:uid="{00000000-0005-0000-0000-00000E090000}"/>
    <cellStyle name="計算方式 7 2 2 2 2 2 2" xfId="20098" xr:uid="{00000000-0005-0000-0000-00008C0B0000}"/>
    <cellStyle name="計算方式 7 2 2 2 2 2 2 2" xfId="38650" xr:uid="{00000000-0005-0000-0000-000018390000}"/>
    <cellStyle name="計算方式 7 2 2 2 2 2 2 3" xfId="52142" xr:uid="{00000000-0005-0000-0000-000018390000}"/>
    <cellStyle name="計算方式 7 2 2 2 2 2 3" xfId="25488" xr:uid="{00000000-0005-0000-0000-000017390000}"/>
    <cellStyle name="計算方式 7 2 2 2 2 2 4" xfId="41057" xr:uid="{00000000-0005-0000-0000-000017390000}"/>
    <cellStyle name="計算方式 7 2 2 2 2 3" xfId="7037" xr:uid="{00000000-0005-0000-0000-00000E090000}"/>
    <cellStyle name="計算方式 7 2 2 2 2 3 2" xfId="27225" xr:uid="{00000000-0005-0000-0000-000019390000}"/>
    <cellStyle name="計算方式 7 2 2 2 2 3 3" xfId="42328" xr:uid="{00000000-0005-0000-0000-000019390000}"/>
    <cellStyle name="計算方式 7 2 2 2 2 4" xfId="3974" xr:uid="{00000000-0005-0000-0000-00000E090000}"/>
    <cellStyle name="計算方式 7 2 2 2 2 4 2" xfId="24528" xr:uid="{00000000-0005-0000-0000-00001A390000}"/>
    <cellStyle name="計算方式 7 2 2 2 2 4 3" xfId="28850" xr:uid="{00000000-0005-0000-0000-00001A390000}"/>
    <cellStyle name="計算方式 7 2 2 2 2 5" xfId="7393" xr:uid="{00000000-0005-0000-0000-00000E090000}"/>
    <cellStyle name="計算方式 7 2 2 2 2 5 2" xfId="27578" xr:uid="{00000000-0005-0000-0000-00001B390000}"/>
    <cellStyle name="計算方式 7 2 2 2 2 5 3" xfId="42663" xr:uid="{00000000-0005-0000-0000-00001B390000}"/>
    <cellStyle name="計算方式 7 2 2 2 2 6" xfId="10575" xr:uid="{00000000-0005-0000-0000-000089290000}"/>
    <cellStyle name="計算方式 7 2 2 2 2 7" xfId="12761" xr:uid="{00000000-0005-0000-0000-0000B0050000}"/>
    <cellStyle name="計算方式 7 2 2 2 2 7 2" xfId="31317" xr:uid="{00000000-0005-0000-0000-00001D390000}"/>
    <cellStyle name="計算方式 7 2 2 2 2 7 3" xfId="45405" xr:uid="{00000000-0005-0000-0000-00001D390000}"/>
    <cellStyle name="計算方式 7 2 2 2 2 8" xfId="14607" xr:uid="{00000000-0005-0000-0000-00000D090000}"/>
    <cellStyle name="計算方式 7 2 2 2 2 8 2" xfId="33163" xr:uid="{00000000-0005-0000-0000-00001E390000}"/>
    <cellStyle name="計算方式 7 2 2 2 2 8 3" xfId="47134" xr:uid="{00000000-0005-0000-0000-00001E390000}"/>
    <cellStyle name="計算方式 7 2 2 2 2 9" xfId="11508" xr:uid="{00000000-0005-0000-0000-00000E090000}"/>
    <cellStyle name="計算方式 7 2 2 2 2 9 2" xfId="30072" xr:uid="{00000000-0005-0000-0000-00001F390000}"/>
    <cellStyle name="計算方式 7 2 2 2 2 9 3" xfId="44288" xr:uid="{00000000-0005-0000-0000-00001F390000}"/>
    <cellStyle name="計算方式 7 2 2 2 3" xfId="2961" xr:uid="{00000000-0005-0000-0000-0000B0050000}"/>
    <cellStyle name="計算方式 7 2 2 2 3 10" xfId="19452" xr:uid="{00000000-0005-0000-0000-00000F090000}"/>
    <cellStyle name="計算方式 7 2 2 2 3 10 2" xfId="38008" xr:uid="{00000000-0005-0000-0000-000021390000}"/>
    <cellStyle name="計算方式 7 2 2 2 3 10 3" xfId="51500" xr:uid="{00000000-0005-0000-0000-000021390000}"/>
    <cellStyle name="計算方式 7 2 2 2 3 11" xfId="55782" xr:uid="{00000000-0005-0000-0000-0000B0050000}"/>
    <cellStyle name="計算方式 7 2 2 2 3 2" xfId="6168" xr:uid="{00000000-0005-0000-0000-00000F090000}"/>
    <cellStyle name="計算方式 7 2 2 2 3 2 2" xfId="26576" xr:uid="{00000000-0005-0000-0000-000022390000}"/>
    <cellStyle name="計算方式 7 2 2 2 3 2 3" xfId="41870" xr:uid="{00000000-0005-0000-0000-000022390000}"/>
    <cellStyle name="計算方式 7 2 2 2 3 3" xfId="8134" xr:uid="{00000000-0005-0000-0000-00000F090000}"/>
    <cellStyle name="計算方式 7 2 2 2 3 3 2" xfId="28151" xr:uid="{00000000-0005-0000-0000-000023390000}"/>
    <cellStyle name="計算方式 7 2 2 2 3 3 3" xfId="43049" xr:uid="{00000000-0005-0000-0000-000023390000}"/>
    <cellStyle name="計算方式 7 2 2 2 3 4" xfId="8994" xr:uid="{00000000-0005-0000-0000-00000F090000}"/>
    <cellStyle name="計算方式 7 2 2 2 3 4 2" xfId="28828" xr:uid="{00000000-0005-0000-0000-000024390000}"/>
    <cellStyle name="計算方式 7 2 2 2 3 4 3" xfId="43526" xr:uid="{00000000-0005-0000-0000-000024390000}"/>
    <cellStyle name="計算方式 7 2 2 2 3 5" xfId="9851" xr:uid="{00000000-0005-0000-0000-00000F090000}"/>
    <cellStyle name="計算方式 7 2 2 2 3 5 2" xfId="29452" xr:uid="{00000000-0005-0000-0000-000025390000}"/>
    <cellStyle name="計算方式 7 2 2 2 3 5 3" xfId="44030" xr:uid="{00000000-0005-0000-0000-000025390000}"/>
    <cellStyle name="計算方式 7 2 2 2 3 6" xfId="10576" xr:uid="{00000000-0005-0000-0000-00008A290000}"/>
    <cellStyle name="計算方式 7 2 2 2 3 7" xfId="12972" xr:uid="{00000000-0005-0000-0000-00000F090000}"/>
    <cellStyle name="計算方式 7 2 2 2 3 7 2" xfId="31528" xr:uid="{00000000-0005-0000-0000-000027390000}"/>
    <cellStyle name="計算方式 7 2 2 2 3 7 3" xfId="45611" xr:uid="{00000000-0005-0000-0000-000027390000}"/>
    <cellStyle name="計算方式 7 2 2 2 3 8" xfId="16867" xr:uid="{00000000-0005-0000-0000-00000F090000}"/>
    <cellStyle name="計算方式 7 2 2 2 3 8 2" xfId="35423" xr:uid="{00000000-0005-0000-0000-000028390000}"/>
    <cellStyle name="計算方式 7 2 2 2 3 8 3" xfId="49116" xr:uid="{00000000-0005-0000-0000-000028390000}"/>
    <cellStyle name="計算方式 7 2 2 2 3 9" xfId="17831" xr:uid="{00000000-0005-0000-0000-0000B0050000}"/>
    <cellStyle name="計算方式 7 2 2 2 3 9 2" xfId="36387" xr:uid="{00000000-0005-0000-0000-000029390000}"/>
    <cellStyle name="計算方式 7 2 2 2 3 9 3" xfId="49981" xr:uid="{00000000-0005-0000-0000-000029390000}"/>
    <cellStyle name="計算方式 7 2 2 2 4" xfId="3119" xr:uid="{00000000-0005-0000-0000-0000B0050000}"/>
    <cellStyle name="計算方式 7 2 2 2 4 10" xfId="24321" xr:uid="{00000000-0005-0000-0000-00002A390000}"/>
    <cellStyle name="計算方式 7 2 2 2 4 11" xfId="55940" xr:uid="{00000000-0005-0000-0000-0000B0050000}"/>
    <cellStyle name="計算方式 7 2 2 2 4 2" xfId="6326" xr:uid="{00000000-0005-0000-0000-000010090000}"/>
    <cellStyle name="計算方式 7 2 2 2 4 2 2" xfId="20995" xr:uid="{00000000-0005-0000-0000-00008F0B0000}"/>
    <cellStyle name="計算方式 7 2 2 2 4 2 2 2" xfId="39538" xr:uid="{00000000-0005-0000-0000-00002C390000}"/>
    <cellStyle name="計算方式 7 2 2 2 4 2 2 3" xfId="52887" xr:uid="{00000000-0005-0000-0000-00002C390000}"/>
    <cellStyle name="計算方式 7 2 2 2 4 2 3" xfId="26734" xr:uid="{00000000-0005-0000-0000-00002B390000}"/>
    <cellStyle name="計算方式 7 2 2 2 4 2 4" xfId="41956" xr:uid="{00000000-0005-0000-0000-00002B390000}"/>
    <cellStyle name="計算方式 7 2 2 2 4 3" xfId="10009" xr:uid="{00000000-0005-0000-0000-000010090000}"/>
    <cellStyle name="計算方式 7 2 2 2 4 3 2" xfId="29610" xr:uid="{00000000-0005-0000-0000-00002D390000}"/>
    <cellStyle name="計算方式 7 2 2 2 4 3 3" xfId="44176" xr:uid="{00000000-0005-0000-0000-00002D390000}"/>
    <cellStyle name="計算方式 7 2 2 2 4 4" xfId="10577" xr:uid="{00000000-0005-0000-0000-00008B290000}"/>
    <cellStyle name="計算方式 7 2 2 2 4 5" xfId="11798" xr:uid="{00000000-0005-0000-0000-000010090000}"/>
    <cellStyle name="計算方式 7 2 2 2 4 5 2" xfId="30362" xr:uid="{00000000-0005-0000-0000-00002F390000}"/>
    <cellStyle name="計算方式 7 2 2 2 4 5 3" xfId="44509" xr:uid="{00000000-0005-0000-0000-00002F390000}"/>
    <cellStyle name="計算方式 7 2 2 2 4 6" xfId="17025" xr:uid="{00000000-0005-0000-0000-000010090000}"/>
    <cellStyle name="計算方式 7 2 2 2 4 6 2" xfId="35581" xr:uid="{00000000-0005-0000-0000-000030390000}"/>
    <cellStyle name="計算方式 7 2 2 2 4 6 3" xfId="49262" xr:uid="{00000000-0005-0000-0000-000030390000}"/>
    <cellStyle name="計算方式 7 2 2 2 4 7" xfId="12257" xr:uid="{00000000-0005-0000-0000-0000B0050000}"/>
    <cellStyle name="計算方式 7 2 2 2 4 7 2" xfId="30818" xr:uid="{00000000-0005-0000-0000-000031390000}"/>
    <cellStyle name="計算方式 7 2 2 2 4 7 3" xfId="44938" xr:uid="{00000000-0005-0000-0000-000031390000}"/>
    <cellStyle name="計算方式 7 2 2 2 4 8" xfId="11601" xr:uid="{00000000-0005-0000-0000-000010090000}"/>
    <cellStyle name="計算方式 7 2 2 2 4 8 2" xfId="30165" xr:uid="{00000000-0005-0000-0000-000032390000}"/>
    <cellStyle name="計算方式 7 2 2 2 4 8 3" xfId="44365" xr:uid="{00000000-0005-0000-0000-000032390000}"/>
    <cellStyle name="計算方式 7 2 2 2 4 9" xfId="21883" xr:uid="{00000000-0005-0000-0000-0000B0050000}"/>
    <cellStyle name="計算方式 7 2 2 2 4 9 2" xfId="40423" xr:uid="{00000000-0005-0000-0000-000033390000}"/>
    <cellStyle name="計算方式 7 2 2 2 4 9 3" xfId="53771" xr:uid="{00000000-0005-0000-0000-000033390000}"/>
    <cellStyle name="計算方式 7 2 2 2 5" xfId="5050" xr:uid="{00000000-0005-0000-0000-00000D090000}"/>
    <cellStyle name="計算方式 7 2 2 2 5 2" xfId="20078" xr:uid="{00000000-0005-0000-0000-0000900B0000}"/>
    <cellStyle name="計算方式 7 2 2 2 5 2 2" xfId="38631" xr:uid="{00000000-0005-0000-0000-000035390000}"/>
    <cellStyle name="計算方式 7 2 2 2 5 2 3" xfId="52123" xr:uid="{00000000-0005-0000-0000-000035390000}"/>
    <cellStyle name="計算方式 7 2 2 2 5 3" xfId="25468" xr:uid="{00000000-0005-0000-0000-000034390000}"/>
    <cellStyle name="計算方式 7 2 2 2 5 4" xfId="41037" xr:uid="{00000000-0005-0000-0000-000034390000}"/>
    <cellStyle name="計算方式 7 2 2 2 6" xfId="10574" xr:uid="{00000000-0005-0000-0000-000088290000}"/>
    <cellStyle name="計算方式 7 2 2 2 7" xfId="13721" xr:uid="{00000000-0005-0000-0000-0000B0050000}"/>
    <cellStyle name="計算方式 7 2 2 2 7 2" xfId="32277" xr:uid="{00000000-0005-0000-0000-000037390000}"/>
    <cellStyle name="計算方式 7 2 2 2 7 3" xfId="46309" xr:uid="{00000000-0005-0000-0000-000037390000}"/>
    <cellStyle name="計算方式 7 2 2 2 8" xfId="17369" xr:uid="{00000000-0005-0000-0000-00000D090000}"/>
    <cellStyle name="計算方式 7 2 2 2 8 2" xfId="35925" xr:uid="{00000000-0005-0000-0000-000038390000}"/>
    <cellStyle name="計算方式 7 2 2 2 8 3" xfId="49581" xr:uid="{00000000-0005-0000-0000-000038390000}"/>
    <cellStyle name="計算方式 7 2 2 2 9" xfId="19238" xr:uid="{00000000-0005-0000-0000-00000D090000}"/>
    <cellStyle name="計算方式 7 2 2 2 9 2" xfId="37794" xr:uid="{00000000-0005-0000-0000-000039390000}"/>
    <cellStyle name="計算方式 7 2 2 2 9 3" xfId="51286" xr:uid="{00000000-0005-0000-0000-000039390000}"/>
    <cellStyle name="計算方式 7 2 2 3" xfId="2178" xr:uid="{00000000-0005-0000-0000-0000AF050000}"/>
    <cellStyle name="計算方式 7 2 2 3 10" xfId="17526" xr:uid="{00000000-0005-0000-0000-0000AF050000}"/>
    <cellStyle name="計算方式 7 2 2 3 10 2" xfId="36082" xr:uid="{00000000-0005-0000-0000-00003B390000}"/>
    <cellStyle name="計算方式 7 2 2 3 10 3" xfId="49715" xr:uid="{00000000-0005-0000-0000-00003B390000}"/>
    <cellStyle name="計算方式 7 2 2 3 11" xfId="19812" xr:uid="{00000000-0005-0000-0000-000011090000}"/>
    <cellStyle name="計算方式 7 2 2 3 11 2" xfId="38368" xr:uid="{00000000-0005-0000-0000-00003C390000}"/>
    <cellStyle name="計算方式 7 2 2 3 11 3" xfId="51860" xr:uid="{00000000-0005-0000-0000-00003C390000}"/>
    <cellStyle name="計算方式 7 2 2 3 12" xfId="23689" xr:uid="{00000000-0005-0000-0000-00003A390000}"/>
    <cellStyle name="計算方式 7 2 2 3 13" xfId="55098" xr:uid="{00000000-0005-0000-0000-0000AF050000}"/>
    <cellStyle name="計算方式 7 2 2 3 2" xfId="5385" xr:uid="{00000000-0005-0000-0000-000011090000}"/>
    <cellStyle name="計算方式 7 2 2 3 2 2" xfId="20375" xr:uid="{00000000-0005-0000-0000-0000920B0000}"/>
    <cellStyle name="計算方式 7 2 2 3 2 2 2" xfId="38927" xr:uid="{00000000-0005-0000-0000-00003E390000}"/>
    <cellStyle name="計算方式 7 2 2 3 2 2 3" xfId="52406" xr:uid="{00000000-0005-0000-0000-00003E390000}"/>
    <cellStyle name="計算方式 7 2 2 3 2 3" xfId="25802" xr:uid="{00000000-0005-0000-0000-00003D390000}"/>
    <cellStyle name="計算方式 7 2 2 3 2 4" xfId="41298" xr:uid="{00000000-0005-0000-0000-00003D390000}"/>
    <cellStyle name="計算方式 7 2 2 3 3" xfId="7351" xr:uid="{00000000-0005-0000-0000-000011090000}"/>
    <cellStyle name="計算方式 7 2 2 3 3 2" xfId="27536" xr:uid="{00000000-0005-0000-0000-00003F390000}"/>
    <cellStyle name="計算方式 7 2 2 3 3 3" xfId="42622" xr:uid="{00000000-0005-0000-0000-00003F390000}"/>
    <cellStyle name="計算方式 7 2 2 3 4" xfId="4581" xr:uid="{00000000-0005-0000-0000-000011090000}"/>
    <cellStyle name="計算方式 7 2 2 3 4 2" xfId="25093" xr:uid="{00000000-0005-0000-0000-000040390000}"/>
    <cellStyle name="計算方式 7 2 2 3 4 3" xfId="22593" xr:uid="{00000000-0005-0000-0000-000040390000}"/>
    <cellStyle name="計算方式 7 2 2 3 5" xfId="6825" xr:uid="{00000000-0005-0000-0000-000011090000}"/>
    <cellStyle name="計算方式 7 2 2 3 5 2" xfId="27086" xr:uid="{00000000-0005-0000-0000-000041390000}"/>
    <cellStyle name="計算方式 7 2 2 3 5 3" xfId="42260" xr:uid="{00000000-0005-0000-0000-000041390000}"/>
    <cellStyle name="計算方式 7 2 2 3 6" xfId="10578" xr:uid="{00000000-0005-0000-0000-00008C290000}"/>
    <cellStyle name="計算方式 7 2 2 3 7" xfId="12444" xr:uid="{00000000-0005-0000-0000-0000AF050000}"/>
    <cellStyle name="計算方式 7 2 2 3 7 2" xfId="31003" xr:uid="{00000000-0005-0000-0000-000043390000}"/>
    <cellStyle name="計算方式 7 2 2 3 7 3" xfId="45103" xr:uid="{00000000-0005-0000-0000-000043390000}"/>
    <cellStyle name="計算方式 7 2 2 3 8" xfId="14855" xr:uid="{00000000-0005-0000-0000-000010090000}"/>
    <cellStyle name="計算方式 7 2 2 3 8 2" xfId="33411" xr:uid="{00000000-0005-0000-0000-000044390000}"/>
    <cellStyle name="計算方式 7 2 2 3 8 3" xfId="47372" xr:uid="{00000000-0005-0000-0000-000044390000}"/>
    <cellStyle name="計算方式 7 2 2 3 9" xfId="15485" xr:uid="{00000000-0005-0000-0000-000011090000}"/>
    <cellStyle name="計算方式 7 2 2 3 9 2" xfId="34041" xr:uid="{00000000-0005-0000-0000-000045390000}"/>
    <cellStyle name="計算方式 7 2 2 3 9 3" xfId="47965" xr:uid="{00000000-0005-0000-0000-000045390000}"/>
    <cellStyle name="計算方式 7 2 2 4" xfId="2222" xr:uid="{00000000-0005-0000-0000-0000AF050000}"/>
    <cellStyle name="計算方式 7 2 2 4 10" xfId="23733" xr:uid="{00000000-0005-0000-0000-000046390000}"/>
    <cellStyle name="計算方式 7 2 2 4 11" xfId="55142" xr:uid="{00000000-0005-0000-0000-0000AF050000}"/>
    <cellStyle name="計算方式 7 2 2 4 2" xfId="5429" xr:uid="{00000000-0005-0000-0000-000012090000}"/>
    <cellStyle name="計算方式 7 2 2 4 2 2" xfId="20419" xr:uid="{00000000-0005-0000-0000-0000940B0000}"/>
    <cellStyle name="計算方式 7 2 2 4 2 2 2" xfId="38971" xr:uid="{00000000-0005-0000-0000-000048390000}"/>
    <cellStyle name="計算方式 7 2 2 4 2 2 3" xfId="52450" xr:uid="{00000000-0005-0000-0000-000048390000}"/>
    <cellStyle name="計算方式 7 2 2 4 2 3" xfId="25846" xr:uid="{00000000-0005-0000-0000-000047390000}"/>
    <cellStyle name="計算方式 7 2 2 4 2 4" xfId="41342" xr:uid="{00000000-0005-0000-0000-000047390000}"/>
    <cellStyle name="計算方式 7 2 2 4 3" xfId="6847" xr:uid="{00000000-0005-0000-0000-000012090000}"/>
    <cellStyle name="計算方式 7 2 2 4 3 2" xfId="27108" xr:uid="{00000000-0005-0000-0000-000049390000}"/>
    <cellStyle name="計算方式 7 2 2 4 3 3" xfId="42282" xr:uid="{00000000-0005-0000-0000-000049390000}"/>
    <cellStyle name="計算方式 7 2 2 4 4" xfId="10579" xr:uid="{00000000-0005-0000-0000-00008D290000}"/>
    <cellStyle name="計算方式 7 2 2 4 5" xfId="13256" xr:uid="{00000000-0005-0000-0000-000012090000}"/>
    <cellStyle name="計算方式 7 2 2 4 5 2" xfId="31812" xr:uid="{00000000-0005-0000-0000-00004B390000}"/>
    <cellStyle name="計算方式 7 2 2 4 5 3" xfId="45894" xr:uid="{00000000-0005-0000-0000-00004B390000}"/>
    <cellStyle name="計算方式 7 2 2 4 6" xfId="11706" xr:uid="{00000000-0005-0000-0000-000012090000}"/>
    <cellStyle name="計算方式 7 2 2 4 6 2" xfId="30270" xr:uid="{00000000-0005-0000-0000-00004C390000}"/>
    <cellStyle name="計算方式 7 2 2 4 6 3" xfId="44421" xr:uid="{00000000-0005-0000-0000-00004C390000}"/>
    <cellStyle name="計算方式 7 2 2 4 7" xfId="18202" xr:uid="{00000000-0005-0000-0000-0000AF050000}"/>
    <cellStyle name="計算方式 7 2 2 4 7 2" xfId="36758" xr:uid="{00000000-0005-0000-0000-00004D390000}"/>
    <cellStyle name="計算方式 7 2 2 4 7 3" xfId="50307" xr:uid="{00000000-0005-0000-0000-00004D390000}"/>
    <cellStyle name="計算方式 7 2 2 4 8" xfId="19481" xr:uid="{00000000-0005-0000-0000-000012090000}"/>
    <cellStyle name="計算方式 7 2 2 4 8 2" xfId="38037" xr:uid="{00000000-0005-0000-0000-00004E390000}"/>
    <cellStyle name="計算方式 7 2 2 4 8 3" xfId="51529" xr:uid="{00000000-0005-0000-0000-00004E390000}"/>
    <cellStyle name="計算方式 7 2 2 4 9" xfId="21378" xr:uid="{00000000-0005-0000-0000-0000AF050000}"/>
    <cellStyle name="計算方式 7 2 2 4 9 2" xfId="39918" xr:uid="{00000000-0005-0000-0000-00004F390000}"/>
    <cellStyle name="計算方式 7 2 2 4 9 3" xfId="53266" xr:uid="{00000000-0005-0000-0000-00004F390000}"/>
    <cellStyle name="計算方式 7 2 2 5" xfId="3193" xr:uid="{00000000-0005-0000-0000-0000AF050000}"/>
    <cellStyle name="計算方式 7 2 2 5 10" xfId="56012" xr:uid="{00000000-0005-0000-0000-0000AF050000}"/>
    <cellStyle name="計算方式 7 2 2 5 2" xfId="6400" xr:uid="{00000000-0005-0000-0000-000013090000}"/>
    <cellStyle name="計算方式 7 2 2 5 2 2" xfId="21035" xr:uid="{00000000-0005-0000-0000-0000960B0000}"/>
    <cellStyle name="計算方式 7 2 2 5 2 2 2" xfId="39575" xr:uid="{00000000-0005-0000-0000-000052390000}"/>
    <cellStyle name="計算方式 7 2 2 5 2 2 3" xfId="52923" xr:uid="{00000000-0005-0000-0000-000052390000}"/>
    <cellStyle name="計算方式 7 2 2 5 2 3" xfId="26805" xr:uid="{00000000-0005-0000-0000-000051390000}"/>
    <cellStyle name="計算方式 7 2 2 5 2 4" xfId="42026" xr:uid="{00000000-0005-0000-0000-000051390000}"/>
    <cellStyle name="計算方式 7 2 2 5 3" xfId="10083" xr:uid="{00000000-0005-0000-0000-000013090000}"/>
    <cellStyle name="計算方式 7 2 2 5 3 2" xfId="29682" xr:uid="{00000000-0005-0000-0000-000053390000}"/>
    <cellStyle name="計算方式 7 2 2 5 3 3" xfId="44246" xr:uid="{00000000-0005-0000-0000-000053390000}"/>
    <cellStyle name="計算方式 7 2 2 5 4" xfId="10580" xr:uid="{00000000-0005-0000-0000-00008E290000}"/>
    <cellStyle name="計算方式 7 2 2 5 5" xfId="12888" xr:uid="{00000000-0005-0000-0000-000013090000}"/>
    <cellStyle name="計算方式 7 2 2 5 5 2" xfId="31444" xr:uid="{00000000-0005-0000-0000-000055390000}"/>
    <cellStyle name="計算方式 7 2 2 5 5 3" xfId="45527" xr:uid="{00000000-0005-0000-0000-000055390000}"/>
    <cellStyle name="計算方式 7 2 2 5 6" xfId="17099" xr:uid="{00000000-0005-0000-0000-000013090000}"/>
    <cellStyle name="計算方式 7 2 2 5 6 2" xfId="35655" xr:uid="{00000000-0005-0000-0000-000056390000}"/>
    <cellStyle name="計算方式 7 2 2 5 6 3" xfId="49335" xr:uid="{00000000-0005-0000-0000-000056390000}"/>
    <cellStyle name="計算方式 7 2 2 5 7" xfId="13661" xr:uid="{00000000-0005-0000-0000-0000AF050000}"/>
    <cellStyle name="計算方式 7 2 2 5 7 2" xfId="32217" xr:uid="{00000000-0005-0000-0000-000057390000}"/>
    <cellStyle name="計算方式 7 2 2 5 7 3" xfId="46262" xr:uid="{00000000-0005-0000-0000-000057390000}"/>
    <cellStyle name="計算方式 7 2 2 5 8" xfId="21104" xr:uid="{00000000-0005-0000-0000-000013090000}"/>
    <cellStyle name="計算方式 7 2 2 5 8 2" xfId="39644" xr:uid="{00000000-0005-0000-0000-000058390000}"/>
    <cellStyle name="計算方式 7 2 2 5 8 3" xfId="52992" xr:uid="{00000000-0005-0000-0000-000058390000}"/>
    <cellStyle name="計算方式 7 2 2 5 9" xfId="21956" xr:uid="{00000000-0005-0000-0000-0000AF050000}"/>
    <cellStyle name="計算方式 7 2 2 5 9 2" xfId="40496" xr:uid="{00000000-0005-0000-0000-000059390000}"/>
    <cellStyle name="計算方式 7 2 2 5 9 3" xfId="53844" xr:uid="{00000000-0005-0000-0000-000059390000}"/>
    <cellStyle name="計算方式 7 2 2 6" xfId="4637" xr:uid="{00000000-0005-0000-0000-00000C090000}"/>
    <cellStyle name="計算方式 7 2 2 6 2" xfId="25149" xr:uid="{00000000-0005-0000-0000-00005A390000}"/>
    <cellStyle name="計算方式 7 2 2 6 3" xfId="22565" xr:uid="{00000000-0005-0000-0000-00005A390000}"/>
    <cellStyle name="計算方式 7 2 2 7" xfId="10573" xr:uid="{00000000-0005-0000-0000-000087290000}"/>
    <cellStyle name="計算方式 7 2 2 8" xfId="15335" xr:uid="{00000000-0005-0000-0000-0000AF050000}"/>
    <cellStyle name="計算方式 7 2 2 8 2" xfId="33891" xr:uid="{00000000-0005-0000-0000-00005C390000}"/>
    <cellStyle name="計算方式 7 2 2 8 3" xfId="47824" xr:uid="{00000000-0005-0000-0000-00005C390000}"/>
    <cellStyle name="計算方式 7 2 2 9" xfId="15869" xr:uid="{00000000-0005-0000-0000-00000C090000}"/>
    <cellStyle name="計算方式 7 2 2 9 2" xfId="34425" xr:uid="{00000000-0005-0000-0000-00005D390000}"/>
    <cellStyle name="計算方式 7 2 2 9 3" xfId="48274" xr:uid="{00000000-0005-0000-0000-00005D390000}"/>
    <cellStyle name="計算方式 7 2 3" xfId="1842" xr:uid="{00000000-0005-0000-0000-0000B1050000}"/>
    <cellStyle name="計算方式 7 2 3 10" xfId="21315" xr:uid="{00000000-0005-0000-0000-0000B1050000}"/>
    <cellStyle name="計算方式 7 2 3 10 2" xfId="39855" xr:uid="{00000000-0005-0000-0000-00005F390000}"/>
    <cellStyle name="計算方式 7 2 3 10 3" xfId="53203" xr:uid="{00000000-0005-0000-0000-00005F390000}"/>
    <cellStyle name="計算方式 7 2 3 11" xfId="19078" xr:uid="{00000000-0005-0000-0000-0000B1050000}"/>
    <cellStyle name="計算方式 7 2 3 11 2" xfId="37634" xr:uid="{00000000-0005-0000-0000-000060390000}"/>
    <cellStyle name="計算方式 7 2 3 11 3" xfId="51126" xr:uid="{00000000-0005-0000-0000-000060390000}"/>
    <cellStyle name="計算方式 7 2 3 12" xfId="23397" xr:uid="{00000000-0005-0000-0000-00005E390000}"/>
    <cellStyle name="計算方式 7 2 3 13" xfId="24114" xr:uid="{00000000-0005-0000-0000-00005E390000}"/>
    <cellStyle name="計算方式 7 2 3 14" xfId="54763" xr:uid="{00000000-0005-0000-0000-0000B1050000}"/>
    <cellStyle name="計算方式 7 2 3 2" xfId="1865" xr:uid="{00000000-0005-0000-0000-0000B1050000}"/>
    <cellStyle name="計算方式 7 2 3 2 10" xfId="17825" xr:uid="{00000000-0005-0000-0000-0000B1050000}"/>
    <cellStyle name="計算方式 7 2 3 2 10 2" xfId="36381" xr:uid="{00000000-0005-0000-0000-000062390000}"/>
    <cellStyle name="計算方式 7 2 3 2 10 3" xfId="49975" xr:uid="{00000000-0005-0000-0000-000062390000}"/>
    <cellStyle name="計算方式 7 2 3 2 11" xfId="15011" xr:uid="{00000000-0005-0000-0000-000015090000}"/>
    <cellStyle name="計算方式 7 2 3 2 11 2" xfId="33567" xr:uid="{00000000-0005-0000-0000-000063390000}"/>
    <cellStyle name="計算方式 7 2 3 2 11 3" xfId="47519" xr:uid="{00000000-0005-0000-0000-000063390000}"/>
    <cellStyle name="計算方式 7 2 3 2 12" xfId="23420" xr:uid="{00000000-0005-0000-0000-000061390000}"/>
    <cellStyle name="計算方式 7 2 3 2 13" xfId="54785" xr:uid="{00000000-0005-0000-0000-0000B1050000}"/>
    <cellStyle name="計算方式 7 2 3 2 2" xfId="5072" xr:uid="{00000000-0005-0000-0000-000015090000}"/>
    <cellStyle name="計算方式 7 2 3 2 2 2" xfId="20099" xr:uid="{00000000-0005-0000-0000-0000990B0000}"/>
    <cellStyle name="計算方式 7 2 3 2 2 2 2" xfId="38651" xr:uid="{00000000-0005-0000-0000-000065390000}"/>
    <cellStyle name="計算方式 7 2 3 2 2 2 3" xfId="52143" xr:uid="{00000000-0005-0000-0000-000065390000}"/>
    <cellStyle name="計算方式 7 2 3 2 2 3" xfId="25489" xr:uid="{00000000-0005-0000-0000-000064390000}"/>
    <cellStyle name="計算方式 7 2 3 2 2 4" xfId="41058" xr:uid="{00000000-0005-0000-0000-000064390000}"/>
    <cellStyle name="計算方式 7 2 3 2 3" xfId="7038" xr:uid="{00000000-0005-0000-0000-000015090000}"/>
    <cellStyle name="計算方式 7 2 3 2 3 2" xfId="27226" xr:uid="{00000000-0005-0000-0000-000066390000}"/>
    <cellStyle name="計算方式 7 2 3 2 3 3" xfId="42329" xr:uid="{00000000-0005-0000-0000-000066390000}"/>
    <cellStyle name="計算方式 7 2 3 2 4" xfId="3975" xr:uid="{00000000-0005-0000-0000-000015090000}"/>
    <cellStyle name="計算方式 7 2 3 2 4 2" xfId="24529" xr:uid="{00000000-0005-0000-0000-000067390000}"/>
    <cellStyle name="計算方式 7 2 3 2 4 3" xfId="22780" xr:uid="{00000000-0005-0000-0000-000067390000}"/>
    <cellStyle name="計算方式 7 2 3 2 5" xfId="8367" xr:uid="{00000000-0005-0000-0000-000015090000}"/>
    <cellStyle name="計算方式 7 2 3 2 5 2" xfId="28304" xr:uid="{00000000-0005-0000-0000-000068390000}"/>
    <cellStyle name="計算方式 7 2 3 2 5 3" xfId="43141" xr:uid="{00000000-0005-0000-0000-000068390000}"/>
    <cellStyle name="計算方式 7 2 3 2 6" xfId="10582" xr:uid="{00000000-0005-0000-0000-000090290000}"/>
    <cellStyle name="計算方式 7 2 3 2 7" xfId="12760" xr:uid="{00000000-0005-0000-0000-0000B1050000}"/>
    <cellStyle name="計算方式 7 2 3 2 7 2" xfId="31316" xr:uid="{00000000-0005-0000-0000-00006A390000}"/>
    <cellStyle name="計算方式 7 2 3 2 7 3" xfId="45404" xr:uid="{00000000-0005-0000-0000-00006A390000}"/>
    <cellStyle name="計算方式 7 2 3 2 8" xfId="13654" xr:uid="{00000000-0005-0000-0000-000014090000}"/>
    <cellStyle name="計算方式 7 2 3 2 8 2" xfId="32210" xr:uid="{00000000-0005-0000-0000-00006B390000}"/>
    <cellStyle name="計算方式 7 2 3 2 8 3" xfId="46255" xr:uid="{00000000-0005-0000-0000-00006B390000}"/>
    <cellStyle name="計算方式 7 2 3 2 9" xfId="12253" xr:uid="{00000000-0005-0000-0000-000015090000}"/>
    <cellStyle name="計算方式 7 2 3 2 9 2" xfId="30814" xr:uid="{00000000-0005-0000-0000-00006C390000}"/>
    <cellStyle name="計算方式 7 2 3 2 9 3" xfId="44934" xr:uid="{00000000-0005-0000-0000-00006C390000}"/>
    <cellStyle name="計算方式 7 2 3 3" xfId="2960" xr:uid="{00000000-0005-0000-0000-0000B1050000}"/>
    <cellStyle name="計算方式 7 2 3 3 10" xfId="19394" xr:uid="{00000000-0005-0000-0000-000016090000}"/>
    <cellStyle name="計算方式 7 2 3 3 10 2" xfId="37950" xr:uid="{00000000-0005-0000-0000-00006E390000}"/>
    <cellStyle name="計算方式 7 2 3 3 10 3" xfId="51442" xr:uid="{00000000-0005-0000-0000-00006E390000}"/>
    <cellStyle name="計算方式 7 2 3 3 11" xfId="55781" xr:uid="{00000000-0005-0000-0000-0000B1050000}"/>
    <cellStyle name="計算方式 7 2 3 3 2" xfId="6167" xr:uid="{00000000-0005-0000-0000-000016090000}"/>
    <cellStyle name="計算方式 7 2 3 3 2 2" xfId="26575" xr:uid="{00000000-0005-0000-0000-00006F390000}"/>
    <cellStyle name="計算方式 7 2 3 3 2 3" xfId="41869" xr:uid="{00000000-0005-0000-0000-00006F390000}"/>
    <cellStyle name="計算方式 7 2 3 3 3" xfId="8133" xr:uid="{00000000-0005-0000-0000-000016090000}"/>
    <cellStyle name="計算方式 7 2 3 3 3 2" xfId="28150" xr:uid="{00000000-0005-0000-0000-000070390000}"/>
    <cellStyle name="計算方式 7 2 3 3 3 3" xfId="43048" xr:uid="{00000000-0005-0000-0000-000070390000}"/>
    <cellStyle name="計算方式 7 2 3 3 4" xfId="8993" xr:uid="{00000000-0005-0000-0000-000016090000}"/>
    <cellStyle name="計算方式 7 2 3 3 4 2" xfId="28827" xr:uid="{00000000-0005-0000-0000-000071390000}"/>
    <cellStyle name="計算方式 7 2 3 3 4 3" xfId="43525" xr:uid="{00000000-0005-0000-0000-000071390000}"/>
    <cellStyle name="計算方式 7 2 3 3 5" xfId="9850" xr:uid="{00000000-0005-0000-0000-000016090000}"/>
    <cellStyle name="計算方式 7 2 3 3 5 2" xfId="29451" xr:uid="{00000000-0005-0000-0000-000072390000}"/>
    <cellStyle name="計算方式 7 2 3 3 5 3" xfId="44029" xr:uid="{00000000-0005-0000-0000-000072390000}"/>
    <cellStyle name="計算方式 7 2 3 3 6" xfId="10583" xr:uid="{00000000-0005-0000-0000-000091290000}"/>
    <cellStyle name="計算方式 7 2 3 3 7" xfId="11852" xr:uid="{00000000-0005-0000-0000-000016090000}"/>
    <cellStyle name="計算方式 7 2 3 3 7 2" xfId="30416" xr:uid="{00000000-0005-0000-0000-000074390000}"/>
    <cellStyle name="計算方式 7 2 3 3 7 3" xfId="44561" xr:uid="{00000000-0005-0000-0000-000074390000}"/>
    <cellStyle name="計算方式 7 2 3 3 8" xfId="16866" xr:uid="{00000000-0005-0000-0000-000016090000}"/>
    <cellStyle name="計算方式 7 2 3 3 8 2" xfId="35422" xr:uid="{00000000-0005-0000-0000-000075390000}"/>
    <cellStyle name="計算方式 7 2 3 3 8 3" xfId="49115" xr:uid="{00000000-0005-0000-0000-000075390000}"/>
    <cellStyle name="計算方式 7 2 3 3 9" xfId="18039" xr:uid="{00000000-0005-0000-0000-0000B1050000}"/>
    <cellStyle name="計算方式 7 2 3 3 9 2" xfId="36595" xr:uid="{00000000-0005-0000-0000-000076390000}"/>
    <cellStyle name="計算方式 7 2 3 3 9 3" xfId="50162" xr:uid="{00000000-0005-0000-0000-000076390000}"/>
    <cellStyle name="計算方式 7 2 3 4" xfId="3118" xr:uid="{00000000-0005-0000-0000-0000B1050000}"/>
    <cellStyle name="計算方式 7 2 3 4 10" xfId="24320" xr:uid="{00000000-0005-0000-0000-000077390000}"/>
    <cellStyle name="計算方式 7 2 3 4 11" xfId="55939" xr:uid="{00000000-0005-0000-0000-0000B1050000}"/>
    <cellStyle name="計算方式 7 2 3 4 2" xfId="6325" xr:uid="{00000000-0005-0000-0000-000017090000}"/>
    <cellStyle name="計算方式 7 2 3 4 2 2" xfId="20994" xr:uid="{00000000-0005-0000-0000-00009C0B0000}"/>
    <cellStyle name="計算方式 7 2 3 4 2 2 2" xfId="39537" xr:uid="{00000000-0005-0000-0000-000079390000}"/>
    <cellStyle name="計算方式 7 2 3 4 2 2 3" xfId="52886" xr:uid="{00000000-0005-0000-0000-000079390000}"/>
    <cellStyle name="計算方式 7 2 3 4 2 3" xfId="26733" xr:uid="{00000000-0005-0000-0000-000078390000}"/>
    <cellStyle name="計算方式 7 2 3 4 2 4" xfId="41955" xr:uid="{00000000-0005-0000-0000-000078390000}"/>
    <cellStyle name="計算方式 7 2 3 4 3" xfId="10008" xr:uid="{00000000-0005-0000-0000-000017090000}"/>
    <cellStyle name="計算方式 7 2 3 4 3 2" xfId="29609" xr:uid="{00000000-0005-0000-0000-00007A390000}"/>
    <cellStyle name="計算方式 7 2 3 4 3 3" xfId="44175" xr:uid="{00000000-0005-0000-0000-00007A390000}"/>
    <cellStyle name="計算方式 7 2 3 4 4" xfId="10584" xr:uid="{00000000-0005-0000-0000-000092290000}"/>
    <cellStyle name="計算方式 7 2 3 4 5" xfId="11971" xr:uid="{00000000-0005-0000-0000-000017090000}"/>
    <cellStyle name="計算方式 7 2 3 4 5 2" xfId="30535" xr:uid="{00000000-0005-0000-0000-00007C390000}"/>
    <cellStyle name="計算方式 7 2 3 4 5 3" xfId="44679" xr:uid="{00000000-0005-0000-0000-00007C390000}"/>
    <cellStyle name="計算方式 7 2 3 4 6" xfId="17024" xr:uid="{00000000-0005-0000-0000-000017090000}"/>
    <cellStyle name="計算方式 7 2 3 4 6 2" xfId="35580" xr:uid="{00000000-0005-0000-0000-00007D390000}"/>
    <cellStyle name="計算方式 7 2 3 4 6 3" xfId="49261" xr:uid="{00000000-0005-0000-0000-00007D390000}"/>
    <cellStyle name="計算方式 7 2 3 4 7" xfId="15883" xr:uid="{00000000-0005-0000-0000-0000B1050000}"/>
    <cellStyle name="計算方式 7 2 3 4 7 2" xfId="34439" xr:uid="{00000000-0005-0000-0000-00007E390000}"/>
    <cellStyle name="計算方式 7 2 3 4 7 3" xfId="48288" xr:uid="{00000000-0005-0000-0000-00007E390000}"/>
    <cellStyle name="計算方式 7 2 3 4 8" xfId="17275" xr:uid="{00000000-0005-0000-0000-000017090000}"/>
    <cellStyle name="計算方式 7 2 3 4 8 2" xfId="35831" xr:uid="{00000000-0005-0000-0000-00007F390000}"/>
    <cellStyle name="計算方式 7 2 3 4 8 3" xfId="49499" xr:uid="{00000000-0005-0000-0000-00007F390000}"/>
    <cellStyle name="計算方式 7 2 3 4 9" xfId="21882" xr:uid="{00000000-0005-0000-0000-0000B1050000}"/>
    <cellStyle name="計算方式 7 2 3 4 9 2" xfId="40422" xr:uid="{00000000-0005-0000-0000-000080390000}"/>
    <cellStyle name="計算方式 7 2 3 4 9 3" xfId="53770" xr:uid="{00000000-0005-0000-0000-000080390000}"/>
    <cellStyle name="計算方式 7 2 3 5" xfId="5049" xr:uid="{00000000-0005-0000-0000-000014090000}"/>
    <cellStyle name="計算方式 7 2 3 5 2" xfId="20077" xr:uid="{00000000-0005-0000-0000-00009D0B0000}"/>
    <cellStyle name="計算方式 7 2 3 5 2 2" xfId="38630" xr:uid="{00000000-0005-0000-0000-000082390000}"/>
    <cellStyle name="計算方式 7 2 3 5 2 3" xfId="52122" xr:uid="{00000000-0005-0000-0000-000082390000}"/>
    <cellStyle name="計算方式 7 2 3 5 3" xfId="25467" xr:uid="{00000000-0005-0000-0000-000081390000}"/>
    <cellStyle name="計算方式 7 2 3 5 4" xfId="41036" xr:uid="{00000000-0005-0000-0000-000081390000}"/>
    <cellStyle name="計算方式 7 2 3 6" xfId="10581" xr:uid="{00000000-0005-0000-0000-00008F290000}"/>
    <cellStyle name="計算方式 7 2 3 7" xfId="14734" xr:uid="{00000000-0005-0000-0000-0000B1050000}"/>
    <cellStyle name="計算方式 7 2 3 7 2" xfId="33290" xr:uid="{00000000-0005-0000-0000-000084390000}"/>
    <cellStyle name="計算方式 7 2 3 7 3" xfId="47256" xr:uid="{00000000-0005-0000-0000-000084390000}"/>
    <cellStyle name="計算方式 7 2 3 8" xfId="12243" xr:uid="{00000000-0005-0000-0000-000014090000}"/>
    <cellStyle name="計算方式 7 2 3 8 2" xfId="30804" xr:uid="{00000000-0005-0000-0000-000085390000}"/>
    <cellStyle name="計算方式 7 2 3 8 3" xfId="44925" xr:uid="{00000000-0005-0000-0000-000085390000}"/>
    <cellStyle name="計算方式 7 2 3 9" xfId="16125" xr:uid="{00000000-0005-0000-0000-000014090000}"/>
    <cellStyle name="計算方式 7 2 3 9 2" xfId="34681" xr:uid="{00000000-0005-0000-0000-000086390000}"/>
    <cellStyle name="計算方式 7 2 3 9 3" xfId="48489" xr:uid="{00000000-0005-0000-0000-000086390000}"/>
    <cellStyle name="計算方式 7 2 4" xfId="2179" xr:uid="{00000000-0005-0000-0000-0000AE050000}"/>
    <cellStyle name="計算方式 7 2 4 10" xfId="15549" xr:uid="{00000000-0005-0000-0000-0000AE050000}"/>
    <cellStyle name="計算方式 7 2 4 10 2" xfId="34105" xr:uid="{00000000-0005-0000-0000-000088390000}"/>
    <cellStyle name="計算方式 7 2 4 10 3" xfId="48000" xr:uid="{00000000-0005-0000-0000-000088390000}"/>
    <cellStyle name="計算方式 7 2 4 11" xfId="19637" xr:uid="{00000000-0005-0000-0000-000018090000}"/>
    <cellStyle name="計算方式 7 2 4 11 2" xfId="38193" xr:uid="{00000000-0005-0000-0000-000089390000}"/>
    <cellStyle name="計算方式 7 2 4 11 3" xfId="51685" xr:uid="{00000000-0005-0000-0000-000089390000}"/>
    <cellStyle name="計算方式 7 2 4 12" xfId="23690" xr:uid="{00000000-0005-0000-0000-000087390000}"/>
    <cellStyle name="計算方式 7 2 4 13" xfId="55099" xr:uid="{00000000-0005-0000-0000-0000AE050000}"/>
    <cellStyle name="計算方式 7 2 4 2" xfId="5386" xr:uid="{00000000-0005-0000-0000-000018090000}"/>
    <cellStyle name="計算方式 7 2 4 2 2" xfId="20376" xr:uid="{00000000-0005-0000-0000-00009F0B0000}"/>
    <cellStyle name="計算方式 7 2 4 2 2 2" xfId="38928" xr:uid="{00000000-0005-0000-0000-00008B390000}"/>
    <cellStyle name="計算方式 7 2 4 2 2 3" xfId="52407" xr:uid="{00000000-0005-0000-0000-00008B390000}"/>
    <cellStyle name="計算方式 7 2 4 2 3" xfId="25803" xr:uid="{00000000-0005-0000-0000-00008A390000}"/>
    <cellStyle name="計算方式 7 2 4 2 4" xfId="41299" xr:uid="{00000000-0005-0000-0000-00008A390000}"/>
    <cellStyle name="計算方式 7 2 4 3" xfId="7352" xr:uid="{00000000-0005-0000-0000-000018090000}"/>
    <cellStyle name="計算方式 7 2 4 3 2" xfId="27537" xr:uid="{00000000-0005-0000-0000-00008C390000}"/>
    <cellStyle name="計算方式 7 2 4 3 3" xfId="42623" xr:uid="{00000000-0005-0000-0000-00008C390000}"/>
    <cellStyle name="計算方式 7 2 4 4" xfId="4582" xr:uid="{00000000-0005-0000-0000-000018090000}"/>
    <cellStyle name="計算方式 7 2 4 4 2" xfId="25094" xr:uid="{00000000-0005-0000-0000-00008D390000}"/>
    <cellStyle name="計算方式 7 2 4 4 3" xfId="22592" xr:uid="{00000000-0005-0000-0000-00008D390000}"/>
    <cellStyle name="計算方式 7 2 4 5" xfId="6826" xr:uid="{00000000-0005-0000-0000-000018090000}"/>
    <cellStyle name="計算方式 7 2 4 5 2" xfId="27087" xr:uid="{00000000-0005-0000-0000-00008E390000}"/>
    <cellStyle name="計算方式 7 2 4 5 3" xfId="42261" xr:uid="{00000000-0005-0000-0000-00008E390000}"/>
    <cellStyle name="計算方式 7 2 4 6" xfId="10585" xr:uid="{00000000-0005-0000-0000-000093290000}"/>
    <cellStyle name="計算方式 7 2 4 7" xfId="12443" xr:uid="{00000000-0005-0000-0000-0000AE050000}"/>
    <cellStyle name="計算方式 7 2 4 7 2" xfId="31002" xr:uid="{00000000-0005-0000-0000-000090390000}"/>
    <cellStyle name="計算方式 7 2 4 7 3" xfId="45102" xr:uid="{00000000-0005-0000-0000-000090390000}"/>
    <cellStyle name="計算方式 7 2 4 8" xfId="14856" xr:uid="{00000000-0005-0000-0000-000017090000}"/>
    <cellStyle name="計算方式 7 2 4 8 2" xfId="33412" xr:uid="{00000000-0005-0000-0000-000091390000}"/>
    <cellStyle name="計算方式 7 2 4 8 3" xfId="47373" xr:uid="{00000000-0005-0000-0000-000091390000}"/>
    <cellStyle name="計算方式 7 2 4 9" xfId="15653" xr:uid="{00000000-0005-0000-0000-000018090000}"/>
    <cellStyle name="計算方式 7 2 4 9 2" xfId="34209" xr:uid="{00000000-0005-0000-0000-000092390000}"/>
    <cellStyle name="計算方式 7 2 4 9 3" xfId="48098" xr:uid="{00000000-0005-0000-0000-000092390000}"/>
    <cellStyle name="計算方式 7 2 5" xfId="2223" xr:uid="{00000000-0005-0000-0000-0000AE050000}"/>
    <cellStyle name="計算方式 7 2 5 10" xfId="23734" xr:uid="{00000000-0005-0000-0000-000093390000}"/>
    <cellStyle name="計算方式 7 2 5 11" xfId="55143" xr:uid="{00000000-0005-0000-0000-0000AE050000}"/>
    <cellStyle name="計算方式 7 2 5 2" xfId="5430" xr:uid="{00000000-0005-0000-0000-000019090000}"/>
    <cellStyle name="計算方式 7 2 5 2 2" xfId="20420" xr:uid="{00000000-0005-0000-0000-0000A10B0000}"/>
    <cellStyle name="計算方式 7 2 5 2 2 2" xfId="38972" xr:uid="{00000000-0005-0000-0000-000095390000}"/>
    <cellStyle name="計算方式 7 2 5 2 2 3" xfId="52451" xr:uid="{00000000-0005-0000-0000-000095390000}"/>
    <cellStyle name="計算方式 7 2 5 2 3" xfId="25847" xr:uid="{00000000-0005-0000-0000-000094390000}"/>
    <cellStyle name="計算方式 7 2 5 2 4" xfId="41343" xr:uid="{00000000-0005-0000-0000-000094390000}"/>
    <cellStyle name="計算方式 7 2 5 3" xfId="6848" xr:uid="{00000000-0005-0000-0000-000019090000}"/>
    <cellStyle name="計算方式 7 2 5 3 2" xfId="27109" xr:uid="{00000000-0005-0000-0000-000096390000}"/>
    <cellStyle name="計算方式 7 2 5 3 3" xfId="42283" xr:uid="{00000000-0005-0000-0000-000096390000}"/>
    <cellStyle name="計算方式 7 2 5 4" xfId="10586" xr:uid="{00000000-0005-0000-0000-000094290000}"/>
    <cellStyle name="計算方式 7 2 5 5" xfId="13255" xr:uid="{00000000-0005-0000-0000-000019090000}"/>
    <cellStyle name="計算方式 7 2 5 5 2" xfId="31811" xr:uid="{00000000-0005-0000-0000-000098390000}"/>
    <cellStyle name="計算方式 7 2 5 5 3" xfId="45893" xr:uid="{00000000-0005-0000-0000-000098390000}"/>
    <cellStyle name="計算方式 7 2 5 6" xfId="15500" xr:uid="{00000000-0005-0000-0000-000019090000}"/>
    <cellStyle name="計算方式 7 2 5 6 2" xfId="34056" xr:uid="{00000000-0005-0000-0000-000099390000}"/>
    <cellStyle name="計算方式 7 2 5 6 3" xfId="47980" xr:uid="{00000000-0005-0000-0000-000099390000}"/>
    <cellStyle name="計算方式 7 2 5 7" xfId="18523" xr:uid="{00000000-0005-0000-0000-0000AE050000}"/>
    <cellStyle name="計算方式 7 2 5 7 2" xfId="37079" xr:uid="{00000000-0005-0000-0000-00009A390000}"/>
    <cellStyle name="計算方式 7 2 5 7 3" xfId="50583" xr:uid="{00000000-0005-0000-0000-00009A390000}"/>
    <cellStyle name="計算方式 7 2 5 8" xfId="19074" xr:uid="{00000000-0005-0000-0000-000019090000}"/>
    <cellStyle name="計算方式 7 2 5 8 2" xfId="37630" xr:uid="{00000000-0005-0000-0000-00009B390000}"/>
    <cellStyle name="計算方式 7 2 5 8 3" xfId="51122" xr:uid="{00000000-0005-0000-0000-00009B390000}"/>
    <cellStyle name="計算方式 7 2 5 9" xfId="21379" xr:uid="{00000000-0005-0000-0000-0000AE050000}"/>
    <cellStyle name="計算方式 7 2 5 9 2" xfId="39919" xr:uid="{00000000-0005-0000-0000-00009C390000}"/>
    <cellStyle name="計算方式 7 2 5 9 3" xfId="53267" xr:uid="{00000000-0005-0000-0000-00009C390000}"/>
    <cellStyle name="計算方式 7 2 6" xfId="3192" xr:uid="{00000000-0005-0000-0000-0000AE050000}"/>
    <cellStyle name="計算方式 7 2 6 10" xfId="56011" xr:uid="{00000000-0005-0000-0000-0000AE050000}"/>
    <cellStyle name="計算方式 7 2 6 2" xfId="6399" xr:uid="{00000000-0005-0000-0000-00001A090000}"/>
    <cellStyle name="計算方式 7 2 6 2 2" xfId="21034" xr:uid="{00000000-0005-0000-0000-0000A30B0000}"/>
    <cellStyle name="計算方式 7 2 6 2 2 2" xfId="39574" xr:uid="{00000000-0005-0000-0000-00009F390000}"/>
    <cellStyle name="計算方式 7 2 6 2 2 3" xfId="52922" xr:uid="{00000000-0005-0000-0000-00009F390000}"/>
    <cellStyle name="計算方式 7 2 6 2 3" xfId="26804" xr:uid="{00000000-0005-0000-0000-00009E390000}"/>
    <cellStyle name="計算方式 7 2 6 2 4" xfId="42025" xr:uid="{00000000-0005-0000-0000-00009E390000}"/>
    <cellStyle name="計算方式 7 2 6 3" xfId="10082" xr:uid="{00000000-0005-0000-0000-00001A090000}"/>
    <cellStyle name="計算方式 7 2 6 3 2" xfId="29681" xr:uid="{00000000-0005-0000-0000-0000A0390000}"/>
    <cellStyle name="計算方式 7 2 6 3 3" xfId="44245" xr:uid="{00000000-0005-0000-0000-0000A0390000}"/>
    <cellStyle name="計算方式 7 2 6 4" xfId="10587" xr:uid="{00000000-0005-0000-0000-000095290000}"/>
    <cellStyle name="計算方式 7 2 6 5" xfId="11781" xr:uid="{00000000-0005-0000-0000-00001A090000}"/>
    <cellStyle name="計算方式 7 2 6 5 2" xfId="30345" xr:uid="{00000000-0005-0000-0000-0000A2390000}"/>
    <cellStyle name="計算方式 7 2 6 5 3" xfId="44492" xr:uid="{00000000-0005-0000-0000-0000A2390000}"/>
    <cellStyle name="計算方式 7 2 6 6" xfId="17098" xr:uid="{00000000-0005-0000-0000-00001A090000}"/>
    <cellStyle name="計算方式 7 2 6 6 2" xfId="35654" xr:uid="{00000000-0005-0000-0000-0000A3390000}"/>
    <cellStyle name="計算方式 7 2 6 6 3" xfId="49334" xr:uid="{00000000-0005-0000-0000-0000A3390000}"/>
    <cellStyle name="計算方式 7 2 6 7" xfId="17781" xr:uid="{00000000-0005-0000-0000-0000AE050000}"/>
    <cellStyle name="計算方式 7 2 6 7 2" xfId="36337" xr:uid="{00000000-0005-0000-0000-0000A4390000}"/>
    <cellStyle name="計算方式 7 2 6 7 3" xfId="49941" xr:uid="{00000000-0005-0000-0000-0000A4390000}"/>
    <cellStyle name="計算方式 7 2 6 8" xfId="21103" xr:uid="{00000000-0005-0000-0000-00001A090000}"/>
    <cellStyle name="計算方式 7 2 6 8 2" xfId="39643" xr:uid="{00000000-0005-0000-0000-0000A5390000}"/>
    <cellStyle name="計算方式 7 2 6 8 3" xfId="52991" xr:uid="{00000000-0005-0000-0000-0000A5390000}"/>
    <cellStyle name="計算方式 7 2 6 9" xfId="21955" xr:uid="{00000000-0005-0000-0000-0000AE050000}"/>
    <cellStyle name="計算方式 7 2 6 9 2" xfId="40495" xr:uid="{00000000-0005-0000-0000-0000A6390000}"/>
    <cellStyle name="計算方式 7 2 6 9 3" xfId="53843" xr:uid="{00000000-0005-0000-0000-0000A6390000}"/>
    <cellStyle name="計算方式 7 2 7" xfId="4636" xr:uid="{00000000-0005-0000-0000-00000B090000}"/>
    <cellStyle name="計算方式 7 2 7 2" xfId="25148" xr:uid="{00000000-0005-0000-0000-0000A7390000}"/>
    <cellStyle name="計算方式 7 2 7 3" xfId="24513" xr:uid="{00000000-0005-0000-0000-0000A7390000}"/>
    <cellStyle name="計算方式 7 2 8" xfId="10572" xr:uid="{00000000-0005-0000-0000-000086290000}"/>
    <cellStyle name="計算方式 7 2 9" xfId="15196" xr:uid="{00000000-0005-0000-0000-0000AE050000}"/>
    <cellStyle name="計算方式 7 2 9 2" xfId="33752" xr:uid="{00000000-0005-0000-0000-0000A9390000}"/>
    <cellStyle name="計算方式 7 2 9 3" xfId="47698" xr:uid="{00000000-0005-0000-0000-0000A9390000}"/>
    <cellStyle name="計算方式 7 3" xfId="1422" xr:uid="{00000000-0005-0000-0000-0000B2050000}"/>
    <cellStyle name="計算方式 7 3 10" xfId="18596" xr:uid="{00000000-0005-0000-0000-00001B090000}"/>
    <cellStyle name="計算方式 7 3 10 2" xfId="37152" xr:uid="{00000000-0005-0000-0000-0000AB390000}"/>
    <cellStyle name="計算方式 7 3 10 3" xfId="50654" xr:uid="{00000000-0005-0000-0000-0000AB390000}"/>
    <cellStyle name="計算方式 7 3 11" xfId="15962" xr:uid="{00000000-0005-0000-0000-0000B2050000}"/>
    <cellStyle name="計算方式 7 3 11 2" xfId="34518" xr:uid="{00000000-0005-0000-0000-0000AC390000}"/>
    <cellStyle name="計算方式 7 3 11 3" xfId="48357" xr:uid="{00000000-0005-0000-0000-0000AC390000}"/>
    <cellStyle name="計算方式 7 3 12" xfId="21057" xr:uid="{00000000-0005-0000-0000-0000B2050000}"/>
    <cellStyle name="計算方式 7 3 12 2" xfId="39597" xr:uid="{00000000-0005-0000-0000-0000AD390000}"/>
    <cellStyle name="計算方式 7 3 12 3" xfId="52945" xr:uid="{00000000-0005-0000-0000-0000AD390000}"/>
    <cellStyle name="計算方式 7 3 13" xfId="23162" xr:uid="{00000000-0005-0000-0000-0000AA390000}"/>
    <cellStyle name="計算方式 7 3 14" xfId="24164" xr:uid="{00000000-0005-0000-0000-0000AA390000}"/>
    <cellStyle name="計算方式 7 3 15" xfId="54544" xr:uid="{00000000-0005-0000-0000-0000B2050000}"/>
    <cellStyle name="計算方式 7 3 2" xfId="1844" xr:uid="{00000000-0005-0000-0000-0000B3050000}"/>
    <cellStyle name="計算方式 7 3 2 10" xfId="21317" xr:uid="{00000000-0005-0000-0000-0000B3050000}"/>
    <cellStyle name="計算方式 7 3 2 10 2" xfId="39857" xr:uid="{00000000-0005-0000-0000-0000AF390000}"/>
    <cellStyle name="計算方式 7 3 2 10 3" xfId="53205" xr:uid="{00000000-0005-0000-0000-0000AF390000}"/>
    <cellStyle name="計算方式 7 3 2 11" xfId="19918" xr:uid="{00000000-0005-0000-0000-0000B3050000}"/>
    <cellStyle name="計算方式 7 3 2 11 2" xfId="38474" xr:uid="{00000000-0005-0000-0000-0000B0390000}"/>
    <cellStyle name="計算方式 7 3 2 11 3" xfId="51966" xr:uid="{00000000-0005-0000-0000-0000B0390000}"/>
    <cellStyle name="計算方式 7 3 2 12" xfId="23399" xr:uid="{00000000-0005-0000-0000-0000AE390000}"/>
    <cellStyle name="計算方式 7 3 2 13" xfId="29710" xr:uid="{00000000-0005-0000-0000-0000AE390000}"/>
    <cellStyle name="計算方式 7 3 2 14" xfId="54765" xr:uid="{00000000-0005-0000-0000-0000B3050000}"/>
    <cellStyle name="計算方式 7 3 2 2" xfId="1863" xr:uid="{00000000-0005-0000-0000-0000B3050000}"/>
    <cellStyle name="計算方式 7 3 2 2 10" xfId="16246" xr:uid="{00000000-0005-0000-0000-0000B3050000}"/>
    <cellStyle name="計算方式 7 3 2 2 10 2" xfId="34802" xr:uid="{00000000-0005-0000-0000-0000B2390000}"/>
    <cellStyle name="計算方式 7 3 2 2 10 3" xfId="48592" xr:uid="{00000000-0005-0000-0000-0000B2390000}"/>
    <cellStyle name="計算方式 7 3 2 2 11" xfId="19282" xr:uid="{00000000-0005-0000-0000-00001D090000}"/>
    <cellStyle name="計算方式 7 3 2 2 11 2" xfId="37838" xr:uid="{00000000-0005-0000-0000-0000B3390000}"/>
    <cellStyle name="計算方式 7 3 2 2 11 3" xfId="51330" xr:uid="{00000000-0005-0000-0000-0000B3390000}"/>
    <cellStyle name="計算方式 7 3 2 2 12" xfId="23418" xr:uid="{00000000-0005-0000-0000-0000B1390000}"/>
    <cellStyle name="計算方式 7 3 2 2 13" xfId="54783" xr:uid="{00000000-0005-0000-0000-0000B3050000}"/>
    <cellStyle name="計算方式 7 3 2 2 2" xfId="5070" xr:uid="{00000000-0005-0000-0000-00001D090000}"/>
    <cellStyle name="計算方式 7 3 2 2 2 2" xfId="20097" xr:uid="{00000000-0005-0000-0000-0000A70B0000}"/>
    <cellStyle name="計算方式 7 3 2 2 2 2 2" xfId="38649" xr:uid="{00000000-0005-0000-0000-0000B5390000}"/>
    <cellStyle name="計算方式 7 3 2 2 2 2 3" xfId="52141" xr:uid="{00000000-0005-0000-0000-0000B5390000}"/>
    <cellStyle name="計算方式 7 3 2 2 2 3" xfId="25487" xr:uid="{00000000-0005-0000-0000-0000B4390000}"/>
    <cellStyle name="計算方式 7 3 2 2 2 4" xfId="41056" xr:uid="{00000000-0005-0000-0000-0000B4390000}"/>
    <cellStyle name="計算方式 7 3 2 2 3" xfId="7036" xr:uid="{00000000-0005-0000-0000-00001D090000}"/>
    <cellStyle name="計算方式 7 3 2 2 3 2" xfId="27224" xr:uid="{00000000-0005-0000-0000-0000B6390000}"/>
    <cellStyle name="計算方式 7 3 2 2 3 3" xfId="42327" xr:uid="{00000000-0005-0000-0000-0000B6390000}"/>
    <cellStyle name="計算方式 7 3 2 2 4" xfId="3973" xr:uid="{00000000-0005-0000-0000-00001D090000}"/>
    <cellStyle name="計算方式 7 3 2 2 4 2" xfId="24527" xr:uid="{00000000-0005-0000-0000-0000B7390000}"/>
    <cellStyle name="計算方式 7 3 2 2 4 3" xfId="27805" xr:uid="{00000000-0005-0000-0000-0000B7390000}"/>
    <cellStyle name="計算方式 7 3 2 2 5" xfId="8293" xr:uid="{00000000-0005-0000-0000-00001D090000}"/>
    <cellStyle name="計算方式 7 3 2 2 5 2" xfId="28269" xr:uid="{00000000-0005-0000-0000-0000B8390000}"/>
    <cellStyle name="計算方式 7 3 2 2 5 3" xfId="43118" xr:uid="{00000000-0005-0000-0000-0000B8390000}"/>
    <cellStyle name="計算方式 7 3 2 2 6" xfId="10590" xr:uid="{00000000-0005-0000-0000-000098290000}"/>
    <cellStyle name="計算方式 7 3 2 2 7" xfId="12762" xr:uid="{00000000-0005-0000-0000-0000B3050000}"/>
    <cellStyle name="計算方式 7 3 2 2 7 2" xfId="31318" xr:uid="{00000000-0005-0000-0000-0000BA390000}"/>
    <cellStyle name="計算方式 7 3 2 2 7 3" xfId="45406" xr:uid="{00000000-0005-0000-0000-0000BA390000}"/>
    <cellStyle name="計算方式 7 3 2 2 8" xfId="14396" xr:uid="{00000000-0005-0000-0000-00001C090000}"/>
    <cellStyle name="計算方式 7 3 2 2 8 2" xfId="32952" xr:uid="{00000000-0005-0000-0000-0000BB390000}"/>
    <cellStyle name="計算方式 7 3 2 2 8 3" xfId="46936" xr:uid="{00000000-0005-0000-0000-0000BB390000}"/>
    <cellStyle name="計算方式 7 3 2 2 9" xfId="14739" xr:uid="{00000000-0005-0000-0000-00001D090000}"/>
    <cellStyle name="計算方式 7 3 2 2 9 2" xfId="33295" xr:uid="{00000000-0005-0000-0000-0000BC390000}"/>
    <cellStyle name="計算方式 7 3 2 2 9 3" xfId="47261" xr:uid="{00000000-0005-0000-0000-0000BC390000}"/>
    <cellStyle name="計算方式 7 3 2 3" xfId="2962" xr:uid="{00000000-0005-0000-0000-0000B3050000}"/>
    <cellStyle name="計算方式 7 3 2 3 10" xfId="13669" xr:uid="{00000000-0005-0000-0000-00001E090000}"/>
    <cellStyle name="計算方式 7 3 2 3 10 2" xfId="32225" xr:uid="{00000000-0005-0000-0000-0000BE390000}"/>
    <cellStyle name="計算方式 7 3 2 3 10 3" xfId="46269" xr:uid="{00000000-0005-0000-0000-0000BE390000}"/>
    <cellStyle name="計算方式 7 3 2 3 11" xfId="55783" xr:uid="{00000000-0005-0000-0000-0000B3050000}"/>
    <cellStyle name="計算方式 7 3 2 3 2" xfId="6169" xr:uid="{00000000-0005-0000-0000-00001E090000}"/>
    <cellStyle name="計算方式 7 3 2 3 2 2" xfId="26577" xr:uid="{00000000-0005-0000-0000-0000BF390000}"/>
    <cellStyle name="計算方式 7 3 2 3 2 3" xfId="41871" xr:uid="{00000000-0005-0000-0000-0000BF390000}"/>
    <cellStyle name="計算方式 7 3 2 3 3" xfId="8135" xr:uid="{00000000-0005-0000-0000-00001E090000}"/>
    <cellStyle name="計算方式 7 3 2 3 3 2" xfId="28152" xr:uid="{00000000-0005-0000-0000-0000C0390000}"/>
    <cellStyle name="計算方式 7 3 2 3 3 3" xfId="43050" xr:uid="{00000000-0005-0000-0000-0000C0390000}"/>
    <cellStyle name="計算方式 7 3 2 3 4" xfId="8995" xr:uid="{00000000-0005-0000-0000-00001E090000}"/>
    <cellStyle name="計算方式 7 3 2 3 4 2" xfId="28829" xr:uid="{00000000-0005-0000-0000-0000C1390000}"/>
    <cellStyle name="計算方式 7 3 2 3 4 3" xfId="43527" xr:uid="{00000000-0005-0000-0000-0000C1390000}"/>
    <cellStyle name="計算方式 7 3 2 3 5" xfId="9852" xr:uid="{00000000-0005-0000-0000-00001E090000}"/>
    <cellStyle name="計算方式 7 3 2 3 5 2" xfId="29453" xr:uid="{00000000-0005-0000-0000-0000C2390000}"/>
    <cellStyle name="計算方式 7 3 2 3 5 3" xfId="44031" xr:uid="{00000000-0005-0000-0000-0000C2390000}"/>
    <cellStyle name="計算方式 7 3 2 3 6" xfId="10591" xr:uid="{00000000-0005-0000-0000-000099290000}"/>
    <cellStyle name="計算方式 7 3 2 3 7" xfId="12021" xr:uid="{00000000-0005-0000-0000-00001E090000}"/>
    <cellStyle name="計算方式 7 3 2 3 7 2" xfId="30585" xr:uid="{00000000-0005-0000-0000-0000C4390000}"/>
    <cellStyle name="計算方式 7 3 2 3 7 3" xfId="44729" xr:uid="{00000000-0005-0000-0000-0000C4390000}"/>
    <cellStyle name="計算方式 7 3 2 3 8" xfId="16868" xr:uid="{00000000-0005-0000-0000-00001E090000}"/>
    <cellStyle name="計算方式 7 3 2 3 8 2" xfId="35424" xr:uid="{00000000-0005-0000-0000-0000C5390000}"/>
    <cellStyle name="計算方式 7 3 2 3 8 3" xfId="49117" xr:uid="{00000000-0005-0000-0000-0000C5390000}"/>
    <cellStyle name="計算方式 7 3 2 3 9" xfId="13419" xr:uid="{00000000-0005-0000-0000-0000B3050000}"/>
    <cellStyle name="計算方式 7 3 2 3 9 2" xfId="31975" xr:uid="{00000000-0005-0000-0000-0000C6390000}"/>
    <cellStyle name="計算方式 7 3 2 3 9 3" xfId="46046" xr:uid="{00000000-0005-0000-0000-0000C6390000}"/>
    <cellStyle name="計算方式 7 3 2 4" xfId="3120" xr:uid="{00000000-0005-0000-0000-0000B3050000}"/>
    <cellStyle name="計算方式 7 3 2 4 10" xfId="24322" xr:uid="{00000000-0005-0000-0000-0000C7390000}"/>
    <cellStyle name="計算方式 7 3 2 4 11" xfId="55941" xr:uid="{00000000-0005-0000-0000-0000B3050000}"/>
    <cellStyle name="計算方式 7 3 2 4 2" xfId="6327" xr:uid="{00000000-0005-0000-0000-00001F090000}"/>
    <cellStyle name="計算方式 7 3 2 4 2 2" xfId="20996" xr:uid="{00000000-0005-0000-0000-0000AA0B0000}"/>
    <cellStyle name="計算方式 7 3 2 4 2 2 2" xfId="39539" xr:uid="{00000000-0005-0000-0000-0000C9390000}"/>
    <cellStyle name="計算方式 7 3 2 4 2 2 3" xfId="52888" xr:uid="{00000000-0005-0000-0000-0000C9390000}"/>
    <cellStyle name="計算方式 7 3 2 4 2 3" xfId="26735" xr:uid="{00000000-0005-0000-0000-0000C8390000}"/>
    <cellStyle name="計算方式 7 3 2 4 2 4" xfId="41957" xr:uid="{00000000-0005-0000-0000-0000C8390000}"/>
    <cellStyle name="計算方式 7 3 2 4 3" xfId="10010" xr:uid="{00000000-0005-0000-0000-00001F090000}"/>
    <cellStyle name="計算方式 7 3 2 4 3 2" xfId="29611" xr:uid="{00000000-0005-0000-0000-0000CA390000}"/>
    <cellStyle name="計算方式 7 3 2 4 3 3" xfId="44177" xr:uid="{00000000-0005-0000-0000-0000CA390000}"/>
    <cellStyle name="計算方式 7 3 2 4 4" xfId="10592" xr:uid="{00000000-0005-0000-0000-00009A290000}"/>
    <cellStyle name="計算方式 7 3 2 4 5" xfId="12919" xr:uid="{00000000-0005-0000-0000-00001F090000}"/>
    <cellStyle name="計算方式 7 3 2 4 5 2" xfId="31475" xr:uid="{00000000-0005-0000-0000-0000CC390000}"/>
    <cellStyle name="計算方式 7 3 2 4 5 3" xfId="45558" xr:uid="{00000000-0005-0000-0000-0000CC390000}"/>
    <cellStyle name="計算方式 7 3 2 4 6" xfId="17026" xr:uid="{00000000-0005-0000-0000-00001F090000}"/>
    <cellStyle name="計算方式 7 3 2 4 6 2" xfId="35582" xr:uid="{00000000-0005-0000-0000-0000CD390000}"/>
    <cellStyle name="計算方式 7 3 2 4 6 3" xfId="49263" xr:uid="{00000000-0005-0000-0000-0000CD390000}"/>
    <cellStyle name="計算方式 7 3 2 4 7" xfId="11594" xr:uid="{00000000-0005-0000-0000-0000B3050000}"/>
    <cellStyle name="計算方式 7 3 2 4 7 2" xfId="30158" xr:uid="{00000000-0005-0000-0000-0000CE390000}"/>
    <cellStyle name="計算方式 7 3 2 4 7 3" xfId="44358" xr:uid="{00000000-0005-0000-0000-0000CE390000}"/>
    <cellStyle name="計算方式 7 3 2 4 8" xfId="19402" xr:uid="{00000000-0005-0000-0000-00001F090000}"/>
    <cellStyle name="計算方式 7 3 2 4 8 2" xfId="37958" xr:uid="{00000000-0005-0000-0000-0000CF390000}"/>
    <cellStyle name="計算方式 7 3 2 4 8 3" xfId="51450" xr:uid="{00000000-0005-0000-0000-0000CF390000}"/>
    <cellStyle name="計算方式 7 3 2 4 9" xfId="21884" xr:uid="{00000000-0005-0000-0000-0000B3050000}"/>
    <cellStyle name="計算方式 7 3 2 4 9 2" xfId="40424" xr:uid="{00000000-0005-0000-0000-0000D0390000}"/>
    <cellStyle name="計算方式 7 3 2 4 9 3" xfId="53772" xr:uid="{00000000-0005-0000-0000-0000D0390000}"/>
    <cellStyle name="計算方式 7 3 2 5" xfId="5051" xr:uid="{00000000-0005-0000-0000-00001C090000}"/>
    <cellStyle name="計算方式 7 3 2 5 2" xfId="20079" xr:uid="{00000000-0005-0000-0000-0000AB0B0000}"/>
    <cellStyle name="計算方式 7 3 2 5 2 2" xfId="38632" xr:uid="{00000000-0005-0000-0000-0000D2390000}"/>
    <cellStyle name="計算方式 7 3 2 5 2 3" xfId="52124" xr:uid="{00000000-0005-0000-0000-0000D2390000}"/>
    <cellStyle name="計算方式 7 3 2 5 3" xfId="25469" xr:uid="{00000000-0005-0000-0000-0000D1390000}"/>
    <cellStyle name="計算方式 7 3 2 5 4" xfId="41038" xr:uid="{00000000-0005-0000-0000-0000D1390000}"/>
    <cellStyle name="計算方式 7 3 2 6" xfId="10589" xr:uid="{00000000-0005-0000-0000-000097290000}"/>
    <cellStyle name="計算方式 7 3 2 7" xfId="13830" xr:uid="{00000000-0005-0000-0000-0000B3050000}"/>
    <cellStyle name="計算方式 7 3 2 7 2" xfId="32386" xr:uid="{00000000-0005-0000-0000-0000D4390000}"/>
    <cellStyle name="計算方式 7 3 2 7 3" xfId="46410" xr:uid="{00000000-0005-0000-0000-0000D4390000}"/>
    <cellStyle name="計算方式 7 3 2 8" xfId="17774" xr:uid="{00000000-0005-0000-0000-00001C090000}"/>
    <cellStyle name="計算方式 7 3 2 8 2" xfId="36330" xr:uid="{00000000-0005-0000-0000-0000D5390000}"/>
    <cellStyle name="計算方式 7 3 2 8 3" xfId="49935" xr:uid="{00000000-0005-0000-0000-0000D5390000}"/>
    <cellStyle name="計算方式 7 3 2 9" xfId="19350" xr:uid="{00000000-0005-0000-0000-00001C090000}"/>
    <cellStyle name="計算方式 7 3 2 9 2" xfId="37906" xr:uid="{00000000-0005-0000-0000-0000D6390000}"/>
    <cellStyle name="計算方式 7 3 2 9 3" xfId="51398" xr:uid="{00000000-0005-0000-0000-0000D6390000}"/>
    <cellStyle name="計算方式 7 3 3" xfId="2177" xr:uid="{00000000-0005-0000-0000-0000B2050000}"/>
    <cellStyle name="計算方式 7 3 3 10" xfId="14463" xr:uid="{00000000-0005-0000-0000-0000B2050000}"/>
    <cellStyle name="計算方式 7 3 3 10 2" xfId="33019" xr:uid="{00000000-0005-0000-0000-0000D8390000}"/>
    <cellStyle name="計算方式 7 3 3 10 3" xfId="46999" xr:uid="{00000000-0005-0000-0000-0000D8390000}"/>
    <cellStyle name="計算方式 7 3 3 11" xfId="19907" xr:uid="{00000000-0005-0000-0000-000020090000}"/>
    <cellStyle name="計算方式 7 3 3 11 2" xfId="38463" xr:uid="{00000000-0005-0000-0000-0000D9390000}"/>
    <cellStyle name="計算方式 7 3 3 11 3" xfId="51955" xr:uid="{00000000-0005-0000-0000-0000D9390000}"/>
    <cellStyle name="計算方式 7 3 3 12" xfId="23688" xr:uid="{00000000-0005-0000-0000-0000D7390000}"/>
    <cellStyle name="計算方式 7 3 3 13" xfId="55097" xr:uid="{00000000-0005-0000-0000-0000B2050000}"/>
    <cellStyle name="計算方式 7 3 3 2" xfId="5384" xr:uid="{00000000-0005-0000-0000-000020090000}"/>
    <cellStyle name="計算方式 7 3 3 2 2" xfId="20374" xr:uid="{00000000-0005-0000-0000-0000AD0B0000}"/>
    <cellStyle name="計算方式 7 3 3 2 2 2" xfId="38926" xr:uid="{00000000-0005-0000-0000-0000DB390000}"/>
    <cellStyle name="計算方式 7 3 3 2 2 3" xfId="52405" xr:uid="{00000000-0005-0000-0000-0000DB390000}"/>
    <cellStyle name="計算方式 7 3 3 2 3" xfId="25801" xr:uid="{00000000-0005-0000-0000-0000DA390000}"/>
    <cellStyle name="計算方式 7 3 3 2 4" xfId="41297" xr:uid="{00000000-0005-0000-0000-0000DA390000}"/>
    <cellStyle name="計算方式 7 3 3 3" xfId="7350" xr:uid="{00000000-0005-0000-0000-000020090000}"/>
    <cellStyle name="計算方式 7 3 3 3 2" xfId="27535" xr:uid="{00000000-0005-0000-0000-0000DC390000}"/>
    <cellStyle name="計算方式 7 3 3 3 3" xfId="42621" xr:uid="{00000000-0005-0000-0000-0000DC390000}"/>
    <cellStyle name="計算方式 7 3 3 4" xfId="4580" xr:uid="{00000000-0005-0000-0000-000020090000}"/>
    <cellStyle name="計算方式 7 3 3 4 2" xfId="25092" xr:uid="{00000000-0005-0000-0000-0000DD390000}"/>
    <cellStyle name="計算方式 7 3 3 4 3" xfId="24438" xr:uid="{00000000-0005-0000-0000-0000DD390000}"/>
    <cellStyle name="計算方式 7 3 3 5" xfId="8160" xr:uid="{00000000-0005-0000-0000-000020090000}"/>
    <cellStyle name="計算方式 7 3 3 5 2" xfId="28177" xr:uid="{00000000-0005-0000-0000-0000DE390000}"/>
    <cellStyle name="計算方式 7 3 3 5 3" xfId="43075" xr:uid="{00000000-0005-0000-0000-0000DE390000}"/>
    <cellStyle name="計算方式 7 3 3 6" xfId="10593" xr:uid="{00000000-0005-0000-0000-00009B290000}"/>
    <cellStyle name="計算方式 7 3 3 7" xfId="12445" xr:uid="{00000000-0005-0000-0000-0000B2050000}"/>
    <cellStyle name="計算方式 7 3 3 7 2" xfId="31004" xr:uid="{00000000-0005-0000-0000-0000E0390000}"/>
    <cellStyle name="計算方式 7 3 3 7 3" xfId="45104" xr:uid="{00000000-0005-0000-0000-0000E0390000}"/>
    <cellStyle name="計算方式 7 3 3 8" xfId="14854" xr:uid="{00000000-0005-0000-0000-00001F090000}"/>
    <cellStyle name="計算方式 7 3 3 8 2" xfId="33410" xr:uid="{00000000-0005-0000-0000-0000E1390000}"/>
    <cellStyle name="計算方式 7 3 3 8 3" xfId="47371" xr:uid="{00000000-0005-0000-0000-0000E1390000}"/>
    <cellStyle name="計算方式 7 3 3 9" xfId="13494" xr:uid="{00000000-0005-0000-0000-000020090000}"/>
    <cellStyle name="計算方式 7 3 3 9 2" xfId="32050" xr:uid="{00000000-0005-0000-0000-0000E2390000}"/>
    <cellStyle name="計算方式 7 3 3 9 3" xfId="46115" xr:uid="{00000000-0005-0000-0000-0000E2390000}"/>
    <cellStyle name="計算方式 7 3 4" xfId="2221" xr:uid="{00000000-0005-0000-0000-0000B2050000}"/>
    <cellStyle name="計算方式 7 3 4 10" xfId="23732" xr:uid="{00000000-0005-0000-0000-0000E3390000}"/>
    <cellStyle name="計算方式 7 3 4 11" xfId="55141" xr:uid="{00000000-0005-0000-0000-0000B2050000}"/>
    <cellStyle name="計算方式 7 3 4 2" xfId="5428" xr:uid="{00000000-0005-0000-0000-000021090000}"/>
    <cellStyle name="計算方式 7 3 4 2 2" xfId="20418" xr:uid="{00000000-0005-0000-0000-0000AF0B0000}"/>
    <cellStyle name="計算方式 7 3 4 2 2 2" xfId="38970" xr:uid="{00000000-0005-0000-0000-0000E5390000}"/>
    <cellStyle name="計算方式 7 3 4 2 2 3" xfId="52449" xr:uid="{00000000-0005-0000-0000-0000E5390000}"/>
    <cellStyle name="計算方式 7 3 4 2 3" xfId="25845" xr:uid="{00000000-0005-0000-0000-0000E4390000}"/>
    <cellStyle name="計算方式 7 3 4 2 4" xfId="41341" xr:uid="{00000000-0005-0000-0000-0000E4390000}"/>
    <cellStyle name="計算方式 7 3 4 3" xfId="8183" xr:uid="{00000000-0005-0000-0000-000021090000}"/>
    <cellStyle name="計算方式 7 3 4 3 2" xfId="28200" xr:uid="{00000000-0005-0000-0000-0000E6390000}"/>
    <cellStyle name="計算方式 7 3 4 3 3" xfId="43098" xr:uid="{00000000-0005-0000-0000-0000E6390000}"/>
    <cellStyle name="計算方式 7 3 4 4" xfId="10594" xr:uid="{00000000-0005-0000-0000-00009C290000}"/>
    <cellStyle name="計算方式 7 3 4 5" xfId="13257" xr:uid="{00000000-0005-0000-0000-000021090000}"/>
    <cellStyle name="計算方式 7 3 4 5 2" xfId="31813" xr:uid="{00000000-0005-0000-0000-0000E8390000}"/>
    <cellStyle name="計算方式 7 3 4 5 3" xfId="45895" xr:uid="{00000000-0005-0000-0000-0000E8390000}"/>
    <cellStyle name="計算方式 7 3 4 6" xfId="15667" xr:uid="{00000000-0005-0000-0000-000021090000}"/>
    <cellStyle name="計算方式 7 3 4 6 2" xfId="34223" xr:uid="{00000000-0005-0000-0000-0000E9390000}"/>
    <cellStyle name="計算方式 7 3 4 6 3" xfId="48112" xr:uid="{00000000-0005-0000-0000-0000E9390000}"/>
    <cellStyle name="計算方式 7 3 4 7" xfId="17580" xr:uid="{00000000-0005-0000-0000-0000B2050000}"/>
    <cellStyle name="計算方式 7 3 4 7 2" xfId="36136" xr:uid="{00000000-0005-0000-0000-0000EA390000}"/>
    <cellStyle name="計算方式 7 3 4 7 3" xfId="49765" xr:uid="{00000000-0005-0000-0000-0000EA390000}"/>
    <cellStyle name="計算方式 7 3 4 8" xfId="18364" xr:uid="{00000000-0005-0000-0000-000021090000}"/>
    <cellStyle name="計算方式 7 3 4 8 2" xfId="36920" xr:uid="{00000000-0005-0000-0000-0000EB390000}"/>
    <cellStyle name="計算方式 7 3 4 8 3" xfId="50442" xr:uid="{00000000-0005-0000-0000-0000EB390000}"/>
    <cellStyle name="計算方式 7 3 4 9" xfId="21377" xr:uid="{00000000-0005-0000-0000-0000B2050000}"/>
    <cellStyle name="計算方式 7 3 4 9 2" xfId="39917" xr:uid="{00000000-0005-0000-0000-0000EC390000}"/>
    <cellStyle name="計算方式 7 3 4 9 3" xfId="53265" xr:uid="{00000000-0005-0000-0000-0000EC390000}"/>
    <cellStyle name="計算方式 7 3 5" xfId="3194" xr:uid="{00000000-0005-0000-0000-0000B2050000}"/>
    <cellStyle name="計算方式 7 3 5 10" xfId="56013" xr:uid="{00000000-0005-0000-0000-0000B2050000}"/>
    <cellStyle name="計算方式 7 3 5 2" xfId="6401" xr:uid="{00000000-0005-0000-0000-000022090000}"/>
    <cellStyle name="計算方式 7 3 5 2 2" xfId="21036" xr:uid="{00000000-0005-0000-0000-0000B10B0000}"/>
    <cellStyle name="計算方式 7 3 5 2 2 2" xfId="39576" xr:uid="{00000000-0005-0000-0000-0000EF390000}"/>
    <cellStyle name="計算方式 7 3 5 2 2 3" xfId="52924" xr:uid="{00000000-0005-0000-0000-0000EF390000}"/>
    <cellStyle name="計算方式 7 3 5 2 3" xfId="26806" xr:uid="{00000000-0005-0000-0000-0000EE390000}"/>
    <cellStyle name="計算方式 7 3 5 2 4" xfId="42027" xr:uid="{00000000-0005-0000-0000-0000EE390000}"/>
    <cellStyle name="計算方式 7 3 5 3" xfId="10084" xr:uid="{00000000-0005-0000-0000-000022090000}"/>
    <cellStyle name="計算方式 7 3 5 3 2" xfId="29683" xr:uid="{00000000-0005-0000-0000-0000F0390000}"/>
    <cellStyle name="計算方式 7 3 5 3 3" xfId="44247" xr:uid="{00000000-0005-0000-0000-0000F0390000}"/>
    <cellStyle name="計算方式 7 3 5 4" xfId="10595" xr:uid="{00000000-0005-0000-0000-00009D290000}"/>
    <cellStyle name="計算方式 7 3 5 5" xfId="12887" xr:uid="{00000000-0005-0000-0000-000022090000}"/>
    <cellStyle name="計算方式 7 3 5 5 2" xfId="31443" xr:uid="{00000000-0005-0000-0000-0000F2390000}"/>
    <cellStyle name="計算方式 7 3 5 5 3" xfId="45526" xr:uid="{00000000-0005-0000-0000-0000F2390000}"/>
    <cellStyle name="計算方式 7 3 5 6" xfId="17100" xr:uid="{00000000-0005-0000-0000-000022090000}"/>
    <cellStyle name="計算方式 7 3 5 6 2" xfId="35656" xr:uid="{00000000-0005-0000-0000-0000F3390000}"/>
    <cellStyle name="計算方式 7 3 5 6 3" xfId="49336" xr:uid="{00000000-0005-0000-0000-0000F3390000}"/>
    <cellStyle name="計算方式 7 3 5 7" xfId="16077" xr:uid="{00000000-0005-0000-0000-0000B2050000}"/>
    <cellStyle name="計算方式 7 3 5 7 2" xfId="34633" xr:uid="{00000000-0005-0000-0000-0000F4390000}"/>
    <cellStyle name="計算方式 7 3 5 7 3" xfId="48448" xr:uid="{00000000-0005-0000-0000-0000F4390000}"/>
    <cellStyle name="計算方式 7 3 5 8" xfId="21105" xr:uid="{00000000-0005-0000-0000-000022090000}"/>
    <cellStyle name="計算方式 7 3 5 8 2" xfId="39645" xr:uid="{00000000-0005-0000-0000-0000F5390000}"/>
    <cellStyle name="計算方式 7 3 5 8 3" xfId="52993" xr:uid="{00000000-0005-0000-0000-0000F5390000}"/>
    <cellStyle name="計算方式 7 3 5 9" xfId="21957" xr:uid="{00000000-0005-0000-0000-0000B2050000}"/>
    <cellStyle name="計算方式 7 3 5 9 2" xfId="40497" xr:uid="{00000000-0005-0000-0000-0000F6390000}"/>
    <cellStyle name="計算方式 7 3 5 9 3" xfId="53845" xr:uid="{00000000-0005-0000-0000-0000F6390000}"/>
    <cellStyle name="計算方式 7 3 6" xfId="4638" xr:uid="{00000000-0005-0000-0000-00001B090000}"/>
    <cellStyle name="計算方式 7 3 6 2" xfId="25150" xr:uid="{00000000-0005-0000-0000-0000F7390000}"/>
    <cellStyle name="計算方式 7 3 6 3" xfId="22564" xr:uid="{00000000-0005-0000-0000-0000F7390000}"/>
    <cellStyle name="計算方式 7 3 7" xfId="10588" xr:uid="{00000000-0005-0000-0000-000096290000}"/>
    <cellStyle name="計算方式 7 3 8" xfId="14554" xr:uid="{00000000-0005-0000-0000-0000B2050000}"/>
    <cellStyle name="計算方式 7 3 8 2" xfId="33110" xr:uid="{00000000-0005-0000-0000-0000F9390000}"/>
    <cellStyle name="計算方式 7 3 8 3" xfId="47088" xr:uid="{00000000-0005-0000-0000-0000F9390000}"/>
    <cellStyle name="計算方式 7 3 9" xfId="17803" xr:uid="{00000000-0005-0000-0000-00001B090000}"/>
    <cellStyle name="計算方式 7 3 9 2" xfId="36359" xr:uid="{00000000-0005-0000-0000-0000FA390000}"/>
    <cellStyle name="計算方式 7 3 9 3" xfId="49956" xr:uid="{00000000-0005-0000-0000-0000FA390000}"/>
    <cellStyle name="計算方式 7 4" xfId="1841" xr:uid="{00000000-0005-0000-0000-0000B4050000}"/>
    <cellStyle name="計算方式 7 4 10" xfId="21314" xr:uid="{00000000-0005-0000-0000-0000B4050000}"/>
    <cellStyle name="計算方式 7 4 10 2" xfId="39854" xr:uid="{00000000-0005-0000-0000-0000FC390000}"/>
    <cellStyle name="計算方式 7 4 10 3" xfId="53202" xr:uid="{00000000-0005-0000-0000-0000FC390000}"/>
    <cellStyle name="計算方式 7 4 11" xfId="18861" xr:uid="{00000000-0005-0000-0000-0000B4050000}"/>
    <cellStyle name="計算方式 7 4 11 2" xfId="37417" xr:uid="{00000000-0005-0000-0000-0000FD390000}"/>
    <cellStyle name="計算方式 7 4 11 3" xfId="50909" xr:uid="{00000000-0005-0000-0000-0000FD390000}"/>
    <cellStyle name="計算方式 7 4 12" xfId="23396" xr:uid="{00000000-0005-0000-0000-0000FB390000}"/>
    <cellStyle name="計算方式 7 4 13" xfId="29722" xr:uid="{00000000-0005-0000-0000-0000FB390000}"/>
    <cellStyle name="計算方式 7 4 14" xfId="54762" xr:uid="{00000000-0005-0000-0000-0000B4050000}"/>
    <cellStyle name="計算方式 7 4 2" xfId="1866" xr:uid="{00000000-0005-0000-0000-0000B4050000}"/>
    <cellStyle name="計算方式 7 4 2 10" xfId="15973" xr:uid="{00000000-0005-0000-0000-0000B4050000}"/>
    <cellStyle name="計算方式 7 4 2 10 2" xfId="34529" xr:uid="{00000000-0005-0000-0000-0000FF390000}"/>
    <cellStyle name="計算方式 7 4 2 10 3" xfId="48368" xr:uid="{00000000-0005-0000-0000-0000FF390000}"/>
    <cellStyle name="計算方式 7 4 2 11" xfId="19235" xr:uid="{00000000-0005-0000-0000-000024090000}"/>
    <cellStyle name="計算方式 7 4 2 11 2" xfId="37791" xr:uid="{00000000-0005-0000-0000-0000003A0000}"/>
    <cellStyle name="計算方式 7 4 2 11 3" xfId="51283" xr:uid="{00000000-0005-0000-0000-0000003A0000}"/>
    <cellStyle name="計算方式 7 4 2 12" xfId="23421" xr:uid="{00000000-0005-0000-0000-0000FE390000}"/>
    <cellStyle name="計算方式 7 4 2 13" xfId="54786" xr:uid="{00000000-0005-0000-0000-0000B4050000}"/>
    <cellStyle name="計算方式 7 4 2 2" xfId="5073" xr:uid="{00000000-0005-0000-0000-000024090000}"/>
    <cellStyle name="計算方式 7 4 2 2 2" xfId="20100" xr:uid="{00000000-0005-0000-0000-0000B40B0000}"/>
    <cellStyle name="計算方式 7 4 2 2 2 2" xfId="38652" xr:uid="{00000000-0005-0000-0000-0000023A0000}"/>
    <cellStyle name="計算方式 7 4 2 2 2 3" xfId="52144" xr:uid="{00000000-0005-0000-0000-0000023A0000}"/>
    <cellStyle name="計算方式 7 4 2 2 3" xfId="25490" xr:uid="{00000000-0005-0000-0000-0000013A0000}"/>
    <cellStyle name="計算方式 7 4 2 2 4" xfId="41059" xr:uid="{00000000-0005-0000-0000-0000013A0000}"/>
    <cellStyle name="計算方式 7 4 2 3" xfId="7039" xr:uid="{00000000-0005-0000-0000-000024090000}"/>
    <cellStyle name="計算方式 7 4 2 3 2" xfId="27227" xr:uid="{00000000-0005-0000-0000-0000033A0000}"/>
    <cellStyle name="計算方式 7 4 2 3 3" xfId="42330" xr:uid="{00000000-0005-0000-0000-0000033A0000}"/>
    <cellStyle name="計算方式 7 4 2 4" xfId="3976" xr:uid="{00000000-0005-0000-0000-000024090000}"/>
    <cellStyle name="計算方式 7 4 2 4 2" xfId="24530" xr:uid="{00000000-0005-0000-0000-0000043A0000}"/>
    <cellStyle name="計算方式 7 4 2 4 3" xfId="22779" xr:uid="{00000000-0005-0000-0000-0000043A0000}"/>
    <cellStyle name="計算方式 7 4 2 5" xfId="6604" xr:uid="{00000000-0005-0000-0000-000024090000}"/>
    <cellStyle name="計算方式 7 4 2 5 2" xfId="26865" xr:uid="{00000000-0005-0000-0000-0000053A0000}"/>
    <cellStyle name="計算方式 7 4 2 5 3" xfId="42047" xr:uid="{00000000-0005-0000-0000-0000053A0000}"/>
    <cellStyle name="計算方式 7 4 2 6" xfId="10597" xr:uid="{00000000-0005-0000-0000-00009F290000}"/>
    <cellStyle name="計算方式 7 4 2 7" xfId="12759" xr:uid="{00000000-0005-0000-0000-0000B4050000}"/>
    <cellStyle name="計算方式 7 4 2 7 2" xfId="31315" xr:uid="{00000000-0005-0000-0000-0000073A0000}"/>
    <cellStyle name="計算方式 7 4 2 7 3" xfId="45403" xr:uid="{00000000-0005-0000-0000-0000073A0000}"/>
    <cellStyle name="計算方式 7 4 2 8" xfId="14394" xr:uid="{00000000-0005-0000-0000-000023090000}"/>
    <cellStyle name="計算方式 7 4 2 8 2" xfId="32950" xr:uid="{00000000-0005-0000-0000-0000083A0000}"/>
    <cellStyle name="計算方式 7 4 2 8 3" xfId="46934" xr:uid="{00000000-0005-0000-0000-0000083A0000}"/>
    <cellStyle name="計算方式 7 4 2 9" xfId="12261" xr:uid="{00000000-0005-0000-0000-000024090000}"/>
    <cellStyle name="計算方式 7 4 2 9 2" xfId="30822" xr:uid="{00000000-0005-0000-0000-0000093A0000}"/>
    <cellStyle name="計算方式 7 4 2 9 3" xfId="44942" xr:uid="{00000000-0005-0000-0000-0000093A0000}"/>
    <cellStyle name="計算方式 7 4 3" xfId="2959" xr:uid="{00000000-0005-0000-0000-0000B4050000}"/>
    <cellStyle name="計算方式 7 4 3 10" xfId="18203" xr:uid="{00000000-0005-0000-0000-000025090000}"/>
    <cellStyle name="計算方式 7 4 3 10 2" xfId="36759" xr:uid="{00000000-0005-0000-0000-00000B3A0000}"/>
    <cellStyle name="計算方式 7 4 3 10 3" xfId="50308" xr:uid="{00000000-0005-0000-0000-00000B3A0000}"/>
    <cellStyle name="計算方式 7 4 3 11" xfId="55780" xr:uid="{00000000-0005-0000-0000-0000B4050000}"/>
    <cellStyle name="計算方式 7 4 3 2" xfId="6166" xr:uid="{00000000-0005-0000-0000-000025090000}"/>
    <cellStyle name="計算方式 7 4 3 2 2" xfId="26574" xr:uid="{00000000-0005-0000-0000-00000C3A0000}"/>
    <cellStyle name="計算方式 7 4 3 2 3" xfId="41868" xr:uid="{00000000-0005-0000-0000-00000C3A0000}"/>
    <cellStyle name="計算方式 7 4 3 3" xfId="8132" xr:uid="{00000000-0005-0000-0000-000025090000}"/>
    <cellStyle name="計算方式 7 4 3 3 2" xfId="28149" xr:uid="{00000000-0005-0000-0000-00000D3A0000}"/>
    <cellStyle name="計算方式 7 4 3 3 3" xfId="43047" xr:uid="{00000000-0005-0000-0000-00000D3A0000}"/>
    <cellStyle name="計算方式 7 4 3 4" xfId="8992" xr:uid="{00000000-0005-0000-0000-000025090000}"/>
    <cellStyle name="計算方式 7 4 3 4 2" xfId="28826" xr:uid="{00000000-0005-0000-0000-00000E3A0000}"/>
    <cellStyle name="計算方式 7 4 3 4 3" xfId="43524" xr:uid="{00000000-0005-0000-0000-00000E3A0000}"/>
    <cellStyle name="計算方式 7 4 3 5" xfId="9849" xr:uid="{00000000-0005-0000-0000-000025090000}"/>
    <cellStyle name="計算方式 7 4 3 5 2" xfId="29450" xr:uid="{00000000-0005-0000-0000-00000F3A0000}"/>
    <cellStyle name="計算方式 7 4 3 5 3" xfId="44028" xr:uid="{00000000-0005-0000-0000-00000F3A0000}"/>
    <cellStyle name="計算方式 7 4 3 6" xfId="10598" xr:uid="{00000000-0005-0000-0000-0000A0290000}"/>
    <cellStyle name="計算方式 7 4 3 7" xfId="12023" xr:uid="{00000000-0005-0000-0000-000025090000}"/>
    <cellStyle name="計算方式 7 4 3 7 2" xfId="30587" xr:uid="{00000000-0005-0000-0000-0000113A0000}"/>
    <cellStyle name="計算方式 7 4 3 7 3" xfId="44731" xr:uid="{00000000-0005-0000-0000-0000113A0000}"/>
    <cellStyle name="計算方式 7 4 3 8" xfId="16865" xr:uid="{00000000-0005-0000-0000-000025090000}"/>
    <cellStyle name="計算方式 7 4 3 8 2" xfId="35421" xr:uid="{00000000-0005-0000-0000-0000123A0000}"/>
    <cellStyle name="計算方式 7 4 3 8 3" xfId="49114" xr:uid="{00000000-0005-0000-0000-0000123A0000}"/>
    <cellStyle name="計算方式 7 4 3 9" xfId="14685" xr:uid="{00000000-0005-0000-0000-0000B4050000}"/>
    <cellStyle name="計算方式 7 4 3 9 2" xfId="33241" xr:uid="{00000000-0005-0000-0000-0000133A0000}"/>
    <cellStyle name="計算方式 7 4 3 9 3" xfId="47210" xr:uid="{00000000-0005-0000-0000-0000133A0000}"/>
    <cellStyle name="計算方式 7 4 4" xfId="3117" xr:uid="{00000000-0005-0000-0000-0000B4050000}"/>
    <cellStyle name="計算方式 7 4 4 10" xfId="24319" xr:uid="{00000000-0005-0000-0000-0000143A0000}"/>
    <cellStyle name="計算方式 7 4 4 11" xfId="55938" xr:uid="{00000000-0005-0000-0000-0000B4050000}"/>
    <cellStyle name="計算方式 7 4 4 2" xfId="6324" xr:uid="{00000000-0005-0000-0000-000026090000}"/>
    <cellStyle name="計算方式 7 4 4 2 2" xfId="20993" xr:uid="{00000000-0005-0000-0000-0000B70B0000}"/>
    <cellStyle name="計算方式 7 4 4 2 2 2" xfId="39536" xr:uid="{00000000-0005-0000-0000-0000163A0000}"/>
    <cellStyle name="計算方式 7 4 4 2 2 3" xfId="52885" xr:uid="{00000000-0005-0000-0000-0000163A0000}"/>
    <cellStyle name="計算方式 7 4 4 2 3" xfId="26732" xr:uid="{00000000-0005-0000-0000-0000153A0000}"/>
    <cellStyle name="計算方式 7 4 4 2 4" xfId="41954" xr:uid="{00000000-0005-0000-0000-0000153A0000}"/>
    <cellStyle name="計算方式 7 4 4 3" xfId="10007" xr:uid="{00000000-0005-0000-0000-000026090000}"/>
    <cellStyle name="計算方式 7 4 4 3 2" xfId="29608" xr:uid="{00000000-0005-0000-0000-0000173A0000}"/>
    <cellStyle name="計算方式 7 4 4 3 3" xfId="44174" xr:uid="{00000000-0005-0000-0000-0000173A0000}"/>
    <cellStyle name="計算方式 7 4 4 4" xfId="10599" xr:uid="{00000000-0005-0000-0000-0000A1290000}"/>
    <cellStyle name="計算方式 7 4 4 5" xfId="11796" xr:uid="{00000000-0005-0000-0000-000026090000}"/>
    <cellStyle name="計算方式 7 4 4 5 2" xfId="30360" xr:uid="{00000000-0005-0000-0000-0000193A0000}"/>
    <cellStyle name="計算方式 7 4 4 5 3" xfId="44507" xr:uid="{00000000-0005-0000-0000-0000193A0000}"/>
    <cellStyle name="計算方式 7 4 4 6" xfId="17023" xr:uid="{00000000-0005-0000-0000-000026090000}"/>
    <cellStyle name="計算方式 7 4 4 6 2" xfId="35579" xr:uid="{00000000-0005-0000-0000-00001A3A0000}"/>
    <cellStyle name="計算方式 7 4 4 6 3" xfId="49260" xr:uid="{00000000-0005-0000-0000-00001A3A0000}"/>
    <cellStyle name="計算方式 7 4 4 7" xfId="13309" xr:uid="{00000000-0005-0000-0000-0000B4050000}"/>
    <cellStyle name="計算方式 7 4 4 7 2" xfId="31865" xr:uid="{00000000-0005-0000-0000-00001B3A0000}"/>
    <cellStyle name="計算方式 7 4 4 7 3" xfId="45945" xr:uid="{00000000-0005-0000-0000-00001B3A0000}"/>
    <cellStyle name="計算方式 7 4 4 8" xfId="19447" xr:uid="{00000000-0005-0000-0000-000026090000}"/>
    <cellStyle name="計算方式 7 4 4 8 2" xfId="38003" xr:uid="{00000000-0005-0000-0000-00001C3A0000}"/>
    <cellStyle name="計算方式 7 4 4 8 3" xfId="51495" xr:uid="{00000000-0005-0000-0000-00001C3A0000}"/>
    <cellStyle name="計算方式 7 4 4 9" xfId="21881" xr:uid="{00000000-0005-0000-0000-0000B4050000}"/>
    <cellStyle name="計算方式 7 4 4 9 2" xfId="40421" xr:uid="{00000000-0005-0000-0000-00001D3A0000}"/>
    <cellStyle name="計算方式 7 4 4 9 3" xfId="53769" xr:uid="{00000000-0005-0000-0000-00001D3A0000}"/>
    <cellStyle name="計算方式 7 4 5" xfId="5048" xr:uid="{00000000-0005-0000-0000-000023090000}"/>
    <cellStyle name="計算方式 7 4 5 2" xfId="20076" xr:uid="{00000000-0005-0000-0000-0000B80B0000}"/>
    <cellStyle name="計算方式 7 4 5 2 2" xfId="38629" xr:uid="{00000000-0005-0000-0000-00001F3A0000}"/>
    <cellStyle name="計算方式 7 4 5 2 3" xfId="52121" xr:uid="{00000000-0005-0000-0000-00001F3A0000}"/>
    <cellStyle name="計算方式 7 4 5 3" xfId="25466" xr:uid="{00000000-0005-0000-0000-00001E3A0000}"/>
    <cellStyle name="計算方式 7 4 5 4" xfId="41035" xr:uid="{00000000-0005-0000-0000-00001E3A0000}"/>
    <cellStyle name="計算方式 7 4 6" xfId="10596" xr:uid="{00000000-0005-0000-0000-00009E290000}"/>
    <cellStyle name="計算方式 7 4 7" xfId="13448" xr:uid="{00000000-0005-0000-0000-0000B4050000}"/>
    <cellStyle name="計算方式 7 4 7 2" xfId="32004" xr:uid="{00000000-0005-0000-0000-0000213A0000}"/>
    <cellStyle name="計算方式 7 4 7 3" xfId="46072" xr:uid="{00000000-0005-0000-0000-0000213A0000}"/>
    <cellStyle name="計算方式 7 4 8" xfId="17780" xr:uid="{00000000-0005-0000-0000-000023090000}"/>
    <cellStyle name="計算方式 7 4 8 2" xfId="36336" xr:uid="{00000000-0005-0000-0000-0000223A0000}"/>
    <cellStyle name="計算方式 7 4 8 3" xfId="49940" xr:uid="{00000000-0005-0000-0000-0000223A0000}"/>
    <cellStyle name="計算方式 7 4 9" xfId="11923" xr:uid="{00000000-0005-0000-0000-000023090000}"/>
    <cellStyle name="計算方式 7 4 9 2" xfId="30487" xr:uid="{00000000-0005-0000-0000-0000233A0000}"/>
    <cellStyle name="計算方式 7 4 9 3" xfId="44631" xr:uid="{00000000-0005-0000-0000-0000233A0000}"/>
    <cellStyle name="計算方式 7 5" xfId="2180" xr:uid="{00000000-0005-0000-0000-0000AD050000}"/>
    <cellStyle name="計算方式 7 5 10" xfId="18346" xr:uid="{00000000-0005-0000-0000-0000AD050000}"/>
    <cellStyle name="計算方式 7 5 10 2" xfId="36902" xr:uid="{00000000-0005-0000-0000-0000253A0000}"/>
    <cellStyle name="計算方式 7 5 10 3" xfId="50426" xr:uid="{00000000-0005-0000-0000-0000253A0000}"/>
    <cellStyle name="計算方式 7 5 11" xfId="19549" xr:uid="{00000000-0005-0000-0000-000027090000}"/>
    <cellStyle name="計算方式 7 5 11 2" xfId="38105" xr:uid="{00000000-0005-0000-0000-0000263A0000}"/>
    <cellStyle name="計算方式 7 5 11 3" xfId="51597" xr:uid="{00000000-0005-0000-0000-0000263A0000}"/>
    <cellStyle name="計算方式 7 5 12" xfId="23691" xr:uid="{00000000-0005-0000-0000-0000243A0000}"/>
    <cellStyle name="計算方式 7 5 13" xfId="55100" xr:uid="{00000000-0005-0000-0000-0000AD050000}"/>
    <cellStyle name="計算方式 7 5 2" xfId="5387" xr:uid="{00000000-0005-0000-0000-000027090000}"/>
    <cellStyle name="計算方式 7 5 2 2" xfId="20377" xr:uid="{00000000-0005-0000-0000-0000BA0B0000}"/>
    <cellStyle name="計算方式 7 5 2 2 2" xfId="38929" xr:uid="{00000000-0005-0000-0000-0000283A0000}"/>
    <cellStyle name="計算方式 7 5 2 2 3" xfId="52408" xr:uid="{00000000-0005-0000-0000-0000283A0000}"/>
    <cellStyle name="計算方式 7 5 2 3" xfId="25804" xr:uid="{00000000-0005-0000-0000-0000273A0000}"/>
    <cellStyle name="計算方式 7 5 2 4" xfId="41300" xr:uid="{00000000-0005-0000-0000-0000273A0000}"/>
    <cellStyle name="計算方式 7 5 3" xfId="7353" xr:uid="{00000000-0005-0000-0000-000027090000}"/>
    <cellStyle name="計算方式 7 5 3 2" xfId="27538" xr:uid="{00000000-0005-0000-0000-0000293A0000}"/>
    <cellStyle name="計算方式 7 5 3 3" xfId="42624" xr:uid="{00000000-0005-0000-0000-0000293A0000}"/>
    <cellStyle name="計算方式 7 5 4" xfId="4583" xr:uid="{00000000-0005-0000-0000-000027090000}"/>
    <cellStyle name="計算方式 7 5 4 2" xfId="25095" xr:uid="{00000000-0005-0000-0000-00002A3A0000}"/>
    <cellStyle name="計算方式 7 5 4 3" xfId="27581" xr:uid="{00000000-0005-0000-0000-00002A3A0000}"/>
    <cellStyle name="計算方式 7 5 5" xfId="6827" xr:uid="{00000000-0005-0000-0000-000027090000}"/>
    <cellStyle name="計算方式 7 5 5 2" xfId="27088" xr:uid="{00000000-0005-0000-0000-00002B3A0000}"/>
    <cellStyle name="計算方式 7 5 5 3" xfId="42262" xr:uid="{00000000-0005-0000-0000-00002B3A0000}"/>
    <cellStyle name="計算方式 7 5 6" xfId="10600" xr:uid="{00000000-0005-0000-0000-0000A2290000}"/>
    <cellStyle name="計算方式 7 5 7" xfId="12442" xr:uid="{00000000-0005-0000-0000-0000AD050000}"/>
    <cellStyle name="計算方式 7 5 7 2" xfId="31001" xr:uid="{00000000-0005-0000-0000-00002D3A0000}"/>
    <cellStyle name="計算方式 7 5 7 3" xfId="45101" xr:uid="{00000000-0005-0000-0000-00002D3A0000}"/>
    <cellStyle name="計算方式 7 5 8" xfId="14857" xr:uid="{00000000-0005-0000-0000-000026090000}"/>
    <cellStyle name="計算方式 7 5 8 2" xfId="33413" xr:uid="{00000000-0005-0000-0000-00002E3A0000}"/>
    <cellStyle name="計算方式 7 5 8 3" xfId="47374" xr:uid="{00000000-0005-0000-0000-00002E3A0000}"/>
    <cellStyle name="計算方式 7 5 9" xfId="15483" xr:uid="{00000000-0005-0000-0000-000027090000}"/>
    <cellStyle name="計算方式 7 5 9 2" xfId="34039" xr:uid="{00000000-0005-0000-0000-00002F3A0000}"/>
    <cellStyle name="計算方式 7 5 9 3" xfId="47963" xr:uid="{00000000-0005-0000-0000-00002F3A0000}"/>
    <cellStyle name="計算方式 7 6" xfId="2224" xr:uid="{00000000-0005-0000-0000-0000AD050000}"/>
    <cellStyle name="計算方式 7 6 10" xfId="23735" xr:uid="{00000000-0005-0000-0000-0000303A0000}"/>
    <cellStyle name="計算方式 7 6 11" xfId="55144" xr:uid="{00000000-0005-0000-0000-0000AD050000}"/>
    <cellStyle name="計算方式 7 6 2" xfId="5431" xr:uid="{00000000-0005-0000-0000-000028090000}"/>
    <cellStyle name="計算方式 7 6 2 2" xfId="20421" xr:uid="{00000000-0005-0000-0000-0000BC0B0000}"/>
    <cellStyle name="計算方式 7 6 2 2 2" xfId="38973" xr:uid="{00000000-0005-0000-0000-0000323A0000}"/>
    <cellStyle name="計算方式 7 6 2 2 3" xfId="52452" xr:uid="{00000000-0005-0000-0000-0000323A0000}"/>
    <cellStyle name="計算方式 7 6 2 3" xfId="25848" xr:uid="{00000000-0005-0000-0000-0000313A0000}"/>
    <cellStyle name="計算方式 7 6 2 4" xfId="41344" xr:uid="{00000000-0005-0000-0000-0000313A0000}"/>
    <cellStyle name="計算方式 7 6 3" xfId="6849" xr:uid="{00000000-0005-0000-0000-000028090000}"/>
    <cellStyle name="計算方式 7 6 3 2" xfId="27110" xr:uid="{00000000-0005-0000-0000-0000333A0000}"/>
    <cellStyle name="計算方式 7 6 3 3" xfId="42284" xr:uid="{00000000-0005-0000-0000-0000333A0000}"/>
    <cellStyle name="計算方式 7 6 4" xfId="10601" xr:uid="{00000000-0005-0000-0000-0000A3290000}"/>
    <cellStyle name="計算方式 7 6 5" xfId="13254" xr:uid="{00000000-0005-0000-0000-000028090000}"/>
    <cellStyle name="計算方式 7 6 5 2" xfId="31810" xr:uid="{00000000-0005-0000-0000-0000353A0000}"/>
    <cellStyle name="計算方式 7 6 5 3" xfId="45892" xr:uid="{00000000-0005-0000-0000-0000353A0000}"/>
    <cellStyle name="計算方式 7 6 6" xfId="15668" xr:uid="{00000000-0005-0000-0000-000028090000}"/>
    <cellStyle name="計算方式 7 6 6 2" xfId="34224" xr:uid="{00000000-0005-0000-0000-0000363A0000}"/>
    <cellStyle name="計算方式 7 6 6 3" xfId="48113" xr:uid="{00000000-0005-0000-0000-0000363A0000}"/>
    <cellStyle name="計算方式 7 6 7" xfId="17155" xr:uid="{00000000-0005-0000-0000-0000AD050000}"/>
    <cellStyle name="計算方式 7 6 7 2" xfId="35711" xr:uid="{00000000-0005-0000-0000-0000373A0000}"/>
    <cellStyle name="計算方式 7 6 7 3" xfId="49386" xr:uid="{00000000-0005-0000-0000-0000373A0000}"/>
    <cellStyle name="計算方式 7 6 8" xfId="19102" xr:uid="{00000000-0005-0000-0000-000028090000}"/>
    <cellStyle name="計算方式 7 6 8 2" xfId="37658" xr:uid="{00000000-0005-0000-0000-0000383A0000}"/>
    <cellStyle name="計算方式 7 6 8 3" xfId="51150" xr:uid="{00000000-0005-0000-0000-0000383A0000}"/>
    <cellStyle name="計算方式 7 6 9" xfId="21380" xr:uid="{00000000-0005-0000-0000-0000AD050000}"/>
    <cellStyle name="計算方式 7 6 9 2" xfId="39920" xr:uid="{00000000-0005-0000-0000-0000393A0000}"/>
    <cellStyle name="計算方式 7 6 9 3" xfId="53268" xr:uid="{00000000-0005-0000-0000-0000393A0000}"/>
    <cellStyle name="計算方式 7 7" xfId="3191" xr:uid="{00000000-0005-0000-0000-0000AD050000}"/>
    <cellStyle name="計算方式 7 7 10" xfId="56010" xr:uid="{00000000-0005-0000-0000-0000AD050000}"/>
    <cellStyle name="計算方式 7 7 2" xfId="6398" xr:uid="{00000000-0005-0000-0000-000029090000}"/>
    <cellStyle name="計算方式 7 7 2 2" xfId="21033" xr:uid="{00000000-0005-0000-0000-0000BE0B0000}"/>
    <cellStyle name="計算方式 7 7 2 2 2" xfId="39573" xr:uid="{00000000-0005-0000-0000-00003C3A0000}"/>
    <cellStyle name="計算方式 7 7 2 2 3" xfId="52921" xr:uid="{00000000-0005-0000-0000-00003C3A0000}"/>
    <cellStyle name="計算方式 7 7 2 3" xfId="26803" xr:uid="{00000000-0005-0000-0000-00003B3A0000}"/>
    <cellStyle name="計算方式 7 7 2 4" xfId="42024" xr:uid="{00000000-0005-0000-0000-00003B3A0000}"/>
    <cellStyle name="計算方式 7 7 3" xfId="10081" xr:uid="{00000000-0005-0000-0000-000029090000}"/>
    <cellStyle name="計算方式 7 7 3 2" xfId="29680" xr:uid="{00000000-0005-0000-0000-00003D3A0000}"/>
    <cellStyle name="計算方式 7 7 3 3" xfId="44244" xr:uid="{00000000-0005-0000-0000-00003D3A0000}"/>
    <cellStyle name="計算方式 7 7 4" xfId="10602" xr:uid="{00000000-0005-0000-0000-0000A4290000}"/>
    <cellStyle name="計算方式 7 7 5" xfId="11954" xr:uid="{00000000-0005-0000-0000-000029090000}"/>
    <cellStyle name="計算方式 7 7 5 2" xfId="30518" xr:uid="{00000000-0005-0000-0000-00003F3A0000}"/>
    <cellStyle name="計算方式 7 7 5 3" xfId="44662" xr:uid="{00000000-0005-0000-0000-00003F3A0000}"/>
    <cellStyle name="計算方式 7 7 6" xfId="17097" xr:uid="{00000000-0005-0000-0000-000029090000}"/>
    <cellStyle name="計算方式 7 7 6 2" xfId="35653" xr:uid="{00000000-0005-0000-0000-0000403A0000}"/>
    <cellStyle name="計算方式 7 7 6 3" xfId="49333" xr:uid="{00000000-0005-0000-0000-0000403A0000}"/>
    <cellStyle name="計算方式 7 7 7" xfId="17949" xr:uid="{00000000-0005-0000-0000-0000AD050000}"/>
    <cellStyle name="計算方式 7 7 7 2" xfId="36505" xr:uid="{00000000-0005-0000-0000-0000413A0000}"/>
    <cellStyle name="計算方式 7 7 7 3" xfId="50086" xr:uid="{00000000-0005-0000-0000-0000413A0000}"/>
    <cellStyle name="計算方式 7 7 8" xfId="21102" xr:uid="{00000000-0005-0000-0000-000029090000}"/>
    <cellStyle name="計算方式 7 7 8 2" xfId="39642" xr:uid="{00000000-0005-0000-0000-0000423A0000}"/>
    <cellStyle name="計算方式 7 7 8 3" xfId="52990" xr:uid="{00000000-0005-0000-0000-0000423A0000}"/>
    <cellStyle name="計算方式 7 7 9" xfId="21954" xr:uid="{00000000-0005-0000-0000-0000AD050000}"/>
    <cellStyle name="計算方式 7 7 9 2" xfId="40494" xr:uid="{00000000-0005-0000-0000-0000433A0000}"/>
    <cellStyle name="計算方式 7 7 9 3" xfId="53842" xr:uid="{00000000-0005-0000-0000-0000433A0000}"/>
    <cellStyle name="計算方式 7 8" xfId="4635" xr:uid="{00000000-0005-0000-0000-00000A090000}"/>
    <cellStyle name="計算方式 7 8 2" xfId="25147" xr:uid="{00000000-0005-0000-0000-0000443A0000}"/>
    <cellStyle name="計算方式 7 8 3" xfId="26863" xr:uid="{00000000-0005-0000-0000-0000443A0000}"/>
    <cellStyle name="計算方式 7 9" xfId="10571" xr:uid="{00000000-0005-0000-0000-000085290000}"/>
    <cellStyle name="計算方式 8" xfId="1423" xr:uid="{00000000-0005-0000-0000-0000B5050000}"/>
    <cellStyle name="計算方式 8 10" xfId="12279" xr:uid="{00000000-0005-0000-0000-0000B5050000}"/>
    <cellStyle name="計算方式 8 10 2" xfId="30840" xr:uid="{00000000-0005-0000-0000-0000473A0000}"/>
    <cellStyle name="計算方式 8 10 3" xfId="44958" xr:uid="{00000000-0005-0000-0000-0000473A0000}"/>
    <cellStyle name="計算方式 8 11" xfId="17986" xr:uid="{00000000-0005-0000-0000-00002A090000}"/>
    <cellStyle name="計算方式 8 11 2" xfId="36542" xr:uid="{00000000-0005-0000-0000-0000483A0000}"/>
    <cellStyle name="計算方式 8 11 3" xfId="50113" xr:uid="{00000000-0005-0000-0000-0000483A0000}"/>
    <cellStyle name="計算方式 8 12" xfId="14548" xr:uid="{00000000-0005-0000-0000-00002A090000}"/>
    <cellStyle name="計算方式 8 12 2" xfId="33104" xr:uid="{00000000-0005-0000-0000-0000493A0000}"/>
    <cellStyle name="計算方式 8 12 3" xfId="47082" xr:uid="{00000000-0005-0000-0000-0000493A0000}"/>
    <cellStyle name="計算方式 8 13" xfId="18214" xr:uid="{00000000-0005-0000-0000-0000B5050000}"/>
    <cellStyle name="計算方式 8 13 2" xfId="36770" xr:uid="{00000000-0005-0000-0000-00004A3A0000}"/>
    <cellStyle name="計算方式 8 13 3" xfId="50319" xr:uid="{00000000-0005-0000-0000-00004A3A0000}"/>
    <cellStyle name="計算方式 8 14" xfId="18882" xr:uid="{00000000-0005-0000-0000-0000B5050000}"/>
    <cellStyle name="計算方式 8 14 2" xfId="37438" xr:uid="{00000000-0005-0000-0000-00004B3A0000}"/>
    <cellStyle name="計算方式 8 14 3" xfId="50930" xr:uid="{00000000-0005-0000-0000-00004B3A0000}"/>
    <cellStyle name="計算方式 8 15" xfId="23163" xr:uid="{00000000-0005-0000-0000-0000463A0000}"/>
    <cellStyle name="計算方式 8 16" xfId="29869" xr:uid="{00000000-0005-0000-0000-0000463A0000}"/>
    <cellStyle name="計算方式 8 17" xfId="54545" xr:uid="{00000000-0005-0000-0000-0000B5050000}"/>
    <cellStyle name="計算方式 8 2" xfId="1424" xr:uid="{00000000-0005-0000-0000-0000B6050000}"/>
    <cellStyle name="計算方式 8 2 10" xfId="15345" xr:uid="{00000000-0005-0000-0000-00002B090000}"/>
    <cellStyle name="計算方式 8 2 10 2" xfId="33901" xr:uid="{00000000-0005-0000-0000-00004D3A0000}"/>
    <cellStyle name="計算方式 8 2 10 3" xfId="47833" xr:uid="{00000000-0005-0000-0000-00004D3A0000}"/>
    <cellStyle name="計算方式 8 2 11" xfId="14715" xr:uid="{00000000-0005-0000-0000-00002B090000}"/>
    <cellStyle name="計算方式 8 2 11 2" xfId="33271" xr:uid="{00000000-0005-0000-0000-00004E3A0000}"/>
    <cellStyle name="計算方式 8 2 11 3" xfId="47238" xr:uid="{00000000-0005-0000-0000-00004E3A0000}"/>
    <cellStyle name="計算方式 8 2 12" xfId="14239" xr:uid="{00000000-0005-0000-0000-0000B6050000}"/>
    <cellStyle name="計算方式 8 2 12 2" xfId="32795" xr:uid="{00000000-0005-0000-0000-00004F3A0000}"/>
    <cellStyle name="計算方式 8 2 12 3" xfId="46790" xr:uid="{00000000-0005-0000-0000-00004F3A0000}"/>
    <cellStyle name="計算方式 8 2 13" xfId="19823" xr:uid="{00000000-0005-0000-0000-0000B6050000}"/>
    <cellStyle name="計算方式 8 2 13 2" xfId="38379" xr:uid="{00000000-0005-0000-0000-0000503A0000}"/>
    <cellStyle name="計算方式 8 2 13 3" xfId="51871" xr:uid="{00000000-0005-0000-0000-0000503A0000}"/>
    <cellStyle name="計算方式 8 2 14" xfId="23164" xr:uid="{00000000-0005-0000-0000-00004C3A0000}"/>
    <cellStyle name="計算方式 8 2 15" xfId="29861" xr:uid="{00000000-0005-0000-0000-00004C3A0000}"/>
    <cellStyle name="計算方式 8 2 16" xfId="54546" xr:uid="{00000000-0005-0000-0000-0000B6050000}"/>
    <cellStyle name="計算方式 8 2 2" xfId="1425" xr:uid="{00000000-0005-0000-0000-0000B7050000}"/>
    <cellStyle name="計算方式 8 2 2 10" xfId="18285" xr:uid="{00000000-0005-0000-0000-00002C090000}"/>
    <cellStyle name="計算方式 8 2 2 10 2" xfId="36841" xr:uid="{00000000-0005-0000-0000-0000523A0000}"/>
    <cellStyle name="計算方式 8 2 2 10 3" xfId="50374" xr:uid="{00000000-0005-0000-0000-0000523A0000}"/>
    <cellStyle name="計算方式 8 2 2 11" xfId="18611" xr:uid="{00000000-0005-0000-0000-0000B7050000}"/>
    <cellStyle name="計算方式 8 2 2 11 2" xfId="37167" xr:uid="{00000000-0005-0000-0000-0000533A0000}"/>
    <cellStyle name="計算方式 8 2 2 11 3" xfId="50669" xr:uid="{00000000-0005-0000-0000-0000533A0000}"/>
    <cellStyle name="計算方式 8 2 2 12" xfId="13421" xr:uid="{00000000-0005-0000-0000-0000B7050000}"/>
    <cellStyle name="計算方式 8 2 2 12 2" xfId="31977" xr:uid="{00000000-0005-0000-0000-0000543A0000}"/>
    <cellStyle name="計算方式 8 2 2 12 3" xfId="46048" xr:uid="{00000000-0005-0000-0000-0000543A0000}"/>
    <cellStyle name="計算方式 8 2 2 13" xfId="23165" xr:uid="{00000000-0005-0000-0000-0000513A0000}"/>
    <cellStyle name="計算方式 8 2 2 14" xfId="29866" xr:uid="{00000000-0005-0000-0000-0000513A0000}"/>
    <cellStyle name="計算方式 8 2 2 15" xfId="54547" xr:uid="{00000000-0005-0000-0000-0000B7050000}"/>
    <cellStyle name="計算方式 8 2 2 2" xfId="1847" xr:uid="{00000000-0005-0000-0000-0000B8050000}"/>
    <cellStyle name="計算方式 8 2 2 2 10" xfId="21320" xr:uid="{00000000-0005-0000-0000-0000B8050000}"/>
    <cellStyle name="計算方式 8 2 2 2 10 2" xfId="39860" xr:uid="{00000000-0005-0000-0000-0000563A0000}"/>
    <cellStyle name="計算方式 8 2 2 2 10 3" xfId="53208" xr:uid="{00000000-0005-0000-0000-0000563A0000}"/>
    <cellStyle name="計算方式 8 2 2 2 11" xfId="17250" xr:uid="{00000000-0005-0000-0000-0000B8050000}"/>
    <cellStyle name="計算方式 8 2 2 2 11 2" xfId="35806" xr:uid="{00000000-0005-0000-0000-0000573A0000}"/>
    <cellStyle name="計算方式 8 2 2 2 11 3" xfId="49477" xr:uid="{00000000-0005-0000-0000-0000573A0000}"/>
    <cellStyle name="計算方式 8 2 2 2 12" xfId="23402" xr:uid="{00000000-0005-0000-0000-0000553A0000}"/>
    <cellStyle name="計算方式 8 2 2 2 13" xfId="24110" xr:uid="{00000000-0005-0000-0000-0000553A0000}"/>
    <cellStyle name="計算方式 8 2 2 2 14" xfId="54768" xr:uid="{00000000-0005-0000-0000-0000B8050000}"/>
    <cellStyle name="計算方式 8 2 2 2 2" xfId="1860" xr:uid="{00000000-0005-0000-0000-0000B8050000}"/>
    <cellStyle name="計算方式 8 2 2 2 2 10" xfId="14916" xr:uid="{00000000-0005-0000-0000-0000B8050000}"/>
    <cellStyle name="計算方式 8 2 2 2 2 10 2" xfId="33472" xr:uid="{00000000-0005-0000-0000-0000593A0000}"/>
    <cellStyle name="計算方式 8 2 2 2 2 10 3" xfId="47431" xr:uid="{00000000-0005-0000-0000-0000593A0000}"/>
    <cellStyle name="計算方式 8 2 2 2 2 11" xfId="19028" xr:uid="{00000000-0005-0000-0000-00002E090000}"/>
    <cellStyle name="計算方式 8 2 2 2 2 11 2" xfId="37584" xr:uid="{00000000-0005-0000-0000-00005A3A0000}"/>
    <cellStyle name="計算方式 8 2 2 2 2 11 3" xfId="51076" xr:uid="{00000000-0005-0000-0000-00005A3A0000}"/>
    <cellStyle name="計算方式 8 2 2 2 2 12" xfId="23415" xr:uid="{00000000-0005-0000-0000-0000583A0000}"/>
    <cellStyle name="計算方式 8 2 2 2 2 13" xfId="54780" xr:uid="{00000000-0005-0000-0000-0000B8050000}"/>
    <cellStyle name="計算方式 8 2 2 2 2 2" xfId="5067" xr:uid="{00000000-0005-0000-0000-00002E090000}"/>
    <cellStyle name="計算方式 8 2 2 2 2 2 2" xfId="20094" xr:uid="{00000000-0005-0000-0000-0000C40B0000}"/>
    <cellStyle name="計算方式 8 2 2 2 2 2 2 2" xfId="38646" xr:uid="{00000000-0005-0000-0000-00005C3A0000}"/>
    <cellStyle name="計算方式 8 2 2 2 2 2 2 3" xfId="52138" xr:uid="{00000000-0005-0000-0000-00005C3A0000}"/>
    <cellStyle name="計算方式 8 2 2 2 2 2 3" xfId="25484" xr:uid="{00000000-0005-0000-0000-00005B3A0000}"/>
    <cellStyle name="計算方式 8 2 2 2 2 2 4" xfId="41053" xr:uid="{00000000-0005-0000-0000-00005B3A0000}"/>
    <cellStyle name="計算方式 8 2 2 2 2 3" xfId="7033" xr:uid="{00000000-0005-0000-0000-00002E090000}"/>
    <cellStyle name="計算方式 8 2 2 2 2 3 2" xfId="27221" xr:uid="{00000000-0005-0000-0000-00005D3A0000}"/>
    <cellStyle name="計算方式 8 2 2 2 2 3 3" xfId="42324" xr:uid="{00000000-0005-0000-0000-00005D3A0000}"/>
    <cellStyle name="計算方式 8 2 2 2 2 4" xfId="3970" xr:uid="{00000000-0005-0000-0000-00002E090000}"/>
    <cellStyle name="計算方式 8 2 2 2 2 4 2" xfId="24524" xr:uid="{00000000-0005-0000-0000-00005E3A0000}"/>
    <cellStyle name="計算方式 8 2 2 2 2 4 3" xfId="28277" xr:uid="{00000000-0005-0000-0000-00005E3A0000}"/>
    <cellStyle name="計算方式 8 2 2 2 2 5" xfId="7390" xr:uid="{00000000-0005-0000-0000-00002E090000}"/>
    <cellStyle name="計算方式 8 2 2 2 2 5 2" xfId="27575" xr:uid="{00000000-0005-0000-0000-00005F3A0000}"/>
    <cellStyle name="計算方式 8 2 2 2 2 5 3" xfId="42661" xr:uid="{00000000-0005-0000-0000-00005F3A0000}"/>
    <cellStyle name="計算方式 8 2 2 2 2 6" xfId="10607" xr:uid="{00000000-0005-0000-0000-0000A9290000}"/>
    <cellStyle name="計算方式 8 2 2 2 2 7" xfId="12765" xr:uid="{00000000-0005-0000-0000-0000B8050000}"/>
    <cellStyle name="計算方式 8 2 2 2 2 7 2" xfId="31321" xr:uid="{00000000-0005-0000-0000-0000613A0000}"/>
    <cellStyle name="計算方式 8 2 2 2 2 7 3" xfId="45409" xr:uid="{00000000-0005-0000-0000-0000613A0000}"/>
    <cellStyle name="計算方式 8 2 2 2 2 8" xfId="14606" xr:uid="{00000000-0005-0000-0000-00002D090000}"/>
    <cellStyle name="計算方式 8 2 2 2 2 8 2" xfId="33162" xr:uid="{00000000-0005-0000-0000-0000623A0000}"/>
    <cellStyle name="計算方式 8 2 2 2 2 8 3" xfId="47133" xr:uid="{00000000-0005-0000-0000-0000623A0000}"/>
    <cellStyle name="計算方式 8 2 2 2 2 9" xfId="13618" xr:uid="{00000000-0005-0000-0000-00002E090000}"/>
    <cellStyle name="計算方式 8 2 2 2 2 9 2" xfId="32174" xr:uid="{00000000-0005-0000-0000-0000633A0000}"/>
    <cellStyle name="計算方式 8 2 2 2 2 9 3" xfId="46223" xr:uid="{00000000-0005-0000-0000-0000633A0000}"/>
    <cellStyle name="計算方式 8 2 2 2 3" xfId="2965" xr:uid="{00000000-0005-0000-0000-0000B8050000}"/>
    <cellStyle name="計算方式 8 2 2 2 3 10" xfId="17300" xr:uid="{00000000-0005-0000-0000-00002F090000}"/>
    <cellStyle name="計算方式 8 2 2 2 3 10 2" xfId="35856" xr:uid="{00000000-0005-0000-0000-0000653A0000}"/>
    <cellStyle name="計算方式 8 2 2 2 3 10 3" xfId="49522" xr:uid="{00000000-0005-0000-0000-0000653A0000}"/>
    <cellStyle name="計算方式 8 2 2 2 3 11" xfId="55786" xr:uid="{00000000-0005-0000-0000-0000B8050000}"/>
    <cellStyle name="計算方式 8 2 2 2 3 2" xfId="6172" xr:uid="{00000000-0005-0000-0000-00002F090000}"/>
    <cellStyle name="計算方式 8 2 2 2 3 2 2" xfId="26580" xr:uid="{00000000-0005-0000-0000-0000663A0000}"/>
    <cellStyle name="計算方式 8 2 2 2 3 2 3" xfId="41874" xr:uid="{00000000-0005-0000-0000-0000663A0000}"/>
    <cellStyle name="計算方式 8 2 2 2 3 3" xfId="8138" xr:uid="{00000000-0005-0000-0000-00002F090000}"/>
    <cellStyle name="計算方式 8 2 2 2 3 3 2" xfId="28155" xr:uid="{00000000-0005-0000-0000-0000673A0000}"/>
    <cellStyle name="計算方式 8 2 2 2 3 3 3" xfId="43053" xr:uid="{00000000-0005-0000-0000-0000673A0000}"/>
    <cellStyle name="計算方式 8 2 2 2 3 4" xfId="8998" xr:uid="{00000000-0005-0000-0000-00002F090000}"/>
    <cellStyle name="計算方式 8 2 2 2 3 4 2" xfId="28832" xr:uid="{00000000-0005-0000-0000-0000683A0000}"/>
    <cellStyle name="計算方式 8 2 2 2 3 4 3" xfId="43530" xr:uid="{00000000-0005-0000-0000-0000683A0000}"/>
    <cellStyle name="計算方式 8 2 2 2 3 5" xfId="9855" xr:uid="{00000000-0005-0000-0000-00002F090000}"/>
    <cellStyle name="計算方式 8 2 2 2 3 5 2" xfId="29456" xr:uid="{00000000-0005-0000-0000-0000693A0000}"/>
    <cellStyle name="計算方式 8 2 2 2 3 5 3" xfId="44034" xr:uid="{00000000-0005-0000-0000-0000693A0000}"/>
    <cellStyle name="計算方式 8 2 2 2 3 6" xfId="10608" xr:uid="{00000000-0005-0000-0000-0000AA290000}"/>
    <cellStyle name="計算方式 8 2 2 2 3 7" xfId="11853" xr:uid="{00000000-0005-0000-0000-00002F090000}"/>
    <cellStyle name="計算方式 8 2 2 2 3 7 2" xfId="30417" xr:uid="{00000000-0005-0000-0000-00006B3A0000}"/>
    <cellStyle name="計算方式 8 2 2 2 3 7 3" xfId="44562" xr:uid="{00000000-0005-0000-0000-00006B3A0000}"/>
    <cellStyle name="計算方式 8 2 2 2 3 8" xfId="16871" xr:uid="{00000000-0005-0000-0000-00002F090000}"/>
    <cellStyle name="計算方式 8 2 2 2 3 8 2" xfId="35427" xr:uid="{00000000-0005-0000-0000-00006C3A0000}"/>
    <cellStyle name="計算方式 8 2 2 2 3 8 3" xfId="49120" xr:uid="{00000000-0005-0000-0000-00006C3A0000}"/>
    <cellStyle name="計算方式 8 2 2 2 3 9" xfId="13824" xr:uid="{00000000-0005-0000-0000-0000B8050000}"/>
    <cellStyle name="計算方式 8 2 2 2 3 9 2" xfId="32380" xr:uid="{00000000-0005-0000-0000-00006D3A0000}"/>
    <cellStyle name="計算方式 8 2 2 2 3 9 3" xfId="46404" xr:uid="{00000000-0005-0000-0000-00006D3A0000}"/>
    <cellStyle name="計算方式 8 2 2 2 4" xfId="3123" xr:uid="{00000000-0005-0000-0000-0000B8050000}"/>
    <cellStyle name="計算方式 8 2 2 2 4 10" xfId="24325" xr:uid="{00000000-0005-0000-0000-00006E3A0000}"/>
    <cellStyle name="計算方式 8 2 2 2 4 11" xfId="55944" xr:uid="{00000000-0005-0000-0000-0000B8050000}"/>
    <cellStyle name="計算方式 8 2 2 2 4 2" xfId="6330" xr:uid="{00000000-0005-0000-0000-000030090000}"/>
    <cellStyle name="計算方式 8 2 2 2 4 2 2" xfId="20999" xr:uid="{00000000-0005-0000-0000-0000C70B0000}"/>
    <cellStyle name="計算方式 8 2 2 2 4 2 2 2" xfId="39542" xr:uid="{00000000-0005-0000-0000-0000703A0000}"/>
    <cellStyle name="計算方式 8 2 2 2 4 2 2 3" xfId="52891" xr:uid="{00000000-0005-0000-0000-0000703A0000}"/>
    <cellStyle name="計算方式 8 2 2 2 4 2 3" xfId="26738" xr:uid="{00000000-0005-0000-0000-00006F3A0000}"/>
    <cellStyle name="計算方式 8 2 2 2 4 2 4" xfId="41960" xr:uid="{00000000-0005-0000-0000-00006F3A0000}"/>
    <cellStyle name="計算方式 8 2 2 2 4 3" xfId="10013" xr:uid="{00000000-0005-0000-0000-000030090000}"/>
    <cellStyle name="計算方式 8 2 2 2 4 3 2" xfId="29614" xr:uid="{00000000-0005-0000-0000-0000713A0000}"/>
    <cellStyle name="計算方式 8 2 2 2 4 3 3" xfId="44180" xr:uid="{00000000-0005-0000-0000-0000713A0000}"/>
    <cellStyle name="計算方式 8 2 2 2 4 4" xfId="10609" xr:uid="{00000000-0005-0000-0000-0000AB290000}"/>
    <cellStyle name="計算方式 8 2 2 2 4 5" xfId="12918" xr:uid="{00000000-0005-0000-0000-000030090000}"/>
    <cellStyle name="計算方式 8 2 2 2 4 5 2" xfId="31474" xr:uid="{00000000-0005-0000-0000-0000733A0000}"/>
    <cellStyle name="計算方式 8 2 2 2 4 5 3" xfId="45557" xr:uid="{00000000-0005-0000-0000-0000733A0000}"/>
    <cellStyle name="計算方式 8 2 2 2 4 6" xfId="17029" xr:uid="{00000000-0005-0000-0000-000030090000}"/>
    <cellStyle name="計算方式 8 2 2 2 4 6 2" xfId="35585" xr:uid="{00000000-0005-0000-0000-0000743A0000}"/>
    <cellStyle name="計算方式 8 2 2 2 4 6 3" xfId="49266" xr:uid="{00000000-0005-0000-0000-0000743A0000}"/>
    <cellStyle name="計算方式 8 2 2 2 4 7" xfId="15206" xr:uid="{00000000-0005-0000-0000-0000B8050000}"/>
    <cellStyle name="計算方式 8 2 2 2 4 7 2" xfId="33762" xr:uid="{00000000-0005-0000-0000-0000753A0000}"/>
    <cellStyle name="計算方式 8 2 2 2 4 7 3" xfId="47708" xr:uid="{00000000-0005-0000-0000-0000753A0000}"/>
    <cellStyle name="計算方式 8 2 2 2 4 8" xfId="15716" xr:uid="{00000000-0005-0000-0000-000030090000}"/>
    <cellStyle name="計算方式 8 2 2 2 4 8 2" xfId="34272" xr:uid="{00000000-0005-0000-0000-0000763A0000}"/>
    <cellStyle name="計算方式 8 2 2 2 4 8 3" xfId="48133" xr:uid="{00000000-0005-0000-0000-0000763A0000}"/>
    <cellStyle name="計算方式 8 2 2 2 4 9" xfId="21887" xr:uid="{00000000-0005-0000-0000-0000B8050000}"/>
    <cellStyle name="計算方式 8 2 2 2 4 9 2" xfId="40427" xr:uid="{00000000-0005-0000-0000-0000773A0000}"/>
    <cellStyle name="計算方式 8 2 2 2 4 9 3" xfId="53775" xr:uid="{00000000-0005-0000-0000-0000773A0000}"/>
    <cellStyle name="計算方式 8 2 2 2 5" xfId="5054" xr:uid="{00000000-0005-0000-0000-00002D090000}"/>
    <cellStyle name="計算方式 8 2 2 2 5 2" xfId="20082" xr:uid="{00000000-0005-0000-0000-0000C80B0000}"/>
    <cellStyle name="計算方式 8 2 2 2 5 2 2" xfId="38635" xr:uid="{00000000-0005-0000-0000-0000793A0000}"/>
    <cellStyle name="計算方式 8 2 2 2 5 2 3" xfId="52127" xr:uid="{00000000-0005-0000-0000-0000793A0000}"/>
    <cellStyle name="計算方式 8 2 2 2 5 3" xfId="25472" xr:uid="{00000000-0005-0000-0000-0000783A0000}"/>
    <cellStyle name="計算方式 8 2 2 2 5 4" xfId="41041" xr:uid="{00000000-0005-0000-0000-0000783A0000}"/>
    <cellStyle name="計算方式 8 2 2 2 6" xfId="10606" xr:uid="{00000000-0005-0000-0000-0000A8290000}"/>
    <cellStyle name="計算方式 8 2 2 2 7" xfId="12127" xr:uid="{00000000-0005-0000-0000-0000B8050000}"/>
    <cellStyle name="計算方式 8 2 2 2 7 2" xfId="30690" xr:uid="{00000000-0005-0000-0000-00007B3A0000}"/>
    <cellStyle name="計算方式 8 2 2 2 7 3" xfId="44830" xr:uid="{00000000-0005-0000-0000-00007B3A0000}"/>
    <cellStyle name="計算方式 8 2 2 2 8" xfId="13717" xr:uid="{00000000-0005-0000-0000-00002D090000}"/>
    <cellStyle name="計算方式 8 2 2 2 8 2" xfId="32273" xr:uid="{00000000-0005-0000-0000-00007C3A0000}"/>
    <cellStyle name="計算方式 8 2 2 2 8 3" xfId="46305" xr:uid="{00000000-0005-0000-0000-00007C3A0000}"/>
    <cellStyle name="計算方式 8 2 2 2 9" xfId="14302" xr:uid="{00000000-0005-0000-0000-00002D090000}"/>
    <cellStyle name="計算方式 8 2 2 2 9 2" xfId="32858" xr:uid="{00000000-0005-0000-0000-00007D3A0000}"/>
    <cellStyle name="計算方式 8 2 2 2 9 3" xfId="46849" xr:uid="{00000000-0005-0000-0000-00007D3A0000}"/>
    <cellStyle name="計算方式 8 2 2 3" xfId="2174" xr:uid="{00000000-0005-0000-0000-0000B7050000}"/>
    <cellStyle name="計算方式 8 2 2 3 10" xfId="15835" xr:uid="{00000000-0005-0000-0000-0000B7050000}"/>
    <cellStyle name="計算方式 8 2 2 3 10 2" xfId="34391" xr:uid="{00000000-0005-0000-0000-00007F3A0000}"/>
    <cellStyle name="計算方式 8 2 2 3 10 3" xfId="48243" xr:uid="{00000000-0005-0000-0000-00007F3A0000}"/>
    <cellStyle name="計算方式 8 2 2 3 11" xfId="19738" xr:uid="{00000000-0005-0000-0000-000031090000}"/>
    <cellStyle name="計算方式 8 2 2 3 11 2" xfId="38294" xr:uid="{00000000-0005-0000-0000-0000803A0000}"/>
    <cellStyle name="計算方式 8 2 2 3 11 3" xfId="51786" xr:uid="{00000000-0005-0000-0000-0000803A0000}"/>
    <cellStyle name="計算方式 8 2 2 3 12" xfId="23685" xr:uid="{00000000-0005-0000-0000-00007E3A0000}"/>
    <cellStyle name="計算方式 8 2 2 3 13" xfId="55094" xr:uid="{00000000-0005-0000-0000-0000B7050000}"/>
    <cellStyle name="計算方式 8 2 2 3 2" xfId="5381" xr:uid="{00000000-0005-0000-0000-000031090000}"/>
    <cellStyle name="計算方式 8 2 2 3 2 2" xfId="20371" xr:uid="{00000000-0005-0000-0000-0000CA0B0000}"/>
    <cellStyle name="計算方式 8 2 2 3 2 2 2" xfId="38923" xr:uid="{00000000-0005-0000-0000-0000823A0000}"/>
    <cellStyle name="計算方式 8 2 2 3 2 2 3" xfId="52402" xr:uid="{00000000-0005-0000-0000-0000823A0000}"/>
    <cellStyle name="計算方式 8 2 2 3 2 3" xfId="25798" xr:uid="{00000000-0005-0000-0000-0000813A0000}"/>
    <cellStyle name="計算方式 8 2 2 3 2 4" xfId="41294" xr:uid="{00000000-0005-0000-0000-0000813A0000}"/>
    <cellStyle name="計算方式 8 2 2 3 3" xfId="7347" xr:uid="{00000000-0005-0000-0000-000031090000}"/>
    <cellStyle name="計算方式 8 2 2 3 3 2" xfId="27532" xr:uid="{00000000-0005-0000-0000-0000833A0000}"/>
    <cellStyle name="計算方式 8 2 2 3 3 3" xfId="42618" xr:uid="{00000000-0005-0000-0000-0000833A0000}"/>
    <cellStyle name="計算方式 8 2 2 3 4" xfId="4577" xr:uid="{00000000-0005-0000-0000-000031090000}"/>
    <cellStyle name="計算方式 8 2 2 3 4 2" xfId="25089" xr:uid="{00000000-0005-0000-0000-0000843A0000}"/>
    <cellStyle name="計算方式 8 2 2 3 4 3" xfId="22595" xr:uid="{00000000-0005-0000-0000-0000843A0000}"/>
    <cellStyle name="計算方式 8 2 2 3 5" xfId="8161" xr:uid="{00000000-0005-0000-0000-000031090000}"/>
    <cellStyle name="計算方式 8 2 2 3 5 2" xfId="28178" xr:uid="{00000000-0005-0000-0000-0000853A0000}"/>
    <cellStyle name="計算方式 8 2 2 3 5 3" xfId="43076" xr:uid="{00000000-0005-0000-0000-0000853A0000}"/>
    <cellStyle name="計算方式 8 2 2 3 6" xfId="10610" xr:uid="{00000000-0005-0000-0000-0000AC290000}"/>
    <cellStyle name="計算方式 8 2 2 3 7" xfId="12448" xr:uid="{00000000-0005-0000-0000-0000B7050000}"/>
    <cellStyle name="計算方式 8 2 2 3 7 2" xfId="31007" xr:uid="{00000000-0005-0000-0000-0000873A0000}"/>
    <cellStyle name="計算方式 8 2 2 3 7 3" xfId="45107" xr:uid="{00000000-0005-0000-0000-0000873A0000}"/>
    <cellStyle name="計算方式 8 2 2 3 8" xfId="14851" xr:uid="{00000000-0005-0000-0000-000030090000}"/>
    <cellStyle name="計算方式 8 2 2 3 8 2" xfId="33407" xr:uid="{00000000-0005-0000-0000-0000883A0000}"/>
    <cellStyle name="計算方式 8 2 2 3 8 3" xfId="47368" xr:uid="{00000000-0005-0000-0000-0000883A0000}"/>
    <cellStyle name="計算方式 8 2 2 3 9" xfId="13493" xr:uid="{00000000-0005-0000-0000-000031090000}"/>
    <cellStyle name="計算方式 8 2 2 3 9 2" xfId="32049" xr:uid="{00000000-0005-0000-0000-0000893A0000}"/>
    <cellStyle name="計算方式 8 2 2 3 9 3" xfId="46114" xr:uid="{00000000-0005-0000-0000-0000893A0000}"/>
    <cellStyle name="計算方式 8 2 2 4" xfId="2218" xr:uid="{00000000-0005-0000-0000-0000B7050000}"/>
    <cellStyle name="計算方式 8 2 2 4 10" xfId="23729" xr:uid="{00000000-0005-0000-0000-00008A3A0000}"/>
    <cellStyle name="計算方式 8 2 2 4 11" xfId="55138" xr:uid="{00000000-0005-0000-0000-0000B7050000}"/>
    <cellStyle name="計算方式 8 2 2 4 2" xfId="5425" xr:uid="{00000000-0005-0000-0000-000032090000}"/>
    <cellStyle name="計算方式 8 2 2 4 2 2" xfId="20415" xr:uid="{00000000-0005-0000-0000-0000CC0B0000}"/>
    <cellStyle name="計算方式 8 2 2 4 2 2 2" xfId="38967" xr:uid="{00000000-0005-0000-0000-00008C3A0000}"/>
    <cellStyle name="計算方式 8 2 2 4 2 2 3" xfId="52446" xr:uid="{00000000-0005-0000-0000-00008C3A0000}"/>
    <cellStyle name="計算方式 8 2 2 4 2 3" xfId="25842" xr:uid="{00000000-0005-0000-0000-00008B3A0000}"/>
    <cellStyle name="計算方式 8 2 2 4 2 4" xfId="41338" xr:uid="{00000000-0005-0000-0000-00008B3A0000}"/>
    <cellStyle name="計算方式 8 2 2 4 3" xfId="8184" xr:uid="{00000000-0005-0000-0000-000032090000}"/>
    <cellStyle name="計算方式 8 2 2 4 3 2" xfId="28201" xr:uid="{00000000-0005-0000-0000-00008D3A0000}"/>
    <cellStyle name="計算方式 8 2 2 4 3 3" xfId="43099" xr:uid="{00000000-0005-0000-0000-00008D3A0000}"/>
    <cellStyle name="計算方式 8 2 2 4 4" xfId="10611" xr:uid="{00000000-0005-0000-0000-0000AD290000}"/>
    <cellStyle name="計算方式 8 2 2 4 5" xfId="13260" xr:uid="{00000000-0005-0000-0000-000032090000}"/>
    <cellStyle name="計算方式 8 2 2 4 5 2" xfId="31816" xr:uid="{00000000-0005-0000-0000-00008F3A0000}"/>
    <cellStyle name="計算方式 8 2 2 4 5 3" xfId="45898" xr:uid="{00000000-0005-0000-0000-00008F3A0000}"/>
    <cellStyle name="計算方式 8 2 2 4 6" xfId="15664" xr:uid="{00000000-0005-0000-0000-000032090000}"/>
    <cellStyle name="計算方式 8 2 2 4 6 2" xfId="34220" xr:uid="{00000000-0005-0000-0000-0000903A0000}"/>
    <cellStyle name="計算方式 8 2 2 4 6 3" xfId="48109" xr:uid="{00000000-0005-0000-0000-0000903A0000}"/>
    <cellStyle name="計算方式 8 2 2 4 7" xfId="18106" xr:uid="{00000000-0005-0000-0000-0000B7050000}"/>
    <cellStyle name="計算方式 8 2 2 4 7 2" xfId="36662" xr:uid="{00000000-0005-0000-0000-0000913A0000}"/>
    <cellStyle name="計算方式 8 2 2 4 7 3" xfId="50221" xr:uid="{00000000-0005-0000-0000-0000913A0000}"/>
    <cellStyle name="計算方式 8 2 2 4 8" xfId="19412" xr:uid="{00000000-0005-0000-0000-000032090000}"/>
    <cellStyle name="計算方式 8 2 2 4 8 2" xfId="37968" xr:uid="{00000000-0005-0000-0000-0000923A0000}"/>
    <cellStyle name="計算方式 8 2 2 4 8 3" xfId="51460" xr:uid="{00000000-0005-0000-0000-0000923A0000}"/>
    <cellStyle name="計算方式 8 2 2 4 9" xfId="21374" xr:uid="{00000000-0005-0000-0000-0000B7050000}"/>
    <cellStyle name="計算方式 8 2 2 4 9 2" xfId="39914" xr:uid="{00000000-0005-0000-0000-0000933A0000}"/>
    <cellStyle name="計算方式 8 2 2 4 9 3" xfId="53262" xr:uid="{00000000-0005-0000-0000-0000933A0000}"/>
    <cellStyle name="計算方式 8 2 2 5" xfId="3197" xr:uid="{00000000-0005-0000-0000-0000B7050000}"/>
    <cellStyle name="計算方式 8 2 2 5 10" xfId="56016" xr:uid="{00000000-0005-0000-0000-0000B7050000}"/>
    <cellStyle name="計算方式 8 2 2 5 2" xfId="6404" xr:uid="{00000000-0005-0000-0000-000033090000}"/>
    <cellStyle name="計算方式 8 2 2 5 2 2" xfId="21039" xr:uid="{00000000-0005-0000-0000-0000CE0B0000}"/>
    <cellStyle name="計算方式 8 2 2 5 2 2 2" xfId="39579" xr:uid="{00000000-0005-0000-0000-0000963A0000}"/>
    <cellStyle name="計算方式 8 2 2 5 2 2 3" xfId="52927" xr:uid="{00000000-0005-0000-0000-0000963A0000}"/>
    <cellStyle name="計算方式 8 2 2 5 2 3" xfId="26809" xr:uid="{00000000-0005-0000-0000-0000953A0000}"/>
    <cellStyle name="計算方式 8 2 2 5 2 4" xfId="42030" xr:uid="{00000000-0005-0000-0000-0000953A0000}"/>
    <cellStyle name="計算方式 8 2 2 5 3" xfId="10087" xr:uid="{00000000-0005-0000-0000-000033090000}"/>
    <cellStyle name="計算方式 8 2 2 5 3 2" xfId="29686" xr:uid="{00000000-0005-0000-0000-0000973A0000}"/>
    <cellStyle name="計算方式 8 2 2 5 3 3" xfId="44250" xr:uid="{00000000-0005-0000-0000-0000973A0000}"/>
    <cellStyle name="計算方式 8 2 2 5 4" xfId="10612" xr:uid="{00000000-0005-0000-0000-0000AE290000}"/>
    <cellStyle name="計算方式 8 2 2 5 5" xfId="12884" xr:uid="{00000000-0005-0000-0000-000033090000}"/>
    <cellStyle name="計算方式 8 2 2 5 5 2" xfId="31440" xr:uid="{00000000-0005-0000-0000-0000993A0000}"/>
    <cellStyle name="計算方式 8 2 2 5 5 3" xfId="45523" xr:uid="{00000000-0005-0000-0000-0000993A0000}"/>
    <cellStyle name="計算方式 8 2 2 5 6" xfId="17103" xr:uid="{00000000-0005-0000-0000-000033090000}"/>
    <cellStyle name="計算方式 8 2 2 5 6 2" xfId="35659" xr:uid="{00000000-0005-0000-0000-00009A3A0000}"/>
    <cellStyle name="計算方式 8 2 2 5 6 3" xfId="49339" xr:uid="{00000000-0005-0000-0000-00009A3A0000}"/>
    <cellStyle name="計算方式 8 2 2 5 7" xfId="13429" xr:uid="{00000000-0005-0000-0000-0000B7050000}"/>
    <cellStyle name="計算方式 8 2 2 5 7 2" xfId="31985" xr:uid="{00000000-0005-0000-0000-00009B3A0000}"/>
    <cellStyle name="計算方式 8 2 2 5 7 3" xfId="46056" xr:uid="{00000000-0005-0000-0000-00009B3A0000}"/>
    <cellStyle name="計算方式 8 2 2 5 8" xfId="21108" xr:uid="{00000000-0005-0000-0000-000033090000}"/>
    <cellStyle name="計算方式 8 2 2 5 8 2" xfId="39648" xr:uid="{00000000-0005-0000-0000-00009C3A0000}"/>
    <cellStyle name="計算方式 8 2 2 5 8 3" xfId="52996" xr:uid="{00000000-0005-0000-0000-00009C3A0000}"/>
    <cellStyle name="計算方式 8 2 2 5 9" xfId="21960" xr:uid="{00000000-0005-0000-0000-0000B7050000}"/>
    <cellStyle name="計算方式 8 2 2 5 9 2" xfId="40500" xr:uid="{00000000-0005-0000-0000-00009D3A0000}"/>
    <cellStyle name="計算方式 8 2 2 5 9 3" xfId="53848" xr:uid="{00000000-0005-0000-0000-00009D3A0000}"/>
    <cellStyle name="計算方式 8 2 2 6" xfId="4641" xr:uid="{00000000-0005-0000-0000-00002C090000}"/>
    <cellStyle name="計算方式 8 2 2 6 2" xfId="25153" xr:uid="{00000000-0005-0000-0000-00009E3A0000}"/>
    <cellStyle name="計算方式 8 2 2 6 3" xfId="22563" xr:uid="{00000000-0005-0000-0000-00009E3A0000}"/>
    <cellStyle name="計算方式 8 2 2 7" xfId="10605" xr:uid="{00000000-0005-0000-0000-0000A7290000}"/>
    <cellStyle name="計算方式 8 2 2 8" xfId="15204" xr:uid="{00000000-0005-0000-0000-0000B7050000}"/>
    <cellStyle name="計算方式 8 2 2 8 2" xfId="33760" xr:uid="{00000000-0005-0000-0000-0000A03A0000}"/>
    <cellStyle name="計算方式 8 2 2 8 3" xfId="47706" xr:uid="{00000000-0005-0000-0000-0000A03A0000}"/>
    <cellStyle name="計算方式 8 2 2 9" xfId="17863" xr:uid="{00000000-0005-0000-0000-00002C090000}"/>
    <cellStyle name="計算方式 8 2 2 9 2" xfId="36419" xr:uid="{00000000-0005-0000-0000-0000A13A0000}"/>
    <cellStyle name="計算方式 8 2 2 9 3" xfId="50007" xr:uid="{00000000-0005-0000-0000-0000A13A0000}"/>
    <cellStyle name="計算方式 8 2 3" xfId="1846" xr:uid="{00000000-0005-0000-0000-0000B9050000}"/>
    <cellStyle name="計算方式 8 2 3 10" xfId="21319" xr:uid="{00000000-0005-0000-0000-0000B9050000}"/>
    <cellStyle name="計算方式 8 2 3 10 2" xfId="39859" xr:uid="{00000000-0005-0000-0000-0000A33A0000}"/>
    <cellStyle name="計算方式 8 2 3 10 3" xfId="53207" xr:uid="{00000000-0005-0000-0000-0000A33A0000}"/>
    <cellStyle name="計算方式 8 2 3 11" xfId="15937" xr:uid="{00000000-0005-0000-0000-0000B9050000}"/>
    <cellStyle name="計算方式 8 2 3 11 2" xfId="34493" xr:uid="{00000000-0005-0000-0000-0000A43A0000}"/>
    <cellStyle name="計算方式 8 2 3 11 3" xfId="48337" xr:uid="{00000000-0005-0000-0000-0000A43A0000}"/>
    <cellStyle name="計算方式 8 2 3 12" xfId="23401" xr:uid="{00000000-0005-0000-0000-0000A23A0000}"/>
    <cellStyle name="計算方式 8 2 3 13" xfId="29716" xr:uid="{00000000-0005-0000-0000-0000A23A0000}"/>
    <cellStyle name="計算方式 8 2 3 14" xfId="54767" xr:uid="{00000000-0005-0000-0000-0000B9050000}"/>
    <cellStyle name="計算方式 8 2 3 2" xfId="1861" xr:uid="{00000000-0005-0000-0000-0000B9050000}"/>
    <cellStyle name="計算方式 8 2 3 2 10" xfId="15547" xr:uid="{00000000-0005-0000-0000-0000B9050000}"/>
    <cellStyle name="計算方式 8 2 3 2 10 2" xfId="34103" xr:uid="{00000000-0005-0000-0000-0000A63A0000}"/>
    <cellStyle name="計算方式 8 2 3 2 10 3" xfId="47998" xr:uid="{00000000-0005-0000-0000-0000A63A0000}"/>
    <cellStyle name="計算方式 8 2 3 2 11" xfId="19209" xr:uid="{00000000-0005-0000-0000-000035090000}"/>
    <cellStyle name="計算方式 8 2 3 2 11 2" xfId="37765" xr:uid="{00000000-0005-0000-0000-0000A73A0000}"/>
    <cellStyle name="計算方式 8 2 3 2 11 3" xfId="51257" xr:uid="{00000000-0005-0000-0000-0000A73A0000}"/>
    <cellStyle name="計算方式 8 2 3 2 12" xfId="23416" xr:uid="{00000000-0005-0000-0000-0000A53A0000}"/>
    <cellStyle name="計算方式 8 2 3 2 13" xfId="54781" xr:uid="{00000000-0005-0000-0000-0000B9050000}"/>
    <cellStyle name="計算方式 8 2 3 2 2" xfId="5068" xr:uid="{00000000-0005-0000-0000-000035090000}"/>
    <cellStyle name="計算方式 8 2 3 2 2 2" xfId="20095" xr:uid="{00000000-0005-0000-0000-0000D10B0000}"/>
    <cellStyle name="計算方式 8 2 3 2 2 2 2" xfId="38647" xr:uid="{00000000-0005-0000-0000-0000A93A0000}"/>
    <cellStyle name="計算方式 8 2 3 2 2 2 3" xfId="52139" xr:uid="{00000000-0005-0000-0000-0000A93A0000}"/>
    <cellStyle name="計算方式 8 2 3 2 2 3" xfId="25485" xr:uid="{00000000-0005-0000-0000-0000A83A0000}"/>
    <cellStyle name="計算方式 8 2 3 2 2 4" xfId="41054" xr:uid="{00000000-0005-0000-0000-0000A83A0000}"/>
    <cellStyle name="計算方式 8 2 3 2 3" xfId="7034" xr:uid="{00000000-0005-0000-0000-000035090000}"/>
    <cellStyle name="計算方式 8 2 3 2 3 2" xfId="27222" xr:uid="{00000000-0005-0000-0000-0000AA3A0000}"/>
    <cellStyle name="計算方式 8 2 3 2 3 3" xfId="42325" xr:uid="{00000000-0005-0000-0000-0000AA3A0000}"/>
    <cellStyle name="計算方式 8 2 3 2 4" xfId="3971" xr:uid="{00000000-0005-0000-0000-000035090000}"/>
    <cellStyle name="計算方式 8 2 3 2 4 2" xfId="24525" xr:uid="{00000000-0005-0000-0000-0000AB3A0000}"/>
    <cellStyle name="計算方式 8 2 3 2 4 3" xfId="22782" xr:uid="{00000000-0005-0000-0000-0000AB3A0000}"/>
    <cellStyle name="計算方式 8 2 3 2 5" xfId="8370" xr:uid="{00000000-0005-0000-0000-000035090000}"/>
    <cellStyle name="計算方式 8 2 3 2 5 2" xfId="28307" xr:uid="{00000000-0005-0000-0000-0000AC3A0000}"/>
    <cellStyle name="計算方式 8 2 3 2 5 3" xfId="43143" xr:uid="{00000000-0005-0000-0000-0000AC3A0000}"/>
    <cellStyle name="計算方式 8 2 3 2 6" xfId="10614" xr:uid="{00000000-0005-0000-0000-0000B0290000}"/>
    <cellStyle name="計算方式 8 2 3 2 7" xfId="12764" xr:uid="{00000000-0005-0000-0000-0000B9050000}"/>
    <cellStyle name="計算方式 8 2 3 2 7 2" xfId="31320" xr:uid="{00000000-0005-0000-0000-0000AE3A0000}"/>
    <cellStyle name="計算方式 8 2 3 2 7 3" xfId="45408" xr:uid="{00000000-0005-0000-0000-0000AE3A0000}"/>
    <cellStyle name="計算方式 8 2 3 2 8" xfId="12193" xr:uid="{00000000-0005-0000-0000-000034090000}"/>
    <cellStyle name="計算方式 8 2 3 2 8 2" xfId="30756" xr:uid="{00000000-0005-0000-0000-0000AF3A0000}"/>
    <cellStyle name="計算方式 8 2 3 2 8 3" xfId="44884" xr:uid="{00000000-0005-0000-0000-0000AF3A0000}"/>
    <cellStyle name="計算方式 8 2 3 2 9" xfId="13520" xr:uid="{00000000-0005-0000-0000-000035090000}"/>
    <cellStyle name="計算方式 8 2 3 2 9 2" xfId="32076" xr:uid="{00000000-0005-0000-0000-0000B03A0000}"/>
    <cellStyle name="計算方式 8 2 3 2 9 3" xfId="46133" xr:uid="{00000000-0005-0000-0000-0000B03A0000}"/>
    <cellStyle name="計算方式 8 2 3 3" xfId="2964" xr:uid="{00000000-0005-0000-0000-0000B9050000}"/>
    <cellStyle name="計算方式 8 2 3 3 10" xfId="19087" xr:uid="{00000000-0005-0000-0000-000036090000}"/>
    <cellStyle name="計算方式 8 2 3 3 10 2" xfId="37643" xr:uid="{00000000-0005-0000-0000-0000B23A0000}"/>
    <cellStyle name="計算方式 8 2 3 3 10 3" xfId="51135" xr:uid="{00000000-0005-0000-0000-0000B23A0000}"/>
    <cellStyle name="計算方式 8 2 3 3 11" xfId="55785" xr:uid="{00000000-0005-0000-0000-0000B9050000}"/>
    <cellStyle name="計算方式 8 2 3 3 2" xfId="6171" xr:uid="{00000000-0005-0000-0000-000036090000}"/>
    <cellStyle name="計算方式 8 2 3 3 2 2" xfId="26579" xr:uid="{00000000-0005-0000-0000-0000B33A0000}"/>
    <cellStyle name="計算方式 8 2 3 3 2 3" xfId="41873" xr:uid="{00000000-0005-0000-0000-0000B33A0000}"/>
    <cellStyle name="計算方式 8 2 3 3 3" xfId="8137" xr:uid="{00000000-0005-0000-0000-000036090000}"/>
    <cellStyle name="計算方式 8 2 3 3 3 2" xfId="28154" xr:uid="{00000000-0005-0000-0000-0000B43A0000}"/>
    <cellStyle name="計算方式 8 2 3 3 3 3" xfId="43052" xr:uid="{00000000-0005-0000-0000-0000B43A0000}"/>
    <cellStyle name="計算方式 8 2 3 3 4" xfId="8997" xr:uid="{00000000-0005-0000-0000-000036090000}"/>
    <cellStyle name="計算方式 8 2 3 3 4 2" xfId="28831" xr:uid="{00000000-0005-0000-0000-0000B53A0000}"/>
    <cellStyle name="計算方式 8 2 3 3 4 3" xfId="43529" xr:uid="{00000000-0005-0000-0000-0000B53A0000}"/>
    <cellStyle name="計算方式 8 2 3 3 5" xfId="9854" xr:uid="{00000000-0005-0000-0000-000036090000}"/>
    <cellStyle name="計算方式 8 2 3 3 5 2" xfId="29455" xr:uid="{00000000-0005-0000-0000-0000B63A0000}"/>
    <cellStyle name="計算方式 8 2 3 3 5 3" xfId="44033" xr:uid="{00000000-0005-0000-0000-0000B63A0000}"/>
    <cellStyle name="計算方式 8 2 3 3 6" xfId="10615" xr:uid="{00000000-0005-0000-0000-0000B1290000}"/>
    <cellStyle name="計算方式 8 2 3 3 7" xfId="12024" xr:uid="{00000000-0005-0000-0000-000036090000}"/>
    <cellStyle name="計算方式 8 2 3 3 7 2" xfId="30588" xr:uid="{00000000-0005-0000-0000-0000B83A0000}"/>
    <cellStyle name="計算方式 8 2 3 3 7 3" xfId="44732" xr:uid="{00000000-0005-0000-0000-0000B83A0000}"/>
    <cellStyle name="計算方式 8 2 3 3 8" xfId="16870" xr:uid="{00000000-0005-0000-0000-000036090000}"/>
    <cellStyle name="計算方式 8 2 3 3 8 2" xfId="35426" xr:uid="{00000000-0005-0000-0000-0000B93A0000}"/>
    <cellStyle name="計算方式 8 2 3 3 8 3" xfId="49119" xr:uid="{00000000-0005-0000-0000-0000B93A0000}"/>
    <cellStyle name="計算方式 8 2 3 3 9" xfId="17823" xr:uid="{00000000-0005-0000-0000-0000B9050000}"/>
    <cellStyle name="計算方式 8 2 3 3 9 2" xfId="36379" xr:uid="{00000000-0005-0000-0000-0000BA3A0000}"/>
    <cellStyle name="計算方式 8 2 3 3 9 3" xfId="49973" xr:uid="{00000000-0005-0000-0000-0000BA3A0000}"/>
    <cellStyle name="計算方式 8 2 3 4" xfId="3122" xr:uid="{00000000-0005-0000-0000-0000B9050000}"/>
    <cellStyle name="計算方式 8 2 3 4 10" xfId="24324" xr:uid="{00000000-0005-0000-0000-0000BB3A0000}"/>
    <cellStyle name="計算方式 8 2 3 4 11" xfId="55943" xr:uid="{00000000-0005-0000-0000-0000B9050000}"/>
    <cellStyle name="計算方式 8 2 3 4 2" xfId="6329" xr:uid="{00000000-0005-0000-0000-000037090000}"/>
    <cellStyle name="計算方式 8 2 3 4 2 2" xfId="20998" xr:uid="{00000000-0005-0000-0000-0000D40B0000}"/>
    <cellStyle name="計算方式 8 2 3 4 2 2 2" xfId="39541" xr:uid="{00000000-0005-0000-0000-0000BD3A0000}"/>
    <cellStyle name="計算方式 8 2 3 4 2 2 3" xfId="52890" xr:uid="{00000000-0005-0000-0000-0000BD3A0000}"/>
    <cellStyle name="計算方式 8 2 3 4 2 3" xfId="26737" xr:uid="{00000000-0005-0000-0000-0000BC3A0000}"/>
    <cellStyle name="計算方式 8 2 3 4 2 4" xfId="41959" xr:uid="{00000000-0005-0000-0000-0000BC3A0000}"/>
    <cellStyle name="計算方式 8 2 3 4 3" xfId="10012" xr:uid="{00000000-0005-0000-0000-000037090000}"/>
    <cellStyle name="計算方式 8 2 3 4 3 2" xfId="29613" xr:uid="{00000000-0005-0000-0000-0000BE3A0000}"/>
    <cellStyle name="計算方式 8 2 3 4 3 3" xfId="44179" xr:uid="{00000000-0005-0000-0000-0000BE3A0000}"/>
    <cellStyle name="計算方式 8 2 3 4 4" xfId="10616" xr:uid="{00000000-0005-0000-0000-0000B2290000}"/>
    <cellStyle name="計算方式 8 2 3 4 5" xfId="11795" xr:uid="{00000000-0005-0000-0000-000037090000}"/>
    <cellStyle name="計算方式 8 2 3 4 5 2" xfId="30359" xr:uid="{00000000-0005-0000-0000-0000C03A0000}"/>
    <cellStyle name="計算方式 8 2 3 4 5 3" xfId="44506" xr:uid="{00000000-0005-0000-0000-0000C03A0000}"/>
    <cellStyle name="計算方式 8 2 3 4 6" xfId="17028" xr:uid="{00000000-0005-0000-0000-000037090000}"/>
    <cellStyle name="計算方式 8 2 3 4 6 2" xfId="35584" xr:uid="{00000000-0005-0000-0000-0000C13A0000}"/>
    <cellStyle name="計算方式 8 2 3 4 6 3" xfId="49265" xr:uid="{00000000-0005-0000-0000-0000C13A0000}"/>
    <cellStyle name="計算方式 8 2 3 4 7" xfId="15909" xr:uid="{00000000-0005-0000-0000-0000B9050000}"/>
    <cellStyle name="計算方式 8 2 3 4 7 2" xfId="34465" xr:uid="{00000000-0005-0000-0000-0000C23A0000}"/>
    <cellStyle name="計算方式 8 2 3 4 7 3" xfId="48311" xr:uid="{00000000-0005-0000-0000-0000C23A0000}"/>
    <cellStyle name="計算方式 8 2 3 4 8" xfId="18641" xr:uid="{00000000-0005-0000-0000-000037090000}"/>
    <cellStyle name="計算方式 8 2 3 4 8 2" xfId="37197" xr:uid="{00000000-0005-0000-0000-0000C33A0000}"/>
    <cellStyle name="計算方式 8 2 3 4 8 3" xfId="50698" xr:uid="{00000000-0005-0000-0000-0000C33A0000}"/>
    <cellStyle name="計算方式 8 2 3 4 9" xfId="21886" xr:uid="{00000000-0005-0000-0000-0000B9050000}"/>
    <cellStyle name="計算方式 8 2 3 4 9 2" xfId="40426" xr:uid="{00000000-0005-0000-0000-0000C43A0000}"/>
    <cellStyle name="計算方式 8 2 3 4 9 3" xfId="53774" xr:uid="{00000000-0005-0000-0000-0000C43A0000}"/>
    <cellStyle name="計算方式 8 2 3 5" xfId="5053" xr:uid="{00000000-0005-0000-0000-000034090000}"/>
    <cellStyle name="計算方式 8 2 3 5 2" xfId="20081" xr:uid="{00000000-0005-0000-0000-0000D50B0000}"/>
    <cellStyle name="計算方式 8 2 3 5 2 2" xfId="38634" xr:uid="{00000000-0005-0000-0000-0000C63A0000}"/>
    <cellStyle name="計算方式 8 2 3 5 2 3" xfId="52126" xr:uid="{00000000-0005-0000-0000-0000C63A0000}"/>
    <cellStyle name="計算方式 8 2 3 5 3" xfId="25471" xr:uid="{00000000-0005-0000-0000-0000C53A0000}"/>
    <cellStyle name="計算方式 8 2 3 5 4" xfId="41040" xr:uid="{00000000-0005-0000-0000-0000C53A0000}"/>
    <cellStyle name="計算方式 8 2 3 6" xfId="10613" xr:uid="{00000000-0005-0000-0000-0000AF290000}"/>
    <cellStyle name="計算方式 8 2 3 7" xfId="13446" xr:uid="{00000000-0005-0000-0000-0000B9050000}"/>
    <cellStyle name="計算方式 8 2 3 7 2" xfId="32002" xr:uid="{00000000-0005-0000-0000-0000C83A0000}"/>
    <cellStyle name="計算方式 8 2 3 7 3" xfId="46070" xr:uid="{00000000-0005-0000-0000-0000C83A0000}"/>
    <cellStyle name="計算方式 8 2 3 8" xfId="18507" xr:uid="{00000000-0005-0000-0000-000034090000}"/>
    <cellStyle name="計算方式 8 2 3 8 2" xfId="37063" xr:uid="{00000000-0005-0000-0000-0000C93A0000}"/>
    <cellStyle name="計算方式 8 2 3 8 3" xfId="50569" xr:uid="{00000000-0005-0000-0000-0000C93A0000}"/>
    <cellStyle name="計算方式 8 2 3 9" xfId="17208" xr:uid="{00000000-0005-0000-0000-000034090000}"/>
    <cellStyle name="計算方式 8 2 3 9 2" xfId="35764" xr:uid="{00000000-0005-0000-0000-0000CA3A0000}"/>
    <cellStyle name="計算方式 8 2 3 9 3" xfId="49436" xr:uid="{00000000-0005-0000-0000-0000CA3A0000}"/>
    <cellStyle name="計算方式 8 2 4" xfId="2175" xr:uid="{00000000-0005-0000-0000-0000B6050000}"/>
    <cellStyle name="計算方式 8 2 4 10" xfId="17551" xr:uid="{00000000-0005-0000-0000-0000B6050000}"/>
    <cellStyle name="計算方式 8 2 4 10 2" xfId="36107" xr:uid="{00000000-0005-0000-0000-0000CC3A0000}"/>
    <cellStyle name="計算方式 8 2 4 10 3" xfId="49737" xr:uid="{00000000-0005-0000-0000-0000CC3A0000}"/>
    <cellStyle name="計算方式 8 2 4 11" xfId="16381" xr:uid="{00000000-0005-0000-0000-000038090000}"/>
    <cellStyle name="計算方式 8 2 4 11 2" xfId="34937" xr:uid="{00000000-0005-0000-0000-0000CD3A0000}"/>
    <cellStyle name="計算方式 8 2 4 11 3" xfId="48724" xr:uid="{00000000-0005-0000-0000-0000CD3A0000}"/>
    <cellStyle name="計算方式 8 2 4 12" xfId="23686" xr:uid="{00000000-0005-0000-0000-0000CB3A0000}"/>
    <cellStyle name="計算方式 8 2 4 13" xfId="55095" xr:uid="{00000000-0005-0000-0000-0000B6050000}"/>
    <cellStyle name="計算方式 8 2 4 2" xfId="5382" xr:uid="{00000000-0005-0000-0000-000038090000}"/>
    <cellStyle name="計算方式 8 2 4 2 2" xfId="20372" xr:uid="{00000000-0005-0000-0000-0000D70B0000}"/>
    <cellStyle name="計算方式 8 2 4 2 2 2" xfId="38924" xr:uid="{00000000-0005-0000-0000-0000CF3A0000}"/>
    <cellStyle name="計算方式 8 2 4 2 2 3" xfId="52403" xr:uid="{00000000-0005-0000-0000-0000CF3A0000}"/>
    <cellStyle name="計算方式 8 2 4 2 3" xfId="25799" xr:uid="{00000000-0005-0000-0000-0000CE3A0000}"/>
    <cellStyle name="計算方式 8 2 4 2 4" xfId="41295" xr:uid="{00000000-0005-0000-0000-0000CE3A0000}"/>
    <cellStyle name="計算方式 8 2 4 3" xfId="7348" xr:uid="{00000000-0005-0000-0000-000038090000}"/>
    <cellStyle name="計算方式 8 2 4 3 2" xfId="27533" xr:uid="{00000000-0005-0000-0000-0000D03A0000}"/>
    <cellStyle name="計算方式 8 2 4 3 3" xfId="42619" xr:uid="{00000000-0005-0000-0000-0000D03A0000}"/>
    <cellStyle name="計算方式 8 2 4 4" xfId="4578" xr:uid="{00000000-0005-0000-0000-000038090000}"/>
    <cellStyle name="計算方式 8 2 4 4 2" xfId="25090" xr:uid="{00000000-0005-0000-0000-0000D13A0000}"/>
    <cellStyle name="計算方式 8 2 4 4 3" xfId="22594" xr:uid="{00000000-0005-0000-0000-0000D13A0000}"/>
    <cellStyle name="計算方式 8 2 4 5" xfId="6824" xr:uid="{00000000-0005-0000-0000-000038090000}"/>
    <cellStyle name="計算方式 8 2 4 5 2" xfId="27085" xr:uid="{00000000-0005-0000-0000-0000D23A0000}"/>
    <cellStyle name="計算方式 8 2 4 5 3" xfId="42259" xr:uid="{00000000-0005-0000-0000-0000D23A0000}"/>
    <cellStyle name="計算方式 8 2 4 6" xfId="10617" xr:uid="{00000000-0005-0000-0000-0000B3290000}"/>
    <cellStyle name="計算方式 8 2 4 7" xfId="12447" xr:uid="{00000000-0005-0000-0000-0000B6050000}"/>
    <cellStyle name="計算方式 8 2 4 7 2" xfId="31006" xr:uid="{00000000-0005-0000-0000-0000D43A0000}"/>
    <cellStyle name="計算方式 8 2 4 7 3" xfId="45106" xr:uid="{00000000-0005-0000-0000-0000D43A0000}"/>
    <cellStyle name="計算方式 8 2 4 8" xfId="14852" xr:uid="{00000000-0005-0000-0000-000037090000}"/>
    <cellStyle name="計算方式 8 2 4 8 2" xfId="33408" xr:uid="{00000000-0005-0000-0000-0000D53A0000}"/>
    <cellStyle name="計算方式 8 2 4 8 3" xfId="47369" xr:uid="{00000000-0005-0000-0000-0000D53A0000}"/>
    <cellStyle name="計算方式 8 2 4 9" xfId="15484" xr:uid="{00000000-0005-0000-0000-000038090000}"/>
    <cellStyle name="計算方式 8 2 4 9 2" xfId="34040" xr:uid="{00000000-0005-0000-0000-0000D63A0000}"/>
    <cellStyle name="計算方式 8 2 4 9 3" xfId="47964" xr:uid="{00000000-0005-0000-0000-0000D63A0000}"/>
    <cellStyle name="計算方式 8 2 5" xfId="2219" xr:uid="{00000000-0005-0000-0000-0000B6050000}"/>
    <cellStyle name="計算方式 8 2 5 10" xfId="23730" xr:uid="{00000000-0005-0000-0000-0000D73A0000}"/>
    <cellStyle name="計算方式 8 2 5 11" xfId="55139" xr:uid="{00000000-0005-0000-0000-0000B6050000}"/>
    <cellStyle name="計算方式 8 2 5 2" xfId="5426" xr:uid="{00000000-0005-0000-0000-000039090000}"/>
    <cellStyle name="計算方式 8 2 5 2 2" xfId="20416" xr:uid="{00000000-0005-0000-0000-0000D90B0000}"/>
    <cellStyle name="計算方式 8 2 5 2 2 2" xfId="38968" xr:uid="{00000000-0005-0000-0000-0000D93A0000}"/>
    <cellStyle name="計算方式 8 2 5 2 2 3" xfId="52447" xr:uid="{00000000-0005-0000-0000-0000D93A0000}"/>
    <cellStyle name="計算方式 8 2 5 2 3" xfId="25843" xr:uid="{00000000-0005-0000-0000-0000D83A0000}"/>
    <cellStyle name="計算方式 8 2 5 2 4" xfId="41339" xr:uid="{00000000-0005-0000-0000-0000D83A0000}"/>
    <cellStyle name="計算方式 8 2 5 3" xfId="6846" xr:uid="{00000000-0005-0000-0000-000039090000}"/>
    <cellStyle name="計算方式 8 2 5 3 2" xfId="27107" xr:uid="{00000000-0005-0000-0000-0000DA3A0000}"/>
    <cellStyle name="計算方式 8 2 5 3 3" xfId="42281" xr:uid="{00000000-0005-0000-0000-0000DA3A0000}"/>
    <cellStyle name="計算方式 8 2 5 4" xfId="10618" xr:uid="{00000000-0005-0000-0000-0000B4290000}"/>
    <cellStyle name="計算方式 8 2 5 5" xfId="13259" xr:uid="{00000000-0005-0000-0000-000039090000}"/>
    <cellStyle name="計算方式 8 2 5 5 2" xfId="31815" xr:uid="{00000000-0005-0000-0000-0000DC3A0000}"/>
    <cellStyle name="計算方式 8 2 5 5 3" xfId="45897" xr:uid="{00000000-0005-0000-0000-0000DC3A0000}"/>
    <cellStyle name="計算方式 8 2 5 6" xfId="11527" xr:uid="{00000000-0005-0000-0000-000039090000}"/>
    <cellStyle name="計算方式 8 2 5 6 2" xfId="30091" xr:uid="{00000000-0005-0000-0000-0000DD3A0000}"/>
    <cellStyle name="計算方式 8 2 5 6 3" xfId="44301" xr:uid="{00000000-0005-0000-0000-0000DD3A0000}"/>
    <cellStyle name="計算方式 8 2 5 7" xfId="17841" xr:uid="{00000000-0005-0000-0000-0000B6050000}"/>
    <cellStyle name="計算方式 8 2 5 7 2" xfId="36397" xr:uid="{00000000-0005-0000-0000-0000DE3A0000}"/>
    <cellStyle name="計算方式 8 2 5 7 3" xfId="49990" xr:uid="{00000000-0005-0000-0000-0000DE3A0000}"/>
    <cellStyle name="計算方式 8 2 5 8" xfId="18273" xr:uid="{00000000-0005-0000-0000-000039090000}"/>
    <cellStyle name="計算方式 8 2 5 8 2" xfId="36829" xr:uid="{00000000-0005-0000-0000-0000DF3A0000}"/>
    <cellStyle name="計算方式 8 2 5 8 3" xfId="50365" xr:uid="{00000000-0005-0000-0000-0000DF3A0000}"/>
    <cellStyle name="計算方式 8 2 5 9" xfId="21375" xr:uid="{00000000-0005-0000-0000-0000B6050000}"/>
    <cellStyle name="計算方式 8 2 5 9 2" xfId="39915" xr:uid="{00000000-0005-0000-0000-0000E03A0000}"/>
    <cellStyle name="計算方式 8 2 5 9 3" xfId="53263" xr:uid="{00000000-0005-0000-0000-0000E03A0000}"/>
    <cellStyle name="計算方式 8 2 6" xfId="3196" xr:uid="{00000000-0005-0000-0000-0000B6050000}"/>
    <cellStyle name="計算方式 8 2 6 10" xfId="56015" xr:uid="{00000000-0005-0000-0000-0000B6050000}"/>
    <cellStyle name="計算方式 8 2 6 2" xfId="6403" xr:uid="{00000000-0005-0000-0000-00003A090000}"/>
    <cellStyle name="計算方式 8 2 6 2 2" xfId="21038" xr:uid="{00000000-0005-0000-0000-0000DB0B0000}"/>
    <cellStyle name="計算方式 8 2 6 2 2 2" xfId="39578" xr:uid="{00000000-0005-0000-0000-0000E33A0000}"/>
    <cellStyle name="計算方式 8 2 6 2 2 3" xfId="52926" xr:uid="{00000000-0005-0000-0000-0000E33A0000}"/>
    <cellStyle name="計算方式 8 2 6 2 3" xfId="26808" xr:uid="{00000000-0005-0000-0000-0000E23A0000}"/>
    <cellStyle name="計算方式 8 2 6 2 4" xfId="42029" xr:uid="{00000000-0005-0000-0000-0000E23A0000}"/>
    <cellStyle name="計算方式 8 2 6 3" xfId="10086" xr:uid="{00000000-0005-0000-0000-00003A090000}"/>
    <cellStyle name="計算方式 8 2 6 3 2" xfId="29685" xr:uid="{00000000-0005-0000-0000-0000E43A0000}"/>
    <cellStyle name="計算方式 8 2 6 3 3" xfId="44249" xr:uid="{00000000-0005-0000-0000-0000E43A0000}"/>
    <cellStyle name="計算方式 8 2 6 4" xfId="10619" xr:uid="{00000000-0005-0000-0000-0000B5290000}"/>
    <cellStyle name="計算方式 8 2 6 5" xfId="12885" xr:uid="{00000000-0005-0000-0000-00003A090000}"/>
    <cellStyle name="計算方式 8 2 6 5 2" xfId="31441" xr:uid="{00000000-0005-0000-0000-0000E63A0000}"/>
    <cellStyle name="計算方式 8 2 6 5 3" xfId="45524" xr:uid="{00000000-0005-0000-0000-0000E63A0000}"/>
    <cellStyle name="計算方式 8 2 6 6" xfId="17102" xr:uid="{00000000-0005-0000-0000-00003A090000}"/>
    <cellStyle name="計算方式 8 2 6 6 2" xfId="35658" xr:uid="{00000000-0005-0000-0000-0000E73A0000}"/>
    <cellStyle name="計算方式 8 2 6 6 3" xfId="49338" xr:uid="{00000000-0005-0000-0000-0000E73A0000}"/>
    <cellStyle name="計算方式 8 2 6 7" xfId="18169" xr:uid="{00000000-0005-0000-0000-0000B6050000}"/>
    <cellStyle name="計算方式 8 2 6 7 2" xfId="36725" xr:uid="{00000000-0005-0000-0000-0000E83A0000}"/>
    <cellStyle name="計算方式 8 2 6 7 3" xfId="50277" xr:uid="{00000000-0005-0000-0000-0000E83A0000}"/>
    <cellStyle name="計算方式 8 2 6 8" xfId="21107" xr:uid="{00000000-0005-0000-0000-00003A090000}"/>
    <cellStyle name="計算方式 8 2 6 8 2" xfId="39647" xr:uid="{00000000-0005-0000-0000-0000E93A0000}"/>
    <cellStyle name="計算方式 8 2 6 8 3" xfId="52995" xr:uid="{00000000-0005-0000-0000-0000E93A0000}"/>
    <cellStyle name="計算方式 8 2 6 9" xfId="21959" xr:uid="{00000000-0005-0000-0000-0000B6050000}"/>
    <cellStyle name="計算方式 8 2 6 9 2" xfId="40499" xr:uid="{00000000-0005-0000-0000-0000EA3A0000}"/>
    <cellStyle name="計算方式 8 2 6 9 3" xfId="53847" xr:uid="{00000000-0005-0000-0000-0000EA3A0000}"/>
    <cellStyle name="計算方式 8 2 7" xfId="4640" xr:uid="{00000000-0005-0000-0000-00002B090000}"/>
    <cellStyle name="計算方式 8 2 7 2" xfId="25152" xr:uid="{00000000-0005-0000-0000-0000EB3A0000}"/>
    <cellStyle name="計算方式 8 2 7 3" xfId="28300" xr:uid="{00000000-0005-0000-0000-0000EB3A0000}"/>
    <cellStyle name="計算方式 8 2 8" xfId="10604" xr:uid="{00000000-0005-0000-0000-0000A6290000}"/>
    <cellStyle name="計算方式 8 2 9" xfId="13451" xr:uid="{00000000-0005-0000-0000-0000B6050000}"/>
    <cellStyle name="計算方式 8 2 9 2" xfId="32007" xr:uid="{00000000-0005-0000-0000-0000ED3A0000}"/>
    <cellStyle name="計算方式 8 2 9 3" xfId="46075" xr:uid="{00000000-0005-0000-0000-0000ED3A0000}"/>
    <cellStyle name="計算方式 8 3" xfId="1426" xr:uid="{00000000-0005-0000-0000-0000BA050000}"/>
    <cellStyle name="計算方式 8 3 10" xfId="18840" xr:uid="{00000000-0005-0000-0000-00003B090000}"/>
    <cellStyle name="計算方式 8 3 10 2" xfId="37396" xr:uid="{00000000-0005-0000-0000-0000EF3A0000}"/>
    <cellStyle name="計算方式 8 3 10 3" xfId="50888" xr:uid="{00000000-0005-0000-0000-0000EF3A0000}"/>
    <cellStyle name="計算方式 8 3 11" xfId="18750" xr:uid="{00000000-0005-0000-0000-0000BA050000}"/>
    <cellStyle name="計算方式 8 3 11 2" xfId="37306" xr:uid="{00000000-0005-0000-0000-0000F03A0000}"/>
    <cellStyle name="計算方式 8 3 11 3" xfId="50803" xr:uid="{00000000-0005-0000-0000-0000F03A0000}"/>
    <cellStyle name="計算方式 8 3 12" xfId="18693" xr:uid="{00000000-0005-0000-0000-0000BA050000}"/>
    <cellStyle name="計算方式 8 3 12 2" xfId="37249" xr:uid="{00000000-0005-0000-0000-0000F13A0000}"/>
    <cellStyle name="計算方式 8 3 12 3" xfId="50746" xr:uid="{00000000-0005-0000-0000-0000F13A0000}"/>
    <cellStyle name="計算方式 8 3 13" xfId="23166" xr:uid="{00000000-0005-0000-0000-0000EE3A0000}"/>
    <cellStyle name="計算方式 8 3 14" xfId="24372" xr:uid="{00000000-0005-0000-0000-0000EE3A0000}"/>
    <cellStyle name="計算方式 8 3 15" xfId="54548" xr:uid="{00000000-0005-0000-0000-0000BA050000}"/>
    <cellStyle name="計算方式 8 3 2" xfId="1848" xr:uid="{00000000-0005-0000-0000-0000BB050000}"/>
    <cellStyle name="計算方式 8 3 2 10" xfId="21321" xr:uid="{00000000-0005-0000-0000-0000BB050000}"/>
    <cellStyle name="計算方式 8 3 2 10 2" xfId="39861" xr:uid="{00000000-0005-0000-0000-0000F33A0000}"/>
    <cellStyle name="計算方式 8 3 2 10 3" xfId="53209" xr:uid="{00000000-0005-0000-0000-0000F33A0000}"/>
    <cellStyle name="計算方式 8 3 2 11" xfId="19583" xr:uid="{00000000-0005-0000-0000-0000BB050000}"/>
    <cellStyle name="計算方式 8 3 2 11 2" xfId="38139" xr:uid="{00000000-0005-0000-0000-0000F43A0000}"/>
    <cellStyle name="計算方式 8 3 2 11 3" xfId="51631" xr:uid="{00000000-0005-0000-0000-0000F43A0000}"/>
    <cellStyle name="計算方式 8 3 2 12" xfId="23403" xr:uid="{00000000-0005-0000-0000-0000F23A0000}"/>
    <cellStyle name="計算方式 8 3 2 13" xfId="29715" xr:uid="{00000000-0005-0000-0000-0000F23A0000}"/>
    <cellStyle name="計算方式 8 3 2 14" xfId="54769" xr:uid="{00000000-0005-0000-0000-0000BB050000}"/>
    <cellStyle name="計算方式 8 3 2 2" xfId="1859" xr:uid="{00000000-0005-0000-0000-0000BB050000}"/>
    <cellStyle name="計算方式 8 3 2 2 10" xfId="18825" xr:uid="{00000000-0005-0000-0000-0000BB050000}"/>
    <cellStyle name="計算方式 8 3 2 2 10 2" xfId="37381" xr:uid="{00000000-0005-0000-0000-0000F63A0000}"/>
    <cellStyle name="計算方式 8 3 2 2 10 3" xfId="50874" xr:uid="{00000000-0005-0000-0000-0000F63A0000}"/>
    <cellStyle name="計算方式 8 3 2 2 11" xfId="19084" xr:uid="{00000000-0005-0000-0000-00003D090000}"/>
    <cellStyle name="計算方式 8 3 2 2 11 2" xfId="37640" xr:uid="{00000000-0005-0000-0000-0000F73A0000}"/>
    <cellStyle name="計算方式 8 3 2 2 11 3" xfId="51132" xr:uid="{00000000-0005-0000-0000-0000F73A0000}"/>
    <cellStyle name="計算方式 8 3 2 2 12" xfId="23414" xr:uid="{00000000-0005-0000-0000-0000F53A0000}"/>
    <cellStyle name="計算方式 8 3 2 2 13" xfId="54779" xr:uid="{00000000-0005-0000-0000-0000BB050000}"/>
    <cellStyle name="計算方式 8 3 2 2 2" xfId="5066" xr:uid="{00000000-0005-0000-0000-00003D090000}"/>
    <cellStyle name="計算方式 8 3 2 2 2 2" xfId="20093" xr:uid="{00000000-0005-0000-0000-0000DF0B0000}"/>
    <cellStyle name="計算方式 8 3 2 2 2 2 2" xfId="38645" xr:uid="{00000000-0005-0000-0000-0000F93A0000}"/>
    <cellStyle name="計算方式 8 3 2 2 2 2 3" xfId="52137" xr:uid="{00000000-0005-0000-0000-0000F93A0000}"/>
    <cellStyle name="計算方式 8 3 2 2 2 3" xfId="25483" xr:uid="{00000000-0005-0000-0000-0000F83A0000}"/>
    <cellStyle name="計算方式 8 3 2 2 2 4" xfId="41052" xr:uid="{00000000-0005-0000-0000-0000F83A0000}"/>
    <cellStyle name="計算方式 8 3 2 2 3" xfId="7032" xr:uid="{00000000-0005-0000-0000-00003D090000}"/>
    <cellStyle name="計算方式 8 3 2 2 3 2" xfId="27220" xr:uid="{00000000-0005-0000-0000-0000FA3A0000}"/>
    <cellStyle name="計算方式 8 3 2 2 3 3" xfId="42323" xr:uid="{00000000-0005-0000-0000-0000FA3A0000}"/>
    <cellStyle name="計算方式 8 3 2 2 4" xfId="3969" xr:uid="{00000000-0005-0000-0000-00003D090000}"/>
    <cellStyle name="計算方式 8 3 2 2 4 2" xfId="24523" xr:uid="{00000000-0005-0000-0000-0000FB3A0000}"/>
    <cellStyle name="計算方式 8 3 2 2 4 3" xfId="28458" xr:uid="{00000000-0005-0000-0000-0000FB3A0000}"/>
    <cellStyle name="計算方式 8 3 2 2 5" xfId="8296" xr:uid="{00000000-0005-0000-0000-00003D090000}"/>
    <cellStyle name="計算方式 8 3 2 2 5 2" xfId="28272" xr:uid="{00000000-0005-0000-0000-0000FC3A0000}"/>
    <cellStyle name="計算方式 8 3 2 2 5 3" xfId="43120" xr:uid="{00000000-0005-0000-0000-0000FC3A0000}"/>
    <cellStyle name="計算方式 8 3 2 2 6" xfId="10622" xr:uid="{00000000-0005-0000-0000-0000B8290000}"/>
    <cellStyle name="計算方式 8 3 2 2 7" xfId="12766" xr:uid="{00000000-0005-0000-0000-0000BB050000}"/>
    <cellStyle name="計算方式 8 3 2 2 7 2" xfId="31322" xr:uid="{00000000-0005-0000-0000-0000FE3A0000}"/>
    <cellStyle name="計算方式 8 3 2 2 7 3" xfId="45410" xr:uid="{00000000-0005-0000-0000-0000FE3A0000}"/>
    <cellStyle name="計算方式 8 3 2 2 8" xfId="14395" xr:uid="{00000000-0005-0000-0000-00003C090000}"/>
    <cellStyle name="計算方式 8 3 2 2 8 2" xfId="32951" xr:uid="{00000000-0005-0000-0000-0000FF3A0000}"/>
    <cellStyle name="計算方式 8 3 2 2 8 3" xfId="46935" xr:uid="{00000000-0005-0000-0000-0000FF3A0000}"/>
    <cellStyle name="計算方式 8 3 2 2 9" xfId="13768" xr:uid="{00000000-0005-0000-0000-00003D090000}"/>
    <cellStyle name="計算方式 8 3 2 2 9 2" xfId="32324" xr:uid="{00000000-0005-0000-0000-0000003B0000}"/>
    <cellStyle name="計算方式 8 3 2 2 9 3" xfId="46356" xr:uid="{00000000-0005-0000-0000-0000003B0000}"/>
    <cellStyle name="計算方式 8 3 2 3" xfId="2966" xr:uid="{00000000-0005-0000-0000-0000BB050000}"/>
    <cellStyle name="計算方式 8 3 2 3 10" xfId="17559" xr:uid="{00000000-0005-0000-0000-00003E090000}"/>
    <cellStyle name="計算方式 8 3 2 3 10 2" xfId="36115" xr:uid="{00000000-0005-0000-0000-0000023B0000}"/>
    <cellStyle name="計算方式 8 3 2 3 10 3" xfId="49745" xr:uid="{00000000-0005-0000-0000-0000023B0000}"/>
    <cellStyle name="計算方式 8 3 2 3 11" xfId="55787" xr:uid="{00000000-0005-0000-0000-0000BB050000}"/>
    <cellStyle name="計算方式 8 3 2 3 2" xfId="6173" xr:uid="{00000000-0005-0000-0000-00003E090000}"/>
    <cellStyle name="計算方式 8 3 2 3 2 2" xfId="26581" xr:uid="{00000000-0005-0000-0000-0000033B0000}"/>
    <cellStyle name="計算方式 8 3 2 3 2 3" xfId="41875" xr:uid="{00000000-0005-0000-0000-0000033B0000}"/>
    <cellStyle name="計算方式 8 3 2 3 3" xfId="8139" xr:uid="{00000000-0005-0000-0000-00003E090000}"/>
    <cellStyle name="計算方式 8 3 2 3 3 2" xfId="28156" xr:uid="{00000000-0005-0000-0000-0000043B0000}"/>
    <cellStyle name="計算方式 8 3 2 3 3 3" xfId="43054" xr:uid="{00000000-0005-0000-0000-0000043B0000}"/>
    <cellStyle name="計算方式 8 3 2 3 4" xfId="8999" xr:uid="{00000000-0005-0000-0000-00003E090000}"/>
    <cellStyle name="計算方式 8 3 2 3 4 2" xfId="28833" xr:uid="{00000000-0005-0000-0000-0000053B0000}"/>
    <cellStyle name="計算方式 8 3 2 3 4 3" xfId="43531" xr:uid="{00000000-0005-0000-0000-0000053B0000}"/>
    <cellStyle name="計算方式 8 3 2 3 5" xfId="9856" xr:uid="{00000000-0005-0000-0000-00003E090000}"/>
    <cellStyle name="計算方式 8 3 2 3 5 2" xfId="29457" xr:uid="{00000000-0005-0000-0000-0000063B0000}"/>
    <cellStyle name="計算方式 8 3 2 3 5 3" xfId="44035" xr:uid="{00000000-0005-0000-0000-0000063B0000}"/>
    <cellStyle name="計算方式 8 3 2 3 6" xfId="10623" xr:uid="{00000000-0005-0000-0000-0000B9290000}"/>
    <cellStyle name="計算方式 8 3 2 3 7" xfId="12971" xr:uid="{00000000-0005-0000-0000-00003E090000}"/>
    <cellStyle name="計算方式 8 3 2 3 7 2" xfId="31527" xr:uid="{00000000-0005-0000-0000-0000083B0000}"/>
    <cellStyle name="計算方式 8 3 2 3 7 3" xfId="45610" xr:uid="{00000000-0005-0000-0000-0000083B0000}"/>
    <cellStyle name="計算方式 8 3 2 3 8" xfId="16872" xr:uid="{00000000-0005-0000-0000-00003E090000}"/>
    <cellStyle name="計算方式 8 3 2 3 8 2" xfId="35428" xr:uid="{00000000-0005-0000-0000-0000093B0000}"/>
    <cellStyle name="計算方式 8 3 2 3 8 3" xfId="49121" xr:uid="{00000000-0005-0000-0000-0000093B0000}"/>
    <cellStyle name="計算方式 8 3 2 3 9" xfId="13927" xr:uid="{00000000-0005-0000-0000-0000BB050000}"/>
    <cellStyle name="計算方式 8 3 2 3 9 2" xfId="32483" xr:uid="{00000000-0005-0000-0000-00000A3B0000}"/>
    <cellStyle name="計算方式 8 3 2 3 9 3" xfId="46495" xr:uid="{00000000-0005-0000-0000-00000A3B0000}"/>
    <cellStyle name="計算方式 8 3 2 4" xfId="3124" xr:uid="{00000000-0005-0000-0000-0000BB050000}"/>
    <cellStyle name="計算方式 8 3 2 4 10" xfId="24326" xr:uid="{00000000-0005-0000-0000-00000B3B0000}"/>
    <cellStyle name="計算方式 8 3 2 4 11" xfId="55945" xr:uid="{00000000-0005-0000-0000-0000BB050000}"/>
    <cellStyle name="計算方式 8 3 2 4 2" xfId="6331" xr:uid="{00000000-0005-0000-0000-00003F090000}"/>
    <cellStyle name="計算方式 8 3 2 4 2 2" xfId="21000" xr:uid="{00000000-0005-0000-0000-0000E20B0000}"/>
    <cellStyle name="計算方式 8 3 2 4 2 2 2" xfId="39543" xr:uid="{00000000-0005-0000-0000-00000D3B0000}"/>
    <cellStyle name="計算方式 8 3 2 4 2 2 3" xfId="52892" xr:uid="{00000000-0005-0000-0000-00000D3B0000}"/>
    <cellStyle name="計算方式 8 3 2 4 2 3" xfId="26739" xr:uid="{00000000-0005-0000-0000-00000C3B0000}"/>
    <cellStyle name="計算方式 8 3 2 4 2 4" xfId="41961" xr:uid="{00000000-0005-0000-0000-00000C3B0000}"/>
    <cellStyle name="計算方式 8 3 2 4 3" xfId="10014" xr:uid="{00000000-0005-0000-0000-00003F090000}"/>
    <cellStyle name="計算方式 8 3 2 4 3 2" xfId="29615" xr:uid="{00000000-0005-0000-0000-00000E3B0000}"/>
    <cellStyle name="計算方式 8 3 2 4 3 3" xfId="44181" xr:uid="{00000000-0005-0000-0000-00000E3B0000}"/>
    <cellStyle name="計算方式 8 3 2 4 4" xfId="10624" xr:uid="{00000000-0005-0000-0000-0000BA290000}"/>
    <cellStyle name="計算方式 8 3 2 4 5" xfId="11967" xr:uid="{00000000-0005-0000-0000-00003F090000}"/>
    <cellStyle name="計算方式 8 3 2 4 5 2" xfId="30531" xr:uid="{00000000-0005-0000-0000-0000103B0000}"/>
    <cellStyle name="計算方式 8 3 2 4 5 3" xfId="44675" xr:uid="{00000000-0005-0000-0000-0000103B0000}"/>
    <cellStyle name="計算方式 8 3 2 4 6" xfId="17030" xr:uid="{00000000-0005-0000-0000-00003F090000}"/>
    <cellStyle name="計算方式 8 3 2 4 6 2" xfId="35586" xr:uid="{00000000-0005-0000-0000-0000113B0000}"/>
    <cellStyle name="計算方式 8 3 2 4 6 3" xfId="49267" xr:uid="{00000000-0005-0000-0000-0000113B0000}"/>
    <cellStyle name="計算方式 8 3 2 4 7" xfId="17394" xr:uid="{00000000-0005-0000-0000-0000BB050000}"/>
    <cellStyle name="計算方式 8 3 2 4 7 2" xfId="35950" xr:uid="{00000000-0005-0000-0000-0000123B0000}"/>
    <cellStyle name="計算方式 8 3 2 4 7 3" xfId="49604" xr:uid="{00000000-0005-0000-0000-0000123B0000}"/>
    <cellStyle name="計算方式 8 3 2 4 8" xfId="15147" xr:uid="{00000000-0005-0000-0000-00003F090000}"/>
    <cellStyle name="計算方式 8 3 2 4 8 2" xfId="33703" xr:uid="{00000000-0005-0000-0000-0000133B0000}"/>
    <cellStyle name="計算方式 8 3 2 4 8 3" xfId="47654" xr:uid="{00000000-0005-0000-0000-0000133B0000}"/>
    <cellStyle name="計算方式 8 3 2 4 9" xfId="21888" xr:uid="{00000000-0005-0000-0000-0000BB050000}"/>
    <cellStyle name="計算方式 8 3 2 4 9 2" xfId="40428" xr:uid="{00000000-0005-0000-0000-0000143B0000}"/>
    <cellStyle name="計算方式 8 3 2 4 9 3" xfId="53776" xr:uid="{00000000-0005-0000-0000-0000143B0000}"/>
    <cellStyle name="計算方式 8 3 2 5" xfId="5055" xr:uid="{00000000-0005-0000-0000-00003C090000}"/>
    <cellStyle name="計算方式 8 3 2 5 2" xfId="20083" xr:uid="{00000000-0005-0000-0000-0000E30B0000}"/>
    <cellStyle name="計算方式 8 3 2 5 2 2" xfId="38636" xr:uid="{00000000-0005-0000-0000-0000163B0000}"/>
    <cellStyle name="計算方式 8 3 2 5 2 3" xfId="52128" xr:uid="{00000000-0005-0000-0000-0000163B0000}"/>
    <cellStyle name="計算方式 8 3 2 5 3" xfId="25473" xr:uid="{00000000-0005-0000-0000-0000153B0000}"/>
    <cellStyle name="計算方式 8 3 2 5 4" xfId="41042" xr:uid="{00000000-0005-0000-0000-0000153B0000}"/>
    <cellStyle name="計算方式 8 3 2 6" xfId="10621" xr:uid="{00000000-0005-0000-0000-0000B7290000}"/>
    <cellStyle name="計算方式 8 3 2 7" xfId="12343" xr:uid="{00000000-0005-0000-0000-0000BB050000}"/>
    <cellStyle name="計算方式 8 3 2 7 2" xfId="30904" xr:uid="{00000000-0005-0000-0000-0000183B0000}"/>
    <cellStyle name="計算方式 8 3 2 7 3" xfId="45014" xr:uid="{00000000-0005-0000-0000-0000183B0000}"/>
    <cellStyle name="計算方式 8 3 2 8" xfId="18322" xr:uid="{00000000-0005-0000-0000-00003C090000}"/>
    <cellStyle name="計算方式 8 3 2 8 2" xfId="36878" xr:uid="{00000000-0005-0000-0000-0000193B0000}"/>
    <cellStyle name="計算方式 8 3 2 8 3" xfId="50407" xr:uid="{00000000-0005-0000-0000-0000193B0000}"/>
    <cellStyle name="計算方式 8 3 2 9" xfId="19904" xr:uid="{00000000-0005-0000-0000-00003C090000}"/>
    <cellStyle name="計算方式 8 3 2 9 2" xfId="38460" xr:uid="{00000000-0005-0000-0000-00001A3B0000}"/>
    <cellStyle name="計算方式 8 3 2 9 3" xfId="51952" xr:uid="{00000000-0005-0000-0000-00001A3B0000}"/>
    <cellStyle name="計算方式 8 3 3" xfId="2173" xr:uid="{00000000-0005-0000-0000-0000BA050000}"/>
    <cellStyle name="計算方式 8 3 3 10" xfId="18650" xr:uid="{00000000-0005-0000-0000-0000BA050000}"/>
    <cellStyle name="計算方式 8 3 3 10 2" xfId="37206" xr:uid="{00000000-0005-0000-0000-00001C3B0000}"/>
    <cellStyle name="計算方式 8 3 3 10 3" xfId="50703" xr:uid="{00000000-0005-0000-0000-00001C3B0000}"/>
    <cellStyle name="計算方式 8 3 3 11" xfId="19105" xr:uid="{00000000-0005-0000-0000-000040090000}"/>
    <cellStyle name="計算方式 8 3 3 11 2" xfId="37661" xr:uid="{00000000-0005-0000-0000-00001D3B0000}"/>
    <cellStyle name="計算方式 8 3 3 11 3" xfId="51153" xr:uid="{00000000-0005-0000-0000-00001D3B0000}"/>
    <cellStyle name="計算方式 8 3 3 12" xfId="23684" xr:uid="{00000000-0005-0000-0000-00001B3B0000}"/>
    <cellStyle name="計算方式 8 3 3 13" xfId="55093" xr:uid="{00000000-0005-0000-0000-0000BA050000}"/>
    <cellStyle name="計算方式 8 3 3 2" xfId="5380" xr:uid="{00000000-0005-0000-0000-000040090000}"/>
    <cellStyle name="計算方式 8 3 3 2 2" xfId="20370" xr:uid="{00000000-0005-0000-0000-0000E50B0000}"/>
    <cellStyle name="計算方式 8 3 3 2 2 2" xfId="38922" xr:uid="{00000000-0005-0000-0000-00001F3B0000}"/>
    <cellStyle name="計算方式 8 3 3 2 2 3" xfId="52401" xr:uid="{00000000-0005-0000-0000-00001F3B0000}"/>
    <cellStyle name="計算方式 8 3 3 2 3" xfId="25797" xr:uid="{00000000-0005-0000-0000-00001E3B0000}"/>
    <cellStyle name="計算方式 8 3 3 2 4" xfId="41293" xr:uid="{00000000-0005-0000-0000-00001E3B0000}"/>
    <cellStyle name="計算方式 8 3 3 3" xfId="7346" xr:uid="{00000000-0005-0000-0000-000040090000}"/>
    <cellStyle name="計算方式 8 3 3 3 2" xfId="27531" xr:uid="{00000000-0005-0000-0000-0000203B0000}"/>
    <cellStyle name="計算方式 8 3 3 3 3" xfId="42617" xr:uid="{00000000-0005-0000-0000-0000203B0000}"/>
    <cellStyle name="計算方式 8 3 3 4" xfId="4576" xr:uid="{00000000-0005-0000-0000-000040090000}"/>
    <cellStyle name="計算方式 8 3 3 4 2" xfId="25088" xr:uid="{00000000-0005-0000-0000-0000213B0000}"/>
    <cellStyle name="計算方式 8 3 3 4 3" xfId="27205" xr:uid="{00000000-0005-0000-0000-0000213B0000}"/>
    <cellStyle name="計算方式 8 3 3 5" xfId="8162" xr:uid="{00000000-0005-0000-0000-000040090000}"/>
    <cellStyle name="計算方式 8 3 3 5 2" xfId="28179" xr:uid="{00000000-0005-0000-0000-0000223B0000}"/>
    <cellStyle name="計算方式 8 3 3 5 3" xfId="43077" xr:uid="{00000000-0005-0000-0000-0000223B0000}"/>
    <cellStyle name="計算方式 8 3 3 6" xfId="10625" xr:uid="{00000000-0005-0000-0000-0000BB290000}"/>
    <cellStyle name="計算方式 8 3 3 7" xfId="12449" xr:uid="{00000000-0005-0000-0000-0000BA050000}"/>
    <cellStyle name="計算方式 8 3 3 7 2" xfId="31008" xr:uid="{00000000-0005-0000-0000-0000243B0000}"/>
    <cellStyle name="計算方式 8 3 3 7 3" xfId="45108" xr:uid="{00000000-0005-0000-0000-0000243B0000}"/>
    <cellStyle name="計算方式 8 3 3 8" xfId="14850" xr:uid="{00000000-0005-0000-0000-00003F090000}"/>
    <cellStyle name="計算方式 8 3 3 8 2" xfId="33406" xr:uid="{00000000-0005-0000-0000-0000253B0000}"/>
    <cellStyle name="計算方式 8 3 3 8 3" xfId="47367" xr:uid="{00000000-0005-0000-0000-0000253B0000}"/>
    <cellStyle name="計算方式 8 3 3 9" xfId="13492" xr:uid="{00000000-0005-0000-0000-000040090000}"/>
    <cellStyle name="計算方式 8 3 3 9 2" xfId="32048" xr:uid="{00000000-0005-0000-0000-0000263B0000}"/>
    <cellStyle name="計算方式 8 3 3 9 3" xfId="46113" xr:uid="{00000000-0005-0000-0000-0000263B0000}"/>
    <cellStyle name="計算方式 8 3 4" xfId="2217" xr:uid="{00000000-0005-0000-0000-0000BA050000}"/>
    <cellStyle name="計算方式 8 3 4 10" xfId="23728" xr:uid="{00000000-0005-0000-0000-0000273B0000}"/>
    <cellStyle name="計算方式 8 3 4 11" xfId="55137" xr:uid="{00000000-0005-0000-0000-0000BA050000}"/>
    <cellStyle name="計算方式 8 3 4 2" xfId="5424" xr:uid="{00000000-0005-0000-0000-000041090000}"/>
    <cellStyle name="計算方式 8 3 4 2 2" xfId="20414" xr:uid="{00000000-0005-0000-0000-0000E70B0000}"/>
    <cellStyle name="計算方式 8 3 4 2 2 2" xfId="38966" xr:uid="{00000000-0005-0000-0000-0000293B0000}"/>
    <cellStyle name="計算方式 8 3 4 2 2 3" xfId="52445" xr:uid="{00000000-0005-0000-0000-0000293B0000}"/>
    <cellStyle name="計算方式 8 3 4 2 3" xfId="25841" xr:uid="{00000000-0005-0000-0000-0000283B0000}"/>
    <cellStyle name="計算方式 8 3 4 2 4" xfId="41337" xr:uid="{00000000-0005-0000-0000-0000283B0000}"/>
    <cellStyle name="計算方式 8 3 4 3" xfId="6845" xr:uid="{00000000-0005-0000-0000-000041090000}"/>
    <cellStyle name="計算方式 8 3 4 3 2" xfId="27106" xr:uid="{00000000-0005-0000-0000-00002A3B0000}"/>
    <cellStyle name="計算方式 8 3 4 3 3" xfId="42280" xr:uid="{00000000-0005-0000-0000-00002A3B0000}"/>
    <cellStyle name="計算方式 8 3 4 4" xfId="10626" xr:uid="{00000000-0005-0000-0000-0000BC290000}"/>
    <cellStyle name="計算方式 8 3 4 5" xfId="13261" xr:uid="{00000000-0005-0000-0000-000041090000}"/>
    <cellStyle name="計算方式 8 3 4 5 2" xfId="31817" xr:uid="{00000000-0005-0000-0000-00002C3B0000}"/>
    <cellStyle name="計算方式 8 3 4 5 3" xfId="45899" xr:uid="{00000000-0005-0000-0000-00002C3B0000}"/>
    <cellStyle name="計算方式 8 3 4 6" xfId="15496" xr:uid="{00000000-0005-0000-0000-000041090000}"/>
    <cellStyle name="計算方式 8 3 4 6 2" xfId="34052" xr:uid="{00000000-0005-0000-0000-00002D3B0000}"/>
    <cellStyle name="計算方式 8 3 4 6 3" xfId="47976" xr:uid="{00000000-0005-0000-0000-00002D3B0000}"/>
    <cellStyle name="計算方式 8 3 4 7" xfId="15896" xr:uid="{00000000-0005-0000-0000-0000BA050000}"/>
    <cellStyle name="計算方式 8 3 4 7 2" xfId="34452" xr:uid="{00000000-0005-0000-0000-00002E3B0000}"/>
    <cellStyle name="計算方式 8 3 4 7 3" xfId="48300" xr:uid="{00000000-0005-0000-0000-00002E3B0000}"/>
    <cellStyle name="計算方式 8 3 4 8" xfId="15285" xr:uid="{00000000-0005-0000-0000-000041090000}"/>
    <cellStyle name="計算方式 8 3 4 8 2" xfId="33841" xr:uid="{00000000-0005-0000-0000-00002F3B0000}"/>
    <cellStyle name="計算方式 8 3 4 8 3" xfId="47778" xr:uid="{00000000-0005-0000-0000-00002F3B0000}"/>
    <cellStyle name="計算方式 8 3 4 9" xfId="21373" xr:uid="{00000000-0005-0000-0000-0000BA050000}"/>
    <cellStyle name="計算方式 8 3 4 9 2" xfId="39913" xr:uid="{00000000-0005-0000-0000-0000303B0000}"/>
    <cellStyle name="計算方式 8 3 4 9 3" xfId="53261" xr:uid="{00000000-0005-0000-0000-0000303B0000}"/>
    <cellStyle name="計算方式 8 3 5" xfId="3198" xr:uid="{00000000-0005-0000-0000-0000BA050000}"/>
    <cellStyle name="計算方式 8 3 5 10" xfId="56017" xr:uid="{00000000-0005-0000-0000-0000BA050000}"/>
    <cellStyle name="計算方式 8 3 5 2" xfId="6405" xr:uid="{00000000-0005-0000-0000-000042090000}"/>
    <cellStyle name="計算方式 8 3 5 2 2" xfId="21040" xr:uid="{00000000-0005-0000-0000-0000E90B0000}"/>
    <cellStyle name="計算方式 8 3 5 2 2 2" xfId="39580" xr:uid="{00000000-0005-0000-0000-0000333B0000}"/>
    <cellStyle name="計算方式 8 3 5 2 2 3" xfId="52928" xr:uid="{00000000-0005-0000-0000-0000333B0000}"/>
    <cellStyle name="計算方式 8 3 5 2 3" xfId="26810" xr:uid="{00000000-0005-0000-0000-0000323B0000}"/>
    <cellStyle name="計算方式 8 3 5 2 4" xfId="42031" xr:uid="{00000000-0005-0000-0000-0000323B0000}"/>
    <cellStyle name="計算方式 8 3 5 3" xfId="10088" xr:uid="{00000000-0005-0000-0000-000042090000}"/>
    <cellStyle name="計算方式 8 3 5 3 2" xfId="29687" xr:uid="{00000000-0005-0000-0000-0000343B0000}"/>
    <cellStyle name="計算方式 8 3 5 3 3" xfId="44251" xr:uid="{00000000-0005-0000-0000-0000343B0000}"/>
    <cellStyle name="計算方式 8 3 5 4" xfId="10627" xr:uid="{00000000-0005-0000-0000-0000BD290000}"/>
    <cellStyle name="計算方式 8 3 5 5" xfId="12883" xr:uid="{00000000-0005-0000-0000-000042090000}"/>
    <cellStyle name="計算方式 8 3 5 5 2" xfId="31439" xr:uid="{00000000-0005-0000-0000-0000363B0000}"/>
    <cellStyle name="計算方式 8 3 5 5 3" xfId="45522" xr:uid="{00000000-0005-0000-0000-0000363B0000}"/>
    <cellStyle name="計算方式 8 3 5 6" xfId="17104" xr:uid="{00000000-0005-0000-0000-000042090000}"/>
    <cellStyle name="計算方式 8 3 5 6 2" xfId="35660" xr:uid="{00000000-0005-0000-0000-0000373B0000}"/>
    <cellStyle name="計算方式 8 3 5 6 3" xfId="49340" xr:uid="{00000000-0005-0000-0000-0000373B0000}"/>
    <cellStyle name="計算方式 8 3 5 7" xfId="12138" xr:uid="{00000000-0005-0000-0000-0000BA050000}"/>
    <cellStyle name="計算方式 8 3 5 7 2" xfId="30701" xr:uid="{00000000-0005-0000-0000-0000383B0000}"/>
    <cellStyle name="計算方式 8 3 5 7 3" xfId="44839" xr:uid="{00000000-0005-0000-0000-0000383B0000}"/>
    <cellStyle name="計算方式 8 3 5 8" xfId="21109" xr:uid="{00000000-0005-0000-0000-000042090000}"/>
    <cellStyle name="計算方式 8 3 5 8 2" xfId="39649" xr:uid="{00000000-0005-0000-0000-0000393B0000}"/>
    <cellStyle name="計算方式 8 3 5 8 3" xfId="52997" xr:uid="{00000000-0005-0000-0000-0000393B0000}"/>
    <cellStyle name="計算方式 8 3 5 9" xfId="21961" xr:uid="{00000000-0005-0000-0000-0000BA050000}"/>
    <cellStyle name="計算方式 8 3 5 9 2" xfId="40501" xr:uid="{00000000-0005-0000-0000-00003A3B0000}"/>
    <cellStyle name="計算方式 8 3 5 9 3" xfId="53849" xr:uid="{00000000-0005-0000-0000-00003A3B0000}"/>
    <cellStyle name="計算方式 8 3 6" xfId="4642" xr:uid="{00000000-0005-0000-0000-00003B090000}"/>
    <cellStyle name="計算方式 8 3 6 2" xfId="25154" xr:uid="{00000000-0005-0000-0000-00003B3B0000}"/>
    <cellStyle name="計算方式 8 3 6 3" xfId="22562" xr:uid="{00000000-0005-0000-0000-00003B3B0000}"/>
    <cellStyle name="計算方式 8 3 7" xfId="10620" xr:uid="{00000000-0005-0000-0000-0000B6290000}"/>
    <cellStyle name="計算方式 8 3 8" xfId="15327" xr:uid="{00000000-0005-0000-0000-0000BA050000}"/>
    <cellStyle name="計算方式 8 3 8 2" xfId="33883" xr:uid="{00000000-0005-0000-0000-00003D3B0000}"/>
    <cellStyle name="計算方式 8 3 8 3" xfId="47818" xr:uid="{00000000-0005-0000-0000-00003D3B0000}"/>
    <cellStyle name="計算方式 8 3 9" xfId="15328" xr:uid="{00000000-0005-0000-0000-00003B090000}"/>
    <cellStyle name="計算方式 8 3 9 2" xfId="33884" xr:uid="{00000000-0005-0000-0000-00003E3B0000}"/>
    <cellStyle name="計算方式 8 3 9 3" xfId="47819" xr:uid="{00000000-0005-0000-0000-00003E3B0000}"/>
    <cellStyle name="計算方式 8 4" xfId="1845" xr:uid="{00000000-0005-0000-0000-0000BC050000}"/>
    <cellStyle name="計算方式 8 4 10" xfId="21318" xr:uid="{00000000-0005-0000-0000-0000BC050000}"/>
    <cellStyle name="計算方式 8 4 10 2" xfId="39858" xr:uid="{00000000-0005-0000-0000-0000403B0000}"/>
    <cellStyle name="計算方式 8 4 10 3" xfId="53206" xr:uid="{00000000-0005-0000-0000-0000403B0000}"/>
    <cellStyle name="計算方式 8 4 11" xfId="19411" xr:uid="{00000000-0005-0000-0000-0000BC050000}"/>
    <cellStyle name="計算方式 8 4 11 2" xfId="37967" xr:uid="{00000000-0005-0000-0000-0000413B0000}"/>
    <cellStyle name="計算方式 8 4 11 3" xfId="51459" xr:uid="{00000000-0005-0000-0000-0000413B0000}"/>
    <cellStyle name="計算方式 8 4 12" xfId="23400" xr:uid="{00000000-0005-0000-0000-00003F3B0000}"/>
    <cellStyle name="計算方式 8 4 13" xfId="29717" xr:uid="{00000000-0005-0000-0000-00003F3B0000}"/>
    <cellStyle name="計算方式 8 4 14" xfId="54766" xr:uid="{00000000-0005-0000-0000-0000BC050000}"/>
    <cellStyle name="計算方式 8 4 2" xfId="1862" xr:uid="{00000000-0005-0000-0000-0000BC050000}"/>
    <cellStyle name="計算方式 8 4 2 10" xfId="17382" xr:uid="{00000000-0005-0000-0000-0000BC050000}"/>
    <cellStyle name="計算方式 8 4 2 10 2" xfId="35938" xr:uid="{00000000-0005-0000-0000-0000433B0000}"/>
    <cellStyle name="計算方式 8 4 2 10 3" xfId="49593" xr:uid="{00000000-0005-0000-0000-0000433B0000}"/>
    <cellStyle name="計算方式 8 4 2 11" xfId="18769" xr:uid="{00000000-0005-0000-0000-000044090000}"/>
    <cellStyle name="計算方式 8 4 2 11 2" xfId="37325" xr:uid="{00000000-0005-0000-0000-0000443B0000}"/>
    <cellStyle name="計算方式 8 4 2 11 3" xfId="50822" xr:uid="{00000000-0005-0000-0000-0000443B0000}"/>
    <cellStyle name="計算方式 8 4 2 12" xfId="23417" xr:uid="{00000000-0005-0000-0000-0000423B0000}"/>
    <cellStyle name="計算方式 8 4 2 13" xfId="54782" xr:uid="{00000000-0005-0000-0000-0000BC050000}"/>
    <cellStyle name="計算方式 8 4 2 2" xfId="5069" xr:uid="{00000000-0005-0000-0000-000044090000}"/>
    <cellStyle name="計算方式 8 4 2 2 2" xfId="20096" xr:uid="{00000000-0005-0000-0000-0000EC0B0000}"/>
    <cellStyle name="計算方式 8 4 2 2 2 2" xfId="38648" xr:uid="{00000000-0005-0000-0000-0000463B0000}"/>
    <cellStyle name="計算方式 8 4 2 2 2 3" xfId="52140" xr:uid="{00000000-0005-0000-0000-0000463B0000}"/>
    <cellStyle name="計算方式 8 4 2 2 3" xfId="25486" xr:uid="{00000000-0005-0000-0000-0000453B0000}"/>
    <cellStyle name="計算方式 8 4 2 2 4" xfId="41055" xr:uid="{00000000-0005-0000-0000-0000453B0000}"/>
    <cellStyle name="計算方式 8 4 2 3" xfId="7035" xr:uid="{00000000-0005-0000-0000-000044090000}"/>
    <cellStyle name="計算方式 8 4 2 3 2" xfId="27223" xr:uid="{00000000-0005-0000-0000-0000473B0000}"/>
    <cellStyle name="計算方式 8 4 2 3 3" xfId="42326" xr:uid="{00000000-0005-0000-0000-0000473B0000}"/>
    <cellStyle name="計算方式 8 4 2 4" xfId="3972" xr:uid="{00000000-0005-0000-0000-000044090000}"/>
    <cellStyle name="計算方式 8 4 2 4 2" xfId="24526" xr:uid="{00000000-0005-0000-0000-0000483B0000}"/>
    <cellStyle name="計算方式 8 4 2 4 3" xfId="22781" xr:uid="{00000000-0005-0000-0000-0000483B0000}"/>
    <cellStyle name="計算方式 8 4 2 5" xfId="7018" xr:uid="{00000000-0005-0000-0000-000044090000}"/>
    <cellStyle name="計算方式 8 4 2 5 2" xfId="27207" xr:uid="{00000000-0005-0000-0000-0000493B0000}"/>
    <cellStyle name="計算方式 8 4 2 5 3" xfId="42311" xr:uid="{00000000-0005-0000-0000-0000493B0000}"/>
    <cellStyle name="計算方式 8 4 2 6" xfId="10629" xr:uid="{00000000-0005-0000-0000-0000BF290000}"/>
    <cellStyle name="計算方式 8 4 2 7" xfId="12763" xr:uid="{00000000-0005-0000-0000-0000BC050000}"/>
    <cellStyle name="計算方式 8 4 2 7 2" xfId="31319" xr:uid="{00000000-0005-0000-0000-00004B3B0000}"/>
    <cellStyle name="計算方式 8 4 2 7 3" xfId="45407" xr:uid="{00000000-0005-0000-0000-00004B3B0000}"/>
    <cellStyle name="計算方式 8 4 2 8" xfId="13652" xr:uid="{00000000-0005-0000-0000-000043090000}"/>
    <cellStyle name="計算方式 8 4 2 8 2" xfId="32208" xr:uid="{00000000-0005-0000-0000-00004C3B0000}"/>
    <cellStyle name="計算方式 8 4 2 8 3" xfId="46253" xr:uid="{00000000-0005-0000-0000-00004C3B0000}"/>
    <cellStyle name="計算方式 8 4 2 9" xfId="15787" xr:uid="{00000000-0005-0000-0000-000044090000}"/>
    <cellStyle name="計算方式 8 4 2 9 2" xfId="34343" xr:uid="{00000000-0005-0000-0000-00004D3B0000}"/>
    <cellStyle name="計算方式 8 4 2 9 3" xfId="48199" xr:uid="{00000000-0005-0000-0000-00004D3B0000}"/>
    <cellStyle name="計算方式 8 4 3" xfId="2963" xr:uid="{00000000-0005-0000-0000-0000BC050000}"/>
    <cellStyle name="計算方式 8 4 3 10" xfId="13961" xr:uid="{00000000-0005-0000-0000-000045090000}"/>
    <cellStyle name="計算方式 8 4 3 10 2" xfId="32517" xr:uid="{00000000-0005-0000-0000-00004F3B0000}"/>
    <cellStyle name="計算方式 8 4 3 10 3" xfId="46527" xr:uid="{00000000-0005-0000-0000-00004F3B0000}"/>
    <cellStyle name="計算方式 8 4 3 11" xfId="55784" xr:uid="{00000000-0005-0000-0000-0000BC050000}"/>
    <cellStyle name="計算方式 8 4 3 2" xfId="6170" xr:uid="{00000000-0005-0000-0000-000045090000}"/>
    <cellStyle name="計算方式 8 4 3 2 2" xfId="26578" xr:uid="{00000000-0005-0000-0000-0000503B0000}"/>
    <cellStyle name="計算方式 8 4 3 2 3" xfId="41872" xr:uid="{00000000-0005-0000-0000-0000503B0000}"/>
    <cellStyle name="計算方式 8 4 3 3" xfId="8136" xr:uid="{00000000-0005-0000-0000-000045090000}"/>
    <cellStyle name="計算方式 8 4 3 3 2" xfId="28153" xr:uid="{00000000-0005-0000-0000-0000513B0000}"/>
    <cellStyle name="計算方式 8 4 3 3 3" xfId="43051" xr:uid="{00000000-0005-0000-0000-0000513B0000}"/>
    <cellStyle name="計算方式 8 4 3 4" xfId="8996" xr:uid="{00000000-0005-0000-0000-000045090000}"/>
    <cellStyle name="計算方式 8 4 3 4 2" xfId="28830" xr:uid="{00000000-0005-0000-0000-0000523B0000}"/>
    <cellStyle name="計算方式 8 4 3 4 3" xfId="43528" xr:uid="{00000000-0005-0000-0000-0000523B0000}"/>
    <cellStyle name="計算方式 8 4 3 5" xfId="9853" xr:uid="{00000000-0005-0000-0000-000045090000}"/>
    <cellStyle name="計算方式 8 4 3 5 2" xfId="29454" xr:uid="{00000000-0005-0000-0000-0000533B0000}"/>
    <cellStyle name="計算方式 8 4 3 5 3" xfId="44032" xr:uid="{00000000-0005-0000-0000-0000533B0000}"/>
    <cellStyle name="計算方式 8 4 3 6" xfId="10630" xr:uid="{00000000-0005-0000-0000-0000C0290000}"/>
    <cellStyle name="計算方式 8 4 3 7" xfId="11850" xr:uid="{00000000-0005-0000-0000-000045090000}"/>
    <cellStyle name="計算方式 8 4 3 7 2" xfId="30414" xr:uid="{00000000-0005-0000-0000-0000553B0000}"/>
    <cellStyle name="計算方式 8 4 3 7 3" xfId="44559" xr:uid="{00000000-0005-0000-0000-0000553B0000}"/>
    <cellStyle name="計算方式 8 4 3 8" xfId="16869" xr:uid="{00000000-0005-0000-0000-000045090000}"/>
    <cellStyle name="計算方式 8 4 3 8 2" xfId="35425" xr:uid="{00000000-0005-0000-0000-0000563B0000}"/>
    <cellStyle name="計算方式 8 4 3 8 3" xfId="49118" xr:uid="{00000000-0005-0000-0000-0000563B0000}"/>
    <cellStyle name="計算方式 8 4 3 9" xfId="15565" xr:uid="{00000000-0005-0000-0000-0000BC050000}"/>
    <cellStyle name="計算方式 8 4 3 9 2" xfId="34121" xr:uid="{00000000-0005-0000-0000-0000573B0000}"/>
    <cellStyle name="計算方式 8 4 3 9 3" xfId="48016" xr:uid="{00000000-0005-0000-0000-0000573B0000}"/>
    <cellStyle name="計算方式 8 4 4" xfId="3121" xr:uid="{00000000-0005-0000-0000-0000BC050000}"/>
    <cellStyle name="計算方式 8 4 4 10" xfId="24323" xr:uid="{00000000-0005-0000-0000-0000583B0000}"/>
    <cellStyle name="計算方式 8 4 4 11" xfId="55942" xr:uid="{00000000-0005-0000-0000-0000BC050000}"/>
    <cellStyle name="計算方式 8 4 4 2" xfId="6328" xr:uid="{00000000-0005-0000-0000-000046090000}"/>
    <cellStyle name="計算方式 8 4 4 2 2" xfId="20997" xr:uid="{00000000-0005-0000-0000-0000EF0B0000}"/>
    <cellStyle name="計算方式 8 4 4 2 2 2" xfId="39540" xr:uid="{00000000-0005-0000-0000-00005A3B0000}"/>
    <cellStyle name="計算方式 8 4 4 2 2 3" xfId="52889" xr:uid="{00000000-0005-0000-0000-00005A3B0000}"/>
    <cellStyle name="計算方式 8 4 4 2 3" xfId="26736" xr:uid="{00000000-0005-0000-0000-0000593B0000}"/>
    <cellStyle name="計算方式 8 4 4 2 4" xfId="41958" xr:uid="{00000000-0005-0000-0000-0000593B0000}"/>
    <cellStyle name="計算方式 8 4 4 3" xfId="10011" xr:uid="{00000000-0005-0000-0000-000046090000}"/>
    <cellStyle name="計算方式 8 4 4 3 2" xfId="29612" xr:uid="{00000000-0005-0000-0000-00005B3B0000}"/>
    <cellStyle name="計算方式 8 4 4 3 3" xfId="44178" xr:uid="{00000000-0005-0000-0000-00005B3B0000}"/>
    <cellStyle name="計算方式 8 4 4 4" xfId="10631" xr:uid="{00000000-0005-0000-0000-0000C1290000}"/>
    <cellStyle name="計算方式 8 4 4 5" xfId="11968" xr:uid="{00000000-0005-0000-0000-000046090000}"/>
    <cellStyle name="計算方式 8 4 4 5 2" xfId="30532" xr:uid="{00000000-0005-0000-0000-00005D3B0000}"/>
    <cellStyle name="計算方式 8 4 4 5 3" xfId="44676" xr:uid="{00000000-0005-0000-0000-00005D3B0000}"/>
    <cellStyle name="計算方式 8 4 4 6" xfId="17027" xr:uid="{00000000-0005-0000-0000-000046090000}"/>
    <cellStyle name="計算方式 8 4 4 6 2" xfId="35583" xr:uid="{00000000-0005-0000-0000-00005E3B0000}"/>
    <cellStyle name="計算方式 8 4 4 6 3" xfId="49264" xr:uid="{00000000-0005-0000-0000-00005E3B0000}"/>
    <cellStyle name="計算方式 8 4 4 7" xfId="15785" xr:uid="{00000000-0005-0000-0000-0000BC050000}"/>
    <cellStyle name="計算方式 8 4 4 7 2" xfId="34341" xr:uid="{00000000-0005-0000-0000-00005F3B0000}"/>
    <cellStyle name="計算方式 8 4 4 7 3" xfId="48197" xr:uid="{00000000-0005-0000-0000-00005F3B0000}"/>
    <cellStyle name="計算方式 8 4 4 8" xfId="19604" xr:uid="{00000000-0005-0000-0000-000046090000}"/>
    <cellStyle name="計算方式 8 4 4 8 2" xfId="38160" xr:uid="{00000000-0005-0000-0000-0000603B0000}"/>
    <cellStyle name="計算方式 8 4 4 8 3" xfId="51652" xr:uid="{00000000-0005-0000-0000-0000603B0000}"/>
    <cellStyle name="計算方式 8 4 4 9" xfId="21885" xr:uid="{00000000-0005-0000-0000-0000BC050000}"/>
    <cellStyle name="計算方式 8 4 4 9 2" xfId="40425" xr:uid="{00000000-0005-0000-0000-0000613B0000}"/>
    <cellStyle name="計算方式 8 4 4 9 3" xfId="53773" xr:uid="{00000000-0005-0000-0000-0000613B0000}"/>
    <cellStyle name="計算方式 8 4 5" xfId="5052" xr:uid="{00000000-0005-0000-0000-000043090000}"/>
    <cellStyle name="計算方式 8 4 5 2" xfId="20080" xr:uid="{00000000-0005-0000-0000-0000F00B0000}"/>
    <cellStyle name="計算方式 8 4 5 2 2" xfId="38633" xr:uid="{00000000-0005-0000-0000-0000633B0000}"/>
    <cellStyle name="計算方式 8 4 5 2 3" xfId="52125" xr:uid="{00000000-0005-0000-0000-0000633B0000}"/>
    <cellStyle name="計算方式 8 4 5 3" xfId="25470" xr:uid="{00000000-0005-0000-0000-0000623B0000}"/>
    <cellStyle name="計算方式 8 4 5 4" xfId="41039" xr:uid="{00000000-0005-0000-0000-0000623B0000}"/>
    <cellStyle name="計算方式 8 4 6" xfId="10628" xr:uid="{00000000-0005-0000-0000-0000BE290000}"/>
    <cellStyle name="計算方式 8 4 7" xfId="13447" xr:uid="{00000000-0005-0000-0000-0000BC050000}"/>
    <cellStyle name="計算方式 8 4 7 2" xfId="32003" xr:uid="{00000000-0005-0000-0000-0000653B0000}"/>
    <cellStyle name="計算方式 8 4 7 3" xfId="46071" xr:uid="{00000000-0005-0000-0000-0000653B0000}"/>
    <cellStyle name="計算方式 8 4 8" xfId="18473" xr:uid="{00000000-0005-0000-0000-000043090000}"/>
    <cellStyle name="計算方式 8 4 8 2" xfId="37029" xr:uid="{00000000-0005-0000-0000-0000663B0000}"/>
    <cellStyle name="計算方式 8 4 8 3" xfId="50542" xr:uid="{00000000-0005-0000-0000-0000663B0000}"/>
    <cellStyle name="計算方式 8 4 9" xfId="19253" xr:uid="{00000000-0005-0000-0000-000043090000}"/>
    <cellStyle name="計算方式 8 4 9 2" xfId="37809" xr:uid="{00000000-0005-0000-0000-0000673B0000}"/>
    <cellStyle name="計算方式 8 4 9 3" xfId="51301" xr:uid="{00000000-0005-0000-0000-0000673B0000}"/>
    <cellStyle name="計算方式 8 5" xfId="2176" xr:uid="{00000000-0005-0000-0000-0000B5050000}"/>
    <cellStyle name="計算方式 8 5 10" xfId="18029" xr:uid="{00000000-0005-0000-0000-0000B5050000}"/>
    <cellStyle name="計算方式 8 5 10 2" xfId="36585" xr:uid="{00000000-0005-0000-0000-0000693B0000}"/>
    <cellStyle name="計算方式 8 5 10 3" xfId="50152" xr:uid="{00000000-0005-0000-0000-0000693B0000}"/>
    <cellStyle name="計算方式 8 5 11" xfId="17260" xr:uid="{00000000-0005-0000-0000-000047090000}"/>
    <cellStyle name="計算方式 8 5 11 2" xfId="35816" xr:uid="{00000000-0005-0000-0000-00006A3B0000}"/>
    <cellStyle name="計算方式 8 5 11 3" xfId="49486" xr:uid="{00000000-0005-0000-0000-00006A3B0000}"/>
    <cellStyle name="計算方式 8 5 12" xfId="23687" xr:uid="{00000000-0005-0000-0000-0000683B0000}"/>
    <cellStyle name="計算方式 8 5 13" xfId="55096" xr:uid="{00000000-0005-0000-0000-0000B5050000}"/>
    <cellStyle name="計算方式 8 5 2" xfId="5383" xr:uid="{00000000-0005-0000-0000-000047090000}"/>
    <cellStyle name="計算方式 8 5 2 2" xfId="20373" xr:uid="{00000000-0005-0000-0000-0000F20B0000}"/>
    <cellStyle name="計算方式 8 5 2 2 2" xfId="38925" xr:uid="{00000000-0005-0000-0000-00006C3B0000}"/>
    <cellStyle name="計算方式 8 5 2 2 3" xfId="52404" xr:uid="{00000000-0005-0000-0000-00006C3B0000}"/>
    <cellStyle name="計算方式 8 5 2 3" xfId="25800" xr:uid="{00000000-0005-0000-0000-00006B3B0000}"/>
    <cellStyle name="計算方式 8 5 2 4" xfId="41296" xr:uid="{00000000-0005-0000-0000-00006B3B0000}"/>
    <cellStyle name="計算方式 8 5 3" xfId="7349" xr:uid="{00000000-0005-0000-0000-000047090000}"/>
    <cellStyle name="計算方式 8 5 3 2" xfId="27534" xr:uid="{00000000-0005-0000-0000-00006D3B0000}"/>
    <cellStyle name="計算方式 8 5 3 3" xfId="42620" xr:uid="{00000000-0005-0000-0000-00006D3B0000}"/>
    <cellStyle name="計算方式 8 5 4" xfId="4579" xr:uid="{00000000-0005-0000-0000-000047090000}"/>
    <cellStyle name="計算方式 8 5 4 2" xfId="25091" xr:uid="{00000000-0005-0000-0000-00006E3B0000}"/>
    <cellStyle name="計算方式 8 5 4 3" xfId="24440" xr:uid="{00000000-0005-0000-0000-00006E3B0000}"/>
    <cellStyle name="計算方式 8 5 5" xfId="8163" xr:uid="{00000000-0005-0000-0000-000047090000}"/>
    <cellStyle name="計算方式 8 5 5 2" xfId="28180" xr:uid="{00000000-0005-0000-0000-00006F3B0000}"/>
    <cellStyle name="計算方式 8 5 5 3" xfId="43078" xr:uid="{00000000-0005-0000-0000-00006F3B0000}"/>
    <cellStyle name="計算方式 8 5 6" xfId="10632" xr:uid="{00000000-0005-0000-0000-0000C2290000}"/>
    <cellStyle name="計算方式 8 5 7" xfId="12446" xr:uid="{00000000-0005-0000-0000-0000B5050000}"/>
    <cellStyle name="計算方式 8 5 7 2" xfId="31005" xr:uid="{00000000-0005-0000-0000-0000713B0000}"/>
    <cellStyle name="計算方式 8 5 7 3" xfId="45105" xr:uid="{00000000-0005-0000-0000-0000713B0000}"/>
    <cellStyle name="計算方式 8 5 8" xfId="14853" xr:uid="{00000000-0005-0000-0000-000046090000}"/>
    <cellStyle name="計算方式 8 5 8 2" xfId="33409" xr:uid="{00000000-0005-0000-0000-0000723B0000}"/>
    <cellStyle name="計算方式 8 5 8 3" xfId="47370" xr:uid="{00000000-0005-0000-0000-0000723B0000}"/>
    <cellStyle name="計算方式 8 5 9" xfId="15652" xr:uid="{00000000-0005-0000-0000-000047090000}"/>
    <cellStyle name="計算方式 8 5 9 2" xfId="34208" xr:uid="{00000000-0005-0000-0000-0000733B0000}"/>
    <cellStyle name="計算方式 8 5 9 3" xfId="48097" xr:uid="{00000000-0005-0000-0000-0000733B0000}"/>
    <cellStyle name="計算方式 8 6" xfId="2220" xr:uid="{00000000-0005-0000-0000-0000B5050000}"/>
    <cellStyle name="計算方式 8 6 10" xfId="23731" xr:uid="{00000000-0005-0000-0000-0000743B0000}"/>
    <cellStyle name="計算方式 8 6 11" xfId="55140" xr:uid="{00000000-0005-0000-0000-0000B5050000}"/>
    <cellStyle name="計算方式 8 6 2" xfId="5427" xr:uid="{00000000-0005-0000-0000-000048090000}"/>
    <cellStyle name="計算方式 8 6 2 2" xfId="20417" xr:uid="{00000000-0005-0000-0000-0000F40B0000}"/>
    <cellStyle name="計算方式 8 6 2 2 2" xfId="38969" xr:uid="{00000000-0005-0000-0000-0000763B0000}"/>
    <cellStyle name="計算方式 8 6 2 2 3" xfId="52448" xr:uid="{00000000-0005-0000-0000-0000763B0000}"/>
    <cellStyle name="計算方式 8 6 2 3" xfId="25844" xr:uid="{00000000-0005-0000-0000-0000753B0000}"/>
    <cellStyle name="計算方式 8 6 2 4" xfId="41340" xr:uid="{00000000-0005-0000-0000-0000753B0000}"/>
    <cellStyle name="計算方式 8 6 3" xfId="8185" xr:uid="{00000000-0005-0000-0000-000048090000}"/>
    <cellStyle name="計算方式 8 6 3 2" xfId="28202" xr:uid="{00000000-0005-0000-0000-0000773B0000}"/>
    <cellStyle name="計算方式 8 6 3 3" xfId="43100" xr:uid="{00000000-0005-0000-0000-0000773B0000}"/>
    <cellStyle name="計算方式 8 6 4" xfId="10633" xr:uid="{00000000-0005-0000-0000-0000C3290000}"/>
    <cellStyle name="計算方式 8 6 5" xfId="13258" xr:uid="{00000000-0005-0000-0000-000048090000}"/>
    <cellStyle name="計算方式 8 6 5 2" xfId="31814" xr:uid="{00000000-0005-0000-0000-0000793B0000}"/>
    <cellStyle name="計算方式 8 6 5 3" xfId="45896" xr:uid="{00000000-0005-0000-0000-0000793B0000}"/>
    <cellStyle name="計算方式 8 6 6" xfId="15499" xr:uid="{00000000-0005-0000-0000-000048090000}"/>
    <cellStyle name="計算方式 8 6 6 2" xfId="34055" xr:uid="{00000000-0005-0000-0000-00007A3B0000}"/>
    <cellStyle name="計算方式 8 6 6 3" xfId="47979" xr:uid="{00000000-0005-0000-0000-00007A3B0000}"/>
    <cellStyle name="計算方式 8 6 7" xfId="18032" xr:uid="{00000000-0005-0000-0000-0000B5050000}"/>
    <cellStyle name="計算方式 8 6 7 2" xfId="36588" xr:uid="{00000000-0005-0000-0000-00007B3B0000}"/>
    <cellStyle name="計算方式 8 6 7 3" xfId="50155" xr:uid="{00000000-0005-0000-0000-00007B3B0000}"/>
    <cellStyle name="計算方式 8 6 8" xfId="15264" xr:uid="{00000000-0005-0000-0000-000048090000}"/>
    <cellStyle name="計算方式 8 6 8 2" xfId="33820" xr:uid="{00000000-0005-0000-0000-00007C3B0000}"/>
    <cellStyle name="計算方式 8 6 8 3" xfId="47761" xr:uid="{00000000-0005-0000-0000-00007C3B0000}"/>
    <cellStyle name="計算方式 8 6 9" xfId="21376" xr:uid="{00000000-0005-0000-0000-0000B5050000}"/>
    <cellStyle name="計算方式 8 6 9 2" xfId="39916" xr:uid="{00000000-0005-0000-0000-00007D3B0000}"/>
    <cellStyle name="計算方式 8 6 9 3" xfId="53264" xr:uid="{00000000-0005-0000-0000-00007D3B0000}"/>
    <cellStyle name="計算方式 8 7" xfId="3195" xr:uid="{00000000-0005-0000-0000-0000B5050000}"/>
    <cellStyle name="計算方式 8 7 10" xfId="56014" xr:uid="{00000000-0005-0000-0000-0000B5050000}"/>
    <cellStyle name="計算方式 8 7 2" xfId="6402" xr:uid="{00000000-0005-0000-0000-000049090000}"/>
    <cellStyle name="計算方式 8 7 2 2" xfId="21037" xr:uid="{00000000-0005-0000-0000-0000F60B0000}"/>
    <cellStyle name="計算方式 8 7 2 2 2" xfId="39577" xr:uid="{00000000-0005-0000-0000-0000803B0000}"/>
    <cellStyle name="計算方式 8 7 2 2 3" xfId="52925" xr:uid="{00000000-0005-0000-0000-0000803B0000}"/>
    <cellStyle name="計算方式 8 7 2 3" xfId="26807" xr:uid="{00000000-0005-0000-0000-00007F3B0000}"/>
    <cellStyle name="計算方式 8 7 2 4" xfId="42028" xr:uid="{00000000-0005-0000-0000-00007F3B0000}"/>
    <cellStyle name="計算方式 8 7 3" xfId="10085" xr:uid="{00000000-0005-0000-0000-000049090000}"/>
    <cellStyle name="計算方式 8 7 3 2" xfId="29684" xr:uid="{00000000-0005-0000-0000-0000813B0000}"/>
    <cellStyle name="計算方式 8 7 3 3" xfId="44248" xr:uid="{00000000-0005-0000-0000-0000813B0000}"/>
    <cellStyle name="計算方式 8 7 4" xfId="10634" xr:uid="{00000000-0005-0000-0000-0000C4290000}"/>
    <cellStyle name="計算方式 8 7 5" xfId="12886" xr:uid="{00000000-0005-0000-0000-000049090000}"/>
    <cellStyle name="計算方式 8 7 5 2" xfId="31442" xr:uid="{00000000-0005-0000-0000-0000833B0000}"/>
    <cellStyle name="計算方式 8 7 5 3" xfId="45525" xr:uid="{00000000-0005-0000-0000-0000833B0000}"/>
    <cellStyle name="計算方式 8 7 6" xfId="17101" xr:uid="{00000000-0005-0000-0000-000049090000}"/>
    <cellStyle name="計算方式 8 7 6 2" xfId="35657" xr:uid="{00000000-0005-0000-0000-0000843B0000}"/>
    <cellStyle name="計算方式 8 7 6 3" xfId="49337" xr:uid="{00000000-0005-0000-0000-0000843B0000}"/>
    <cellStyle name="計算方式 8 7 7" xfId="17819" xr:uid="{00000000-0005-0000-0000-0000B5050000}"/>
    <cellStyle name="計算方式 8 7 7 2" xfId="36375" xr:uid="{00000000-0005-0000-0000-0000853B0000}"/>
    <cellStyle name="計算方式 8 7 7 3" xfId="49971" xr:uid="{00000000-0005-0000-0000-0000853B0000}"/>
    <cellStyle name="計算方式 8 7 8" xfId="21106" xr:uid="{00000000-0005-0000-0000-000049090000}"/>
    <cellStyle name="計算方式 8 7 8 2" xfId="39646" xr:uid="{00000000-0005-0000-0000-0000863B0000}"/>
    <cellStyle name="計算方式 8 7 8 3" xfId="52994" xr:uid="{00000000-0005-0000-0000-0000863B0000}"/>
    <cellStyle name="計算方式 8 7 9" xfId="21958" xr:uid="{00000000-0005-0000-0000-0000B5050000}"/>
    <cellStyle name="計算方式 8 7 9 2" xfId="40498" xr:uid="{00000000-0005-0000-0000-0000873B0000}"/>
    <cellStyle name="計算方式 8 7 9 3" xfId="53846" xr:uid="{00000000-0005-0000-0000-0000873B0000}"/>
    <cellStyle name="計算方式 8 8" xfId="4639" xr:uid="{00000000-0005-0000-0000-00002A090000}"/>
    <cellStyle name="計算方式 8 8 2" xfId="25151" xr:uid="{00000000-0005-0000-0000-0000883B0000}"/>
    <cellStyle name="計算方式 8 8 3" xfId="28611" xr:uid="{00000000-0005-0000-0000-0000883B0000}"/>
    <cellStyle name="計算方式 8 9" xfId="10603" xr:uid="{00000000-0005-0000-0000-0000A5290000}"/>
    <cellStyle name="計算方式 9" xfId="1427" xr:uid="{00000000-0005-0000-0000-0000BD050000}"/>
    <cellStyle name="計算方式 9 10" xfId="15199" xr:uid="{00000000-0005-0000-0000-0000BD050000}"/>
    <cellStyle name="計算方式 9 10 2" xfId="33755" xr:uid="{00000000-0005-0000-0000-00008B3B0000}"/>
    <cellStyle name="計算方式 9 10 3" xfId="47701" xr:uid="{00000000-0005-0000-0000-00008B3B0000}"/>
    <cellStyle name="計算方式 9 11" xfId="14604" xr:uid="{00000000-0005-0000-0000-00004A090000}"/>
    <cellStyle name="計算方式 9 11 2" xfId="33160" xr:uid="{00000000-0005-0000-0000-00008C3B0000}"/>
    <cellStyle name="計算方式 9 11 3" xfId="47131" xr:uid="{00000000-0005-0000-0000-00008C3B0000}"/>
    <cellStyle name="計算方式 9 12" xfId="17181" xr:uid="{00000000-0005-0000-0000-00004A090000}"/>
    <cellStyle name="計算方式 9 12 2" xfId="35737" xr:uid="{00000000-0005-0000-0000-00008D3B0000}"/>
    <cellStyle name="計算方式 9 12 3" xfId="49412" xr:uid="{00000000-0005-0000-0000-00008D3B0000}"/>
    <cellStyle name="計算方式 9 13" xfId="19035" xr:uid="{00000000-0005-0000-0000-0000BD050000}"/>
    <cellStyle name="計算方式 9 13 2" xfId="37591" xr:uid="{00000000-0005-0000-0000-00008E3B0000}"/>
    <cellStyle name="計算方式 9 13 3" xfId="51083" xr:uid="{00000000-0005-0000-0000-00008E3B0000}"/>
    <cellStyle name="計算方式 9 14" xfId="18536" xr:uid="{00000000-0005-0000-0000-0000BD050000}"/>
    <cellStyle name="計算方式 9 14 2" xfId="37092" xr:uid="{00000000-0005-0000-0000-00008F3B0000}"/>
    <cellStyle name="計算方式 9 14 3" xfId="50595" xr:uid="{00000000-0005-0000-0000-00008F3B0000}"/>
    <cellStyle name="計算方式 9 15" xfId="23167" xr:uid="{00000000-0005-0000-0000-00008A3B0000}"/>
    <cellStyle name="計算方式 9 16" xfId="29865" xr:uid="{00000000-0005-0000-0000-00008A3B0000}"/>
    <cellStyle name="計算方式 9 17" xfId="54549" xr:uid="{00000000-0005-0000-0000-0000BD050000}"/>
    <cellStyle name="計算方式 9 2" xfId="1428" xr:uid="{00000000-0005-0000-0000-0000BE050000}"/>
    <cellStyle name="計算方式 9 2 10" xfId="16154" xr:uid="{00000000-0005-0000-0000-00004B090000}"/>
    <cellStyle name="計算方式 9 2 10 2" xfId="34710" xr:uid="{00000000-0005-0000-0000-0000913B0000}"/>
    <cellStyle name="計算方式 9 2 10 3" xfId="48510" xr:uid="{00000000-0005-0000-0000-0000913B0000}"/>
    <cellStyle name="計算方式 9 2 11" xfId="15277" xr:uid="{00000000-0005-0000-0000-00004B090000}"/>
    <cellStyle name="計算方式 9 2 11 2" xfId="33833" xr:uid="{00000000-0005-0000-0000-0000923B0000}"/>
    <cellStyle name="計算方式 9 2 11 3" xfId="47773" xr:uid="{00000000-0005-0000-0000-0000923B0000}"/>
    <cellStyle name="計算方式 9 2 12" xfId="17682" xr:uid="{00000000-0005-0000-0000-0000BE050000}"/>
    <cellStyle name="計算方式 9 2 12 2" xfId="36238" xr:uid="{00000000-0005-0000-0000-0000933B0000}"/>
    <cellStyle name="計算方式 9 2 12 3" xfId="49854" xr:uid="{00000000-0005-0000-0000-0000933B0000}"/>
    <cellStyle name="計算方式 9 2 13" xfId="19914" xr:uid="{00000000-0005-0000-0000-0000BE050000}"/>
    <cellStyle name="計算方式 9 2 13 2" xfId="38470" xr:uid="{00000000-0005-0000-0000-0000943B0000}"/>
    <cellStyle name="計算方式 9 2 13 3" xfId="51962" xr:uid="{00000000-0005-0000-0000-0000943B0000}"/>
    <cellStyle name="計算方式 9 2 14" xfId="23168" xr:uid="{00000000-0005-0000-0000-0000903B0000}"/>
    <cellStyle name="計算方式 9 2 15" xfId="29864" xr:uid="{00000000-0005-0000-0000-0000903B0000}"/>
    <cellStyle name="計算方式 9 2 16" xfId="54550" xr:uid="{00000000-0005-0000-0000-0000BE050000}"/>
    <cellStyle name="計算方式 9 2 2" xfId="1429" xr:uid="{00000000-0005-0000-0000-0000BF050000}"/>
    <cellStyle name="計算方式 9 2 2 10" xfId="19370" xr:uid="{00000000-0005-0000-0000-00004C090000}"/>
    <cellStyle name="計算方式 9 2 2 10 2" xfId="37926" xr:uid="{00000000-0005-0000-0000-0000963B0000}"/>
    <cellStyle name="計算方式 9 2 2 10 3" xfId="51418" xr:uid="{00000000-0005-0000-0000-0000963B0000}"/>
    <cellStyle name="計算方式 9 2 2 11" xfId="17523" xr:uid="{00000000-0005-0000-0000-0000BF050000}"/>
    <cellStyle name="計算方式 9 2 2 11 2" xfId="36079" xr:uid="{00000000-0005-0000-0000-0000973B0000}"/>
    <cellStyle name="計算方式 9 2 2 11 3" xfId="49712" xr:uid="{00000000-0005-0000-0000-0000973B0000}"/>
    <cellStyle name="計算方式 9 2 2 12" xfId="19358" xr:uid="{00000000-0005-0000-0000-0000BF050000}"/>
    <cellStyle name="計算方式 9 2 2 12 2" xfId="37914" xr:uid="{00000000-0005-0000-0000-0000983B0000}"/>
    <cellStyle name="計算方式 9 2 2 12 3" xfId="51406" xr:uid="{00000000-0005-0000-0000-0000983B0000}"/>
    <cellStyle name="計算方式 9 2 2 13" xfId="23169" xr:uid="{00000000-0005-0000-0000-0000953B0000}"/>
    <cellStyle name="計算方式 9 2 2 14" xfId="29862" xr:uid="{00000000-0005-0000-0000-0000953B0000}"/>
    <cellStyle name="計算方式 9 2 2 15" xfId="54551" xr:uid="{00000000-0005-0000-0000-0000BF050000}"/>
    <cellStyle name="計算方式 9 2 2 2" xfId="1851" xr:uid="{00000000-0005-0000-0000-0000C0050000}"/>
    <cellStyle name="計算方式 9 2 2 2 10" xfId="21324" xr:uid="{00000000-0005-0000-0000-0000C0050000}"/>
    <cellStyle name="計算方式 9 2 2 2 10 2" xfId="39864" xr:uid="{00000000-0005-0000-0000-00009A3B0000}"/>
    <cellStyle name="計算方式 9 2 2 2 10 3" xfId="53212" xr:uid="{00000000-0005-0000-0000-00009A3B0000}"/>
    <cellStyle name="計算方式 9 2 2 2 11" xfId="19578" xr:uid="{00000000-0005-0000-0000-0000C0050000}"/>
    <cellStyle name="計算方式 9 2 2 2 11 2" xfId="38134" xr:uid="{00000000-0005-0000-0000-00009B3B0000}"/>
    <cellStyle name="計算方式 9 2 2 2 11 3" xfId="51626" xr:uid="{00000000-0005-0000-0000-00009B3B0000}"/>
    <cellStyle name="計算方式 9 2 2 2 12" xfId="23406" xr:uid="{00000000-0005-0000-0000-0000993B0000}"/>
    <cellStyle name="計算方式 9 2 2 2 13" xfId="29713" xr:uid="{00000000-0005-0000-0000-0000993B0000}"/>
    <cellStyle name="計算方式 9 2 2 2 14" xfId="54772" xr:uid="{00000000-0005-0000-0000-0000C0050000}"/>
    <cellStyle name="計算方式 9 2 2 2 2" xfId="1856" xr:uid="{00000000-0005-0000-0000-0000C0050000}"/>
    <cellStyle name="計算方式 9 2 2 2 2 10" xfId="18464" xr:uid="{00000000-0005-0000-0000-0000C0050000}"/>
    <cellStyle name="計算方式 9 2 2 2 2 10 2" xfId="37020" xr:uid="{00000000-0005-0000-0000-00009D3B0000}"/>
    <cellStyle name="計算方式 9 2 2 2 2 10 3" xfId="50535" xr:uid="{00000000-0005-0000-0000-00009D3B0000}"/>
    <cellStyle name="計算方式 9 2 2 2 2 11" xfId="19948" xr:uid="{00000000-0005-0000-0000-00004E090000}"/>
    <cellStyle name="計算方式 9 2 2 2 2 11 2" xfId="38504" xr:uid="{00000000-0005-0000-0000-00009E3B0000}"/>
    <cellStyle name="計算方式 9 2 2 2 2 11 3" xfId="51996" xr:uid="{00000000-0005-0000-0000-00009E3B0000}"/>
    <cellStyle name="計算方式 9 2 2 2 2 12" xfId="23411" xr:uid="{00000000-0005-0000-0000-00009C3B0000}"/>
    <cellStyle name="計算方式 9 2 2 2 2 13" xfId="54776" xr:uid="{00000000-0005-0000-0000-0000C0050000}"/>
    <cellStyle name="計算方式 9 2 2 2 2 2" xfId="5063" xr:uid="{00000000-0005-0000-0000-00004E090000}"/>
    <cellStyle name="計算方式 9 2 2 2 2 2 2" xfId="20090" xr:uid="{00000000-0005-0000-0000-0000FC0B0000}"/>
    <cellStyle name="計算方式 9 2 2 2 2 2 2 2" xfId="38642" xr:uid="{00000000-0005-0000-0000-0000A03B0000}"/>
    <cellStyle name="計算方式 9 2 2 2 2 2 2 3" xfId="52134" xr:uid="{00000000-0005-0000-0000-0000A03B0000}"/>
    <cellStyle name="計算方式 9 2 2 2 2 2 3" xfId="25480" xr:uid="{00000000-0005-0000-0000-00009F3B0000}"/>
    <cellStyle name="計算方式 9 2 2 2 2 2 4" xfId="41049" xr:uid="{00000000-0005-0000-0000-00009F3B0000}"/>
    <cellStyle name="計算方式 9 2 2 2 2 3" xfId="7029" xr:uid="{00000000-0005-0000-0000-00004E090000}"/>
    <cellStyle name="計算方式 9 2 2 2 2 3 2" xfId="27217" xr:uid="{00000000-0005-0000-0000-0000A13B0000}"/>
    <cellStyle name="計算方式 9 2 2 2 2 3 3" xfId="42320" xr:uid="{00000000-0005-0000-0000-0000A13B0000}"/>
    <cellStyle name="計算方式 9 2 2 2 2 4" xfId="3966" xr:uid="{00000000-0005-0000-0000-00004E090000}"/>
    <cellStyle name="計算方式 9 2 2 2 2 4 2" xfId="24520" xr:uid="{00000000-0005-0000-0000-0000A23B0000}"/>
    <cellStyle name="計算方式 9 2 2 2 2 4 3" xfId="22784" xr:uid="{00000000-0005-0000-0000-0000A23B0000}"/>
    <cellStyle name="計算方式 9 2 2 2 2 5" xfId="8368" xr:uid="{00000000-0005-0000-0000-00004E090000}"/>
    <cellStyle name="計算方式 9 2 2 2 2 5 2" xfId="28305" xr:uid="{00000000-0005-0000-0000-0000A33B0000}"/>
    <cellStyle name="計算方式 9 2 2 2 2 5 3" xfId="43142" xr:uid="{00000000-0005-0000-0000-0000A33B0000}"/>
    <cellStyle name="計算方式 9 2 2 2 2 6" xfId="10639" xr:uid="{00000000-0005-0000-0000-0000C9290000}"/>
    <cellStyle name="計算方式 9 2 2 2 2 7" xfId="12769" xr:uid="{00000000-0005-0000-0000-0000C0050000}"/>
    <cellStyle name="計算方式 9 2 2 2 2 7 2" xfId="31325" xr:uid="{00000000-0005-0000-0000-0000A53B0000}"/>
    <cellStyle name="計算方式 9 2 2 2 2 7 3" xfId="45413" xr:uid="{00000000-0005-0000-0000-0000A53B0000}"/>
    <cellStyle name="計算方式 9 2 2 2 2 8" xfId="13513" xr:uid="{00000000-0005-0000-0000-00004D090000}"/>
    <cellStyle name="計算方式 9 2 2 2 2 8 2" xfId="32069" xr:uid="{00000000-0005-0000-0000-0000A63B0000}"/>
    <cellStyle name="計算方式 9 2 2 2 2 8 3" xfId="46127" xr:uid="{00000000-0005-0000-0000-0000A63B0000}"/>
    <cellStyle name="計算方式 9 2 2 2 2 9" xfId="13625" xr:uid="{00000000-0005-0000-0000-00004E090000}"/>
    <cellStyle name="計算方式 9 2 2 2 2 9 2" xfId="32181" xr:uid="{00000000-0005-0000-0000-0000A73B0000}"/>
    <cellStyle name="計算方式 9 2 2 2 2 9 3" xfId="46227" xr:uid="{00000000-0005-0000-0000-0000A73B0000}"/>
    <cellStyle name="計算方式 9 2 2 2 3" xfId="2969" xr:uid="{00000000-0005-0000-0000-0000C0050000}"/>
    <cellStyle name="計算方式 9 2 2 2 3 10" xfId="19392" xr:uid="{00000000-0005-0000-0000-00004F090000}"/>
    <cellStyle name="計算方式 9 2 2 2 3 10 2" xfId="37948" xr:uid="{00000000-0005-0000-0000-0000A93B0000}"/>
    <cellStyle name="計算方式 9 2 2 2 3 10 3" xfId="51440" xr:uid="{00000000-0005-0000-0000-0000A93B0000}"/>
    <cellStyle name="計算方式 9 2 2 2 3 11" xfId="55790" xr:uid="{00000000-0005-0000-0000-0000C0050000}"/>
    <cellStyle name="計算方式 9 2 2 2 3 2" xfId="6176" xr:uid="{00000000-0005-0000-0000-00004F090000}"/>
    <cellStyle name="計算方式 9 2 2 2 3 2 2" xfId="26584" xr:uid="{00000000-0005-0000-0000-0000AA3B0000}"/>
    <cellStyle name="計算方式 9 2 2 2 3 2 3" xfId="41878" xr:uid="{00000000-0005-0000-0000-0000AA3B0000}"/>
    <cellStyle name="計算方式 9 2 2 2 3 3" xfId="8142" xr:uid="{00000000-0005-0000-0000-00004F090000}"/>
    <cellStyle name="計算方式 9 2 2 2 3 3 2" xfId="28159" xr:uid="{00000000-0005-0000-0000-0000AB3B0000}"/>
    <cellStyle name="計算方式 9 2 2 2 3 3 3" xfId="43057" xr:uid="{00000000-0005-0000-0000-0000AB3B0000}"/>
    <cellStyle name="計算方式 9 2 2 2 3 4" xfId="9002" xr:uid="{00000000-0005-0000-0000-00004F090000}"/>
    <cellStyle name="計算方式 9 2 2 2 3 4 2" xfId="28836" xr:uid="{00000000-0005-0000-0000-0000AC3B0000}"/>
    <cellStyle name="計算方式 9 2 2 2 3 4 3" xfId="43534" xr:uid="{00000000-0005-0000-0000-0000AC3B0000}"/>
    <cellStyle name="計算方式 9 2 2 2 3 5" xfId="9859" xr:uid="{00000000-0005-0000-0000-00004F090000}"/>
    <cellStyle name="計算方式 9 2 2 2 3 5 2" xfId="29460" xr:uid="{00000000-0005-0000-0000-0000AD3B0000}"/>
    <cellStyle name="計算方式 9 2 2 2 3 5 3" xfId="44038" xr:uid="{00000000-0005-0000-0000-0000AD3B0000}"/>
    <cellStyle name="計算方式 9 2 2 2 3 6" xfId="10640" xr:uid="{00000000-0005-0000-0000-0000CA290000}"/>
    <cellStyle name="計算方式 9 2 2 2 3 7" xfId="12018" xr:uid="{00000000-0005-0000-0000-00004F090000}"/>
    <cellStyle name="計算方式 9 2 2 2 3 7 2" xfId="30582" xr:uid="{00000000-0005-0000-0000-0000AF3B0000}"/>
    <cellStyle name="計算方式 9 2 2 2 3 7 3" xfId="44726" xr:uid="{00000000-0005-0000-0000-0000AF3B0000}"/>
    <cellStyle name="計算方式 9 2 2 2 3 8" xfId="16875" xr:uid="{00000000-0005-0000-0000-00004F090000}"/>
    <cellStyle name="計算方式 9 2 2 2 3 8 2" xfId="35431" xr:uid="{00000000-0005-0000-0000-0000B03B0000}"/>
    <cellStyle name="計算方式 9 2 2 2 3 8 3" xfId="49124" xr:uid="{00000000-0005-0000-0000-0000B03B0000}"/>
    <cellStyle name="計算方式 9 2 2 2 3 9" xfId="15822" xr:uid="{00000000-0005-0000-0000-0000C0050000}"/>
    <cellStyle name="計算方式 9 2 2 2 3 9 2" xfId="34378" xr:uid="{00000000-0005-0000-0000-0000B13B0000}"/>
    <cellStyle name="計算方式 9 2 2 2 3 9 3" xfId="48231" xr:uid="{00000000-0005-0000-0000-0000B13B0000}"/>
    <cellStyle name="計算方式 9 2 2 2 4" xfId="3127" xr:uid="{00000000-0005-0000-0000-0000C0050000}"/>
    <cellStyle name="計算方式 9 2 2 2 4 10" xfId="24329" xr:uid="{00000000-0005-0000-0000-0000B23B0000}"/>
    <cellStyle name="計算方式 9 2 2 2 4 11" xfId="55948" xr:uid="{00000000-0005-0000-0000-0000C0050000}"/>
    <cellStyle name="計算方式 9 2 2 2 4 2" xfId="6334" xr:uid="{00000000-0005-0000-0000-000050090000}"/>
    <cellStyle name="計算方式 9 2 2 2 4 2 2" xfId="21003" xr:uid="{00000000-0005-0000-0000-0000FF0B0000}"/>
    <cellStyle name="計算方式 9 2 2 2 4 2 2 2" xfId="39546" xr:uid="{00000000-0005-0000-0000-0000B43B0000}"/>
    <cellStyle name="計算方式 9 2 2 2 4 2 2 3" xfId="52895" xr:uid="{00000000-0005-0000-0000-0000B43B0000}"/>
    <cellStyle name="計算方式 9 2 2 2 4 2 3" xfId="26742" xr:uid="{00000000-0005-0000-0000-0000B33B0000}"/>
    <cellStyle name="計算方式 9 2 2 2 4 2 4" xfId="41964" xr:uid="{00000000-0005-0000-0000-0000B33B0000}"/>
    <cellStyle name="計算方式 9 2 2 2 4 3" xfId="10017" xr:uid="{00000000-0005-0000-0000-000050090000}"/>
    <cellStyle name="計算方式 9 2 2 2 4 3 2" xfId="29618" xr:uid="{00000000-0005-0000-0000-0000B53B0000}"/>
    <cellStyle name="計算方式 9 2 2 2 4 3 3" xfId="44184" xr:uid="{00000000-0005-0000-0000-0000B53B0000}"/>
    <cellStyle name="計算方式 9 2 2 2 4 4" xfId="10641" xr:uid="{00000000-0005-0000-0000-0000CB290000}"/>
    <cellStyle name="計算方式 9 2 2 2 4 5" xfId="11799" xr:uid="{00000000-0005-0000-0000-000050090000}"/>
    <cellStyle name="計算方式 9 2 2 2 4 5 2" xfId="30363" xr:uid="{00000000-0005-0000-0000-0000B73B0000}"/>
    <cellStyle name="計算方式 9 2 2 2 4 5 3" xfId="44510" xr:uid="{00000000-0005-0000-0000-0000B73B0000}"/>
    <cellStyle name="計算方式 9 2 2 2 4 6" xfId="17033" xr:uid="{00000000-0005-0000-0000-000050090000}"/>
    <cellStyle name="計算方式 9 2 2 2 4 6 2" xfId="35589" xr:uid="{00000000-0005-0000-0000-0000B83B0000}"/>
    <cellStyle name="計算方式 9 2 2 2 4 6 3" xfId="49270" xr:uid="{00000000-0005-0000-0000-0000B83B0000}"/>
    <cellStyle name="計算方式 9 2 2 2 4 7" xfId="15913" xr:uid="{00000000-0005-0000-0000-0000C0050000}"/>
    <cellStyle name="計算方式 9 2 2 2 4 7 2" xfId="34469" xr:uid="{00000000-0005-0000-0000-0000B93B0000}"/>
    <cellStyle name="計算方式 9 2 2 2 4 7 3" xfId="48315" xr:uid="{00000000-0005-0000-0000-0000B93B0000}"/>
    <cellStyle name="計算方式 9 2 2 2 4 8" xfId="18555" xr:uid="{00000000-0005-0000-0000-000050090000}"/>
    <cellStyle name="計算方式 9 2 2 2 4 8 2" xfId="37111" xr:uid="{00000000-0005-0000-0000-0000BA3B0000}"/>
    <cellStyle name="計算方式 9 2 2 2 4 8 3" xfId="50613" xr:uid="{00000000-0005-0000-0000-0000BA3B0000}"/>
    <cellStyle name="計算方式 9 2 2 2 4 9" xfId="21891" xr:uid="{00000000-0005-0000-0000-0000C0050000}"/>
    <cellStyle name="計算方式 9 2 2 2 4 9 2" xfId="40431" xr:uid="{00000000-0005-0000-0000-0000BB3B0000}"/>
    <cellStyle name="計算方式 9 2 2 2 4 9 3" xfId="53779" xr:uid="{00000000-0005-0000-0000-0000BB3B0000}"/>
    <cellStyle name="計算方式 9 2 2 2 5" xfId="5058" xr:uid="{00000000-0005-0000-0000-00004D090000}"/>
    <cellStyle name="計算方式 9 2 2 2 5 2" xfId="20086" xr:uid="{00000000-0005-0000-0000-0000000C0000}"/>
    <cellStyle name="計算方式 9 2 2 2 5 2 2" xfId="38639" xr:uid="{00000000-0005-0000-0000-0000BD3B0000}"/>
    <cellStyle name="計算方式 9 2 2 2 5 2 3" xfId="52131" xr:uid="{00000000-0005-0000-0000-0000BD3B0000}"/>
    <cellStyle name="計算方式 9 2 2 2 5 3" xfId="25476" xr:uid="{00000000-0005-0000-0000-0000BC3B0000}"/>
    <cellStyle name="計算方式 9 2 2 2 5 4" xfId="41045" xr:uid="{00000000-0005-0000-0000-0000BC3B0000}"/>
    <cellStyle name="計算方式 9 2 2 2 6" xfId="10638" xr:uid="{00000000-0005-0000-0000-0000C8290000}"/>
    <cellStyle name="計算方式 9 2 2 2 7" xfId="12344" xr:uid="{00000000-0005-0000-0000-0000C0050000}"/>
    <cellStyle name="計算方式 9 2 2 2 7 2" xfId="30905" xr:uid="{00000000-0005-0000-0000-0000BF3B0000}"/>
    <cellStyle name="計算方式 9 2 2 2 7 3" xfId="45015" xr:uid="{00000000-0005-0000-0000-0000BF3B0000}"/>
    <cellStyle name="計算方式 9 2 2 2 8" xfId="18448" xr:uid="{00000000-0005-0000-0000-00004D090000}"/>
    <cellStyle name="計算方式 9 2 2 2 8 2" xfId="37004" xr:uid="{00000000-0005-0000-0000-0000C03B0000}"/>
    <cellStyle name="計算方式 9 2 2 2 8 3" xfId="50521" xr:uid="{00000000-0005-0000-0000-0000C03B0000}"/>
    <cellStyle name="計算方式 9 2 2 2 9" xfId="19197" xr:uid="{00000000-0005-0000-0000-00004D090000}"/>
    <cellStyle name="計算方式 9 2 2 2 9 2" xfId="37753" xr:uid="{00000000-0005-0000-0000-0000C13B0000}"/>
    <cellStyle name="計算方式 9 2 2 2 9 3" xfId="51245" xr:uid="{00000000-0005-0000-0000-0000C13B0000}"/>
    <cellStyle name="計算方式 9 2 2 3" xfId="2170" xr:uid="{00000000-0005-0000-0000-0000BF050000}"/>
    <cellStyle name="計算方式 9 2 2 3 10" xfId="17507" xr:uid="{00000000-0005-0000-0000-0000BF050000}"/>
    <cellStyle name="計算方式 9 2 2 3 10 2" xfId="36063" xr:uid="{00000000-0005-0000-0000-0000C33B0000}"/>
    <cellStyle name="計算方式 9 2 2 3 10 3" xfId="49700" xr:uid="{00000000-0005-0000-0000-0000C33B0000}"/>
    <cellStyle name="計算方式 9 2 2 3 11" xfId="18771" xr:uid="{00000000-0005-0000-0000-000051090000}"/>
    <cellStyle name="計算方式 9 2 2 3 11 2" xfId="37327" xr:uid="{00000000-0005-0000-0000-0000C43B0000}"/>
    <cellStyle name="計算方式 9 2 2 3 11 3" xfId="50824" xr:uid="{00000000-0005-0000-0000-0000C43B0000}"/>
    <cellStyle name="計算方式 9 2 2 3 12" xfId="23681" xr:uid="{00000000-0005-0000-0000-0000C23B0000}"/>
    <cellStyle name="計算方式 9 2 2 3 13" xfId="55090" xr:uid="{00000000-0005-0000-0000-0000BF050000}"/>
    <cellStyle name="計算方式 9 2 2 3 2" xfId="5377" xr:uid="{00000000-0005-0000-0000-000051090000}"/>
    <cellStyle name="計算方式 9 2 2 3 2 2" xfId="20367" xr:uid="{00000000-0005-0000-0000-0000020C0000}"/>
    <cellStyle name="計算方式 9 2 2 3 2 2 2" xfId="38919" xr:uid="{00000000-0005-0000-0000-0000C63B0000}"/>
    <cellStyle name="計算方式 9 2 2 3 2 2 3" xfId="52398" xr:uid="{00000000-0005-0000-0000-0000C63B0000}"/>
    <cellStyle name="計算方式 9 2 2 3 2 3" xfId="25794" xr:uid="{00000000-0005-0000-0000-0000C53B0000}"/>
    <cellStyle name="計算方式 9 2 2 3 2 4" xfId="41290" xr:uid="{00000000-0005-0000-0000-0000C53B0000}"/>
    <cellStyle name="計算方式 9 2 2 3 3" xfId="7343" xr:uid="{00000000-0005-0000-0000-000051090000}"/>
    <cellStyle name="計算方式 9 2 2 3 3 2" xfId="27528" xr:uid="{00000000-0005-0000-0000-0000C73B0000}"/>
    <cellStyle name="計算方式 9 2 2 3 3 3" xfId="42614" xr:uid="{00000000-0005-0000-0000-0000C73B0000}"/>
    <cellStyle name="計算方式 9 2 2 3 4" xfId="4573" xr:uid="{00000000-0005-0000-0000-000051090000}"/>
    <cellStyle name="計算方式 9 2 2 3 4 2" xfId="25085" xr:uid="{00000000-0005-0000-0000-0000C83B0000}"/>
    <cellStyle name="計算方式 9 2 2 3 4 3" xfId="22596" xr:uid="{00000000-0005-0000-0000-0000C83B0000}"/>
    <cellStyle name="計算方式 9 2 2 3 5" xfId="6821" xr:uid="{00000000-0005-0000-0000-000051090000}"/>
    <cellStyle name="計算方式 9 2 2 3 5 2" xfId="27082" xr:uid="{00000000-0005-0000-0000-0000C93B0000}"/>
    <cellStyle name="計算方式 9 2 2 3 5 3" xfId="42256" xr:uid="{00000000-0005-0000-0000-0000C93B0000}"/>
    <cellStyle name="計算方式 9 2 2 3 6" xfId="10642" xr:uid="{00000000-0005-0000-0000-0000CC290000}"/>
    <cellStyle name="計算方式 9 2 2 3 7" xfId="12452" xr:uid="{00000000-0005-0000-0000-0000BF050000}"/>
    <cellStyle name="計算方式 9 2 2 3 7 2" xfId="31011" xr:uid="{00000000-0005-0000-0000-0000CB3B0000}"/>
    <cellStyle name="計算方式 9 2 2 3 7 3" xfId="45111" xr:uid="{00000000-0005-0000-0000-0000CB3B0000}"/>
    <cellStyle name="計算方式 9 2 2 3 8" xfId="14847" xr:uid="{00000000-0005-0000-0000-000050090000}"/>
    <cellStyle name="計算方式 9 2 2 3 8 2" xfId="33403" xr:uid="{00000000-0005-0000-0000-0000CC3B0000}"/>
    <cellStyle name="計算方式 9 2 2 3 8 3" xfId="47364" xr:uid="{00000000-0005-0000-0000-0000CC3B0000}"/>
    <cellStyle name="計算方式 9 2 2 3 9" xfId="15650" xr:uid="{00000000-0005-0000-0000-000051090000}"/>
    <cellStyle name="計算方式 9 2 2 3 9 2" xfId="34206" xr:uid="{00000000-0005-0000-0000-0000CD3B0000}"/>
    <cellStyle name="計算方式 9 2 2 3 9 3" xfId="48095" xr:uid="{00000000-0005-0000-0000-0000CD3B0000}"/>
    <cellStyle name="計算方式 9 2 2 4" xfId="2168" xr:uid="{00000000-0005-0000-0000-0000BF050000}"/>
    <cellStyle name="計算方式 9 2 2 4 10" xfId="23679" xr:uid="{00000000-0005-0000-0000-0000CE3B0000}"/>
    <cellStyle name="計算方式 9 2 2 4 11" xfId="55088" xr:uid="{00000000-0005-0000-0000-0000BF050000}"/>
    <cellStyle name="計算方式 9 2 2 4 2" xfId="5375" xr:uid="{00000000-0005-0000-0000-000052090000}"/>
    <cellStyle name="計算方式 9 2 2 4 2 2" xfId="20365" xr:uid="{00000000-0005-0000-0000-0000040C0000}"/>
    <cellStyle name="計算方式 9 2 2 4 2 2 2" xfId="38917" xr:uid="{00000000-0005-0000-0000-0000D03B0000}"/>
    <cellStyle name="計算方式 9 2 2 4 2 2 3" xfId="52396" xr:uid="{00000000-0005-0000-0000-0000D03B0000}"/>
    <cellStyle name="計算方式 9 2 2 4 2 3" xfId="25792" xr:uid="{00000000-0005-0000-0000-0000CF3B0000}"/>
    <cellStyle name="計算方式 9 2 2 4 2 4" xfId="41288" xr:uid="{00000000-0005-0000-0000-0000CF3B0000}"/>
    <cellStyle name="計算方式 9 2 2 4 3" xfId="8159" xr:uid="{00000000-0005-0000-0000-000052090000}"/>
    <cellStyle name="計算方式 9 2 2 4 3 2" xfId="28176" xr:uid="{00000000-0005-0000-0000-0000D13B0000}"/>
    <cellStyle name="計算方式 9 2 2 4 3 3" xfId="43074" xr:uid="{00000000-0005-0000-0000-0000D13B0000}"/>
    <cellStyle name="計算方式 9 2 2 4 4" xfId="10643" xr:uid="{00000000-0005-0000-0000-0000CD290000}"/>
    <cellStyle name="計算方式 9 2 2 4 5" xfId="14469" xr:uid="{00000000-0005-0000-0000-000052090000}"/>
    <cellStyle name="計算方式 9 2 2 4 5 2" xfId="33025" xr:uid="{00000000-0005-0000-0000-0000D33B0000}"/>
    <cellStyle name="計算方式 9 2 2 4 5 3" xfId="47005" xr:uid="{00000000-0005-0000-0000-0000D33B0000}"/>
    <cellStyle name="計算方式 9 2 2 4 6" xfId="11534" xr:uid="{00000000-0005-0000-0000-000052090000}"/>
    <cellStyle name="計算方式 9 2 2 4 6 2" xfId="30098" xr:uid="{00000000-0005-0000-0000-0000D43B0000}"/>
    <cellStyle name="計算方式 9 2 2 4 6 3" xfId="44308" xr:uid="{00000000-0005-0000-0000-0000D43B0000}"/>
    <cellStyle name="計算方式 9 2 2 4 7" xfId="15886" xr:uid="{00000000-0005-0000-0000-0000BF050000}"/>
    <cellStyle name="計算方式 9 2 2 4 7 2" xfId="34442" xr:uid="{00000000-0005-0000-0000-0000D53B0000}"/>
    <cellStyle name="計算方式 9 2 2 4 7 3" xfId="48291" xr:uid="{00000000-0005-0000-0000-0000D53B0000}"/>
    <cellStyle name="計算方式 9 2 2 4 8" xfId="18916" xr:uid="{00000000-0005-0000-0000-000052090000}"/>
    <cellStyle name="計算方式 9 2 2 4 8 2" xfId="37472" xr:uid="{00000000-0005-0000-0000-0000D63B0000}"/>
    <cellStyle name="計算方式 9 2 2 4 8 3" xfId="50964" xr:uid="{00000000-0005-0000-0000-0000D63B0000}"/>
    <cellStyle name="計算方式 9 2 2 4 9" xfId="21370" xr:uid="{00000000-0005-0000-0000-0000BF050000}"/>
    <cellStyle name="計算方式 9 2 2 4 9 2" xfId="39910" xr:uid="{00000000-0005-0000-0000-0000D73B0000}"/>
    <cellStyle name="計算方式 9 2 2 4 9 3" xfId="53258" xr:uid="{00000000-0005-0000-0000-0000D73B0000}"/>
    <cellStyle name="計算方式 9 2 2 5" xfId="3201" xr:uid="{00000000-0005-0000-0000-0000BF050000}"/>
    <cellStyle name="計算方式 9 2 2 5 10" xfId="56020" xr:uid="{00000000-0005-0000-0000-0000BF050000}"/>
    <cellStyle name="計算方式 9 2 2 5 2" xfId="6408" xr:uid="{00000000-0005-0000-0000-000053090000}"/>
    <cellStyle name="計算方式 9 2 2 5 2 2" xfId="21043" xr:uid="{00000000-0005-0000-0000-0000060C0000}"/>
    <cellStyle name="計算方式 9 2 2 5 2 2 2" xfId="39583" xr:uid="{00000000-0005-0000-0000-0000DA3B0000}"/>
    <cellStyle name="計算方式 9 2 2 5 2 2 3" xfId="52931" xr:uid="{00000000-0005-0000-0000-0000DA3B0000}"/>
    <cellStyle name="計算方式 9 2 2 5 2 3" xfId="26813" xr:uid="{00000000-0005-0000-0000-0000D93B0000}"/>
    <cellStyle name="計算方式 9 2 2 5 2 4" xfId="42034" xr:uid="{00000000-0005-0000-0000-0000D93B0000}"/>
    <cellStyle name="計算方式 9 2 2 5 3" xfId="10091" xr:uid="{00000000-0005-0000-0000-000053090000}"/>
    <cellStyle name="計算方式 9 2 2 5 3 2" xfId="29690" xr:uid="{00000000-0005-0000-0000-0000DB3B0000}"/>
    <cellStyle name="計算方式 9 2 2 5 3 3" xfId="44254" xr:uid="{00000000-0005-0000-0000-0000DB3B0000}"/>
    <cellStyle name="計算方式 9 2 2 5 4" xfId="10644" xr:uid="{00000000-0005-0000-0000-0000CE290000}"/>
    <cellStyle name="計算方式 9 2 2 5 5" xfId="12880" xr:uid="{00000000-0005-0000-0000-000053090000}"/>
    <cellStyle name="計算方式 9 2 2 5 5 2" xfId="31436" xr:uid="{00000000-0005-0000-0000-0000DD3B0000}"/>
    <cellStyle name="計算方式 9 2 2 5 5 3" xfId="45519" xr:uid="{00000000-0005-0000-0000-0000DD3B0000}"/>
    <cellStyle name="計算方式 9 2 2 5 6" xfId="17107" xr:uid="{00000000-0005-0000-0000-000053090000}"/>
    <cellStyle name="計算方式 9 2 2 5 6 2" xfId="35663" xr:uid="{00000000-0005-0000-0000-0000DE3B0000}"/>
    <cellStyle name="計算方式 9 2 2 5 6 3" xfId="49343" xr:uid="{00000000-0005-0000-0000-0000DE3B0000}"/>
    <cellStyle name="計算方式 9 2 2 5 7" xfId="17212" xr:uid="{00000000-0005-0000-0000-0000BF050000}"/>
    <cellStyle name="計算方式 9 2 2 5 7 2" xfId="35768" xr:uid="{00000000-0005-0000-0000-0000DF3B0000}"/>
    <cellStyle name="計算方式 9 2 2 5 7 3" xfId="49440" xr:uid="{00000000-0005-0000-0000-0000DF3B0000}"/>
    <cellStyle name="計算方式 9 2 2 5 8" xfId="21112" xr:uid="{00000000-0005-0000-0000-000053090000}"/>
    <cellStyle name="計算方式 9 2 2 5 8 2" xfId="39652" xr:uid="{00000000-0005-0000-0000-0000E03B0000}"/>
    <cellStyle name="計算方式 9 2 2 5 8 3" xfId="53000" xr:uid="{00000000-0005-0000-0000-0000E03B0000}"/>
    <cellStyle name="計算方式 9 2 2 5 9" xfId="21964" xr:uid="{00000000-0005-0000-0000-0000BF050000}"/>
    <cellStyle name="計算方式 9 2 2 5 9 2" xfId="40504" xr:uid="{00000000-0005-0000-0000-0000E13B0000}"/>
    <cellStyle name="計算方式 9 2 2 5 9 3" xfId="53852" xr:uid="{00000000-0005-0000-0000-0000E13B0000}"/>
    <cellStyle name="計算方式 9 2 2 6" xfId="4645" xr:uid="{00000000-0005-0000-0000-00004C090000}"/>
    <cellStyle name="計算方式 9 2 2 6 2" xfId="25157" xr:uid="{00000000-0005-0000-0000-0000E23B0000}"/>
    <cellStyle name="計算方式 9 2 2 6 3" xfId="22560" xr:uid="{00000000-0005-0000-0000-0000E23B0000}"/>
    <cellStyle name="計算方式 9 2 2 7" xfId="10637" xr:uid="{00000000-0005-0000-0000-0000C7290000}"/>
    <cellStyle name="計算方式 9 2 2 8" xfId="14764" xr:uid="{00000000-0005-0000-0000-0000BF050000}"/>
    <cellStyle name="計算方式 9 2 2 8 2" xfId="33320" xr:uid="{00000000-0005-0000-0000-0000E43B0000}"/>
    <cellStyle name="計算方式 9 2 2 8 3" xfId="47285" xr:uid="{00000000-0005-0000-0000-0000E43B0000}"/>
    <cellStyle name="計算方式 9 2 2 9" xfId="17685" xr:uid="{00000000-0005-0000-0000-00004C090000}"/>
    <cellStyle name="計算方式 9 2 2 9 2" xfId="36241" xr:uid="{00000000-0005-0000-0000-0000E53B0000}"/>
    <cellStyle name="計算方式 9 2 2 9 3" xfId="49856" xr:uid="{00000000-0005-0000-0000-0000E53B0000}"/>
    <cellStyle name="計算方式 9 2 3" xfId="1850" xr:uid="{00000000-0005-0000-0000-0000C1050000}"/>
    <cellStyle name="計算方式 9 2 3 10" xfId="21323" xr:uid="{00000000-0005-0000-0000-0000C1050000}"/>
    <cellStyle name="計算方式 9 2 3 10 2" xfId="39863" xr:uid="{00000000-0005-0000-0000-0000E73B0000}"/>
    <cellStyle name="計算方式 9 2 3 10 3" xfId="53211" xr:uid="{00000000-0005-0000-0000-0000E73B0000}"/>
    <cellStyle name="計算方式 9 2 3 11" xfId="17564" xr:uid="{00000000-0005-0000-0000-0000C1050000}"/>
    <cellStyle name="計算方式 9 2 3 11 2" xfId="36120" xr:uid="{00000000-0005-0000-0000-0000E83B0000}"/>
    <cellStyle name="計算方式 9 2 3 11 3" xfId="49750" xr:uid="{00000000-0005-0000-0000-0000E83B0000}"/>
    <cellStyle name="計算方式 9 2 3 12" xfId="23405" xr:uid="{00000000-0005-0000-0000-0000E63B0000}"/>
    <cellStyle name="計算方式 9 2 3 13" xfId="29714" xr:uid="{00000000-0005-0000-0000-0000E63B0000}"/>
    <cellStyle name="計算方式 9 2 3 14" xfId="54771" xr:uid="{00000000-0005-0000-0000-0000C1050000}"/>
    <cellStyle name="計算方式 9 2 3 2" xfId="1857" xr:uid="{00000000-0005-0000-0000-0000C1050000}"/>
    <cellStyle name="計算方式 9 2 3 2 10" xfId="13885" xr:uid="{00000000-0005-0000-0000-0000C1050000}"/>
    <cellStyle name="計算方式 9 2 3 2 10 2" xfId="32441" xr:uid="{00000000-0005-0000-0000-0000EA3B0000}"/>
    <cellStyle name="計算方式 9 2 3 2 10 3" xfId="46453" xr:uid="{00000000-0005-0000-0000-0000EA3B0000}"/>
    <cellStyle name="計算方式 9 2 3 2 11" xfId="18516" xr:uid="{00000000-0005-0000-0000-000055090000}"/>
    <cellStyle name="計算方式 9 2 3 2 11 2" xfId="37072" xr:uid="{00000000-0005-0000-0000-0000EB3B0000}"/>
    <cellStyle name="計算方式 9 2 3 2 11 3" xfId="50576" xr:uid="{00000000-0005-0000-0000-0000EB3B0000}"/>
    <cellStyle name="計算方式 9 2 3 2 12" xfId="23412" xr:uid="{00000000-0005-0000-0000-0000E93B0000}"/>
    <cellStyle name="計算方式 9 2 3 2 13" xfId="54777" xr:uid="{00000000-0005-0000-0000-0000C1050000}"/>
    <cellStyle name="計算方式 9 2 3 2 2" xfId="5064" xr:uid="{00000000-0005-0000-0000-000055090000}"/>
    <cellStyle name="計算方式 9 2 3 2 2 2" xfId="20091" xr:uid="{00000000-0005-0000-0000-0000090C0000}"/>
    <cellStyle name="計算方式 9 2 3 2 2 2 2" xfId="38643" xr:uid="{00000000-0005-0000-0000-0000ED3B0000}"/>
    <cellStyle name="計算方式 9 2 3 2 2 2 3" xfId="52135" xr:uid="{00000000-0005-0000-0000-0000ED3B0000}"/>
    <cellStyle name="計算方式 9 2 3 2 2 3" xfId="25481" xr:uid="{00000000-0005-0000-0000-0000EC3B0000}"/>
    <cellStyle name="計算方式 9 2 3 2 2 4" xfId="41050" xr:uid="{00000000-0005-0000-0000-0000EC3B0000}"/>
    <cellStyle name="計算方式 9 2 3 2 3" xfId="7030" xr:uid="{00000000-0005-0000-0000-000055090000}"/>
    <cellStyle name="計算方式 9 2 3 2 3 2" xfId="27218" xr:uid="{00000000-0005-0000-0000-0000EE3B0000}"/>
    <cellStyle name="計算方式 9 2 3 2 3 3" xfId="42321" xr:uid="{00000000-0005-0000-0000-0000EE3B0000}"/>
    <cellStyle name="計算方式 9 2 3 2 4" xfId="3967" xr:uid="{00000000-0005-0000-0000-000055090000}"/>
    <cellStyle name="計算方式 9 2 3 2 4 2" xfId="24521" xr:uid="{00000000-0005-0000-0000-0000EF3B0000}"/>
    <cellStyle name="計算方式 9 2 3 2 4 3" xfId="22783" xr:uid="{00000000-0005-0000-0000-0000EF3B0000}"/>
    <cellStyle name="計算方式 9 2 3 2 5" xfId="6603" xr:uid="{00000000-0005-0000-0000-000055090000}"/>
    <cellStyle name="計算方式 9 2 3 2 5 2" xfId="26864" xr:uid="{00000000-0005-0000-0000-0000F03B0000}"/>
    <cellStyle name="計算方式 9 2 3 2 5 3" xfId="42046" xr:uid="{00000000-0005-0000-0000-0000F03B0000}"/>
    <cellStyle name="計算方式 9 2 3 2 6" xfId="10646" xr:uid="{00000000-0005-0000-0000-0000D0290000}"/>
    <cellStyle name="計算方式 9 2 3 2 7" xfId="12768" xr:uid="{00000000-0005-0000-0000-0000C1050000}"/>
    <cellStyle name="計算方式 9 2 3 2 7 2" xfId="31324" xr:uid="{00000000-0005-0000-0000-0000F23B0000}"/>
    <cellStyle name="計算方式 9 2 3 2 7 3" xfId="45412" xr:uid="{00000000-0005-0000-0000-0000F23B0000}"/>
    <cellStyle name="計算方式 9 2 3 2 8" xfId="12268" xr:uid="{00000000-0005-0000-0000-000054090000}"/>
    <cellStyle name="計算方式 9 2 3 2 8 2" xfId="30829" xr:uid="{00000000-0005-0000-0000-0000F33B0000}"/>
    <cellStyle name="計算方式 9 2 3 2 8 3" xfId="44948" xr:uid="{00000000-0005-0000-0000-0000F33B0000}"/>
    <cellStyle name="計算方式 9 2 3 2 9" xfId="11497" xr:uid="{00000000-0005-0000-0000-000055090000}"/>
    <cellStyle name="計算方式 9 2 3 2 9 2" xfId="30061" xr:uid="{00000000-0005-0000-0000-0000F43B0000}"/>
    <cellStyle name="計算方式 9 2 3 2 9 3" xfId="44279" xr:uid="{00000000-0005-0000-0000-0000F43B0000}"/>
    <cellStyle name="計算方式 9 2 3 3" xfId="2968" xr:uid="{00000000-0005-0000-0000-0000C1050000}"/>
    <cellStyle name="計算方式 9 2 3 3 10" xfId="19656" xr:uid="{00000000-0005-0000-0000-000056090000}"/>
    <cellStyle name="計算方式 9 2 3 3 10 2" xfId="38212" xr:uid="{00000000-0005-0000-0000-0000F63B0000}"/>
    <cellStyle name="計算方式 9 2 3 3 10 3" xfId="51704" xr:uid="{00000000-0005-0000-0000-0000F63B0000}"/>
    <cellStyle name="計算方式 9 2 3 3 11" xfId="55789" xr:uid="{00000000-0005-0000-0000-0000C1050000}"/>
    <cellStyle name="計算方式 9 2 3 3 2" xfId="6175" xr:uid="{00000000-0005-0000-0000-000056090000}"/>
    <cellStyle name="計算方式 9 2 3 3 2 2" xfId="26583" xr:uid="{00000000-0005-0000-0000-0000F73B0000}"/>
    <cellStyle name="計算方式 9 2 3 3 2 3" xfId="41877" xr:uid="{00000000-0005-0000-0000-0000F73B0000}"/>
    <cellStyle name="計算方式 9 2 3 3 3" xfId="8141" xr:uid="{00000000-0005-0000-0000-000056090000}"/>
    <cellStyle name="計算方式 9 2 3 3 3 2" xfId="28158" xr:uid="{00000000-0005-0000-0000-0000F83B0000}"/>
    <cellStyle name="計算方式 9 2 3 3 3 3" xfId="43056" xr:uid="{00000000-0005-0000-0000-0000F83B0000}"/>
    <cellStyle name="計算方式 9 2 3 3 4" xfId="9001" xr:uid="{00000000-0005-0000-0000-000056090000}"/>
    <cellStyle name="計算方式 9 2 3 3 4 2" xfId="28835" xr:uid="{00000000-0005-0000-0000-0000F93B0000}"/>
    <cellStyle name="計算方式 9 2 3 3 4 3" xfId="43533" xr:uid="{00000000-0005-0000-0000-0000F93B0000}"/>
    <cellStyle name="計算方式 9 2 3 3 5" xfId="9858" xr:uid="{00000000-0005-0000-0000-000056090000}"/>
    <cellStyle name="計算方式 9 2 3 3 5 2" xfId="29459" xr:uid="{00000000-0005-0000-0000-0000FA3B0000}"/>
    <cellStyle name="計算方式 9 2 3 3 5 3" xfId="44037" xr:uid="{00000000-0005-0000-0000-0000FA3B0000}"/>
    <cellStyle name="計算方式 9 2 3 3 6" xfId="10647" xr:uid="{00000000-0005-0000-0000-0000D1290000}"/>
    <cellStyle name="計算方式 9 2 3 3 7" xfId="12969" xr:uid="{00000000-0005-0000-0000-000056090000}"/>
    <cellStyle name="計算方式 9 2 3 3 7 2" xfId="31525" xr:uid="{00000000-0005-0000-0000-0000FC3B0000}"/>
    <cellStyle name="計算方式 9 2 3 3 7 3" xfId="45608" xr:uid="{00000000-0005-0000-0000-0000FC3B0000}"/>
    <cellStyle name="計算方式 9 2 3 3 8" xfId="16874" xr:uid="{00000000-0005-0000-0000-000056090000}"/>
    <cellStyle name="計算方式 9 2 3 3 8 2" xfId="35430" xr:uid="{00000000-0005-0000-0000-0000FD3B0000}"/>
    <cellStyle name="計算方式 9 2 3 3 8 3" xfId="49123" xr:uid="{00000000-0005-0000-0000-0000FD3B0000}"/>
    <cellStyle name="計算方式 9 2 3 3 9" xfId="18451" xr:uid="{00000000-0005-0000-0000-0000C1050000}"/>
    <cellStyle name="計算方式 9 2 3 3 9 2" xfId="37007" xr:uid="{00000000-0005-0000-0000-0000FE3B0000}"/>
    <cellStyle name="計算方式 9 2 3 3 9 3" xfId="50523" xr:uid="{00000000-0005-0000-0000-0000FE3B0000}"/>
    <cellStyle name="計算方式 9 2 3 4" xfId="3126" xr:uid="{00000000-0005-0000-0000-0000C1050000}"/>
    <cellStyle name="計算方式 9 2 3 4 10" xfId="24328" xr:uid="{00000000-0005-0000-0000-0000FF3B0000}"/>
    <cellStyle name="計算方式 9 2 3 4 11" xfId="55947" xr:uid="{00000000-0005-0000-0000-0000C1050000}"/>
    <cellStyle name="計算方式 9 2 3 4 2" xfId="6333" xr:uid="{00000000-0005-0000-0000-000057090000}"/>
    <cellStyle name="計算方式 9 2 3 4 2 2" xfId="21002" xr:uid="{00000000-0005-0000-0000-00000C0C0000}"/>
    <cellStyle name="計算方式 9 2 3 4 2 2 2" xfId="39545" xr:uid="{00000000-0005-0000-0000-0000013C0000}"/>
    <cellStyle name="計算方式 9 2 3 4 2 2 3" xfId="52894" xr:uid="{00000000-0005-0000-0000-0000013C0000}"/>
    <cellStyle name="計算方式 9 2 3 4 2 3" xfId="26741" xr:uid="{00000000-0005-0000-0000-0000003C0000}"/>
    <cellStyle name="計算方式 9 2 3 4 2 4" xfId="41963" xr:uid="{00000000-0005-0000-0000-0000003C0000}"/>
    <cellStyle name="計算方式 9 2 3 4 3" xfId="10016" xr:uid="{00000000-0005-0000-0000-000057090000}"/>
    <cellStyle name="計算方式 9 2 3 4 3 2" xfId="29617" xr:uid="{00000000-0005-0000-0000-0000023C0000}"/>
    <cellStyle name="計算方式 9 2 3 4 3 3" xfId="44183" xr:uid="{00000000-0005-0000-0000-0000023C0000}"/>
    <cellStyle name="計算方式 9 2 3 4 4" xfId="10648" xr:uid="{00000000-0005-0000-0000-0000D2290000}"/>
    <cellStyle name="計算方式 9 2 3 4 5" xfId="11972" xr:uid="{00000000-0005-0000-0000-000057090000}"/>
    <cellStyle name="計算方式 9 2 3 4 5 2" xfId="30536" xr:uid="{00000000-0005-0000-0000-0000043C0000}"/>
    <cellStyle name="計算方式 9 2 3 4 5 3" xfId="44680" xr:uid="{00000000-0005-0000-0000-0000043C0000}"/>
    <cellStyle name="計算方式 9 2 3 4 6" xfId="17032" xr:uid="{00000000-0005-0000-0000-000057090000}"/>
    <cellStyle name="計算方式 9 2 3 4 6 2" xfId="35588" xr:uid="{00000000-0005-0000-0000-0000053C0000}"/>
    <cellStyle name="計算方式 9 2 3 4 6 3" xfId="49269" xr:uid="{00000000-0005-0000-0000-0000053C0000}"/>
    <cellStyle name="計算方式 9 2 3 4 7" xfId="17880" xr:uid="{00000000-0005-0000-0000-0000C1050000}"/>
    <cellStyle name="計算方式 9 2 3 4 7 2" xfId="36436" xr:uid="{00000000-0005-0000-0000-0000063C0000}"/>
    <cellStyle name="計算方式 9 2 3 4 7 3" xfId="50021" xr:uid="{00000000-0005-0000-0000-0000063C0000}"/>
    <cellStyle name="計算方式 9 2 3 4 8" xfId="15374" xr:uid="{00000000-0005-0000-0000-000057090000}"/>
    <cellStyle name="計算方式 9 2 3 4 8 2" xfId="33930" xr:uid="{00000000-0005-0000-0000-0000073C0000}"/>
    <cellStyle name="計算方式 9 2 3 4 8 3" xfId="47861" xr:uid="{00000000-0005-0000-0000-0000073C0000}"/>
    <cellStyle name="計算方式 9 2 3 4 9" xfId="21890" xr:uid="{00000000-0005-0000-0000-0000C1050000}"/>
    <cellStyle name="計算方式 9 2 3 4 9 2" xfId="40430" xr:uid="{00000000-0005-0000-0000-0000083C0000}"/>
    <cellStyle name="計算方式 9 2 3 4 9 3" xfId="53778" xr:uid="{00000000-0005-0000-0000-0000083C0000}"/>
    <cellStyle name="計算方式 9 2 3 5" xfId="5057" xr:uid="{00000000-0005-0000-0000-000054090000}"/>
    <cellStyle name="計算方式 9 2 3 5 2" xfId="20085" xr:uid="{00000000-0005-0000-0000-00000D0C0000}"/>
    <cellStyle name="計算方式 9 2 3 5 2 2" xfId="38638" xr:uid="{00000000-0005-0000-0000-00000A3C0000}"/>
    <cellStyle name="計算方式 9 2 3 5 2 3" xfId="52130" xr:uid="{00000000-0005-0000-0000-00000A3C0000}"/>
    <cellStyle name="計算方式 9 2 3 5 3" xfId="25475" xr:uid="{00000000-0005-0000-0000-0000093C0000}"/>
    <cellStyle name="計算方式 9 2 3 5 4" xfId="41044" xr:uid="{00000000-0005-0000-0000-0000093C0000}"/>
    <cellStyle name="計算方式 9 2 3 6" xfId="10645" xr:uid="{00000000-0005-0000-0000-0000CF290000}"/>
    <cellStyle name="計算方式 9 2 3 7" xfId="12126" xr:uid="{00000000-0005-0000-0000-0000C1050000}"/>
    <cellStyle name="計算方式 9 2 3 7 2" xfId="30689" xr:uid="{00000000-0005-0000-0000-00000C3C0000}"/>
    <cellStyle name="計算方式 9 2 3 7 3" xfId="44829" xr:uid="{00000000-0005-0000-0000-00000C3C0000}"/>
    <cellStyle name="計算方式 9 2 3 8" xfId="18479" xr:uid="{00000000-0005-0000-0000-000054090000}"/>
    <cellStyle name="計算方式 9 2 3 8 2" xfId="37035" xr:uid="{00000000-0005-0000-0000-00000D3C0000}"/>
    <cellStyle name="計算方式 9 2 3 8 3" xfId="50547" xr:uid="{00000000-0005-0000-0000-00000D3C0000}"/>
    <cellStyle name="計算方式 9 2 3 9" xfId="13434" xr:uid="{00000000-0005-0000-0000-000054090000}"/>
    <cellStyle name="計算方式 9 2 3 9 2" xfId="31990" xr:uid="{00000000-0005-0000-0000-00000E3C0000}"/>
    <cellStyle name="計算方式 9 2 3 9 3" xfId="46061" xr:uid="{00000000-0005-0000-0000-00000E3C0000}"/>
    <cellStyle name="計算方式 9 2 4" xfId="2171" xr:uid="{00000000-0005-0000-0000-0000BE050000}"/>
    <cellStyle name="計算方式 9 2 4 10" xfId="17763" xr:uid="{00000000-0005-0000-0000-0000BE050000}"/>
    <cellStyle name="計算方式 9 2 4 10 2" xfId="36319" xr:uid="{00000000-0005-0000-0000-0000103C0000}"/>
    <cellStyle name="計算方式 9 2 4 10 3" xfId="49926" xr:uid="{00000000-0005-0000-0000-0000103C0000}"/>
    <cellStyle name="計算方式 9 2 4 11" xfId="17443" xr:uid="{00000000-0005-0000-0000-000058090000}"/>
    <cellStyle name="計算方式 9 2 4 11 2" xfId="35999" xr:uid="{00000000-0005-0000-0000-0000113C0000}"/>
    <cellStyle name="計算方式 9 2 4 11 3" xfId="49645" xr:uid="{00000000-0005-0000-0000-0000113C0000}"/>
    <cellStyle name="計算方式 9 2 4 12" xfId="23682" xr:uid="{00000000-0005-0000-0000-00000F3C0000}"/>
    <cellStyle name="計算方式 9 2 4 13" xfId="55091" xr:uid="{00000000-0005-0000-0000-0000BE050000}"/>
    <cellStyle name="計算方式 9 2 4 2" xfId="5378" xr:uid="{00000000-0005-0000-0000-000058090000}"/>
    <cellStyle name="計算方式 9 2 4 2 2" xfId="20368" xr:uid="{00000000-0005-0000-0000-00000F0C0000}"/>
    <cellStyle name="計算方式 9 2 4 2 2 2" xfId="38920" xr:uid="{00000000-0005-0000-0000-0000133C0000}"/>
    <cellStyle name="計算方式 9 2 4 2 2 3" xfId="52399" xr:uid="{00000000-0005-0000-0000-0000133C0000}"/>
    <cellStyle name="計算方式 9 2 4 2 3" xfId="25795" xr:uid="{00000000-0005-0000-0000-0000123C0000}"/>
    <cellStyle name="計算方式 9 2 4 2 4" xfId="41291" xr:uid="{00000000-0005-0000-0000-0000123C0000}"/>
    <cellStyle name="計算方式 9 2 4 3" xfId="7344" xr:uid="{00000000-0005-0000-0000-000058090000}"/>
    <cellStyle name="計算方式 9 2 4 3 2" xfId="27529" xr:uid="{00000000-0005-0000-0000-0000143C0000}"/>
    <cellStyle name="計算方式 9 2 4 3 3" xfId="42615" xr:uid="{00000000-0005-0000-0000-0000143C0000}"/>
    <cellStyle name="計算方式 9 2 4 4" xfId="4574" xr:uid="{00000000-0005-0000-0000-000058090000}"/>
    <cellStyle name="計算方式 9 2 4 4 2" xfId="25086" xr:uid="{00000000-0005-0000-0000-0000153C0000}"/>
    <cellStyle name="計算方式 9 2 4 4 3" xfId="28266" xr:uid="{00000000-0005-0000-0000-0000153C0000}"/>
    <cellStyle name="計算方式 9 2 4 5" xfId="6822" xr:uid="{00000000-0005-0000-0000-000058090000}"/>
    <cellStyle name="計算方式 9 2 4 5 2" xfId="27083" xr:uid="{00000000-0005-0000-0000-0000163C0000}"/>
    <cellStyle name="計算方式 9 2 4 5 3" xfId="42257" xr:uid="{00000000-0005-0000-0000-0000163C0000}"/>
    <cellStyle name="計算方式 9 2 4 6" xfId="10649" xr:uid="{00000000-0005-0000-0000-0000D3290000}"/>
    <cellStyle name="計算方式 9 2 4 7" xfId="12451" xr:uid="{00000000-0005-0000-0000-0000BE050000}"/>
    <cellStyle name="計算方式 9 2 4 7 2" xfId="31010" xr:uid="{00000000-0005-0000-0000-0000183C0000}"/>
    <cellStyle name="計算方式 9 2 4 7 3" xfId="45110" xr:uid="{00000000-0005-0000-0000-0000183C0000}"/>
    <cellStyle name="計算方式 9 2 4 8" xfId="14848" xr:uid="{00000000-0005-0000-0000-000057090000}"/>
    <cellStyle name="計算方式 9 2 4 8 2" xfId="33404" xr:uid="{00000000-0005-0000-0000-0000193C0000}"/>
    <cellStyle name="計算方式 9 2 4 8 3" xfId="47365" xr:uid="{00000000-0005-0000-0000-0000193C0000}"/>
    <cellStyle name="計算方式 9 2 4 9" xfId="15479" xr:uid="{00000000-0005-0000-0000-000058090000}"/>
    <cellStyle name="計算方式 9 2 4 9 2" xfId="34035" xr:uid="{00000000-0005-0000-0000-00001A3C0000}"/>
    <cellStyle name="計算方式 9 2 4 9 3" xfId="47959" xr:uid="{00000000-0005-0000-0000-00001A3C0000}"/>
    <cellStyle name="計算方式 9 2 5" xfId="2209" xr:uid="{00000000-0005-0000-0000-0000BE050000}"/>
    <cellStyle name="計算方式 9 2 5 10" xfId="23720" xr:uid="{00000000-0005-0000-0000-00001B3C0000}"/>
    <cellStyle name="計算方式 9 2 5 11" xfId="55129" xr:uid="{00000000-0005-0000-0000-0000BE050000}"/>
    <cellStyle name="計算方式 9 2 5 2" xfId="5416" xr:uid="{00000000-0005-0000-0000-000059090000}"/>
    <cellStyle name="計算方式 9 2 5 2 2" xfId="20406" xr:uid="{00000000-0005-0000-0000-0000110C0000}"/>
    <cellStyle name="計算方式 9 2 5 2 2 2" xfId="38958" xr:uid="{00000000-0005-0000-0000-00001D3C0000}"/>
    <cellStyle name="計算方式 9 2 5 2 2 3" xfId="52437" xr:uid="{00000000-0005-0000-0000-00001D3C0000}"/>
    <cellStyle name="計算方式 9 2 5 2 3" xfId="25833" xr:uid="{00000000-0005-0000-0000-00001C3C0000}"/>
    <cellStyle name="計算方式 9 2 5 2 4" xfId="41329" xr:uid="{00000000-0005-0000-0000-00001C3C0000}"/>
    <cellStyle name="計算方式 9 2 5 3" xfId="8176" xr:uid="{00000000-0005-0000-0000-000059090000}"/>
    <cellStyle name="計算方式 9 2 5 3 2" xfId="28193" xr:uid="{00000000-0005-0000-0000-00001E3C0000}"/>
    <cellStyle name="計算方式 9 2 5 3 3" xfId="43091" xr:uid="{00000000-0005-0000-0000-00001E3C0000}"/>
    <cellStyle name="計算方式 9 2 5 4" xfId="10650" xr:uid="{00000000-0005-0000-0000-0000D4290000}"/>
    <cellStyle name="計算方式 9 2 5 5" xfId="14068" xr:uid="{00000000-0005-0000-0000-000059090000}"/>
    <cellStyle name="計算方式 9 2 5 5 2" xfId="32624" xr:uid="{00000000-0005-0000-0000-0000203C0000}"/>
    <cellStyle name="計算方式 9 2 5 5 3" xfId="46627" xr:uid="{00000000-0005-0000-0000-0000203C0000}"/>
    <cellStyle name="計算方式 9 2 5 6" xfId="11530" xr:uid="{00000000-0005-0000-0000-000059090000}"/>
    <cellStyle name="計算方式 9 2 5 6 2" xfId="30094" xr:uid="{00000000-0005-0000-0000-0000213C0000}"/>
    <cellStyle name="計算方式 9 2 5 6 3" xfId="44304" xr:uid="{00000000-0005-0000-0000-0000213C0000}"/>
    <cellStyle name="計算方式 9 2 5 7" xfId="17333" xr:uid="{00000000-0005-0000-0000-0000BE050000}"/>
    <cellStyle name="計算方式 9 2 5 7 2" xfId="35889" xr:uid="{00000000-0005-0000-0000-0000223C0000}"/>
    <cellStyle name="計算方式 9 2 5 7 3" xfId="49549" xr:uid="{00000000-0005-0000-0000-0000223C0000}"/>
    <cellStyle name="計算方式 9 2 5 8" xfId="17515" xr:uid="{00000000-0005-0000-0000-000059090000}"/>
    <cellStyle name="計算方式 9 2 5 8 2" xfId="36071" xr:uid="{00000000-0005-0000-0000-0000233C0000}"/>
    <cellStyle name="計算方式 9 2 5 8 3" xfId="49707" xr:uid="{00000000-0005-0000-0000-0000233C0000}"/>
    <cellStyle name="計算方式 9 2 5 9" xfId="21371" xr:uid="{00000000-0005-0000-0000-0000BE050000}"/>
    <cellStyle name="計算方式 9 2 5 9 2" xfId="39911" xr:uid="{00000000-0005-0000-0000-0000243C0000}"/>
    <cellStyle name="計算方式 9 2 5 9 3" xfId="53259" xr:uid="{00000000-0005-0000-0000-0000243C0000}"/>
    <cellStyle name="計算方式 9 2 6" xfId="3200" xr:uid="{00000000-0005-0000-0000-0000BE050000}"/>
    <cellStyle name="計算方式 9 2 6 10" xfId="56019" xr:uid="{00000000-0005-0000-0000-0000BE050000}"/>
    <cellStyle name="計算方式 9 2 6 2" xfId="6407" xr:uid="{00000000-0005-0000-0000-00005A090000}"/>
    <cellStyle name="計算方式 9 2 6 2 2" xfId="21042" xr:uid="{00000000-0005-0000-0000-0000130C0000}"/>
    <cellStyle name="計算方式 9 2 6 2 2 2" xfId="39582" xr:uid="{00000000-0005-0000-0000-0000273C0000}"/>
    <cellStyle name="計算方式 9 2 6 2 2 3" xfId="52930" xr:uid="{00000000-0005-0000-0000-0000273C0000}"/>
    <cellStyle name="計算方式 9 2 6 2 3" xfId="26812" xr:uid="{00000000-0005-0000-0000-0000263C0000}"/>
    <cellStyle name="計算方式 9 2 6 2 4" xfId="42033" xr:uid="{00000000-0005-0000-0000-0000263C0000}"/>
    <cellStyle name="計算方式 9 2 6 3" xfId="10090" xr:uid="{00000000-0005-0000-0000-00005A090000}"/>
    <cellStyle name="計算方式 9 2 6 3 2" xfId="29689" xr:uid="{00000000-0005-0000-0000-0000283C0000}"/>
    <cellStyle name="計算方式 9 2 6 3 3" xfId="44253" xr:uid="{00000000-0005-0000-0000-0000283C0000}"/>
    <cellStyle name="計算方式 9 2 6 4" xfId="10651" xr:uid="{00000000-0005-0000-0000-0000D5290000}"/>
    <cellStyle name="計算方式 9 2 6 5" xfId="12881" xr:uid="{00000000-0005-0000-0000-00005A090000}"/>
    <cellStyle name="計算方式 9 2 6 5 2" xfId="31437" xr:uid="{00000000-0005-0000-0000-00002A3C0000}"/>
    <cellStyle name="計算方式 9 2 6 5 3" xfId="45520" xr:uid="{00000000-0005-0000-0000-00002A3C0000}"/>
    <cellStyle name="計算方式 9 2 6 6" xfId="17106" xr:uid="{00000000-0005-0000-0000-00005A090000}"/>
    <cellStyle name="計算方式 9 2 6 6 2" xfId="35662" xr:uid="{00000000-0005-0000-0000-00002B3C0000}"/>
    <cellStyle name="計算方式 9 2 6 6 3" xfId="49342" xr:uid="{00000000-0005-0000-0000-00002B3C0000}"/>
    <cellStyle name="計算方式 9 2 6 7" xfId="18446" xr:uid="{00000000-0005-0000-0000-0000BE050000}"/>
    <cellStyle name="計算方式 9 2 6 7 2" xfId="37002" xr:uid="{00000000-0005-0000-0000-00002C3C0000}"/>
    <cellStyle name="計算方式 9 2 6 7 3" xfId="50519" xr:uid="{00000000-0005-0000-0000-00002C3C0000}"/>
    <cellStyle name="計算方式 9 2 6 8" xfId="21111" xr:uid="{00000000-0005-0000-0000-00005A090000}"/>
    <cellStyle name="計算方式 9 2 6 8 2" xfId="39651" xr:uid="{00000000-0005-0000-0000-00002D3C0000}"/>
    <cellStyle name="計算方式 9 2 6 8 3" xfId="52999" xr:uid="{00000000-0005-0000-0000-00002D3C0000}"/>
    <cellStyle name="計算方式 9 2 6 9" xfId="21963" xr:uid="{00000000-0005-0000-0000-0000BE050000}"/>
    <cellStyle name="計算方式 9 2 6 9 2" xfId="40503" xr:uid="{00000000-0005-0000-0000-00002E3C0000}"/>
    <cellStyle name="計算方式 9 2 6 9 3" xfId="53851" xr:uid="{00000000-0005-0000-0000-00002E3C0000}"/>
    <cellStyle name="計算方式 9 2 7" xfId="4644" xr:uid="{00000000-0005-0000-0000-00004B090000}"/>
    <cellStyle name="計算方式 9 2 7 2" xfId="25156" xr:uid="{00000000-0005-0000-0000-00002F3C0000}"/>
    <cellStyle name="計算方式 9 2 7 3" xfId="22561" xr:uid="{00000000-0005-0000-0000-00002F3C0000}"/>
    <cellStyle name="計算方式 9 2 8" xfId="10636" xr:uid="{00000000-0005-0000-0000-0000C6290000}"/>
    <cellStyle name="計算方式 9 2 9" xfId="15332" xr:uid="{00000000-0005-0000-0000-0000BE050000}"/>
    <cellStyle name="計算方式 9 2 9 2" xfId="33888" xr:uid="{00000000-0005-0000-0000-0000313C0000}"/>
    <cellStyle name="計算方式 9 2 9 3" xfId="47821" xr:uid="{00000000-0005-0000-0000-0000313C0000}"/>
    <cellStyle name="計算方式 9 3" xfId="1430" xr:uid="{00000000-0005-0000-0000-0000C2050000}"/>
    <cellStyle name="計算方式 9 3 10" xfId="17172" xr:uid="{00000000-0005-0000-0000-00005B090000}"/>
    <cellStyle name="計算方式 9 3 10 2" xfId="35728" xr:uid="{00000000-0005-0000-0000-0000333C0000}"/>
    <cellStyle name="計算方式 9 3 10 3" xfId="49403" xr:uid="{00000000-0005-0000-0000-0000333C0000}"/>
    <cellStyle name="計算方式 9 3 11" xfId="14758" xr:uid="{00000000-0005-0000-0000-0000C2050000}"/>
    <cellStyle name="計算方式 9 3 11 2" xfId="33314" xr:uid="{00000000-0005-0000-0000-0000343C0000}"/>
    <cellStyle name="計算方式 9 3 11 3" xfId="47279" xr:uid="{00000000-0005-0000-0000-0000343C0000}"/>
    <cellStyle name="計算方式 9 3 12" xfId="18508" xr:uid="{00000000-0005-0000-0000-0000C2050000}"/>
    <cellStyle name="計算方式 9 3 12 2" xfId="37064" xr:uid="{00000000-0005-0000-0000-0000353C0000}"/>
    <cellStyle name="計算方式 9 3 12 3" xfId="50570" xr:uid="{00000000-0005-0000-0000-0000353C0000}"/>
    <cellStyle name="計算方式 9 3 13" xfId="23170" xr:uid="{00000000-0005-0000-0000-0000323C0000}"/>
    <cellStyle name="計算方式 9 3 14" xfId="29863" xr:uid="{00000000-0005-0000-0000-0000323C0000}"/>
    <cellStyle name="計算方式 9 3 15" xfId="54552" xr:uid="{00000000-0005-0000-0000-0000C2050000}"/>
    <cellStyle name="計算方式 9 3 2" xfId="1852" xr:uid="{00000000-0005-0000-0000-0000C3050000}"/>
    <cellStyle name="計算方式 9 3 2 10" xfId="21325" xr:uid="{00000000-0005-0000-0000-0000C3050000}"/>
    <cellStyle name="計算方式 9 3 2 10 2" xfId="39865" xr:uid="{00000000-0005-0000-0000-0000373C0000}"/>
    <cellStyle name="計算方式 9 3 2 10 3" xfId="53213" xr:uid="{00000000-0005-0000-0000-0000373C0000}"/>
    <cellStyle name="計算方式 9 3 2 11" xfId="18566" xr:uid="{00000000-0005-0000-0000-0000C3050000}"/>
    <cellStyle name="計算方式 9 3 2 11 2" xfId="37122" xr:uid="{00000000-0005-0000-0000-0000383C0000}"/>
    <cellStyle name="計算方式 9 3 2 11 3" xfId="50624" xr:uid="{00000000-0005-0000-0000-0000383C0000}"/>
    <cellStyle name="計算方式 9 3 2 12" xfId="23407" xr:uid="{00000000-0005-0000-0000-0000363C0000}"/>
    <cellStyle name="計算方式 9 3 2 13" xfId="24111" xr:uid="{00000000-0005-0000-0000-0000363C0000}"/>
    <cellStyle name="計算方式 9 3 2 14" xfId="54773" xr:uid="{00000000-0005-0000-0000-0000C3050000}"/>
    <cellStyle name="計算方式 9 3 2 2" xfId="1855" xr:uid="{00000000-0005-0000-0000-0000C3050000}"/>
    <cellStyle name="計算方式 9 3 2 2 10" xfId="15358" xr:uid="{00000000-0005-0000-0000-0000C3050000}"/>
    <cellStyle name="計算方式 9 3 2 2 10 2" xfId="33914" xr:uid="{00000000-0005-0000-0000-00003A3C0000}"/>
    <cellStyle name="計算方式 9 3 2 2 10 3" xfId="47845" xr:uid="{00000000-0005-0000-0000-00003A3C0000}"/>
    <cellStyle name="計算方式 9 3 2 2 11" xfId="19809" xr:uid="{00000000-0005-0000-0000-00005D090000}"/>
    <cellStyle name="計算方式 9 3 2 2 11 2" xfId="38365" xr:uid="{00000000-0005-0000-0000-00003B3C0000}"/>
    <cellStyle name="計算方式 9 3 2 2 11 3" xfId="51857" xr:uid="{00000000-0005-0000-0000-00003B3C0000}"/>
    <cellStyle name="計算方式 9 3 2 2 12" xfId="23410" xr:uid="{00000000-0005-0000-0000-0000393C0000}"/>
    <cellStyle name="計算方式 9 3 2 2 13" xfId="54775" xr:uid="{00000000-0005-0000-0000-0000C3050000}"/>
    <cellStyle name="計算方式 9 3 2 2 2" xfId="5062" xr:uid="{00000000-0005-0000-0000-00005D090000}"/>
    <cellStyle name="計算方式 9 3 2 2 2 2" xfId="20089" xr:uid="{00000000-0005-0000-0000-0000170C0000}"/>
    <cellStyle name="計算方式 9 3 2 2 2 2 2" xfId="38641" xr:uid="{00000000-0005-0000-0000-00003D3C0000}"/>
    <cellStyle name="計算方式 9 3 2 2 2 2 3" xfId="52133" xr:uid="{00000000-0005-0000-0000-00003D3C0000}"/>
    <cellStyle name="計算方式 9 3 2 2 2 3" xfId="25479" xr:uid="{00000000-0005-0000-0000-00003C3C0000}"/>
    <cellStyle name="計算方式 9 3 2 2 2 4" xfId="41048" xr:uid="{00000000-0005-0000-0000-00003C3C0000}"/>
    <cellStyle name="計算方式 9 3 2 2 3" xfId="7028" xr:uid="{00000000-0005-0000-0000-00005D090000}"/>
    <cellStyle name="計算方式 9 3 2 2 3 2" xfId="27216" xr:uid="{00000000-0005-0000-0000-00003E3C0000}"/>
    <cellStyle name="計算方式 9 3 2 2 3 3" xfId="42319" xr:uid="{00000000-0005-0000-0000-00003E3C0000}"/>
    <cellStyle name="計算方式 9 3 2 2 4" xfId="3965" xr:uid="{00000000-0005-0000-0000-00005D090000}"/>
    <cellStyle name="計算方式 9 3 2 2 4 2" xfId="24519" xr:uid="{00000000-0005-0000-0000-00003F3C0000}"/>
    <cellStyle name="計算方式 9 3 2 2 4 3" xfId="29701" xr:uid="{00000000-0005-0000-0000-00003F3C0000}"/>
    <cellStyle name="計算方式 9 3 2 2 5" xfId="7392" xr:uid="{00000000-0005-0000-0000-00005D090000}"/>
    <cellStyle name="計算方式 9 3 2 2 5 2" xfId="27577" xr:uid="{00000000-0005-0000-0000-0000403C0000}"/>
    <cellStyle name="計算方式 9 3 2 2 5 3" xfId="42662" xr:uid="{00000000-0005-0000-0000-0000403C0000}"/>
    <cellStyle name="計算方式 9 3 2 2 6" xfId="10654" xr:uid="{00000000-0005-0000-0000-0000D8290000}"/>
    <cellStyle name="計算方式 9 3 2 2 7" xfId="12770" xr:uid="{00000000-0005-0000-0000-0000C3050000}"/>
    <cellStyle name="計算方式 9 3 2 2 7 2" xfId="31326" xr:uid="{00000000-0005-0000-0000-0000423C0000}"/>
    <cellStyle name="計算方式 9 3 2 2 7 3" xfId="45414" xr:uid="{00000000-0005-0000-0000-0000423C0000}"/>
    <cellStyle name="計算方式 9 3 2 2 8" xfId="14601" xr:uid="{00000000-0005-0000-0000-00005C090000}"/>
    <cellStyle name="計算方式 9 3 2 2 8 2" xfId="33157" xr:uid="{00000000-0005-0000-0000-0000433C0000}"/>
    <cellStyle name="計算方式 9 3 2 2 8 3" xfId="47128" xr:uid="{00000000-0005-0000-0000-0000433C0000}"/>
    <cellStyle name="計算方式 9 3 2 2 9" xfId="15788" xr:uid="{00000000-0005-0000-0000-00005D090000}"/>
    <cellStyle name="計算方式 9 3 2 2 9 2" xfId="34344" xr:uid="{00000000-0005-0000-0000-0000443C0000}"/>
    <cellStyle name="計算方式 9 3 2 2 9 3" xfId="48200" xr:uid="{00000000-0005-0000-0000-0000443C0000}"/>
    <cellStyle name="計算方式 9 3 2 3" xfId="2970" xr:uid="{00000000-0005-0000-0000-0000C3050000}"/>
    <cellStyle name="計算方式 9 3 2 3 10" xfId="19023" xr:uid="{00000000-0005-0000-0000-00005E090000}"/>
    <cellStyle name="計算方式 9 3 2 3 10 2" xfId="37579" xr:uid="{00000000-0005-0000-0000-0000463C0000}"/>
    <cellStyle name="計算方式 9 3 2 3 10 3" xfId="51071" xr:uid="{00000000-0005-0000-0000-0000463C0000}"/>
    <cellStyle name="計算方式 9 3 2 3 11" xfId="55791" xr:uid="{00000000-0005-0000-0000-0000C3050000}"/>
    <cellStyle name="計算方式 9 3 2 3 2" xfId="6177" xr:uid="{00000000-0005-0000-0000-00005E090000}"/>
    <cellStyle name="計算方式 9 3 2 3 2 2" xfId="26585" xr:uid="{00000000-0005-0000-0000-0000473C0000}"/>
    <cellStyle name="計算方式 9 3 2 3 2 3" xfId="41879" xr:uid="{00000000-0005-0000-0000-0000473C0000}"/>
    <cellStyle name="計算方式 9 3 2 3 3" xfId="8143" xr:uid="{00000000-0005-0000-0000-00005E090000}"/>
    <cellStyle name="計算方式 9 3 2 3 3 2" xfId="28160" xr:uid="{00000000-0005-0000-0000-0000483C0000}"/>
    <cellStyle name="計算方式 9 3 2 3 3 3" xfId="43058" xr:uid="{00000000-0005-0000-0000-0000483C0000}"/>
    <cellStyle name="計算方式 9 3 2 3 4" xfId="9003" xr:uid="{00000000-0005-0000-0000-00005E090000}"/>
    <cellStyle name="計算方式 9 3 2 3 4 2" xfId="28837" xr:uid="{00000000-0005-0000-0000-0000493C0000}"/>
    <cellStyle name="計算方式 9 3 2 3 4 3" xfId="43535" xr:uid="{00000000-0005-0000-0000-0000493C0000}"/>
    <cellStyle name="計算方式 9 3 2 3 5" xfId="9860" xr:uid="{00000000-0005-0000-0000-00005E090000}"/>
    <cellStyle name="計算方式 9 3 2 3 5 2" xfId="29461" xr:uid="{00000000-0005-0000-0000-00004A3C0000}"/>
    <cellStyle name="計算方式 9 3 2 3 5 3" xfId="44039" xr:uid="{00000000-0005-0000-0000-00004A3C0000}"/>
    <cellStyle name="計算方式 9 3 2 3 6" xfId="10655" xr:uid="{00000000-0005-0000-0000-0000D9290000}"/>
    <cellStyle name="計算方式 9 3 2 3 7" xfId="11847" xr:uid="{00000000-0005-0000-0000-00005E090000}"/>
    <cellStyle name="計算方式 9 3 2 3 7 2" xfId="30411" xr:uid="{00000000-0005-0000-0000-00004C3C0000}"/>
    <cellStyle name="計算方式 9 3 2 3 7 3" xfId="44556" xr:uid="{00000000-0005-0000-0000-00004C3C0000}"/>
    <cellStyle name="計算方式 9 3 2 3 8" xfId="16876" xr:uid="{00000000-0005-0000-0000-00005E090000}"/>
    <cellStyle name="計算方式 9 3 2 3 8 2" xfId="35432" xr:uid="{00000000-0005-0000-0000-00004D3C0000}"/>
    <cellStyle name="計算方式 9 3 2 3 8 3" xfId="49125" xr:uid="{00000000-0005-0000-0000-00004D3C0000}"/>
    <cellStyle name="計算方式 9 3 2 3 9" xfId="14991" xr:uid="{00000000-0005-0000-0000-0000C3050000}"/>
    <cellStyle name="計算方式 9 3 2 3 9 2" xfId="33547" xr:uid="{00000000-0005-0000-0000-00004E3C0000}"/>
    <cellStyle name="計算方式 9 3 2 3 9 3" xfId="47505" xr:uid="{00000000-0005-0000-0000-00004E3C0000}"/>
    <cellStyle name="計算方式 9 3 2 4" xfId="3128" xr:uid="{00000000-0005-0000-0000-0000C3050000}"/>
    <cellStyle name="計算方式 9 3 2 4 10" xfId="24330" xr:uid="{00000000-0005-0000-0000-00004F3C0000}"/>
    <cellStyle name="計算方式 9 3 2 4 11" xfId="55949" xr:uid="{00000000-0005-0000-0000-0000C3050000}"/>
    <cellStyle name="計算方式 9 3 2 4 2" xfId="6335" xr:uid="{00000000-0005-0000-0000-00005F090000}"/>
    <cellStyle name="計算方式 9 3 2 4 2 2" xfId="21004" xr:uid="{00000000-0005-0000-0000-00001A0C0000}"/>
    <cellStyle name="計算方式 9 3 2 4 2 2 2" xfId="39547" xr:uid="{00000000-0005-0000-0000-0000513C0000}"/>
    <cellStyle name="計算方式 9 3 2 4 2 2 3" xfId="52896" xr:uid="{00000000-0005-0000-0000-0000513C0000}"/>
    <cellStyle name="計算方式 9 3 2 4 2 3" xfId="26743" xr:uid="{00000000-0005-0000-0000-0000503C0000}"/>
    <cellStyle name="計算方式 9 3 2 4 2 4" xfId="41965" xr:uid="{00000000-0005-0000-0000-0000503C0000}"/>
    <cellStyle name="計算方式 9 3 2 4 3" xfId="10018" xr:uid="{00000000-0005-0000-0000-00005F090000}"/>
    <cellStyle name="計算方式 9 3 2 4 3 2" xfId="29619" xr:uid="{00000000-0005-0000-0000-0000523C0000}"/>
    <cellStyle name="計算方式 9 3 2 4 3 3" xfId="44185" xr:uid="{00000000-0005-0000-0000-0000523C0000}"/>
    <cellStyle name="計算方式 9 3 2 4 4" xfId="10656" xr:uid="{00000000-0005-0000-0000-0000DA290000}"/>
    <cellStyle name="計算方式 9 3 2 4 5" xfId="12917" xr:uid="{00000000-0005-0000-0000-00005F090000}"/>
    <cellStyle name="計算方式 9 3 2 4 5 2" xfId="31473" xr:uid="{00000000-0005-0000-0000-0000543C0000}"/>
    <cellStyle name="計算方式 9 3 2 4 5 3" xfId="45556" xr:uid="{00000000-0005-0000-0000-0000543C0000}"/>
    <cellStyle name="計算方式 9 3 2 4 6" xfId="17034" xr:uid="{00000000-0005-0000-0000-00005F090000}"/>
    <cellStyle name="計算方式 9 3 2 4 6 2" xfId="35590" xr:uid="{00000000-0005-0000-0000-0000553C0000}"/>
    <cellStyle name="計算方式 9 3 2 4 6 3" xfId="49271" xr:uid="{00000000-0005-0000-0000-0000553C0000}"/>
    <cellStyle name="計算方式 9 3 2 4 7" xfId="13804" xr:uid="{00000000-0005-0000-0000-0000C3050000}"/>
    <cellStyle name="計算方式 9 3 2 4 7 2" xfId="32360" xr:uid="{00000000-0005-0000-0000-0000563C0000}"/>
    <cellStyle name="計算方式 9 3 2 4 7 3" xfId="46386" xr:uid="{00000000-0005-0000-0000-0000563C0000}"/>
    <cellStyle name="計算方式 9 3 2 4 8" xfId="19510" xr:uid="{00000000-0005-0000-0000-00005F090000}"/>
    <cellStyle name="計算方式 9 3 2 4 8 2" xfId="38066" xr:uid="{00000000-0005-0000-0000-0000573C0000}"/>
    <cellStyle name="計算方式 9 3 2 4 8 3" xfId="51558" xr:uid="{00000000-0005-0000-0000-0000573C0000}"/>
    <cellStyle name="計算方式 9 3 2 4 9" xfId="21892" xr:uid="{00000000-0005-0000-0000-0000C3050000}"/>
    <cellStyle name="計算方式 9 3 2 4 9 2" xfId="40432" xr:uid="{00000000-0005-0000-0000-0000583C0000}"/>
    <cellStyle name="計算方式 9 3 2 4 9 3" xfId="53780" xr:uid="{00000000-0005-0000-0000-0000583C0000}"/>
    <cellStyle name="計算方式 9 3 2 5" xfId="5059" xr:uid="{00000000-0005-0000-0000-00005C090000}"/>
    <cellStyle name="計算方式 9 3 2 5 2" xfId="20087" xr:uid="{00000000-0005-0000-0000-00001B0C0000}"/>
    <cellStyle name="計算方式 9 3 2 5 2 2" xfId="38640" xr:uid="{00000000-0005-0000-0000-00005A3C0000}"/>
    <cellStyle name="計算方式 9 3 2 5 2 3" xfId="52132" xr:uid="{00000000-0005-0000-0000-00005A3C0000}"/>
    <cellStyle name="計算方式 9 3 2 5 3" xfId="25477" xr:uid="{00000000-0005-0000-0000-0000593C0000}"/>
    <cellStyle name="計算方式 9 3 2 5 4" xfId="41046" xr:uid="{00000000-0005-0000-0000-0000593C0000}"/>
    <cellStyle name="計算方式 9 3 2 6" xfId="10653" xr:uid="{00000000-0005-0000-0000-0000D7290000}"/>
    <cellStyle name="計算方式 9 3 2 7" xfId="12128" xr:uid="{00000000-0005-0000-0000-0000C3050000}"/>
    <cellStyle name="計算方式 9 3 2 7 2" xfId="30691" xr:uid="{00000000-0005-0000-0000-00005C3C0000}"/>
    <cellStyle name="計算方式 9 3 2 7 3" xfId="44831" xr:uid="{00000000-0005-0000-0000-00005C3C0000}"/>
    <cellStyle name="計算方式 9 3 2 8" xfId="15303" xr:uid="{00000000-0005-0000-0000-00005C090000}"/>
    <cellStyle name="計算方式 9 3 2 8 2" xfId="33859" xr:uid="{00000000-0005-0000-0000-00005D3C0000}"/>
    <cellStyle name="計算方式 9 3 2 8 3" xfId="47795" xr:uid="{00000000-0005-0000-0000-00005D3C0000}"/>
    <cellStyle name="計算方式 9 3 2 9" xfId="19115" xr:uid="{00000000-0005-0000-0000-00005C090000}"/>
    <cellStyle name="計算方式 9 3 2 9 2" xfId="37671" xr:uid="{00000000-0005-0000-0000-00005E3C0000}"/>
    <cellStyle name="計算方式 9 3 2 9 3" xfId="51163" xr:uid="{00000000-0005-0000-0000-00005E3C0000}"/>
    <cellStyle name="計算方式 9 3 3" xfId="2169" xr:uid="{00000000-0005-0000-0000-0000C2050000}"/>
    <cellStyle name="計算方式 9 3 3 10" xfId="13775" xr:uid="{00000000-0005-0000-0000-0000C2050000}"/>
    <cellStyle name="計算方式 9 3 3 10 2" xfId="32331" xr:uid="{00000000-0005-0000-0000-0000603C0000}"/>
    <cellStyle name="計算方式 9 3 3 10 3" xfId="46362" xr:uid="{00000000-0005-0000-0000-0000603C0000}"/>
    <cellStyle name="計算方式 9 3 3 11" xfId="19173" xr:uid="{00000000-0005-0000-0000-000060090000}"/>
    <cellStyle name="計算方式 9 3 3 11 2" xfId="37729" xr:uid="{00000000-0005-0000-0000-0000613C0000}"/>
    <cellStyle name="計算方式 9 3 3 11 3" xfId="51221" xr:uid="{00000000-0005-0000-0000-0000613C0000}"/>
    <cellStyle name="計算方式 9 3 3 12" xfId="23680" xr:uid="{00000000-0005-0000-0000-00005F3C0000}"/>
    <cellStyle name="計算方式 9 3 3 13" xfId="55089" xr:uid="{00000000-0005-0000-0000-0000C2050000}"/>
    <cellStyle name="計算方式 9 3 3 2" xfId="5376" xr:uid="{00000000-0005-0000-0000-000060090000}"/>
    <cellStyle name="計算方式 9 3 3 2 2" xfId="20366" xr:uid="{00000000-0005-0000-0000-00001D0C0000}"/>
    <cellStyle name="計算方式 9 3 3 2 2 2" xfId="38918" xr:uid="{00000000-0005-0000-0000-0000633C0000}"/>
    <cellStyle name="計算方式 9 3 3 2 2 3" xfId="52397" xr:uid="{00000000-0005-0000-0000-0000633C0000}"/>
    <cellStyle name="計算方式 9 3 3 2 3" xfId="25793" xr:uid="{00000000-0005-0000-0000-0000623C0000}"/>
    <cellStyle name="計算方式 9 3 3 2 4" xfId="41289" xr:uid="{00000000-0005-0000-0000-0000623C0000}"/>
    <cellStyle name="計算方式 9 3 3 3" xfId="7342" xr:uid="{00000000-0005-0000-0000-000060090000}"/>
    <cellStyle name="計算方式 9 3 3 3 2" xfId="27527" xr:uid="{00000000-0005-0000-0000-0000643C0000}"/>
    <cellStyle name="計算方式 9 3 3 3 3" xfId="42613" xr:uid="{00000000-0005-0000-0000-0000643C0000}"/>
    <cellStyle name="計算方式 9 3 3 4" xfId="4572" xr:uid="{00000000-0005-0000-0000-000060090000}"/>
    <cellStyle name="計算方式 9 3 3 4 2" xfId="25084" xr:uid="{00000000-0005-0000-0000-0000653C0000}"/>
    <cellStyle name="計算方式 9 3 3 4 3" xfId="22597" xr:uid="{00000000-0005-0000-0000-0000653C0000}"/>
    <cellStyle name="計算方式 9 3 3 5" xfId="8156" xr:uid="{00000000-0005-0000-0000-000060090000}"/>
    <cellStyle name="計算方式 9 3 3 5 2" xfId="28173" xr:uid="{00000000-0005-0000-0000-0000663C0000}"/>
    <cellStyle name="計算方式 9 3 3 5 3" xfId="43071" xr:uid="{00000000-0005-0000-0000-0000663C0000}"/>
    <cellStyle name="計算方式 9 3 3 6" xfId="10657" xr:uid="{00000000-0005-0000-0000-0000DB290000}"/>
    <cellStyle name="計算方式 9 3 3 7" xfId="12453" xr:uid="{00000000-0005-0000-0000-0000C2050000}"/>
    <cellStyle name="計算方式 9 3 3 7 2" xfId="31012" xr:uid="{00000000-0005-0000-0000-0000683C0000}"/>
    <cellStyle name="計算方式 9 3 3 7 3" xfId="45112" xr:uid="{00000000-0005-0000-0000-0000683C0000}"/>
    <cellStyle name="計算方式 9 3 3 8" xfId="14846" xr:uid="{00000000-0005-0000-0000-00005F090000}"/>
    <cellStyle name="計算方式 9 3 3 8 2" xfId="33402" xr:uid="{00000000-0005-0000-0000-0000693C0000}"/>
    <cellStyle name="計算方式 9 3 3 8 3" xfId="47363" xr:uid="{00000000-0005-0000-0000-0000693C0000}"/>
    <cellStyle name="計算方式 9 3 3 9" xfId="15482" xr:uid="{00000000-0005-0000-0000-000060090000}"/>
    <cellStyle name="計算方式 9 3 3 9 2" xfId="34038" xr:uid="{00000000-0005-0000-0000-00006A3C0000}"/>
    <cellStyle name="計算方式 9 3 3 9 3" xfId="47962" xr:uid="{00000000-0005-0000-0000-00006A3C0000}"/>
    <cellStyle name="計算方式 9 3 4" xfId="2167" xr:uid="{00000000-0005-0000-0000-0000C2050000}"/>
    <cellStyle name="計算方式 9 3 4 10" xfId="23678" xr:uid="{00000000-0005-0000-0000-00006B3C0000}"/>
    <cellStyle name="計算方式 9 3 4 11" xfId="55087" xr:uid="{00000000-0005-0000-0000-0000C2050000}"/>
    <cellStyle name="計算方式 9 3 4 2" xfId="5374" xr:uid="{00000000-0005-0000-0000-000061090000}"/>
    <cellStyle name="計算方式 9 3 4 2 2" xfId="20364" xr:uid="{00000000-0005-0000-0000-00001F0C0000}"/>
    <cellStyle name="計算方式 9 3 4 2 2 2" xfId="38916" xr:uid="{00000000-0005-0000-0000-00006D3C0000}"/>
    <cellStyle name="計算方式 9 3 4 2 2 3" xfId="52395" xr:uid="{00000000-0005-0000-0000-00006D3C0000}"/>
    <cellStyle name="計算方式 9 3 4 2 3" xfId="25791" xr:uid="{00000000-0005-0000-0000-00006C3C0000}"/>
    <cellStyle name="計算方式 9 3 4 2 4" xfId="41287" xr:uid="{00000000-0005-0000-0000-00006C3C0000}"/>
    <cellStyle name="計算方式 9 3 4 3" xfId="6820" xr:uid="{00000000-0005-0000-0000-000061090000}"/>
    <cellStyle name="計算方式 9 3 4 3 2" xfId="27081" xr:uid="{00000000-0005-0000-0000-00006E3C0000}"/>
    <cellStyle name="計算方式 9 3 4 3 3" xfId="42255" xr:uid="{00000000-0005-0000-0000-00006E3C0000}"/>
    <cellStyle name="計算方式 9 3 4 4" xfId="10658" xr:uid="{00000000-0005-0000-0000-0000DC290000}"/>
    <cellStyle name="計算方式 9 3 4 5" xfId="14667" xr:uid="{00000000-0005-0000-0000-000061090000}"/>
    <cellStyle name="計算方式 9 3 4 5 2" xfId="33223" xr:uid="{00000000-0005-0000-0000-0000703C0000}"/>
    <cellStyle name="計算方式 9 3 4 5 3" xfId="47192" xr:uid="{00000000-0005-0000-0000-0000703C0000}"/>
    <cellStyle name="計算方式 9 3 4 6" xfId="15648" xr:uid="{00000000-0005-0000-0000-000061090000}"/>
    <cellStyle name="計算方式 9 3 4 6 2" xfId="34204" xr:uid="{00000000-0005-0000-0000-0000713C0000}"/>
    <cellStyle name="計算方式 9 3 4 6 3" xfId="48093" xr:uid="{00000000-0005-0000-0000-0000713C0000}"/>
    <cellStyle name="計算方式 9 3 4 7" xfId="13457" xr:uid="{00000000-0005-0000-0000-0000C2050000}"/>
    <cellStyle name="計算方式 9 3 4 7 2" xfId="32013" xr:uid="{00000000-0005-0000-0000-0000723C0000}"/>
    <cellStyle name="計算方式 9 3 4 7 3" xfId="46081" xr:uid="{00000000-0005-0000-0000-0000723C0000}"/>
    <cellStyle name="計算方式 9 3 4 8" xfId="19100" xr:uid="{00000000-0005-0000-0000-000061090000}"/>
    <cellStyle name="計算方式 9 3 4 8 2" xfId="37656" xr:uid="{00000000-0005-0000-0000-0000733C0000}"/>
    <cellStyle name="計算方式 9 3 4 8 3" xfId="51148" xr:uid="{00000000-0005-0000-0000-0000733C0000}"/>
    <cellStyle name="計算方式 9 3 4 9" xfId="21369" xr:uid="{00000000-0005-0000-0000-0000C2050000}"/>
    <cellStyle name="計算方式 9 3 4 9 2" xfId="39909" xr:uid="{00000000-0005-0000-0000-0000743C0000}"/>
    <cellStyle name="計算方式 9 3 4 9 3" xfId="53257" xr:uid="{00000000-0005-0000-0000-0000743C0000}"/>
    <cellStyle name="計算方式 9 3 5" xfId="3202" xr:uid="{00000000-0005-0000-0000-0000C2050000}"/>
    <cellStyle name="計算方式 9 3 5 10" xfId="56021" xr:uid="{00000000-0005-0000-0000-0000C2050000}"/>
    <cellStyle name="計算方式 9 3 5 2" xfId="6409" xr:uid="{00000000-0005-0000-0000-000062090000}"/>
    <cellStyle name="計算方式 9 3 5 2 2" xfId="21044" xr:uid="{00000000-0005-0000-0000-0000210C0000}"/>
    <cellStyle name="計算方式 9 3 5 2 2 2" xfId="39584" xr:uid="{00000000-0005-0000-0000-0000773C0000}"/>
    <cellStyle name="計算方式 9 3 5 2 2 3" xfId="52932" xr:uid="{00000000-0005-0000-0000-0000773C0000}"/>
    <cellStyle name="計算方式 9 3 5 2 3" xfId="26814" xr:uid="{00000000-0005-0000-0000-0000763C0000}"/>
    <cellStyle name="計算方式 9 3 5 2 4" xfId="42035" xr:uid="{00000000-0005-0000-0000-0000763C0000}"/>
    <cellStyle name="計算方式 9 3 5 3" xfId="10092" xr:uid="{00000000-0005-0000-0000-000062090000}"/>
    <cellStyle name="計算方式 9 3 5 3 2" xfId="29691" xr:uid="{00000000-0005-0000-0000-0000783C0000}"/>
    <cellStyle name="計算方式 9 3 5 3 3" xfId="44255" xr:uid="{00000000-0005-0000-0000-0000783C0000}"/>
    <cellStyle name="計算方式 9 3 5 4" xfId="10659" xr:uid="{00000000-0005-0000-0000-0000DD290000}"/>
    <cellStyle name="計算方式 9 3 5 5" xfId="12879" xr:uid="{00000000-0005-0000-0000-000062090000}"/>
    <cellStyle name="計算方式 9 3 5 5 2" xfId="31435" xr:uid="{00000000-0005-0000-0000-00007A3C0000}"/>
    <cellStyle name="計算方式 9 3 5 5 3" xfId="45518" xr:uid="{00000000-0005-0000-0000-00007A3C0000}"/>
    <cellStyle name="計算方式 9 3 5 6" xfId="17108" xr:uid="{00000000-0005-0000-0000-000062090000}"/>
    <cellStyle name="計算方式 9 3 5 6 2" xfId="35664" xr:uid="{00000000-0005-0000-0000-00007B3C0000}"/>
    <cellStyle name="計算方式 9 3 5 6 3" xfId="49344" xr:uid="{00000000-0005-0000-0000-00007B3C0000}"/>
    <cellStyle name="計算方式 9 3 5 7" xfId="16177" xr:uid="{00000000-0005-0000-0000-0000C2050000}"/>
    <cellStyle name="計算方式 9 3 5 7 2" xfId="34733" xr:uid="{00000000-0005-0000-0000-00007C3C0000}"/>
    <cellStyle name="計算方式 9 3 5 7 3" xfId="48528" xr:uid="{00000000-0005-0000-0000-00007C3C0000}"/>
    <cellStyle name="計算方式 9 3 5 8" xfId="21113" xr:uid="{00000000-0005-0000-0000-000062090000}"/>
    <cellStyle name="計算方式 9 3 5 8 2" xfId="39653" xr:uid="{00000000-0005-0000-0000-00007D3C0000}"/>
    <cellStyle name="計算方式 9 3 5 8 3" xfId="53001" xr:uid="{00000000-0005-0000-0000-00007D3C0000}"/>
    <cellStyle name="計算方式 9 3 5 9" xfId="21965" xr:uid="{00000000-0005-0000-0000-0000C2050000}"/>
    <cellStyle name="計算方式 9 3 5 9 2" xfId="40505" xr:uid="{00000000-0005-0000-0000-00007E3C0000}"/>
    <cellStyle name="計算方式 9 3 5 9 3" xfId="53853" xr:uid="{00000000-0005-0000-0000-00007E3C0000}"/>
    <cellStyle name="計算方式 9 3 6" xfId="4646" xr:uid="{00000000-0005-0000-0000-00005B090000}"/>
    <cellStyle name="計算方式 9 3 6 2" xfId="25158" xr:uid="{00000000-0005-0000-0000-00007F3C0000}"/>
    <cellStyle name="計算方式 9 3 6 3" xfId="27576" xr:uid="{00000000-0005-0000-0000-00007F3C0000}"/>
    <cellStyle name="計算方式 9 3 7" xfId="10652" xr:uid="{00000000-0005-0000-0000-0000D6290000}"/>
    <cellStyle name="計算方式 9 3 8" xfId="15200" xr:uid="{00000000-0005-0000-0000-0000C2050000}"/>
    <cellStyle name="計算方式 9 3 8 2" xfId="33756" xr:uid="{00000000-0005-0000-0000-0000813C0000}"/>
    <cellStyle name="計算方式 9 3 8 3" xfId="47702" xr:uid="{00000000-0005-0000-0000-0000813C0000}"/>
    <cellStyle name="計算方式 9 3 9" xfId="17670" xr:uid="{00000000-0005-0000-0000-00005B090000}"/>
    <cellStyle name="計算方式 9 3 9 2" xfId="36226" xr:uid="{00000000-0005-0000-0000-0000823C0000}"/>
    <cellStyle name="計算方式 9 3 9 3" xfId="49847" xr:uid="{00000000-0005-0000-0000-0000823C0000}"/>
    <cellStyle name="計算方式 9 4" xfId="1849" xr:uid="{00000000-0005-0000-0000-0000C4050000}"/>
    <cellStyle name="計算方式 9 4 10" xfId="21322" xr:uid="{00000000-0005-0000-0000-0000C4050000}"/>
    <cellStyle name="計算方式 9 4 10 2" xfId="39862" xr:uid="{00000000-0005-0000-0000-0000843C0000}"/>
    <cellStyle name="計算方式 9 4 10 3" xfId="53210" xr:uid="{00000000-0005-0000-0000-0000843C0000}"/>
    <cellStyle name="計算方式 9 4 11" xfId="19616" xr:uid="{00000000-0005-0000-0000-0000C4050000}"/>
    <cellStyle name="計算方式 9 4 11 2" xfId="38172" xr:uid="{00000000-0005-0000-0000-0000853C0000}"/>
    <cellStyle name="計算方式 9 4 11 3" xfId="51664" xr:uid="{00000000-0005-0000-0000-0000853C0000}"/>
    <cellStyle name="計算方式 9 4 12" xfId="23404" xr:uid="{00000000-0005-0000-0000-0000833C0000}"/>
    <cellStyle name="計算方式 9 4 13" xfId="29711" xr:uid="{00000000-0005-0000-0000-0000833C0000}"/>
    <cellStyle name="計算方式 9 4 14" xfId="54770" xr:uid="{00000000-0005-0000-0000-0000C4050000}"/>
    <cellStyle name="計算方式 9 4 2" xfId="1858" xr:uid="{00000000-0005-0000-0000-0000C4050000}"/>
    <cellStyle name="計算方式 9 4 2 10" xfId="17484" xr:uid="{00000000-0005-0000-0000-0000C4050000}"/>
    <cellStyle name="計算方式 9 4 2 10 2" xfId="36040" xr:uid="{00000000-0005-0000-0000-0000873C0000}"/>
    <cellStyle name="計算方式 9 4 2 10 3" xfId="49679" xr:uid="{00000000-0005-0000-0000-0000873C0000}"/>
    <cellStyle name="計算方式 9 4 2 11" xfId="19281" xr:uid="{00000000-0005-0000-0000-000064090000}"/>
    <cellStyle name="計算方式 9 4 2 11 2" xfId="37837" xr:uid="{00000000-0005-0000-0000-0000883C0000}"/>
    <cellStyle name="計算方式 9 4 2 11 3" xfId="51329" xr:uid="{00000000-0005-0000-0000-0000883C0000}"/>
    <cellStyle name="計算方式 9 4 2 12" xfId="23413" xr:uid="{00000000-0005-0000-0000-0000863C0000}"/>
    <cellStyle name="計算方式 9 4 2 13" xfId="54778" xr:uid="{00000000-0005-0000-0000-0000C4050000}"/>
    <cellStyle name="計算方式 9 4 2 2" xfId="5065" xr:uid="{00000000-0005-0000-0000-000064090000}"/>
    <cellStyle name="計算方式 9 4 2 2 2" xfId="20092" xr:uid="{00000000-0005-0000-0000-0000240C0000}"/>
    <cellStyle name="計算方式 9 4 2 2 2 2" xfId="38644" xr:uid="{00000000-0005-0000-0000-00008A3C0000}"/>
    <cellStyle name="計算方式 9 4 2 2 2 3" xfId="52136" xr:uid="{00000000-0005-0000-0000-00008A3C0000}"/>
    <cellStyle name="計算方式 9 4 2 2 3" xfId="25482" xr:uid="{00000000-0005-0000-0000-0000893C0000}"/>
    <cellStyle name="計算方式 9 4 2 2 4" xfId="41051" xr:uid="{00000000-0005-0000-0000-0000893C0000}"/>
    <cellStyle name="計算方式 9 4 2 3" xfId="7031" xr:uid="{00000000-0005-0000-0000-000064090000}"/>
    <cellStyle name="計算方式 9 4 2 3 2" xfId="27219" xr:uid="{00000000-0005-0000-0000-00008B3C0000}"/>
    <cellStyle name="計算方式 9 4 2 3 3" xfId="42322" xr:uid="{00000000-0005-0000-0000-00008B3C0000}"/>
    <cellStyle name="計算方式 9 4 2 4" xfId="3968" xr:uid="{00000000-0005-0000-0000-000064090000}"/>
    <cellStyle name="計算方式 9 4 2 4 2" xfId="24522" xr:uid="{00000000-0005-0000-0000-00008C3C0000}"/>
    <cellStyle name="計算方式 9 4 2 4 3" xfId="28457" xr:uid="{00000000-0005-0000-0000-00008C3C0000}"/>
    <cellStyle name="計算方式 9 4 2 5" xfId="7021" xr:uid="{00000000-0005-0000-0000-000064090000}"/>
    <cellStyle name="計算方式 9 4 2 5 2" xfId="27209" xr:uid="{00000000-0005-0000-0000-00008D3C0000}"/>
    <cellStyle name="計算方式 9 4 2 5 3" xfId="42312" xr:uid="{00000000-0005-0000-0000-00008D3C0000}"/>
    <cellStyle name="計算方式 9 4 2 6" xfId="10661" xr:uid="{00000000-0005-0000-0000-0000DF290000}"/>
    <cellStyle name="計算方式 9 4 2 7" xfId="12767" xr:uid="{00000000-0005-0000-0000-0000C4050000}"/>
    <cellStyle name="計算方式 9 4 2 7 2" xfId="31323" xr:uid="{00000000-0005-0000-0000-00008F3C0000}"/>
    <cellStyle name="計算方式 9 4 2 7 3" xfId="45411" xr:uid="{00000000-0005-0000-0000-00008F3C0000}"/>
    <cellStyle name="計算方式 9 4 2 8" xfId="13653" xr:uid="{00000000-0005-0000-0000-000063090000}"/>
    <cellStyle name="計算方式 9 4 2 8 2" xfId="32209" xr:uid="{00000000-0005-0000-0000-0000903C0000}"/>
    <cellStyle name="計算方式 9 4 2 8 3" xfId="46254" xr:uid="{00000000-0005-0000-0000-0000903C0000}"/>
    <cellStyle name="計算方式 9 4 2 9" xfId="13714" xr:uid="{00000000-0005-0000-0000-000064090000}"/>
    <cellStyle name="計算方式 9 4 2 9 2" xfId="32270" xr:uid="{00000000-0005-0000-0000-0000913C0000}"/>
    <cellStyle name="計算方式 9 4 2 9 3" xfId="46304" xr:uid="{00000000-0005-0000-0000-0000913C0000}"/>
    <cellStyle name="計算方式 9 4 3" xfId="2967" xr:uid="{00000000-0005-0000-0000-0000C4050000}"/>
    <cellStyle name="計算方式 9 4 3 10" xfId="19499" xr:uid="{00000000-0005-0000-0000-000065090000}"/>
    <cellStyle name="計算方式 9 4 3 10 2" xfId="38055" xr:uid="{00000000-0005-0000-0000-0000933C0000}"/>
    <cellStyle name="計算方式 9 4 3 10 3" xfId="51547" xr:uid="{00000000-0005-0000-0000-0000933C0000}"/>
    <cellStyle name="計算方式 9 4 3 11" xfId="55788" xr:uid="{00000000-0005-0000-0000-0000C4050000}"/>
    <cellStyle name="計算方式 9 4 3 2" xfId="6174" xr:uid="{00000000-0005-0000-0000-000065090000}"/>
    <cellStyle name="計算方式 9 4 3 2 2" xfId="26582" xr:uid="{00000000-0005-0000-0000-0000943C0000}"/>
    <cellStyle name="計算方式 9 4 3 2 3" xfId="41876" xr:uid="{00000000-0005-0000-0000-0000943C0000}"/>
    <cellStyle name="計算方式 9 4 3 3" xfId="8140" xr:uid="{00000000-0005-0000-0000-000065090000}"/>
    <cellStyle name="計算方式 9 4 3 3 2" xfId="28157" xr:uid="{00000000-0005-0000-0000-0000953C0000}"/>
    <cellStyle name="計算方式 9 4 3 3 3" xfId="43055" xr:uid="{00000000-0005-0000-0000-0000953C0000}"/>
    <cellStyle name="計算方式 9 4 3 4" xfId="9000" xr:uid="{00000000-0005-0000-0000-000065090000}"/>
    <cellStyle name="計算方式 9 4 3 4 2" xfId="28834" xr:uid="{00000000-0005-0000-0000-0000963C0000}"/>
    <cellStyle name="計算方式 9 4 3 4 3" xfId="43532" xr:uid="{00000000-0005-0000-0000-0000963C0000}"/>
    <cellStyle name="計算方式 9 4 3 5" xfId="9857" xr:uid="{00000000-0005-0000-0000-000065090000}"/>
    <cellStyle name="計算方式 9 4 3 5 2" xfId="29458" xr:uid="{00000000-0005-0000-0000-0000973C0000}"/>
    <cellStyle name="計算方式 9 4 3 5 3" xfId="44036" xr:uid="{00000000-0005-0000-0000-0000973C0000}"/>
    <cellStyle name="計算方式 9 4 3 6" xfId="10662" xr:uid="{00000000-0005-0000-0000-0000E0290000}"/>
    <cellStyle name="計算方式 9 4 3 7" xfId="12970" xr:uid="{00000000-0005-0000-0000-000065090000}"/>
    <cellStyle name="計算方式 9 4 3 7 2" xfId="31526" xr:uid="{00000000-0005-0000-0000-0000993C0000}"/>
    <cellStyle name="計算方式 9 4 3 7 3" xfId="45609" xr:uid="{00000000-0005-0000-0000-0000993C0000}"/>
    <cellStyle name="計算方式 9 4 3 8" xfId="16873" xr:uid="{00000000-0005-0000-0000-000065090000}"/>
    <cellStyle name="計算方式 9 4 3 8 2" xfId="35429" xr:uid="{00000000-0005-0000-0000-00009A3C0000}"/>
    <cellStyle name="計算方式 9 4 3 8 3" xfId="49122" xr:uid="{00000000-0005-0000-0000-00009A3C0000}"/>
    <cellStyle name="計算方式 9 4 3 9" xfId="17231" xr:uid="{00000000-0005-0000-0000-0000C4050000}"/>
    <cellStyle name="計算方式 9 4 3 9 2" xfId="35787" xr:uid="{00000000-0005-0000-0000-00009B3C0000}"/>
    <cellStyle name="計算方式 9 4 3 9 3" xfId="49458" xr:uid="{00000000-0005-0000-0000-00009B3C0000}"/>
    <cellStyle name="計算方式 9 4 4" xfId="3125" xr:uid="{00000000-0005-0000-0000-0000C4050000}"/>
    <cellStyle name="計算方式 9 4 4 10" xfId="24327" xr:uid="{00000000-0005-0000-0000-00009C3C0000}"/>
    <cellStyle name="計算方式 9 4 4 11" xfId="55946" xr:uid="{00000000-0005-0000-0000-0000C4050000}"/>
    <cellStyle name="計算方式 9 4 4 2" xfId="6332" xr:uid="{00000000-0005-0000-0000-000066090000}"/>
    <cellStyle name="計算方式 9 4 4 2 2" xfId="21001" xr:uid="{00000000-0005-0000-0000-0000270C0000}"/>
    <cellStyle name="計算方式 9 4 4 2 2 2" xfId="39544" xr:uid="{00000000-0005-0000-0000-00009E3C0000}"/>
    <cellStyle name="計算方式 9 4 4 2 2 3" xfId="52893" xr:uid="{00000000-0005-0000-0000-00009E3C0000}"/>
    <cellStyle name="計算方式 9 4 4 2 3" xfId="26740" xr:uid="{00000000-0005-0000-0000-00009D3C0000}"/>
    <cellStyle name="計算方式 9 4 4 2 4" xfId="41962" xr:uid="{00000000-0005-0000-0000-00009D3C0000}"/>
    <cellStyle name="計算方式 9 4 4 3" xfId="10015" xr:uid="{00000000-0005-0000-0000-000066090000}"/>
    <cellStyle name="計算方式 9 4 4 3 2" xfId="29616" xr:uid="{00000000-0005-0000-0000-00009F3C0000}"/>
    <cellStyle name="計算方式 9 4 4 3 3" xfId="44182" xr:uid="{00000000-0005-0000-0000-00009F3C0000}"/>
    <cellStyle name="計算方式 9 4 4 4" xfId="10663" xr:uid="{00000000-0005-0000-0000-0000E1290000}"/>
    <cellStyle name="計算方式 9 4 4 5" xfId="11794" xr:uid="{00000000-0005-0000-0000-000066090000}"/>
    <cellStyle name="計算方式 9 4 4 5 2" xfId="30358" xr:uid="{00000000-0005-0000-0000-0000A13C0000}"/>
    <cellStyle name="計算方式 9 4 4 5 3" xfId="44505" xr:uid="{00000000-0005-0000-0000-0000A13C0000}"/>
    <cellStyle name="計算方式 9 4 4 6" xfId="17031" xr:uid="{00000000-0005-0000-0000-000066090000}"/>
    <cellStyle name="計算方式 9 4 4 6 2" xfId="35587" xr:uid="{00000000-0005-0000-0000-0000A23C0000}"/>
    <cellStyle name="計算方式 9 4 4 6 3" xfId="49268" xr:uid="{00000000-0005-0000-0000-0000A23C0000}"/>
    <cellStyle name="計算方式 9 4 4 7" xfId="17637" xr:uid="{00000000-0005-0000-0000-0000C4050000}"/>
    <cellStyle name="計算方式 9 4 4 7 2" xfId="36193" xr:uid="{00000000-0005-0000-0000-0000A33C0000}"/>
    <cellStyle name="計算方式 9 4 4 7 3" xfId="49819" xr:uid="{00000000-0005-0000-0000-0000A33C0000}"/>
    <cellStyle name="計算方式 9 4 4 8" xfId="17548" xr:uid="{00000000-0005-0000-0000-000066090000}"/>
    <cellStyle name="計算方式 9 4 4 8 2" xfId="36104" xr:uid="{00000000-0005-0000-0000-0000A43C0000}"/>
    <cellStyle name="計算方式 9 4 4 8 3" xfId="49734" xr:uid="{00000000-0005-0000-0000-0000A43C0000}"/>
    <cellStyle name="計算方式 9 4 4 9" xfId="21889" xr:uid="{00000000-0005-0000-0000-0000C4050000}"/>
    <cellStyle name="計算方式 9 4 4 9 2" xfId="40429" xr:uid="{00000000-0005-0000-0000-0000A53C0000}"/>
    <cellStyle name="計算方式 9 4 4 9 3" xfId="53777" xr:uid="{00000000-0005-0000-0000-0000A53C0000}"/>
    <cellStyle name="計算方式 9 4 5" xfId="5056" xr:uid="{00000000-0005-0000-0000-000063090000}"/>
    <cellStyle name="計算方式 9 4 5 2" xfId="20084" xr:uid="{00000000-0005-0000-0000-0000280C0000}"/>
    <cellStyle name="計算方式 9 4 5 2 2" xfId="38637" xr:uid="{00000000-0005-0000-0000-0000A73C0000}"/>
    <cellStyle name="計算方式 9 4 5 2 3" xfId="52129" xr:uid="{00000000-0005-0000-0000-0000A73C0000}"/>
    <cellStyle name="計算方式 9 4 5 3" xfId="25474" xr:uid="{00000000-0005-0000-0000-0000A63C0000}"/>
    <cellStyle name="計算方式 9 4 5 4" xfId="41043" xr:uid="{00000000-0005-0000-0000-0000A63C0000}"/>
    <cellStyle name="計算方式 9 4 6" xfId="10660" xr:uid="{00000000-0005-0000-0000-0000DE290000}"/>
    <cellStyle name="計算方式 9 4 7" xfId="13445" xr:uid="{00000000-0005-0000-0000-0000C4050000}"/>
    <cellStyle name="計算方式 9 4 7 2" xfId="32001" xr:uid="{00000000-0005-0000-0000-0000A93C0000}"/>
    <cellStyle name="計算方式 9 4 7 3" xfId="46069" xr:uid="{00000000-0005-0000-0000-0000A93C0000}"/>
    <cellStyle name="計算方式 9 4 8" xfId="16245" xr:uid="{00000000-0005-0000-0000-000063090000}"/>
    <cellStyle name="計算方式 9 4 8 2" xfId="34801" xr:uid="{00000000-0005-0000-0000-0000AA3C0000}"/>
    <cellStyle name="計算方式 9 4 8 3" xfId="48591" xr:uid="{00000000-0005-0000-0000-0000AA3C0000}"/>
    <cellStyle name="計算方式 9 4 9" xfId="19255" xr:uid="{00000000-0005-0000-0000-000063090000}"/>
    <cellStyle name="計算方式 9 4 9 2" xfId="37811" xr:uid="{00000000-0005-0000-0000-0000AB3C0000}"/>
    <cellStyle name="計算方式 9 4 9 3" xfId="51303" xr:uid="{00000000-0005-0000-0000-0000AB3C0000}"/>
    <cellStyle name="計算方式 9 5" xfId="2172" xr:uid="{00000000-0005-0000-0000-0000BD050000}"/>
    <cellStyle name="計算方式 9 5 10" xfId="18781" xr:uid="{00000000-0005-0000-0000-0000BD050000}"/>
    <cellStyle name="計算方式 9 5 10 2" xfId="37337" xr:uid="{00000000-0005-0000-0000-0000AD3C0000}"/>
    <cellStyle name="計算方式 9 5 10 3" xfId="50830" xr:uid="{00000000-0005-0000-0000-0000AD3C0000}"/>
    <cellStyle name="計算方式 9 5 11" xfId="18917" xr:uid="{00000000-0005-0000-0000-000067090000}"/>
    <cellStyle name="計算方式 9 5 11 2" xfId="37473" xr:uid="{00000000-0005-0000-0000-0000AE3C0000}"/>
    <cellStyle name="計算方式 9 5 11 3" xfId="50965" xr:uid="{00000000-0005-0000-0000-0000AE3C0000}"/>
    <cellStyle name="計算方式 9 5 12" xfId="23683" xr:uid="{00000000-0005-0000-0000-0000AC3C0000}"/>
    <cellStyle name="計算方式 9 5 13" xfId="55092" xr:uid="{00000000-0005-0000-0000-0000BD050000}"/>
    <cellStyle name="計算方式 9 5 2" xfId="5379" xr:uid="{00000000-0005-0000-0000-000067090000}"/>
    <cellStyle name="計算方式 9 5 2 2" xfId="20369" xr:uid="{00000000-0005-0000-0000-00002A0C0000}"/>
    <cellStyle name="計算方式 9 5 2 2 2" xfId="38921" xr:uid="{00000000-0005-0000-0000-0000B03C0000}"/>
    <cellStyle name="計算方式 9 5 2 2 3" xfId="52400" xr:uid="{00000000-0005-0000-0000-0000B03C0000}"/>
    <cellStyle name="計算方式 9 5 2 3" xfId="25796" xr:uid="{00000000-0005-0000-0000-0000AF3C0000}"/>
    <cellStyle name="計算方式 9 5 2 4" xfId="41292" xr:uid="{00000000-0005-0000-0000-0000AF3C0000}"/>
    <cellStyle name="計算方式 9 5 3" xfId="7345" xr:uid="{00000000-0005-0000-0000-000067090000}"/>
    <cellStyle name="計算方式 9 5 3 2" xfId="27530" xr:uid="{00000000-0005-0000-0000-0000B13C0000}"/>
    <cellStyle name="計算方式 9 5 3 3" xfId="42616" xr:uid="{00000000-0005-0000-0000-0000B13C0000}"/>
    <cellStyle name="計算方式 9 5 4" xfId="4575" xr:uid="{00000000-0005-0000-0000-000067090000}"/>
    <cellStyle name="計算方式 9 5 4 2" xfId="25087" xr:uid="{00000000-0005-0000-0000-0000B23C0000}"/>
    <cellStyle name="計算方式 9 5 4 3" xfId="24439" xr:uid="{00000000-0005-0000-0000-0000B23C0000}"/>
    <cellStyle name="計算方式 9 5 5" xfId="6823" xr:uid="{00000000-0005-0000-0000-000067090000}"/>
    <cellStyle name="計算方式 9 5 5 2" xfId="27084" xr:uid="{00000000-0005-0000-0000-0000B33C0000}"/>
    <cellStyle name="計算方式 9 5 5 3" xfId="42258" xr:uid="{00000000-0005-0000-0000-0000B33C0000}"/>
    <cellStyle name="計算方式 9 5 6" xfId="10664" xr:uid="{00000000-0005-0000-0000-0000E2290000}"/>
    <cellStyle name="計算方式 9 5 7" xfId="12450" xr:uid="{00000000-0005-0000-0000-0000BD050000}"/>
    <cellStyle name="計算方式 9 5 7 2" xfId="31009" xr:uid="{00000000-0005-0000-0000-0000B53C0000}"/>
    <cellStyle name="計算方式 9 5 7 3" xfId="45109" xr:uid="{00000000-0005-0000-0000-0000B53C0000}"/>
    <cellStyle name="計算方式 9 5 8" xfId="14849" xr:uid="{00000000-0005-0000-0000-000066090000}"/>
    <cellStyle name="計算方式 9 5 8 2" xfId="33405" xr:uid="{00000000-0005-0000-0000-0000B63C0000}"/>
    <cellStyle name="計算方式 9 5 8 3" xfId="47366" xr:uid="{00000000-0005-0000-0000-0000B63C0000}"/>
    <cellStyle name="計算方式 9 5 9" xfId="15647" xr:uid="{00000000-0005-0000-0000-000067090000}"/>
    <cellStyle name="計算方式 9 5 9 2" xfId="34203" xr:uid="{00000000-0005-0000-0000-0000B73C0000}"/>
    <cellStyle name="計算方式 9 5 9 3" xfId="48092" xr:uid="{00000000-0005-0000-0000-0000B73C0000}"/>
    <cellStyle name="計算方式 9 6" xfId="2216" xr:uid="{00000000-0005-0000-0000-0000BD050000}"/>
    <cellStyle name="計算方式 9 6 10" xfId="23727" xr:uid="{00000000-0005-0000-0000-0000B83C0000}"/>
    <cellStyle name="計算方式 9 6 11" xfId="55136" xr:uid="{00000000-0005-0000-0000-0000BD050000}"/>
    <cellStyle name="計算方式 9 6 2" xfId="5423" xr:uid="{00000000-0005-0000-0000-000068090000}"/>
    <cellStyle name="計算方式 9 6 2 2" xfId="20413" xr:uid="{00000000-0005-0000-0000-00002C0C0000}"/>
    <cellStyle name="計算方式 9 6 2 2 2" xfId="38965" xr:uid="{00000000-0005-0000-0000-0000BA3C0000}"/>
    <cellStyle name="計算方式 9 6 2 2 3" xfId="52444" xr:uid="{00000000-0005-0000-0000-0000BA3C0000}"/>
    <cellStyle name="計算方式 9 6 2 3" xfId="25840" xr:uid="{00000000-0005-0000-0000-0000B93C0000}"/>
    <cellStyle name="計算方式 9 6 2 4" xfId="41336" xr:uid="{00000000-0005-0000-0000-0000B93C0000}"/>
    <cellStyle name="計算方式 9 6 3" xfId="6844" xr:uid="{00000000-0005-0000-0000-000068090000}"/>
    <cellStyle name="計算方式 9 6 3 2" xfId="27105" xr:uid="{00000000-0005-0000-0000-0000BB3C0000}"/>
    <cellStyle name="計算方式 9 6 3 3" xfId="42279" xr:uid="{00000000-0005-0000-0000-0000BB3C0000}"/>
    <cellStyle name="計算方式 9 6 4" xfId="10665" xr:uid="{00000000-0005-0000-0000-0000E3290000}"/>
    <cellStyle name="計算方式 9 6 5" xfId="13262" xr:uid="{00000000-0005-0000-0000-000068090000}"/>
    <cellStyle name="計算方式 9 6 5 2" xfId="31818" xr:uid="{00000000-0005-0000-0000-0000BD3C0000}"/>
    <cellStyle name="計算方式 9 6 5 3" xfId="45900" xr:uid="{00000000-0005-0000-0000-0000BD3C0000}"/>
    <cellStyle name="計算方式 9 6 6" xfId="15666" xr:uid="{00000000-0005-0000-0000-000068090000}"/>
    <cellStyle name="計算方式 9 6 6 2" xfId="34222" xr:uid="{00000000-0005-0000-0000-0000BE3C0000}"/>
    <cellStyle name="計算方式 9 6 6 3" xfId="48111" xr:uid="{00000000-0005-0000-0000-0000BE3C0000}"/>
    <cellStyle name="計算方式 9 6 7" xfId="18349" xr:uid="{00000000-0005-0000-0000-0000BD050000}"/>
    <cellStyle name="計算方式 9 6 7 2" xfId="36905" xr:uid="{00000000-0005-0000-0000-0000BF3C0000}"/>
    <cellStyle name="計算方式 9 6 7 3" xfId="50429" xr:uid="{00000000-0005-0000-0000-0000BF3C0000}"/>
    <cellStyle name="計算方式 9 6 8" xfId="18216" xr:uid="{00000000-0005-0000-0000-000068090000}"/>
    <cellStyle name="計算方式 9 6 8 2" xfId="36772" xr:uid="{00000000-0005-0000-0000-0000C03C0000}"/>
    <cellStyle name="計算方式 9 6 8 3" xfId="50321" xr:uid="{00000000-0005-0000-0000-0000C03C0000}"/>
    <cellStyle name="計算方式 9 6 9" xfId="21372" xr:uid="{00000000-0005-0000-0000-0000BD050000}"/>
    <cellStyle name="計算方式 9 6 9 2" xfId="39912" xr:uid="{00000000-0005-0000-0000-0000C13C0000}"/>
    <cellStyle name="計算方式 9 6 9 3" xfId="53260" xr:uid="{00000000-0005-0000-0000-0000C13C0000}"/>
    <cellStyle name="計算方式 9 7" xfId="3199" xr:uid="{00000000-0005-0000-0000-0000BD050000}"/>
    <cellStyle name="計算方式 9 7 10" xfId="56018" xr:uid="{00000000-0005-0000-0000-0000BD050000}"/>
    <cellStyle name="計算方式 9 7 2" xfId="6406" xr:uid="{00000000-0005-0000-0000-000069090000}"/>
    <cellStyle name="計算方式 9 7 2 2" xfId="21041" xr:uid="{00000000-0005-0000-0000-00002E0C0000}"/>
    <cellStyle name="計算方式 9 7 2 2 2" xfId="39581" xr:uid="{00000000-0005-0000-0000-0000C43C0000}"/>
    <cellStyle name="計算方式 9 7 2 2 3" xfId="52929" xr:uid="{00000000-0005-0000-0000-0000C43C0000}"/>
    <cellStyle name="計算方式 9 7 2 3" xfId="26811" xr:uid="{00000000-0005-0000-0000-0000C33C0000}"/>
    <cellStyle name="計算方式 9 7 2 4" xfId="42032" xr:uid="{00000000-0005-0000-0000-0000C33C0000}"/>
    <cellStyle name="計算方式 9 7 3" xfId="10089" xr:uid="{00000000-0005-0000-0000-000069090000}"/>
    <cellStyle name="計算方式 9 7 3 2" xfId="29688" xr:uid="{00000000-0005-0000-0000-0000C53C0000}"/>
    <cellStyle name="計算方式 9 7 3 3" xfId="44252" xr:uid="{00000000-0005-0000-0000-0000C53C0000}"/>
    <cellStyle name="計算方式 9 7 4" xfId="10666" xr:uid="{00000000-0005-0000-0000-0000E4290000}"/>
    <cellStyle name="計算方式 9 7 5" xfId="12882" xr:uid="{00000000-0005-0000-0000-000069090000}"/>
    <cellStyle name="計算方式 9 7 5 2" xfId="31438" xr:uid="{00000000-0005-0000-0000-0000C73C0000}"/>
    <cellStyle name="計算方式 9 7 5 3" xfId="45521" xr:uid="{00000000-0005-0000-0000-0000C73C0000}"/>
    <cellStyle name="計算方式 9 7 6" xfId="17105" xr:uid="{00000000-0005-0000-0000-000069090000}"/>
    <cellStyle name="計算方式 9 7 6 2" xfId="35661" xr:uid="{00000000-0005-0000-0000-0000C83C0000}"/>
    <cellStyle name="計算方式 9 7 6 3" xfId="49341" xr:uid="{00000000-0005-0000-0000-0000C83C0000}"/>
    <cellStyle name="計算方式 9 7 7" xfId="17662" xr:uid="{00000000-0005-0000-0000-0000BD050000}"/>
    <cellStyle name="計算方式 9 7 7 2" xfId="36218" xr:uid="{00000000-0005-0000-0000-0000C93C0000}"/>
    <cellStyle name="計算方式 9 7 7 3" xfId="49841" xr:uid="{00000000-0005-0000-0000-0000C93C0000}"/>
    <cellStyle name="計算方式 9 7 8" xfId="21110" xr:uid="{00000000-0005-0000-0000-000069090000}"/>
    <cellStyle name="計算方式 9 7 8 2" xfId="39650" xr:uid="{00000000-0005-0000-0000-0000CA3C0000}"/>
    <cellStyle name="計算方式 9 7 8 3" xfId="52998" xr:uid="{00000000-0005-0000-0000-0000CA3C0000}"/>
    <cellStyle name="計算方式 9 7 9" xfId="21962" xr:uid="{00000000-0005-0000-0000-0000BD050000}"/>
    <cellStyle name="計算方式 9 7 9 2" xfId="40502" xr:uid="{00000000-0005-0000-0000-0000CB3C0000}"/>
    <cellStyle name="計算方式 9 7 9 3" xfId="53850" xr:uid="{00000000-0005-0000-0000-0000CB3C0000}"/>
    <cellStyle name="計算方式 9 8" xfId="4643" xr:uid="{00000000-0005-0000-0000-00004A090000}"/>
    <cellStyle name="計算方式 9 8 2" xfId="25155" xr:uid="{00000000-0005-0000-0000-0000CC3C0000}"/>
    <cellStyle name="計算方式 9 8 3" xfId="28504" xr:uid="{00000000-0005-0000-0000-0000CC3C0000}"/>
    <cellStyle name="計算方式 9 9" xfId="10635" xr:uid="{00000000-0005-0000-0000-0000C5290000}"/>
    <cellStyle name="桁区切り [0.00]_RESULTS" xfId="1431" xr:uid="{00000000-0005-0000-0000-0000C5050000}"/>
    <cellStyle name="桁区切り_RESULTS" xfId="1432" xr:uid="{00000000-0005-0000-0000-0000C6050000}"/>
    <cellStyle name="強調1" xfId="1433" xr:uid="{00000000-0005-0000-0000-0000C7050000}"/>
    <cellStyle name="強調1 2" xfId="10667" xr:uid="{00000000-0005-0000-0000-0000E7290000}"/>
    <cellStyle name="強調2" xfId="1434" xr:uid="{00000000-0005-0000-0000-0000C8050000}"/>
    <cellStyle name="強調2 2" xfId="10668" xr:uid="{00000000-0005-0000-0000-0000E8290000}"/>
    <cellStyle name="強調3" xfId="1435" xr:uid="{00000000-0005-0000-0000-0000C9050000}"/>
    <cellStyle name="強調3 2" xfId="10669" xr:uid="{00000000-0005-0000-0000-0000E9290000}"/>
    <cellStyle name="強調4" xfId="1436" xr:uid="{00000000-0005-0000-0000-0000CA050000}"/>
    <cellStyle name="強調4 2" xfId="10670" xr:uid="{00000000-0005-0000-0000-0000EA290000}"/>
    <cellStyle name="強調5" xfId="1437" xr:uid="{00000000-0005-0000-0000-0000CB050000}"/>
    <cellStyle name="強調5 2" xfId="10671" xr:uid="{00000000-0005-0000-0000-0000EB290000}"/>
    <cellStyle name="強調6" xfId="1438" xr:uid="{00000000-0005-0000-0000-0000CC050000}"/>
    <cellStyle name="強調6 2" xfId="10672" xr:uid="{00000000-0005-0000-0000-0000EC290000}"/>
    <cellStyle name="貨幣 2" xfId="1439" xr:uid="{00000000-0005-0000-0000-0000CD050000}"/>
    <cellStyle name="貨幣 2 2" xfId="1440" xr:uid="{00000000-0005-0000-0000-0000CE050000}"/>
    <cellStyle name="貨幣 2 2 2" xfId="1441" xr:uid="{00000000-0005-0000-0000-0000CF050000}"/>
    <cellStyle name="貨幣 2 2 2 2" xfId="1442" xr:uid="{00000000-0005-0000-0000-0000D0050000}"/>
    <cellStyle name="貨幣 2 2 2 2 2" xfId="4658" xr:uid="{00000000-0005-0000-0000-000075090000}"/>
    <cellStyle name="貨幣 2 2 2 2 2 2" xfId="25170" xr:uid="{00000000-0005-0000-0000-0000E03C0000}"/>
    <cellStyle name="貨幣 2 2 2 2 3" xfId="10676" xr:uid="{00000000-0005-0000-0000-0000F0290000}"/>
    <cellStyle name="貨幣 2 2 2 2 4" xfId="22299" xr:uid="{00000000-0005-0000-0000-000075090000}"/>
    <cellStyle name="貨幣 2 2 2 2 4 2" xfId="40839" xr:uid="{00000000-0005-0000-0000-0000E23C0000}"/>
    <cellStyle name="貨幣 2 2 2 2 5" xfId="23181" xr:uid="{00000000-0005-0000-0000-0000DF3C0000}"/>
    <cellStyle name="貨幣 2 2 2 2 6" xfId="54556" xr:uid="{00000000-0005-0000-0000-0000D0050000}"/>
    <cellStyle name="貨幣 2 2 2 3" xfId="4657" xr:uid="{00000000-0005-0000-0000-000074090000}"/>
    <cellStyle name="貨幣 2 2 2 3 2" xfId="25169" xr:uid="{00000000-0005-0000-0000-0000E33C0000}"/>
    <cellStyle name="貨幣 2 2 2 4" xfId="10675" xr:uid="{00000000-0005-0000-0000-0000EF290000}"/>
    <cellStyle name="貨幣 2 2 2 5" xfId="22298" xr:uid="{00000000-0005-0000-0000-000074090000}"/>
    <cellStyle name="貨幣 2 2 2 5 2" xfId="40838" xr:uid="{00000000-0005-0000-0000-0000E53C0000}"/>
    <cellStyle name="貨幣 2 2 2 6" xfId="23180" xr:uid="{00000000-0005-0000-0000-0000DE3C0000}"/>
    <cellStyle name="貨幣 2 2 2 7" xfId="54555" xr:uid="{00000000-0005-0000-0000-0000CF050000}"/>
    <cellStyle name="貨幣 2 2 3" xfId="1443" xr:uid="{00000000-0005-0000-0000-0000D1050000}"/>
    <cellStyle name="貨幣 2 2 3 2" xfId="4659" xr:uid="{00000000-0005-0000-0000-000076090000}"/>
    <cellStyle name="貨幣 2 2 3 2 2" xfId="25171" xr:uid="{00000000-0005-0000-0000-0000E73C0000}"/>
    <cellStyle name="貨幣 2 2 3 3" xfId="10677" xr:uid="{00000000-0005-0000-0000-0000F1290000}"/>
    <cellStyle name="貨幣 2 2 3 4" xfId="22300" xr:uid="{00000000-0005-0000-0000-000076090000}"/>
    <cellStyle name="貨幣 2 2 3 4 2" xfId="40840" xr:uid="{00000000-0005-0000-0000-0000E93C0000}"/>
    <cellStyle name="貨幣 2 2 3 5" xfId="23182" xr:uid="{00000000-0005-0000-0000-0000E63C0000}"/>
    <cellStyle name="貨幣 2 2 3 6" xfId="54557" xr:uid="{00000000-0005-0000-0000-0000D1050000}"/>
    <cellStyle name="貨幣 2 2 4" xfId="4656" xr:uid="{00000000-0005-0000-0000-000073090000}"/>
    <cellStyle name="貨幣 2 2 4 2" xfId="25168" xr:uid="{00000000-0005-0000-0000-0000EA3C0000}"/>
    <cellStyle name="貨幣 2 2 5" xfId="10674" xr:uid="{00000000-0005-0000-0000-0000EE290000}"/>
    <cellStyle name="貨幣 2 2 6" xfId="22297" xr:uid="{00000000-0005-0000-0000-000073090000}"/>
    <cellStyle name="貨幣 2 2 6 2" xfId="40837" xr:uid="{00000000-0005-0000-0000-0000EC3C0000}"/>
    <cellStyle name="貨幣 2 2 7" xfId="23179" xr:uid="{00000000-0005-0000-0000-0000DD3C0000}"/>
    <cellStyle name="貨幣 2 2 8" xfId="54554" xr:uid="{00000000-0005-0000-0000-0000CE050000}"/>
    <cellStyle name="貨幣 2 3" xfId="1444" xr:uid="{00000000-0005-0000-0000-0000D2050000}"/>
    <cellStyle name="貨幣 2 3 2" xfId="1445" xr:uid="{00000000-0005-0000-0000-0000D3050000}"/>
    <cellStyle name="貨幣 2 3 2 2" xfId="4661" xr:uid="{00000000-0005-0000-0000-000078090000}"/>
    <cellStyle name="貨幣 2 3 2 2 2" xfId="25173" xr:uid="{00000000-0005-0000-0000-0000EF3C0000}"/>
    <cellStyle name="貨幣 2 3 2 3" xfId="10679" xr:uid="{00000000-0005-0000-0000-0000F3290000}"/>
    <cellStyle name="貨幣 2 3 2 4" xfId="22302" xr:uid="{00000000-0005-0000-0000-000078090000}"/>
    <cellStyle name="貨幣 2 3 2 4 2" xfId="40842" xr:uid="{00000000-0005-0000-0000-0000F13C0000}"/>
    <cellStyle name="貨幣 2 3 2 5" xfId="23184" xr:uid="{00000000-0005-0000-0000-0000EE3C0000}"/>
    <cellStyle name="貨幣 2 3 2 6" xfId="54559" xr:uid="{00000000-0005-0000-0000-0000D3050000}"/>
    <cellStyle name="貨幣 2 3 3" xfId="4660" xr:uid="{00000000-0005-0000-0000-000077090000}"/>
    <cellStyle name="貨幣 2 3 3 2" xfId="25172" xr:uid="{00000000-0005-0000-0000-0000F23C0000}"/>
    <cellStyle name="貨幣 2 3 4" xfId="10678" xr:uid="{00000000-0005-0000-0000-0000F2290000}"/>
    <cellStyle name="貨幣 2 3 5" xfId="22301" xr:uid="{00000000-0005-0000-0000-000077090000}"/>
    <cellStyle name="貨幣 2 3 5 2" xfId="40841" xr:uid="{00000000-0005-0000-0000-0000F43C0000}"/>
    <cellStyle name="貨幣 2 3 6" xfId="23183" xr:uid="{00000000-0005-0000-0000-0000ED3C0000}"/>
    <cellStyle name="貨幣 2 3 7" xfId="54558" xr:uid="{00000000-0005-0000-0000-0000D2050000}"/>
    <cellStyle name="貨幣 2 4" xfId="1446" xr:uid="{00000000-0005-0000-0000-0000D4050000}"/>
    <cellStyle name="貨幣 2 4 2" xfId="4662" xr:uid="{00000000-0005-0000-0000-000079090000}"/>
    <cellStyle name="貨幣 2 4 2 2" xfId="25174" xr:uid="{00000000-0005-0000-0000-0000F63C0000}"/>
    <cellStyle name="貨幣 2 4 3" xfId="10680" xr:uid="{00000000-0005-0000-0000-0000F4290000}"/>
    <cellStyle name="貨幣 2 4 4" xfId="22303" xr:uid="{00000000-0005-0000-0000-000079090000}"/>
    <cellStyle name="貨幣 2 4 4 2" xfId="40843" xr:uid="{00000000-0005-0000-0000-0000F83C0000}"/>
    <cellStyle name="貨幣 2 4 5" xfId="23185" xr:uid="{00000000-0005-0000-0000-0000F53C0000}"/>
    <cellStyle name="貨幣 2 4 6" xfId="54560" xr:uid="{00000000-0005-0000-0000-0000D4050000}"/>
    <cellStyle name="貨幣 2 5" xfId="4655" xr:uid="{00000000-0005-0000-0000-000072090000}"/>
    <cellStyle name="貨幣 2 5 2" xfId="25167" xr:uid="{00000000-0005-0000-0000-0000F93C0000}"/>
    <cellStyle name="貨幣 2 6" xfId="10673" xr:uid="{00000000-0005-0000-0000-0000ED290000}"/>
    <cellStyle name="貨幣 2 7" xfId="22296" xr:uid="{00000000-0005-0000-0000-000072090000}"/>
    <cellStyle name="貨幣 2 7 2" xfId="40836" xr:uid="{00000000-0005-0000-0000-0000FB3C0000}"/>
    <cellStyle name="貨幣 2 8" xfId="23178" xr:uid="{00000000-0005-0000-0000-0000DC3C0000}"/>
    <cellStyle name="貨幣 2 9" xfId="54553" xr:uid="{00000000-0005-0000-0000-0000CD050000}"/>
    <cellStyle name="貨幣[0]_0328-1.87" xfId="1447" xr:uid="{00000000-0005-0000-0000-0000D5050000}"/>
    <cellStyle name="通貨 [0.00]_RESULTS" xfId="1448" xr:uid="{00000000-0005-0000-0000-0000D6050000}"/>
    <cellStyle name="通貨_RESULTS" xfId="1449" xr:uid="{00000000-0005-0000-0000-0000D7050000}"/>
    <cellStyle name="連結的段淵閣" xfId="1450" xr:uid="{00000000-0005-0000-0000-0000D8050000}"/>
    <cellStyle name="連結的段淵閣 2" xfId="10681" xr:uid="{00000000-0005-0000-0000-0000F8290000}"/>
    <cellStyle name="連結的儲存格 10" xfId="1451" xr:uid="{00000000-0005-0000-0000-0000D9050000}"/>
    <cellStyle name="連結的儲存格 10 2" xfId="10682" xr:uid="{00000000-0005-0000-0000-0000F9290000}"/>
    <cellStyle name="連結的儲存格 2" xfId="1452" xr:uid="{00000000-0005-0000-0000-0000DA050000}"/>
    <cellStyle name="連結的儲存格 2 2" xfId="10683" xr:uid="{00000000-0005-0000-0000-0000FA290000}"/>
    <cellStyle name="連結的儲存格 3" xfId="1453" xr:uid="{00000000-0005-0000-0000-0000DB050000}"/>
    <cellStyle name="連結的儲存格 3 2" xfId="10684" xr:uid="{00000000-0005-0000-0000-0000FB290000}"/>
    <cellStyle name="連結的儲存格 4" xfId="1454" xr:uid="{00000000-0005-0000-0000-0000DC050000}"/>
    <cellStyle name="連結的儲存格 4 2" xfId="10685" xr:uid="{00000000-0005-0000-0000-0000FC290000}"/>
    <cellStyle name="連結的儲存格 5" xfId="1455" xr:uid="{00000000-0005-0000-0000-0000DD050000}"/>
    <cellStyle name="連結的儲存格 5 2" xfId="10686" xr:uid="{00000000-0005-0000-0000-0000FD290000}"/>
    <cellStyle name="連結的儲存格 6" xfId="1456" xr:uid="{00000000-0005-0000-0000-0000DE050000}"/>
    <cellStyle name="連結的儲存格 6 2" xfId="10687" xr:uid="{00000000-0005-0000-0000-0000FE290000}"/>
    <cellStyle name="連結的儲存格 7" xfId="1457" xr:uid="{00000000-0005-0000-0000-0000DF050000}"/>
    <cellStyle name="連結的儲存格 7 2" xfId="10688" xr:uid="{00000000-0005-0000-0000-0000FF290000}"/>
    <cellStyle name="連結的儲存格 8" xfId="1458" xr:uid="{00000000-0005-0000-0000-0000E0050000}"/>
    <cellStyle name="連結的儲存格 8 2" xfId="10689" xr:uid="{00000000-0005-0000-0000-0000002A0000}"/>
    <cellStyle name="連結的儲存格 9" xfId="1459" xr:uid="{00000000-0005-0000-0000-0000E1050000}"/>
    <cellStyle name="連結的儲存格 9 2" xfId="10690" xr:uid="{00000000-0005-0000-0000-0000012A0000}"/>
    <cellStyle name="備註 10" xfId="1460" xr:uid="{00000000-0005-0000-0000-0000E2050000}"/>
    <cellStyle name="備註 10 10" xfId="18150" xr:uid="{00000000-0005-0000-0000-000087090000}"/>
    <cellStyle name="備註 10 10 2" xfId="36706" xr:uid="{00000000-0005-0000-0000-0000143D0000}"/>
    <cellStyle name="備註 10 10 3" xfId="50259" xr:uid="{00000000-0005-0000-0000-0000143D0000}"/>
    <cellStyle name="備註 10 11" xfId="17226" xr:uid="{00000000-0005-0000-0000-0000E2050000}"/>
    <cellStyle name="備註 10 11 2" xfId="35782" xr:uid="{00000000-0005-0000-0000-0000153D0000}"/>
    <cellStyle name="備註 10 11 3" xfId="49453" xr:uid="{00000000-0005-0000-0000-0000153D0000}"/>
    <cellStyle name="備註 10 12" xfId="21095" xr:uid="{00000000-0005-0000-0000-000087090000}"/>
    <cellStyle name="備註 10 12 2" xfId="39635" xr:uid="{00000000-0005-0000-0000-0000163D0000}"/>
    <cellStyle name="備註 10 12 3" xfId="52983" xr:uid="{00000000-0005-0000-0000-0000163D0000}"/>
    <cellStyle name="備註 10 13" xfId="21114" xr:uid="{00000000-0005-0000-0000-0000E2050000}"/>
    <cellStyle name="備註 10 13 2" xfId="39654" xr:uid="{00000000-0005-0000-0000-0000173D0000}"/>
    <cellStyle name="備註 10 13 3" xfId="53002" xr:uid="{00000000-0005-0000-0000-0000173D0000}"/>
    <cellStyle name="備註 10 14" xfId="21046" xr:uid="{00000000-0005-0000-0000-0000E2050000}"/>
    <cellStyle name="備註 10 14 2" xfId="39586" xr:uid="{00000000-0005-0000-0000-0000183D0000}"/>
    <cellStyle name="備註 10 14 3" xfId="52934" xr:uid="{00000000-0005-0000-0000-0000183D0000}"/>
    <cellStyle name="備註 10 15" xfId="22304" xr:uid="{00000000-0005-0000-0000-000087090000}"/>
    <cellStyle name="備註 10 15 2" xfId="40844" xr:uid="{00000000-0005-0000-0000-0000193D0000}"/>
    <cellStyle name="備註 10 15 3" xfId="54038" xr:uid="{00000000-0005-0000-0000-0000193D0000}"/>
    <cellStyle name="備註 10 16" xfId="23195" xr:uid="{00000000-0005-0000-0000-0000133D0000}"/>
    <cellStyle name="備註 10 17" xfId="29859" xr:uid="{00000000-0005-0000-0000-0000133D0000}"/>
    <cellStyle name="備註 10 18" xfId="54561" xr:uid="{00000000-0005-0000-0000-0000E2050000}"/>
    <cellStyle name="備註 10 2" xfId="1461" xr:uid="{00000000-0005-0000-0000-0000E3050000}"/>
    <cellStyle name="備註 10 2 10" xfId="21089" xr:uid="{00000000-0005-0000-0000-000088090000}"/>
    <cellStyle name="備註 10 2 10 2" xfId="39629" xr:uid="{00000000-0005-0000-0000-00001B3D0000}"/>
    <cellStyle name="備註 10 2 10 3" xfId="52977" xr:uid="{00000000-0005-0000-0000-00001B3D0000}"/>
    <cellStyle name="備註 10 2 11" xfId="21115" xr:uid="{00000000-0005-0000-0000-0000E3050000}"/>
    <cellStyle name="備註 10 2 11 2" xfId="39655" xr:uid="{00000000-0005-0000-0000-00001C3D0000}"/>
    <cellStyle name="備註 10 2 11 3" xfId="53003" xr:uid="{00000000-0005-0000-0000-00001C3D0000}"/>
    <cellStyle name="備註 10 2 12" xfId="19529" xr:uid="{00000000-0005-0000-0000-0000E3050000}"/>
    <cellStyle name="備註 10 2 12 2" xfId="38085" xr:uid="{00000000-0005-0000-0000-00001D3D0000}"/>
    <cellStyle name="備註 10 2 12 3" xfId="51577" xr:uid="{00000000-0005-0000-0000-00001D3D0000}"/>
    <cellStyle name="備註 10 2 13" xfId="22305" xr:uid="{00000000-0005-0000-0000-000088090000}"/>
    <cellStyle name="備註 10 2 13 2" xfId="40845" xr:uid="{00000000-0005-0000-0000-00001E3D0000}"/>
    <cellStyle name="備註 10 2 13 3" xfId="54039" xr:uid="{00000000-0005-0000-0000-00001E3D0000}"/>
    <cellStyle name="備註 10 2 14" xfId="23196" xr:uid="{00000000-0005-0000-0000-00001A3D0000}"/>
    <cellStyle name="備註 10 2 15" xfId="29858" xr:uid="{00000000-0005-0000-0000-00001A3D0000}"/>
    <cellStyle name="備註 10 2 16" xfId="54562" xr:uid="{00000000-0005-0000-0000-0000E3050000}"/>
    <cellStyle name="備註 10 2 2" xfId="2165" xr:uid="{00000000-0005-0000-0000-0000E3050000}"/>
    <cellStyle name="備註 10 2 2 10" xfId="15649" xr:uid="{00000000-0005-0000-0000-000089090000}"/>
    <cellStyle name="備註 10 2 2 10 2" xfId="34205" xr:uid="{00000000-0005-0000-0000-0000203D0000}"/>
    <cellStyle name="備註 10 2 2 10 3" xfId="48094" xr:uid="{00000000-0005-0000-0000-0000203D0000}"/>
    <cellStyle name="備註 10 2 2 11" xfId="18780" xr:uid="{00000000-0005-0000-0000-0000E3050000}"/>
    <cellStyle name="備註 10 2 2 11 2" xfId="37336" xr:uid="{00000000-0005-0000-0000-0000213D0000}"/>
    <cellStyle name="備註 10 2 2 11 3" xfId="50829" xr:uid="{00000000-0005-0000-0000-0000213D0000}"/>
    <cellStyle name="備註 10 2 2 12" xfId="18254" xr:uid="{00000000-0005-0000-0000-000089090000}"/>
    <cellStyle name="備註 10 2 2 12 2" xfId="36810" xr:uid="{00000000-0005-0000-0000-0000223D0000}"/>
    <cellStyle name="備註 10 2 2 12 3" xfId="50351" xr:uid="{00000000-0005-0000-0000-0000223D0000}"/>
    <cellStyle name="備註 10 2 2 13" xfId="23676" xr:uid="{00000000-0005-0000-0000-00001F3D0000}"/>
    <cellStyle name="備註 10 2 2 14" xfId="55085" xr:uid="{00000000-0005-0000-0000-0000E3050000}"/>
    <cellStyle name="備註 10 2 2 2" xfId="5372" xr:uid="{00000000-0005-0000-0000-000089090000}"/>
    <cellStyle name="備註 10 2 2 2 2" xfId="20362" xr:uid="{00000000-0005-0000-0000-00004F0C0000}"/>
    <cellStyle name="備註 10 2 2 2 2 2" xfId="38914" xr:uid="{00000000-0005-0000-0000-0000243D0000}"/>
    <cellStyle name="備註 10 2 2 2 2 3" xfId="52393" xr:uid="{00000000-0005-0000-0000-0000243D0000}"/>
    <cellStyle name="備註 10 2 2 2 3" xfId="25789" xr:uid="{00000000-0005-0000-0000-0000233D0000}"/>
    <cellStyle name="備註 10 2 2 2 4" xfId="41285" xr:uid="{00000000-0005-0000-0000-0000233D0000}"/>
    <cellStyle name="備註 10 2 2 3" xfId="7338" xr:uid="{00000000-0005-0000-0000-000089090000}"/>
    <cellStyle name="備註 10 2 2 3 2" xfId="27523" xr:uid="{00000000-0005-0000-0000-0000253D0000}"/>
    <cellStyle name="備註 10 2 2 3 3" xfId="42609" xr:uid="{00000000-0005-0000-0000-0000253D0000}"/>
    <cellStyle name="備註 10 2 2 4" xfId="4568" xr:uid="{00000000-0005-0000-0000-000089090000}"/>
    <cellStyle name="備註 10 2 2 4 2" xfId="25082" xr:uid="{00000000-0005-0000-0000-0000263D0000}"/>
    <cellStyle name="備註 10 2 2 4 3" xfId="27580" xr:uid="{00000000-0005-0000-0000-0000263D0000}"/>
    <cellStyle name="備註 10 2 2 5" xfId="8158" xr:uid="{00000000-0005-0000-0000-000089090000}"/>
    <cellStyle name="備註 10 2 2 5 2" xfId="28175" xr:uid="{00000000-0005-0000-0000-0000273D0000}"/>
    <cellStyle name="備註 10 2 2 5 3" xfId="43073" xr:uid="{00000000-0005-0000-0000-0000273D0000}"/>
    <cellStyle name="備註 10 2 2 6" xfId="10693" xr:uid="{00000000-0005-0000-0000-0000042A0000}"/>
    <cellStyle name="備註 10 2 2 7" xfId="14185" xr:uid="{00000000-0005-0000-0000-000089090000}"/>
    <cellStyle name="備註 10 2 2 7 2" xfId="32741" xr:uid="{00000000-0005-0000-0000-0000293D0000}"/>
    <cellStyle name="備註 10 2 2 7 3" xfId="46741" xr:uid="{00000000-0005-0000-0000-0000293D0000}"/>
    <cellStyle name="備註 10 2 2 8" xfId="14842" xr:uid="{00000000-0005-0000-0000-000088090000}"/>
    <cellStyle name="備註 10 2 2 8 2" xfId="33398" xr:uid="{00000000-0005-0000-0000-00002A3D0000}"/>
    <cellStyle name="備註 10 2 2 8 3" xfId="47360" xr:uid="{00000000-0005-0000-0000-00002A3D0000}"/>
    <cellStyle name="備註 10 2 2 9" xfId="13944" xr:uid="{00000000-0005-0000-0000-0000E3050000}"/>
    <cellStyle name="備註 10 2 2 9 2" xfId="32500" xr:uid="{00000000-0005-0000-0000-00002B3D0000}"/>
    <cellStyle name="備註 10 2 2 9 3" xfId="46512" xr:uid="{00000000-0005-0000-0000-00002B3D0000}"/>
    <cellStyle name="備註 10 2 3" xfId="2068" xr:uid="{00000000-0005-0000-0000-0000E3050000}"/>
    <cellStyle name="備註 10 2 3 10" xfId="14921" xr:uid="{00000000-0005-0000-0000-0000E3050000}"/>
    <cellStyle name="備註 10 2 3 10 2" xfId="33477" xr:uid="{00000000-0005-0000-0000-00002D3D0000}"/>
    <cellStyle name="備註 10 2 3 10 3" xfId="47436" xr:uid="{00000000-0005-0000-0000-00002D3D0000}"/>
    <cellStyle name="備註 10 2 3 11" xfId="17830" xr:uid="{00000000-0005-0000-0000-00008A090000}"/>
    <cellStyle name="備註 10 2 3 11 2" xfId="36386" xr:uid="{00000000-0005-0000-0000-00002E3D0000}"/>
    <cellStyle name="備註 10 2 3 11 3" xfId="49980" xr:uid="{00000000-0005-0000-0000-00002E3D0000}"/>
    <cellStyle name="備註 10 2 3 12" xfId="54988" xr:uid="{00000000-0005-0000-0000-0000E3050000}"/>
    <cellStyle name="備註 10 2 3 2" xfId="5275" xr:uid="{00000000-0005-0000-0000-00008A090000}"/>
    <cellStyle name="備註 10 2 3 2 2" xfId="20302" xr:uid="{00000000-0005-0000-0000-0000510C0000}"/>
    <cellStyle name="備註 10 2 3 2 2 2" xfId="38854" xr:uid="{00000000-0005-0000-0000-0000303D0000}"/>
    <cellStyle name="備註 10 2 3 2 2 3" xfId="52333" xr:uid="{00000000-0005-0000-0000-0000303D0000}"/>
    <cellStyle name="備註 10 2 3 2 3" xfId="25692" xr:uid="{00000000-0005-0000-0000-00002F3D0000}"/>
    <cellStyle name="備註 10 2 3 2 4" xfId="41188" xr:uid="{00000000-0005-0000-0000-00002F3D0000}"/>
    <cellStyle name="備註 10 2 3 3" xfId="7241" xr:uid="{00000000-0005-0000-0000-00008A090000}"/>
    <cellStyle name="備註 10 2 3 3 2" xfId="27426" xr:uid="{00000000-0005-0000-0000-0000313D0000}"/>
    <cellStyle name="備註 10 2 3 3 3" xfId="42517" xr:uid="{00000000-0005-0000-0000-0000313D0000}"/>
    <cellStyle name="備註 10 2 3 4" xfId="4198" xr:uid="{00000000-0005-0000-0000-00008A090000}"/>
    <cellStyle name="備註 10 2 3 4 2" xfId="24751" xr:uid="{00000000-0005-0000-0000-0000323D0000}"/>
    <cellStyle name="備註 10 2 3 4 3" xfId="24470" xr:uid="{00000000-0005-0000-0000-0000323D0000}"/>
    <cellStyle name="備註 10 2 3 5" xfId="6735" xr:uid="{00000000-0005-0000-0000-00008A090000}"/>
    <cellStyle name="備註 10 2 3 5 2" xfId="26996" xr:uid="{00000000-0005-0000-0000-0000333D0000}"/>
    <cellStyle name="備註 10 2 3 5 3" xfId="42170" xr:uid="{00000000-0005-0000-0000-0000333D0000}"/>
    <cellStyle name="備註 10 2 3 6" xfId="10694" xr:uid="{00000000-0005-0000-0000-0000052A0000}"/>
    <cellStyle name="備註 10 2 3 7" xfId="14117" xr:uid="{00000000-0005-0000-0000-00008A090000}"/>
    <cellStyle name="備註 10 2 3 7 2" xfId="32673" xr:uid="{00000000-0005-0000-0000-0000353D0000}"/>
    <cellStyle name="備註 10 2 3 7 3" xfId="46675" xr:uid="{00000000-0005-0000-0000-0000353D0000}"/>
    <cellStyle name="備註 10 2 3 8" xfId="13229" xr:uid="{00000000-0005-0000-0000-0000E3050000}"/>
    <cellStyle name="備註 10 2 3 8 2" xfId="31785" xr:uid="{00000000-0005-0000-0000-0000363D0000}"/>
    <cellStyle name="備註 10 2 3 8 3" xfId="45867" xr:uid="{00000000-0005-0000-0000-0000363D0000}"/>
    <cellStyle name="備註 10 2 3 9" xfId="15616" xr:uid="{00000000-0005-0000-0000-00008A090000}"/>
    <cellStyle name="備註 10 2 3 9 2" xfId="34172" xr:uid="{00000000-0005-0000-0000-0000373D0000}"/>
    <cellStyle name="備註 10 2 3 9 3" xfId="48061" xr:uid="{00000000-0005-0000-0000-0000373D0000}"/>
    <cellStyle name="備註 10 2 4" xfId="2111" xr:uid="{00000000-0005-0000-0000-0000E3050000}"/>
    <cellStyle name="備註 10 2 4 10" xfId="21366" xr:uid="{00000000-0005-0000-0000-0000E3050000}"/>
    <cellStyle name="備註 10 2 4 10 2" xfId="39906" xr:uid="{00000000-0005-0000-0000-0000393D0000}"/>
    <cellStyle name="備註 10 2 4 10 3" xfId="53254" xr:uid="{00000000-0005-0000-0000-0000393D0000}"/>
    <cellStyle name="備註 10 2 4 11" xfId="23622" xr:uid="{00000000-0005-0000-0000-0000383D0000}"/>
    <cellStyle name="備註 10 2 4 12" xfId="55031" xr:uid="{00000000-0005-0000-0000-0000E3050000}"/>
    <cellStyle name="備註 10 2 4 2" xfId="5318" xr:uid="{00000000-0005-0000-0000-00008B090000}"/>
    <cellStyle name="備註 10 2 4 2 2" xfId="25735" xr:uid="{00000000-0005-0000-0000-00003A3D0000}"/>
    <cellStyle name="備註 10 2 4 2 3" xfId="41231" xr:uid="{00000000-0005-0000-0000-00003A3D0000}"/>
    <cellStyle name="備註 10 2 4 3" xfId="6778" xr:uid="{00000000-0005-0000-0000-00008B090000}"/>
    <cellStyle name="備註 10 2 4 3 2" xfId="27039" xr:uid="{00000000-0005-0000-0000-00003B3D0000}"/>
    <cellStyle name="備註 10 2 4 3 3" xfId="42213" xr:uid="{00000000-0005-0000-0000-00003B3D0000}"/>
    <cellStyle name="備註 10 2 4 4" xfId="10695" xr:uid="{00000000-0005-0000-0000-0000062A0000}"/>
    <cellStyle name="備註 10 2 4 5" xfId="11606" xr:uid="{00000000-0005-0000-0000-00008B090000}"/>
    <cellStyle name="備註 10 2 4 5 2" xfId="30170" xr:uid="{00000000-0005-0000-0000-00003D3D0000}"/>
    <cellStyle name="備註 10 2 4 5 3" xfId="44369" xr:uid="{00000000-0005-0000-0000-00003D3D0000}"/>
    <cellStyle name="備註 10 2 4 6" xfId="14315" xr:uid="{00000000-0005-0000-0000-0000E3050000}"/>
    <cellStyle name="備註 10 2 4 6 2" xfId="32871" xr:uid="{00000000-0005-0000-0000-00003E3D0000}"/>
    <cellStyle name="備註 10 2 4 6 3" xfId="46862" xr:uid="{00000000-0005-0000-0000-00003E3D0000}"/>
    <cellStyle name="備註 10 2 4 7" xfId="15459" xr:uid="{00000000-0005-0000-0000-00008B090000}"/>
    <cellStyle name="備註 10 2 4 7 2" xfId="34015" xr:uid="{00000000-0005-0000-0000-00003F3D0000}"/>
    <cellStyle name="備註 10 2 4 7 3" xfId="47939" xr:uid="{00000000-0005-0000-0000-00003F3D0000}"/>
    <cellStyle name="備註 10 2 4 8" xfId="18456" xr:uid="{00000000-0005-0000-0000-0000E3050000}"/>
    <cellStyle name="備註 10 2 4 8 2" xfId="37012" xr:uid="{00000000-0005-0000-0000-0000403D0000}"/>
    <cellStyle name="備註 10 2 4 8 3" xfId="50528" xr:uid="{00000000-0005-0000-0000-0000403D0000}"/>
    <cellStyle name="備註 10 2 4 9" xfId="18682" xr:uid="{00000000-0005-0000-0000-00008B090000}"/>
    <cellStyle name="備註 10 2 4 9 2" xfId="37238" xr:uid="{00000000-0005-0000-0000-0000413D0000}"/>
    <cellStyle name="備註 10 2 4 9 3" xfId="50735" xr:uid="{00000000-0005-0000-0000-0000413D0000}"/>
    <cellStyle name="備註 10 2 5" xfId="4674" xr:uid="{00000000-0005-0000-0000-000088090000}"/>
    <cellStyle name="備註 10 2 5 2" xfId="25185" xr:uid="{00000000-0005-0000-0000-0000423D0000}"/>
    <cellStyle name="備註 10 2 5 3" xfId="24433" xr:uid="{00000000-0005-0000-0000-0000423D0000}"/>
    <cellStyle name="備註 10 2 6" xfId="10692" xr:uid="{00000000-0005-0000-0000-0000032A0000}"/>
    <cellStyle name="備註 10 2 7" xfId="15219" xr:uid="{00000000-0005-0000-0000-0000E3050000}"/>
    <cellStyle name="備註 10 2 7 2" xfId="33775" xr:uid="{00000000-0005-0000-0000-0000443D0000}"/>
    <cellStyle name="備註 10 2 7 3" xfId="47720" xr:uid="{00000000-0005-0000-0000-0000443D0000}"/>
    <cellStyle name="備註 10 2 8" xfId="17470" xr:uid="{00000000-0005-0000-0000-000088090000}"/>
    <cellStyle name="備註 10 2 8 2" xfId="36026" xr:uid="{00000000-0005-0000-0000-0000453D0000}"/>
    <cellStyle name="備註 10 2 8 3" xfId="49667" xr:uid="{00000000-0005-0000-0000-0000453D0000}"/>
    <cellStyle name="備註 10 2 9" xfId="18416" xr:uid="{00000000-0005-0000-0000-0000E3050000}"/>
    <cellStyle name="備註 10 2 9 2" xfId="36972" xr:uid="{00000000-0005-0000-0000-0000463D0000}"/>
    <cellStyle name="備註 10 2 9 3" xfId="50491" xr:uid="{00000000-0005-0000-0000-0000463D0000}"/>
    <cellStyle name="備註 10 3" xfId="1462" xr:uid="{00000000-0005-0000-0000-0000E4050000}"/>
    <cellStyle name="備註 10 3 10" xfId="18116" xr:uid="{00000000-0005-0000-0000-00008C090000}"/>
    <cellStyle name="備註 10 3 10 2" xfId="36672" xr:uid="{00000000-0005-0000-0000-0000483D0000}"/>
    <cellStyle name="備註 10 3 10 3" xfId="50228" xr:uid="{00000000-0005-0000-0000-0000483D0000}"/>
    <cellStyle name="備註 10 3 11" xfId="21116" xr:uid="{00000000-0005-0000-0000-0000E4050000}"/>
    <cellStyle name="備註 10 3 11 2" xfId="39656" xr:uid="{00000000-0005-0000-0000-0000493D0000}"/>
    <cellStyle name="備註 10 3 11 3" xfId="53004" xr:uid="{00000000-0005-0000-0000-0000493D0000}"/>
    <cellStyle name="備註 10 3 12" xfId="18325" xr:uid="{00000000-0005-0000-0000-0000E4050000}"/>
    <cellStyle name="備註 10 3 12 2" xfId="36881" xr:uid="{00000000-0005-0000-0000-00004A3D0000}"/>
    <cellStyle name="備註 10 3 12 3" xfId="50410" xr:uid="{00000000-0005-0000-0000-00004A3D0000}"/>
    <cellStyle name="備註 10 3 13" xfId="22306" xr:uid="{00000000-0005-0000-0000-00008C090000}"/>
    <cellStyle name="備註 10 3 13 2" xfId="40846" xr:uid="{00000000-0005-0000-0000-00004B3D0000}"/>
    <cellStyle name="備註 10 3 13 3" xfId="54040" xr:uid="{00000000-0005-0000-0000-00004B3D0000}"/>
    <cellStyle name="備註 10 3 14" xfId="23197" xr:uid="{00000000-0005-0000-0000-0000473D0000}"/>
    <cellStyle name="備註 10 3 15" xfId="24162" xr:uid="{00000000-0005-0000-0000-0000473D0000}"/>
    <cellStyle name="備註 10 3 16" xfId="54563" xr:uid="{00000000-0005-0000-0000-0000E4050000}"/>
    <cellStyle name="備註 10 3 2" xfId="2164" xr:uid="{00000000-0005-0000-0000-0000E4050000}"/>
    <cellStyle name="備註 10 3 2 10" xfId="15481" xr:uid="{00000000-0005-0000-0000-00008D090000}"/>
    <cellStyle name="備註 10 3 2 10 2" xfId="34037" xr:uid="{00000000-0005-0000-0000-00004D3D0000}"/>
    <cellStyle name="備註 10 3 2 10 3" xfId="47961" xr:uid="{00000000-0005-0000-0000-00004D3D0000}"/>
    <cellStyle name="備註 10 3 2 11" xfId="18406" xr:uid="{00000000-0005-0000-0000-0000E4050000}"/>
    <cellStyle name="備註 10 3 2 11 2" xfId="36962" xr:uid="{00000000-0005-0000-0000-00004E3D0000}"/>
    <cellStyle name="備註 10 3 2 11 3" xfId="50482" xr:uid="{00000000-0005-0000-0000-00004E3D0000}"/>
    <cellStyle name="備註 10 3 2 12" xfId="18664" xr:uid="{00000000-0005-0000-0000-00008D090000}"/>
    <cellStyle name="備註 10 3 2 12 2" xfId="37220" xr:uid="{00000000-0005-0000-0000-00004F3D0000}"/>
    <cellStyle name="備註 10 3 2 12 3" xfId="50717" xr:uid="{00000000-0005-0000-0000-00004F3D0000}"/>
    <cellStyle name="備註 10 3 2 13" xfId="23675" xr:uid="{00000000-0005-0000-0000-00004C3D0000}"/>
    <cellStyle name="備註 10 3 2 14" xfId="55084" xr:uid="{00000000-0005-0000-0000-0000E4050000}"/>
    <cellStyle name="備註 10 3 2 2" xfId="5371" xr:uid="{00000000-0005-0000-0000-00008D090000}"/>
    <cellStyle name="備註 10 3 2 2 2" xfId="20361" xr:uid="{00000000-0005-0000-0000-0000550C0000}"/>
    <cellStyle name="備註 10 3 2 2 2 2" xfId="38913" xr:uid="{00000000-0005-0000-0000-0000513D0000}"/>
    <cellStyle name="備註 10 3 2 2 2 3" xfId="52392" xr:uid="{00000000-0005-0000-0000-0000513D0000}"/>
    <cellStyle name="備註 10 3 2 2 3" xfId="25788" xr:uid="{00000000-0005-0000-0000-0000503D0000}"/>
    <cellStyle name="備註 10 3 2 2 4" xfId="41284" xr:uid="{00000000-0005-0000-0000-0000503D0000}"/>
    <cellStyle name="備註 10 3 2 3" xfId="7337" xr:uid="{00000000-0005-0000-0000-00008D090000}"/>
    <cellStyle name="備註 10 3 2 3 2" xfId="27522" xr:uid="{00000000-0005-0000-0000-0000523D0000}"/>
    <cellStyle name="備註 10 3 2 3 3" xfId="42608" xr:uid="{00000000-0005-0000-0000-0000523D0000}"/>
    <cellStyle name="備註 10 3 2 4" xfId="4567" xr:uid="{00000000-0005-0000-0000-00008D090000}"/>
    <cellStyle name="備註 10 3 2 4 2" xfId="25081" xr:uid="{00000000-0005-0000-0000-0000533D0000}"/>
    <cellStyle name="備註 10 3 2 4 3" xfId="28267" xr:uid="{00000000-0005-0000-0000-0000533D0000}"/>
    <cellStyle name="備註 10 3 2 5" xfId="6819" xr:uid="{00000000-0005-0000-0000-00008D090000}"/>
    <cellStyle name="備註 10 3 2 5 2" xfId="27080" xr:uid="{00000000-0005-0000-0000-0000543D0000}"/>
    <cellStyle name="備註 10 3 2 5 3" xfId="42254" xr:uid="{00000000-0005-0000-0000-0000543D0000}"/>
    <cellStyle name="備註 10 3 2 6" xfId="10697" xr:uid="{00000000-0005-0000-0000-0000082A0000}"/>
    <cellStyle name="備註 10 3 2 7" xfId="14760" xr:uid="{00000000-0005-0000-0000-00008D090000}"/>
    <cellStyle name="備註 10 3 2 7 2" xfId="33316" xr:uid="{00000000-0005-0000-0000-0000563D0000}"/>
    <cellStyle name="備註 10 3 2 7 3" xfId="47281" xr:uid="{00000000-0005-0000-0000-0000563D0000}"/>
    <cellStyle name="備註 10 3 2 8" xfId="14841" xr:uid="{00000000-0005-0000-0000-00008C090000}"/>
    <cellStyle name="備註 10 3 2 8 2" xfId="33397" xr:uid="{00000000-0005-0000-0000-0000573D0000}"/>
    <cellStyle name="備註 10 3 2 8 3" xfId="47359" xr:uid="{00000000-0005-0000-0000-0000573D0000}"/>
    <cellStyle name="備註 10 3 2 9" xfId="13908" xr:uid="{00000000-0005-0000-0000-0000E4050000}"/>
    <cellStyle name="備註 10 3 2 9 2" xfId="32464" xr:uid="{00000000-0005-0000-0000-0000583D0000}"/>
    <cellStyle name="備註 10 3 2 9 3" xfId="46476" xr:uid="{00000000-0005-0000-0000-0000583D0000}"/>
    <cellStyle name="備註 10 3 3" xfId="2067" xr:uid="{00000000-0005-0000-0000-0000E4050000}"/>
    <cellStyle name="備註 10 3 3 10" xfId="18004" xr:uid="{00000000-0005-0000-0000-0000E4050000}"/>
    <cellStyle name="備註 10 3 3 10 2" xfId="36560" xr:uid="{00000000-0005-0000-0000-00005A3D0000}"/>
    <cellStyle name="備註 10 3 3 10 3" xfId="50128" xr:uid="{00000000-0005-0000-0000-00005A3D0000}"/>
    <cellStyle name="備註 10 3 3 11" xfId="19174" xr:uid="{00000000-0005-0000-0000-00008E090000}"/>
    <cellStyle name="備註 10 3 3 11 2" xfId="37730" xr:uid="{00000000-0005-0000-0000-00005B3D0000}"/>
    <cellStyle name="備註 10 3 3 11 3" xfId="51222" xr:uid="{00000000-0005-0000-0000-00005B3D0000}"/>
    <cellStyle name="備註 10 3 3 12" xfId="54987" xr:uid="{00000000-0005-0000-0000-0000E4050000}"/>
    <cellStyle name="備註 10 3 3 2" xfId="5274" xr:uid="{00000000-0005-0000-0000-00008E090000}"/>
    <cellStyle name="備註 10 3 3 2 2" xfId="20301" xr:uid="{00000000-0005-0000-0000-0000570C0000}"/>
    <cellStyle name="備註 10 3 3 2 2 2" xfId="38853" xr:uid="{00000000-0005-0000-0000-00005D3D0000}"/>
    <cellStyle name="備註 10 3 3 2 2 3" xfId="52332" xr:uid="{00000000-0005-0000-0000-00005D3D0000}"/>
    <cellStyle name="備註 10 3 3 2 3" xfId="25691" xr:uid="{00000000-0005-0000-0000-00005C3D0000}"/>
    <cellStyle name="備註 10 3 3 2 4" xfId="41187" xr:uid="{00000000-0005-0000-0000-00005C3D0000}"/>
    <cellStyle name="備註 10 3 3 3" xfId="7240" xr:uid="{00000000-0005-0000-0000-00008E090000}"/>
    <cellStyle name="備註 10 3 3 3 2" xfId="27425" xr:uid="{00000000-0005-0000-0000-00005E3D0000}"/>
    <cellStyle name="備註 10 3 3 3 3" xfId="42516" xr:uid="{00000000-0005-0000-0000-00005E3D0000}"/>
    <cellStyle name="備註 10 3 3 4" xfId="4181" xr:uid="{00000000-0005-0000-0000-00008E090000}"/>
    <cellStyle name="備註 10 3 3 4 2" xfId="24734" xr:uid="{00000000-0005-0000-0000-00005F3D0000}"/>
    <cellStyle name="備註 10 3 3 4 3" xfId="24471" xr:uid="{00000000-0005-0000-0000-00005F3D0000}"/>
    <cellStyle name="備註 10 3 3 5" xfId="6734" xr:uid="{00000000-0005-0000-0000-00008E090000}"/>
    <cellStyle name="備註 10 3 3 5 2" xfId="26995" xr:uid="{00000000-0005-0000-0000-0000603D0000}"/>
    <cellStyle name="備註 10 3 3 5 3" xfId="42169" xr:uid="{00000000-0005-0000-0000-0000603D0000}"/>
    <cellStyle name="備註 10 3 3 6" xfId="10698" xr:uid="{00000000-0005-0000-0000-0000092A0000}"/>
    <cellStyle name="備註 10 3 3 7" xfId="14719" xr:uid="{00000000-0005-0000-0000-00008E090000}"/>
    <cellStyle name="備註 10 3 3 7 2" xfId="33275" xr:uid="{00000000-0005-0000-0000-0000623D0000}"/>
    <cellStyle name="備註 10 3 3 7 3" xfId="47242" xr:uid="{00000000-0005-0000-0000-0000623D0000}"/>
    <cellStyle name="備註 10 3 3 8" xfId="13934" xr:uid="{00000000-0005-0000-0000-0000E4050000}"/>
    <cellStyle name="備註 10 3 3 8 2" xfId="32490" xr:uid="{00000000-0005-0000-0000-0000633D0000}"/>
    <cellStyle name="備註 10 3 3 8 3" xfId="46502" xr:uid="{00000000-0005-0000-0000-0000633D0000}"/>
    <cellStyle name="備註 10 3 3 9" xfId="15448" xr:uid="{00000000-0005-0000-0000-00008E090000}"/>
    <cellStyle name="備註 10 3 3 9 2" xfId="34004" xr:uid="{00000000-0005-0000-0000-0000643D0000}"/>
    <cellStyle name="備註 10 3 3 9 3" xfId="47928" xr:uid="{00000000-0005-0000-0000-0000643D0000}"/>
    <cellStyle name="備註 10 3 4" xfId="1854" xr:uid="{00000000-0005-0000-0000-0000E4050000}"/>
    <cellStyle name="備註 10 3 4 10" xfId="21327" xr:uid="{00000000-0005-0000-0000-0000E4050000}"/>
    <cellStyle name="備註 10 3 4 10 2" xfId="39867" xr:uid="{00000000-0005-0000-0000-0000663D0000}"/>
    <cellStyle name="備註 10 3 4 10 3" xfId="53215" xr:uid="{00000000-0005-0000-0000-0000663D0000}"/>
    <cellStyle name="備註 10 3 4 11" xfId="23409" xr:uid="{00000000-0005-0000-0000-0000653D0000}"/>
    <cellStyle name="備註 10 3 4 12" xfId="54774" xr:uid="{00000000-0005-0000-0000-0000E4050000}"/>
    <cellStyle name="備註 10 3 4 2" xfId="5061" xr:uid="{00000000-0005-0000-0000-00008F090000}"/>
    <cellStyle name="備註 10 3 4 2 2" xfId="25478" xr:uid="{00000000-0005-0000-0000-0000673D0000}"/>
    <cellStyle name="備註 10 3 4 2 3" xfId="41047" xr:uid="{00000000-0005-0000-0000-0000673D0000}"/>
    <cellStyle name="備註 10 3 4 3" xfId="8294" xr:uid="{00000000-0005-0000-0000-00008F090000}"/>
    <cellStyle name="備註 10 3 4 3 2" xfId="28270" xr:uid="{00000000-0005-0000-0000-0000683D0000}"/>
    <cellStyle name="備註 10 3 4 3 3" xfId="43119" xr:uid="{00000000-0005-0000-0000-0000683D0000}"/>
    <cellStyle name="備註 10 3 4 4" xfId="10699" xr:uid="{00000000-0005-0000-0000-00000A2A0000}"/>
    <cellStyle name="備註 10 3 4 5" xfId="11596" xr:uid="{00000000-0005-0000-0000-00008F090000}"/>
    <cellStyle name="備註 10 3 4 5 2" xfId="30160" xr:uid="{00000000-0005-0000-0000-00006A3D0000}"/>
    <cellStyle name="備註 10 3 4 5 3" xfId="44360" xr:uid="{00000000-0005-0000-0000-00006A3D0000}"/>
    <cellStyle name="備註 10 3 4 6" xfId="13444" xr:uid="{00000000-0005-0000-0000-0000E4050000}"/>
    <cellStyle name="備註 10 3 4 6 2" xfId="32000" xr:uid="{00000000-0005-0000-0000-00006B3D0000}"/>
    <cellStyle name="備註 10 3 4 6 3" xfId="46068" xr:uid="{00000000-0005-0000-0000-00006B3D0000}"/>
    <cellStyle name="備註 10 3 4 7" xfId="14420" xr:uid="{00000000-0005-0000-0000-00008F090000}"/>
    <cellStyle name="備註 10 3 4 7 2" xfId="32976" xr:uid="{00000000-0005-0000-0000-00006C3D0000}"/>
    <cellStyle name="備註 10 3 4 7 3" xfId="46960" xr:uid="{00000000-0005-0000-0000-00006C3D0000}"/>
    <cellStyle name="備註 10 3 4 8" xfId="18257" xr:uid="{00000000-0005-0000-0000-0000E4050000}"/>
    <cellStyle name="備註 10 3 4 8 2" xfId="36813" xr:uid="{00000000-0005-0000-0000-00006D3D0000}"/>
    <cellStyle name="備註 10 3 4 8 3" xfId="50353" xr:uid="{00000000-0005-0000-0000-00006D3D0000}"/>
    <cellStyle name="備註 10 3 4 9" xfId="18620" xr:uid="{00000000-0005-0000-0000-00008F090000}"/>
    <cellStyle name="備註 10 3 4 9 2" xfId="37176" xr:uid="{00000000-0005-0000-0000-00006E3D0000}"/>
    <cellStyle name="備註 10 3 4 9 3" xfId="50678" xr:uid="{00000000-0005-0000-0000-00006E3D0000}"/>
    <cellStyle name="備註 10 3 5" xfId="4675" xr:uid="{00000000-0005-0000-0000-00008C090000}"/>
    <cellStyle name="備註 10 3 5 2" xfId="25186" xr:uid="{00000000-0005-0000-0000-00006F3D0000}"/>
    <cellStyle name="備註 10 3 5 3" xfId="24434" xr:uid="{00000000-0005-0000-0000-00006F3D0000}"/>
    <cellStyle name="備註 10 3 6" xfId="10696" xr:uid="{00000000-0005-0000-0000-0000072A0000}"/>
    <cellStyle name="備註 10 3 7" xfId="15309" xr:uid="{00000000-0005-0000-0000-0000E4050000}"/>
    <cellStyle name="備註 10 3 7 2" xfId="33865" xr:uid="{00000000-0005-0000-0000-0000713D0000}"/>
    <cellStyle name="備註 10 3 7 3" xfId="47801" xr:uid="{00000000-0005-0000-0000-0000713D0000}"/>
    <cellStyle name="備註 10 3 8" xfId="15263" xr:uid="{00000000-0005-0000-0000-00008C090000}"/>
    <cellStyle name="備註 10 3 8 2" xfId="33819" xr:uid="{00000000-0005-0000-0000-0000723D0000}"/>
    <cellStyle name="備註 10 3 8 3" xfId="47760" xr:uid="{00000000-0005-0000-0000-0000723D0000}"/>
    <cellStyle name="備註 10 3 9" xfId="17325" xr:uid="{00000000-0005-0000-0000-0000E4050000}"/>
    <cellStyle name="備註 10 3 9 2" xfId="35881" xr:uid="{00000000-0005-0000-0000-0000733D0000}"/>
    <cellStyle name="備註 10 3 9 3" xfId="49543" xr:uid="{00000000-0005-0000-0000-0000733D0000}"/>
    <cellStyle name="備註 10 4" xfId="2166" xr:uid="{00000000-0005-0000-0000-0000E2050000}"/>
    <cellStyle name="備註 10 4 10" xfId="15480" xr:uid="{00000000-0005-0000-0000-000090090000}"/>
    <cellStyle name="備註 10 4 10 2" xfId="34036" xr:uid="{00000000-0005-0000-0000-0000753D0000}"/>
    <cellStyle name="備註 10 4 10 3" xfId="47960" xr:uid="{00000000-0005-0000-0000-0000753D0000}"/>
    <cellStyle name="備註 10 4 11" xfId="18649" xr:uid="{00000000-0005-0000-0000-0000E2050000}"/>
    <cellStyle name="備註 10 4 11 2" xfId="37205" xr:uid="{00000000-0005-0000-0000-0000763D0000}"/>
    <cellStyle name="備註 10 4 11 3" xfId="50702" xr:uid="{00000000-0005-0000-0000-0000763D0000}"/>
    <cellStyle name="備註 10 4 12" xfId="15568" xr:uid="{00000000-0005-0000-0000-000090090000}"/>
    <cellStyle name="備註 10 4 12 2" xfId="34124" xr:uid="{00000000-0005-0000-0000-0000773D0000}"/>
    <cellStyle name="備註 10 4 12 3" xfId="48019" xr:uid="{00000000-0005-0000-0000-0000773D0000}"/>
    <cellStyle name="備註 10 4 13" xfId="23677" xr:uid="{00000000-0005-0000-0000-0000743D0000}"/>
    <cellStyle name="備註 10 4 14" xfId="55086" xr:uid="{00000000-0005-0000-0000-0000E2050000}"/>
    <cellStyle name="備註 10 4 2" xfId="5373" xr:uid="{00000000-0005-0000-0000-000090090000}"/>
    <cellStyle name="備註 10 4 2 2" xfId="20363" xr:uid="{00000000-0005-0000-0000-00005A0C0000}"/>
    <cellStyle name="備註 10 4 2 2 2" xfId="38915" xr:uid="{00000000-0005-0000-0000-0000793D0000}"/>
    <cellStyle name="備註 10 4 2 2 3" xfId="52394" xr:uid="{00000000-0005-0000-0000-0000793D0000}"/>
    <cellStyle name="備註 10 4 2 3" xfId="25790" xr:uid="{00000000-0005-0000-0000-0000783D0000}"/>
    <cellStyle name="備註 10 4 2 4" xfId="41286" xr:uid="{00000000-0005-0000-0000-0000783D0000}"/>
    <cellStyle name="備註 10 4 3" xfId="7339" xr:uid="{00000000-0005-0000-0000-000090090000}"/>
    <cellStyle name="備註 10 4 3 2" xfId="27524" xr:uid="{00000000-0005-0000-0000-00007A3D0000}"/>
    <cellStyle name="備註 10 4 3 3" xfId="42610" xr:uid="{00000000-0005-0000-0000-00007A3D0000}"/>
    <cellStyle name="備註 10 4 4" xfId="4569" xr:uid="{00000000-0005-0000-0000-000090090000}"/>
    <cellStyle name="備註 10 4 4 2" xfId="25083" xr:uid="{00000000-0005-0000-0000-00007B3D0000}"/>
    <cellStyle name="備註 10 4 4 3" xfId="22598" xr:uid="{00000000-0005-0000-0000-00007B3D0000}"/>
    <cellStyle name="備註 10 4 5" xfId="8157" xr:uid="{00000000-0005-0000-0000-000090090000}"/>
    <cellStyle name="備註 10 4 5 2" xfId="28174" xr:uid="{00000000-0005-0000-0000-00007C3D0000}"/>
    <cellStyle name="備註 10 4 5 3" xfId="43072" xr:uid="{00000000-0005-0000-0000-00007C3D0000}"/>
    <cellStyle name="備註 10 4 6" xfId="10700" xr:uid="{00000000-0005-0000-0000-00000B2A0000}"/>
    <cellStyle name="備註 10 4 7" xfId="14064" xr:uid="{00000000-0005-0000-0000-000090090000}"/>
    <cellStyle name="備註 10 4 7 2" xfId="32620" xr:uid="{00000000-0005-0000-0000-00007E3D0000}"/>
    <cellStyle name="備註 10 4 7 3" xfId="46623" xr:uid="{00000000-0005-0000-0000-00007E3D0000}"/>
    <cellStyle name="備註 10 4 8" xfId="14843" xr:uid="{00000000-0005-0000-0000-00008F090000}"/>
    <cellStyle name="備註 10 4 8 2" xfId="33399" xr:uid="{00000000-0005-0000-0000-00007F3D0000}"/>
    <cellStyle name="備註 10 4 8 3" xfId="47361" xr:uid="{00000000-0005-0000-0000-00007F3D0000}"/>
    <cellStyle name="備註 10 4 9" xfId="14305" xr:uid="{00000000-0005-0000-0000-0000E2050000}"/>
    <cellStyle name="備註 10 4 9 2" xfId="32861" xr:uid="{00000000-0005-0000-0000-0000803D0000}"/>
    <cellStyle name="備註 10 4 9 3" xfId="46852" xr:uid="{00000000-0005-0000-0000-0000803D0000}"/>
    <cellStyle name="備註 10 5" xfId="2069" xr:uid="{00000000-0005-0000-0000-0000E2050000}"/>
    <cellStyle name="備註 10 5 10" xfId="17826" xr:uid="{00000000-0005-0000-0000-0000E2050000}"/>
    <cellStyle name="備註 10 5 10 2" xfId="36382" xr:uid="{00000000-0005-0000-0000-0000823D0000}"/>
    <cellStyle name="備註 10 5 10 3" xfId="49976" xr:uid="{00000000-0005-0000-0000-0000823D0000}"/>
    <cellStyle name="備註 10 5 11" xfId="14256" xr:uid="{00000000-0005-0000-0000-000091090000}"/>
    <cellStyle name="備註 10 5 11 2" xfId="32812" xr:uid="{00000000-0005-0000-0000-0000833D0000}"/>
    <cellStyle name="備註 10 5 11 3" xfId="46806" xr:uid="{00000000-0005-0000-0000-0000833D0000}"/>
    <cellStyle name="備註 10 5 12" xfId="54989" xr:uid="{00000000-0005-0000-0000-0000E2050000}"/>
    <cellStyle name="備註 10 5 2" xfId="5276" xr:uid="{00000000-0005-0000-0000-000091090000}"/>
    <cellStyle name="備註 10 5 2 2" xfId="20303" xr:uid="{00000000-0005-0000-0000-00005C0C0000}"/>
    <cellStyle name="備註 10 5 2 2 2" xfId="38855" xr:uid="{00000000-0005-0000-0000-0000853D0000}"/>
    <cellStyle name="備註 10 5 2 2 3" xfId="52334" xr:uid="{00000000-0005-0000-0000-0000853D0000}"/>
    <cellStyle name="備註 10 5 2 3" xfId="25693" xr:uid="{00000000-0005-0000-0000-0000843D0000}"/>
    <cellStyle name="備註 10 5 2 4" xfId="41189" xr:uid="{00000000-0005-0000-0000-0000843D0000}"/>
    <cellStyle name="備註 10 5 3" xfId="7242" xr:uid="{00000000-0005-0000-0000-000091090000}"/>
    <cellStyle name="備註 10 5 3 2" xfId="27427" xr:uid="{00000000-0005-0000-0000-0000863D0000}"/>
    <cellStyle name="備註 10 5 3 3" xfId="42518" xr:uid="{00000000-0005-0000-0000-0000863D0000}"/>
    <cellStyle name="備註 10 5 4" xfId="4215" xr:uid="{00000000-0005-0000-0000-000091090000}"/>
    <cellStyle name="備註 10 5 4 2" xfId="24768" xr:uid="{00000000-0005-0000-0000-0000873D0000}"/>
    <cellStyle name="備註 10 5 4 3" xfId="22682" xr:uid="{00000000-0005-0000-0000-0000873D0000}"/>
    <cellStyle name="備註 10 5 5" xfId="6736" xr:uid="{00000000-0005-0000-0000-000091090000}"/>
    <cellStyle name="備註 10 5 5 2" xfId="26997" xr:uid="{00000000-0005-0000-0000-0000883D0000}"/>
    <cellStyle name="備註 10 5 5 3" xfId="42171" xr:uid="{00000000-0005-0000-0000-0000883D0000}"/>
    <cellStyle name="備註 10 5 6" xfId="10701" xr:uid="{00000000-0005-0000-0000-00000C2A0000}"/>
    <cellStyle name="備註 10 5 7" xfId="14058" xr:uid="{00000000-0005-0000-0000-000091090000}"/>
    <cellStyle name="備註 10 5 7 2" xfId="32614" xr:uid="{00000000-0005-0000-0000-00008A3D0000}"/>
    <cellStyle name="備註 10 5 7 3" xfId="46617" xr:uid="{00000000-0005-0000-0000-00008A3D0000}"/>
    <cellStyle name="備註 10 5 8" xfId="11911" xr:uid="{00000000-0005-0000-0000-0000E2050000}"/>
    <cellStyle name="備註 10 5 8 2" xfId="30475" xr:uid="{00000000-0005-0000-0000-00008B3D0000}"/>
    <cellStyle name="備註 10 5 8 3" xfId="44620" xr:uid="{00000000-0005-0000-0000-00008B3D0000}"/>
    <cellStyle name="備註 10 5 9" xfId="15447" xr:uid="{00000000-0005-0000-0000-000091090000}"/>
    <cellStyle name="備註 10 5 9 2" xfId="34003" xr:uid="{00000000-0005-0000-0000-00008C3D0000}"/>
    <cellStyle name="備註 10 5 9 3" xfId="47927" xr:uid="{00000000-0005-0000-0000-00008C3D0000}"/>
    <cellStyle name="備註 10 6" xfId="2112" xr:uid="{00000000-0005-0000-0000-0000E2050000}"/>
    <cellStyle name="備註 10 6 10" xfId="21367" xr:uid="{00000000-0005-0000-0000-0000E2050000}"/>
    <cellStyle name="備註 10 6 10 2" xfId="39907" xr:uid="{00000000-0005-0000-0000-00008E3D0000}"/>
    <cellStyle name="備註 10 6 10 3" xfId="53255" xr:uid="{00000000-0005-0000-0000-00008E3D0000}"/>
    <cellStyle name="備註 10 6 11" xfId="23623" xr:uid="{00000000-0005-0000-0000-00008D3D0000}"/>
    <cellStyle name="備註 10 6 12" xfId="55032" xr:uid="{00000000-0005-0000-0000-0000E2050000}"/>
    <cellStyle name="備註 10 6 2" xfId="5319" xr:uid="{00000000-0005-0000-0000-000092090000}"/>
    <cellStyle name="備註 10 6 2 2" xfId="25736" xr:uid="{00000000-0005-0000-0000-00008F3D0000}"/>
    <cellStyle name="備註 10 6 2 3" xfId="41232" xr:uid="{00000000-0005-0000-0000-00008F3D0000}"/>
    <cellStyle name="備註 10 6 3" xfId="6779" xr:uid="{00000000-0005-0000-0000-000092090000}"/>
    <cellStyle name="備註 10 6 3 2" xfId="27040" xr:uid="{00000000-0005-0000-0000-0000903D0000}"/>
    <cellStyle name="備註 10 6 3 3" xfId="42214" xr:uid="{00000000-0005-0000-0000-0000903D0000}"/>
    <cellStyle name="備註 10 6 4" xfId="10702" xr:uid="{00000000-0005-0000-0000-00000D2A0000}"/>
    <cellStyle name="備註 10 6 5" xfId="13291" xr:uid="{00000000-0005-0000-0000-000092090000}"/>
    <cellStyle name="備註 10 6 5 2" xfId="31847" xr:uid="{00000000-0005-0000-0000-0000923D0000}"/>
    <cellStyle name="備註 10 6 5 3" xfId="45929" xr:uid="{00000000-0005-0000-0000-0000923D0000}"/>
    <cellStyle name="備註 10 6 6" xfId="13893" xr:uid="{00000000-0005-0000-0000-0000E2050000}"/>
    <cellStyle name="備註 10 6 6 2" xfId="32449" xr:uid="{00000000-0005-0000-0000-0000933D0000}"/>
    <cellStyle name="備註 10 6 6 3" xfId="46461" xr:uid="{00000000-0005-0000-0000-0000933D0000}"/>
    <cellStyle name="備註 10 6 7" xfId="15627" xr:uid="{00000000-0005-0000-0000-000092090000}"/>
    <cellStyle name="備註 10 6 7 2" xfId="34183" xr:uid="{00000000-0005-0000-0000-0000943D0000}"/>
    <cellStyle name="備註 10 6 7 3" xfId="48072" xr:uid="{00000000-0005-0000-0000-0000943D0000}"/>
    <cellStyle name="備註 10 6 8" xfId="14342" xr:uid="{00000000-0005-0000-0000-0000E2050000}"/>
    <cellStyle name="備註 10 6 8 2" xfId="32898" xr:uid="{00000000-0005-0000-0000-0000953D0000}"/>
    <cellStyle name="備註 10 6 8 3" xfId="46887" xr:uid="{00000000-0005-0000-0000-0000953D0000}"/>
    <cellStyle name="備註 10 6 9" xfId="16258" xr:uid="{00000000-0005-0000-0000-000092090000}"/>
    <cellStyle name="備註 10 6 9 2" xfId="34814" xr:uid="{00000000-0005-0000-0000-0000963D0000}"/>
    <cellStyle name="備註 10 6 9 3" xfId="48604" xr:uid="{00000000-0005-0000-0000-0000963D0000}"/>
    <cellStyle name="備註 10 7" xfId="4673" xr:uid="{00000000-0005-0000-0000-000087090000}"/>
    <cellStyle name="備註 10 7 2" xfId="25184" xr:uid="{00000000-0005-0000-0000-0000973D0000}"/>
    <cellStyle name="備註 10 7 3" xfId="30373" xr:uid="{00000000-0005-0000-0000-0000973D0000}"/>
    <cellStyle name="備註 10 8" xfId="10691" xr:uid="{00000000-0005-0000-0000-0000022A0000}"/>
    <cellStyle name="備註 10 9" xfId="14143" xr:uid="{00000000-0005-0000-0000-0000E2050000}"/>
    <cellStyle name="備註 10 9 2" xfId="32699" xr:uid="{00000000-0005-0000-0000-0000993D0000}"/>
    <cellStyle name="備註 10 9 3" xfId="46699" xr:uid="{00000000-0005-0000-0000-0000993D0000}"/>
    <cellStyle name="備註 11" xfId="1463" xr:uid="{00000000-0005-0000-0000-0000E5050000}"/>
    <cellStyle name="備註 11 10" xfId="15885" xr:uid="{00000000-0005-0000-0000-000093090000}"/>
    <cellStyle name="備註 11 10 2" xfId="34441" xr:uid="{00000000-0005-0000-0000-00009B3D0000}"/>
    <cellStyle name="備註 11 10 3" xfId="48290" xr:uid="{00000000-0005-0000-0000-00009B3D0000}"/>
    <cellStyle name="備註 11 11" xfId="17589" xr:uid="{00000000-0005-0000-0000-0000E5050000}"/>
    <cellStyle name="備註 11 11 2" xfId="36145" xr:uid="{00000000-0005-0000-0000-00009C3D0000}"/>
    <cellStyle name="備註 11 11 3" xfId="49774" xr:uid="{00000000-0005-0000-0000-00009C3D0000}"/>
    <cellStyle name="備註 11 12" xfId="15268" xr:uid="{00000000-0005-0000-0000-000093090000}"/>
    <cellStyle name="備註 11 12 2" xfId="33824" xr:uid="{00000000-0005-0000-0000-00009D3D0000}"/>
    <cellStyle name="備註 11 12 3" xfId="47764" xr:uid="{00000000-0005-0000-0000-00009D3D0000}"/>
    <cellStyle name="備註 11 13" xfId="21117" xr:uid="{00000000-0005-0000-0000-0000E5050000}"/>
    <cellStyle name="備註 11 13 2" xfId="39657" xr:uid="{00000000-0005-0000-0000-00009E3D0000}"/>
    <cellStyle name="備註 11 13 3" xfId="53005" xr:uid="{00000000-0005-0000-0000-00009E3D0000}"/>
    <cellStyle name="備註 11 14" xfId="17854" xr:uid="{00000000-0005-0000-0000-0000E5050000}"/>
    <cellStyle name="備註 11 14 2" xfId="36410" xr:uid="{00000000-0005-0000-0000-00009F3D0000}"/>
    <cellStyle name="備註 11 14 3" xfId="50000" xr:uid="{00000000-0005-0000-0000-00009F3D0000}"/>
    <cellStyle name="備註 11 15" xfId="22307" xr:uid="{00000000-0005-0000-0000-000093090000}"/>
    <cellStyle name="備註 11 15 2" xfId="40847" xr:uid="{00000000-0005-0000-0000-0000A03D0000}"/>
    <cellStyle name="備註 11 15 3" xfId="54041" xr:uid="{00000000-0005-0000-0000-0000A03D0000}"/>
    <cellStyle name="備註 11 16" xfId="23198" xr:uid="{00000000-0005-0000-0000-00009A3D0000}"/>
    <cellStyle name="備註 11 17" xfId="29857" xr:uid="{00000000-0005-0000-0000-00009A3D0000}"/>
    <cellStyle name="備註 11 18" xfId="54564" xr:uid="{00000000-0005-0000-0000-0000E5050000}"/>
    <cellStyle name="備註 11 2" xfId="1464" xr:uid="{00000000-0005-0000-0000-0000E6050000}"/>
    <cellStyle name="備註 11 2 10" xfId="19369" xr:uid="{00000000-0005-0000-0000-000094090000}"/>
    <cellStyle name="備註 11 2 10 2" xfId="37925" xr:uid="{00000000-0005-0000-0000-0000A23D0000}"/>
    <cellStyle name="備註 11 2 10 3" xfId="51417" xr:uid="{00000000-0005-0000-0000-0000A23D0000}"/>
    <cellStyle name="備註 11 2 11" xfId="21118" xr:uid="{00000000-0005-0000-0000-0000E6050000}"/>
    <cellStyle name="備註 11 2 11 2" xfId="39658" xr:uid="{00000000-0005-0000-0000-0000A33D0000}"/>
    <cellStyle name="備註 11 2 11 3" xfId="53006" xr:uid="{00000000-0005-0000-0000-0000A33D0000}"/>
    <cellStyle name="備註 11 2 12" xfId="19002" xr:uid="{00000000-0005-0000-0000-0000E6050000}"/>
    <cellStyle name="備註 11 2 12 2" xfId="37558" xr:uid="{00000000-0005-0000-0000-0000A43D0000}"/>
    <cellStyle name="備註 11 2 12 3" xfId="51050" xr:uid="{00000000-0005-0000-0000-0000A43D0000}"/>
    <cellStyle name="備註 11 2 13" xfId="22308" xr:uid="{00000000-0005-0000-0000-000094090000}"/>
    <cellStyle name="備註 11 2 13 2" xfId="40848" xr:uid="{00000000-0005-0000-0000-0000A53D0000}"/>
    <cellStyle name="備註 11 2 13 3" xfId="54042" xr:uid="{00000000-0005-0000-0000-0000A53D0000}"/>
    <cellStyle name="備註 11 2 14" xfId="23199" xr:uid="{00000000-0005-0000-0000-0000A13D0000}"/>
    <cellStyle name="備註 11 2 15" xfId="29841" xr:uid="{00000000-0005-0000-0000-0000A13D0000}"/>
    <cellStyle name="備註 11 2 16" xfId="54565" xr:uid="{00000000-0005-0000-0000-0000E6050000}"/>
    <cellStyle name="備註 11 2 2" xfId="2162" xr:uid="{00000000-0005-0000-0000-0000E6050000}"/>
    <cellStyle name="備註 11 2 2 10" xfId="12288" xr:uid="{00000000-0005-0000-0000-000095090000}"/>
    <cellStyle name="備註 11 2 2 10 2" xfId="30849" xr:uid="{00000000-0005-0000-0000-0000A73D0000}"/>
    <cellStyle name="備註 11 2 2 10 3" xfId="44962" xr:uid="{00000000-0005-0000-0000-0000A73D0000}"/>
    <cellStyle name="備註 11 2 2 11" xfId="18856" xr:uid="{00000000-0005-0000-0000-0000E6050000}"/>
    <cellStyle name="備註 11 2 2 11 2" xfId="37412" xr:uid="{00000000-0005-0000-0000-0000A83D0000}"/>
    <cellStyle name="備註 11 2 2 11 3" xfId="50904" xr:uid="{00000000-0005-0000-0000-0000A83D0000}"/>
    <cellStyle name="備註 11 2 2 12" xfId="19626" xr:uid="{00000000-0005-0000-0000-000095090000}"/>
    <cellStyle name="備註 11 2 2 12 2" xfId="38182" xr:uid="{00000000-0005-0000-0000-0000A93D0000}"/>
    <cellStyle name="備註 11 2 2 12 3" xfId="51674" xr:uid="{00000000-0005-0000-0000-0000A93D0000}"/>
    <cellStyle name="備註 11 2 2 13" xfId="23673" xr:uid="{00000000-0005-0000-0000-0000A63D0000}"/>
    <cellStyle name="備註 11 2 2 14" xfId="55082" xr:uid="{00000000-0005-0000-0000-0000E6050000}"/>
    <cellStyle name="備註 11 2 2 2" xfId="5369" xr:uid="{00000000-0005-0000-0000-000095090000}"/>
    <cellStyle name="備註 11 2 2 2 2" xfId="20359" xr:uid="{00000000-0005-0000-0000-0000610C0000}"/>
    <cellStyle name="備註 11 2 2 2 2 2" xfId="38911" xr:uid="{00000000-0005-0000-0000-0000AB3D0000}"/>
    <cellStyle name="備註 11 2 2 2 2 3" xfId="52390" xr:uid="{00000000-0005-0000-0000-0000AB3D0000}"/>
    <cellStyle name="備註 11 2 2 2 3" xfId="25786" xr:uid="{00000000-0005-0000-0000-0000AA3D0000}"/>
    <cellStyle name="備註 11 2 2 2 4" xfId="41282" xr:uid="{00000000-0005-0000-0000-0000AA3D0000}"/>
    <cellStyle name="備註 11 2 2 3" xfId="7335" xr:uid="{00000000-0005-0000-0000-000095090000}"/>
    <cellStyle name="備註 11 2 2 3 2" xfId="27520" xr:uid="{00000000-0005-0000-0000-0000AC3D0000}"/>
    <cellStyle name="備註 11 2 2 3 3" xfId="42606" xr:uid="{00000000-0005-0000-0000-0000AC3D0000}"/>
    <cellStyle name="備註 11 2 2 4" xfId="4565" xr:uid="{00000000-0005-0000-0000-000095090000}"/>
    <cellStyle name="備註 11 2 2 4 2" xfId="25079" xr:uid="{00000000-0005-0000-0000-0000AD3D0000}"/>
    <cellStyle name="備註 11 2 2 4 3" xfId="22600" xr:uid="{00000000-0005-0000-0000-0000AD3D0000}"/>
    <cellStyle name="備註 11 2 2 5" xfId="6817" xr:uid="{00000000-0005-0000-0000-000095090000}"/>
    <cellStyle name="備註 11 2 2 5 2" xfId="27078" xr:uid="{00000000-0005-0000-0000-0000AE3D0000}"/>
    <cellStyle name="備註 11 2 2 5 3" xfId="42252" xr:uid="{00000000-0005-0000-0000-0000AE3D0000}"/>
    <cellStyle name="備註 11 2 2 6" xfId="10705" xr:uid="{00000000-0005-0000-0000-0000102A0000}"/>
    <cellStyle name="備註 11 2 2 7" xfId="12314" xr:uid="{00000000-0005-0000-0000-000095090000}"/>
    <cellStyle name="備註 11 2 2 7 2" xfId="30875" xr:uid="{00000000-0005-0000-0000-0000B03D0000}"/>
    <cellStyle name="備註 11 2 2 7 3" xfId="44987" xr:uid="{00000000-0005-0000-0000-0000B03D0000}"/>
    <cellStyle name="備註 11 2 2 8" xfId="14839" xr:uid="{00000000-0005-0000-0000-000094090000}"/>
    <cellStyle name="備註 11 2 2 8 2" xfId="33395" xr:uid="{00000000-0005-0000-0000-0000B13D0000}"/>
    <cellStyle name="備註 11 2 2 8 3" xfId="47357" xr:uid="{00000000-0005-0000-0000-0000B13D0000}"/>
    <cellStyle name="備註 11 2 2 9" xfId="13948" xr:uid="{00000000-0005-0000-0000-0000E6050000}"/>
    <cellStyle name="備註 11 2 2 9 2" xfId="32504" xr:uid="{00000000-0005-0000-0000-0000B23D0000}"/>
    <cellStyle name="備註 11 2 2 9 3" xfId="46516" xr:uid="{00000000-0005-0000-0000-0000B23D0000}"/>
    <cellStyle name="備註 11 2 3" xfId="2065" xr:uid="{00000000-0005-0000-0000-0000E6050000}"/>
    <cellStyle name="備註 11 2 3 10" xfId="12316" xr:uid="{00000000-0005-0000-0000-0000E6050000}"/>
    <cellStyle name="備註 11 2 3 10 2" xfId="30877" xr:uid="{00000000-0005-0000-0000-0000B43D0000}"/>
    <cellStyle name="備註 11 2 3 10 3" xfId="44989" xr:uid="{00000000-0005-0000-0000-0000B43D0000}"/>
    <cellStyle name="備註 11 2 3 11" xfId="11560" xr:uid="{00000000-0005-0000-0000-000096090000}"/>
    <cellStyle name="備註 11 2 3 11 2" xfId="30124" xr:uid="{00000000-0005-0000-0000-0000B53D0000}"/>
    <cellStyle name="備註 11 2 3 11 3" xfId="44333" xr:uid="{00000000-0005-0000-0000-0000B53D0000}"/>
    <cellStyle name="備註 11 2 3 12" xfId="54985" xr:uid="{00000000-0005-0000-0000-0000E6050000}"/>
    <cellStyle name="備註 11 2 3 2" xfId="5272" xr:uid="{00000000-0005-0000-0000-000096090000}"/>
    <cellStyle name="備註 11 2 3 2 2" xfId="20299" xr:uid="{00000000-0005-0000-0000-0000630C0000}"/>
    <cellStyle name="備註 11 2 3 2 2 2" xfId="38851" xr:uid="{00000000-0005-0000-0000-0000B73D0000}"/>
    <cellStyle name="備註 11 2 3 2 2 3" xfId="52330" xr:uid="{00000000-0005-0000-0000-0000B73D0000}"/>
    <cellStyle name="備註 11 2 3 2 3" xfId="25689" xr:uid="{00000000-0005-0000-0000-0000B63D0000}"/>
    <cellStyle name="備註 11 2 3 2 4" xfId="41185" xr:uid="{00000000-0005-0000-0000-0000B63D0000}"/>
    <cellStyle name="備註 11 2 3 3" xfId="7238" xr:uid="{00000000-0005-0000-0000-000096090000}"/>
    <cellStyle name="備註 11 2 3 3 2" xfId="27423" xr:uid="{00000000-0005-0000-0000-0000B83D0000}"/>
    <cellStyle name="備註 11 2 3 3 3" xfId="42514" xr:uid="{00000000-0005-0000-0000-0000B83D0000}"/>
    <cellStyle name="備註 11 2 3 4" xfId="4175" xr:uid="{00000000-0005-0000-0000-000096090000}"/>
    <cellStyle name="備註 11 2 3 4 2" xfId="24728" xr:uid="{00000000-0005-0000-0000-0000B93D0000}"/>
    <cellStyle name="備註 11 2 3 4 3" xfId="22686" xr:uid="{00000000-0005-0000-0000-0000B93D0000}"/>
    <cellStyle name="備註 11 2 3 5" xfId="6732" xr:uid="{00000000-0005-0000-0000-000096090000}"/>
    <cellStyle name="備註 11 2 3 5 2" xfId="26993" xr:uid="{00000000-0005-0000-0000-0000BA3D0000}"/>
    <cellStyle name="備註 11 2 3 5 3" xfId="42167" xr:uid="{00000000-0005-0000-0000-0000BA3D0000}"/>
    <cellStyle name="備註 11 2 3 6" xfId="10706" xr:uid="{00000000-0005-0000-0000-0000112A0000}"/>
    <cellStyle name="備註 11 2 3 7" xfId="11714" xr:uid="{00000000-0005-0000-0000-000096090000}"/>
    <cellStyle name="備註 11 2 3 7 2" xfId="30278" xr:uid="{00000000-0005-0000-0000-0000BC3D0000}"/>
    <cellStyle name="備註 11 2 3 7 3" xfId="44426" xr:uid="{00000000-0005-0000-0000-0000BC3D0000}"/>
    <cellStyle name="備註 11 2 3 8" xfId="14530" xr:uid="{00000000-0005-0000-0000-0000E6050000}"/>
    <cellStyle name="備註 11 2 3 8 2" xfId="33086" xr:uid="{00000000-0005-0000-0000-0000BD3D0000}"/>
    <cellStyle name="備註 11 2 3 8 3" xfId="47065" xr:uid="{00000000-0005-0000-0000-0000BD3D0000}"/>
    <cellStyle name="備註 11 2 3 9" xfId="11542" xr:uid="{00000000-0005-0000-0000-000096090000}"/>
    <cellStyle name="備註 11 2 3 9 2" xfId="30106" xr:uid="{00000000-0005-0000-0000-0000BE3D0000}"/>
    <cellStyle name="備註 11 2 3 9 3" xfId="44316" xr:uid="{00000000-0005-0000-0000-0000BE3D0000}"/>
    <cellStyle name="備註 11 2 4" xfId="2109" xr:uid="{00000000-0005-0000-0000-0000E6050000}"/>
    <cellStyle name="備註 11 2 4 10" xfId="21364" xr:uid="{00000000-0005-0000-0000-0000E6050000}"/>
    <cellStyle name="備註 11 2 4 10 2" xfId="39904" xr:uid="{00000000-0005-0000-0000-0000C03D0000}"/>
    <cellStyle name="備註 11 2 4 10 3" xfId="53252" xr:uid="{00000000-0005-0000-0000-0000C03D0000}"/>
    <cellStyle name="備註 11 2 4 11" xfId="23620" xr:uid="{00000000-0005-0000-0000-0000BF3D0000}"/>
    <cellStyle name="備註 11 2 4 12" xfId="55029" xr:uid="{00000000-0005-0000-0000-0000E6050000}"/>
    <cellStyle name="備註 11 2 4 2" xfId="5316" xr:uid="{00000000-0005-0000-0000-000097090000}"/>
    <cellStyle name="備註 11 2 4 2 2" xfId="25733" xr:uid="{00000000-0005-0000-0000-0000C13D0000}"/>
    <cellStyle name="備註 11 2 4 2 3" xfId="41229" xr:uid="{00000000-0005-0000-0000-0000C13D0000}"/>
    <cellStyle name="備註 11 2 4 3" xfId="6776" xr:uid="{00000000-0005-0000-0000-000097090000}"/>
    <cellStyle name="備註 11 2 4 3 2" xfId="27037" xr:uid="{00000000-0005-0000-0000-0000C23D0000}"/>
    <cellStyle name="備註 11 2 4 3 3" xfId="42211" xr:uid="{00000000-0005-0000-0000-0000C23D0000}"/>
    <cellStyle name="備註 11 2 4 4" xfId="10707" xr:uid="{00000000-0005-0000-0000-0000122A0000}"/>
    <cellStyle name="備註 11 2 4 5" xfId="14116" xr:uid="{00000000-0005-0000-0000-000097090000}"/>
    <cellStyle name="備註 11 2 4 5 2" xfId="32672" xr:uid="{00000000-0005-0000-0000-0000C43D0000}"/>
    <cellStyle name="備註 11 2 4 5 3" xfId="46674" xr:uid="{00000000-0005-0000-0000-0000C43D0000}"/>
    <cellStyle name="備註 11 2 4 6" xfId="14663" xr:uid="{00000000-0005-0000-0000-0000E6050000}"/>
    <cellStyle name="備註 11 2 4 6 2" xfId="33219" xr:uid="{00000000-0005-0000-0000-0000C53D0000}"/>
    <cellStyle name="備註 11 2 4 6 3" xfId="47188" xr:uid="{00000000-0005-0000-0000-0000C53D0000}"/>
    <cellStyle name="備註 11 2 4 7" xfId="15462" xr:uid="{00000000-0005-0000-0000-000097090000}"/>
    <cellStyle name="備註 11 2 4 7 2" xfId="34018" xr:uid="{00000000-0005-0000-0000-0000C63D0000}"/>
    <cellStyle name="備註 11 2 4 7 3" xfId="47942" xr:uid="{00000000-0005-0000-0000-0000C63D0000}"/>
    <cellStyle name="備註 11 2 4 8" xfId="15202" xr:uid="{00000000-0005-0000-0000-0000E6050000}"/>
    <cellStyle name="備註 11 2 4 8 2" xfId="33758" xr:uid="{00000000-0005-0000-0000-0000C73D0000}"/>
    <cellStyle name="備註 11 2 4 8 3" xfId="47704" xr:uid="{00000000-0005-0000-0000-0000C73D0000}"/>
    <cellStyle name="備註 11 2 4 9" xfId="19884" xr:uid="{00000000-0005-0000-0000-000097090000}"/>
    <cellStyle name="備註 11 2 4 9 2" xfId="38440" xr:uid="{00000000-0005-0000-0000-0000C83D0000}"/>
    <cellStyle name="備註 11 2 4 9 3" xfId="51932" xr:uid="{00000000-0005-0000-0000-0000C83D0000}"/>
    <cellStyle name="備註 11 2 5" xfId="4677" xr:uid="{00000000-0005-0000-0000-000094090000}"/>
    <cellStyle name="備註 11 2 5 2" xfId="25188" xr:uid="{00000000-0005-0000-0000-0000C93D0000}"/>
    <cellStyle name="備註 11 2 5 3" xfId="22551" xr:uid="{00000000-0005-0000-0000-0000C93D0000}"/>
    <cellStyle name="備註 11 2 6" xfId="10704" xr:uid="{00000000-0005-0000-0000-00000F2A0000}"/>
    <cellStyle name="備註 11 2 7" xfId="15320" xr:uid="{00000000-0005-0000-0000-0000E6050000}"/>
    <cellStyle name="備註 11 2 7 2" xfId="33876" xr:uid="{00000000-0005-0000-0000-0000CB3D0000}"/>
    <cellStyle name="備註 11 2 7 3" xfId="47812" xr:uid="{00000000-0005-0000-0000-0000CB3D0000}"/>
    <cellStyle name="備註 11 2 8" xfId="13462" xr:uid="{00000000-0005-0000-0000-000094090000}"/>
    <cellStyle name="備註 11 2 8 2" xfId="32018" xr:uid="{00000000-0005-0000-0000-0000CC3D0000}"/>
    <cellStyle name="備註 11 2 8 3" xfId="46084" xr:uid="{00000000-0005-0000-0000-0000CC3D0000}"/>
    <cellStyle name="備註 11 2 9" xfId="12095" xr:uid="{00000000-0005-0000-0000-0000E6050000}"/>
    <cellStyle name="備註 11 2 9 2" xfId="30658" xr:uid="{00000000-0005-0000-0000-0000CD3D0000}"/>
    <cellStyle name="備註 11 2 9 3" xfId="44800" xr:uid="{00000000-0005-0000-0000-0000CD3D0000}"/>
    <cellStyle name="備註 11 3" xfId="1465" xr:uid="{00000000-0005-0000-0000-0000E7050000}"/>
    <cellStyle name="備註 11 3 10" xfId="18200" xr:uid="{00000000-0005-0000-0000-000098090000}"/>
    <cellStyle name="備註 11 3 10 2" xfId="36756" xr:uid="{00000000-0005-0000-0000-0000CF3D0000}"/>
    <cellStyle name="備註 11 3 10 3" xfId="50305" xr:uid="{00000000-0005-0000-0000-0000CF3D0000}"/>
    <cellStyle name="備註 11 3 11" xfId="21119" xr:uid="{00000000-0005-0000-0000-0000E7050000}"/>
    <cellStyle name="備註 11 3 11 2" xfId="39659" xr:uid="{00000000-0005-0000-0000-0000D03D0000}"/>
    <cellStyle name="備註 11 3 11 3" xfId="53007" xr:uid="{00000000-0005-0000-0000-0000D03D0000}"/>
    <cellStyle name="備註 11 3 12" xfId="19357" xr:uid="{00000000-0005-0000-0000-0000E7050000}"/>
    <cellStyle name="備註 11 3 12 2" xfId="37913" xr:uid="{00000000-0005-0000-0000-0000D13D0000}"/>
    <cellStyle name="備註 11 3 12 3" xfId="51405" xr:uid="{00000000-0005-0000-0000-0000D13D0000}"/>
    <cellStyle name="備註 11 3 13" xfId="22309" xr:uid="{00000000-0005-0000-0000-000098090000}"/>
    <cellStyle name="備註 11 3 13 2" xfId="40849" xr:uid="{00000000-0005-0000-0000-0000D23D0000}"/>
    <cellStyle name="備註 11 3 13 3" xfId="54043" xr:uid="{00000000-0005-0000-0000-0000D23D0000}"/>
    <cellStyle name="備註 11 3 14" xfId="23200" xr:uid="{00000000-0005-0000-0000-0000CE3D0000}"/>
    <cellStyle name="備註 11 3 15" xfId="29856" xr:uid="{00000000-0005-0000-0000-0000CE3D0000}"/>
    <cellStyle name="備註 11 3 16" xfId="54566" xr:uid="{00000000-0005-0000-0000-0000E7050000}"/>
    <cellStyle name="備註 11 3 2" xfId="2161" xr:uid="{00000000-0005-0000-0000-0000E7050000}"/>
    <cellStyle name="備註 11 3 2 10" xfId="13491" xr:uid="{00000000-0005-0000-0000-000099090000}"/>
    <cellStyle name="備註 11 3 2 10 2" xfId="32047" xr:uid="{00000000-0005-0000-0000-0000D43D0000}"/>
    <cellStyle name="備註 11 3 2 10 3" xfId="46112" xr:uid="{00000000-0005-0000-0000-0000D43D0000}"/>
    <cellStyle name="備註 11 3 2 11" xfId="14500" xr:uid="{00000000-0005-0000-0000-0000E7050000}"/>
    <cellStyle name="備註 11 3 2 11 2" xfId="33056" xr:uid="{00000000-0005-0000-0000-0000D53D0000}"/>
    <cellStyle name="備註 11 3 2 11 3" xfId="47035" xr:uid="{00000000-0005-0000-0000-0000D53D0000}"/>
    <cellStyle name="備註 11 3 2 12" xfId="18199" xr:uid="{00000000-0005-0000-0000-000099090000}"/>
    <cellStyle name="備註 11 3 2 12 2" xfId="36755" xr:uid="{00000000-0005-0000-0000-0000D63D0000}"/>
    <cellStyle name="備註 11 3 2 12 3" xfId="50304" xr:uid="{00000000-0005-0000-0000-0000D63D0000}"/>
    <cellStyle name="備註 11 3 2 13" xfId="23672" xr:uid="{00000000-0005-0000-0000-0000D33D0000}"/>
    <cellStyle name="備註 11 3 2 14" xfId="55081" xr:uid="{00000000-0005-0000-0000-0000E7050000}"/>
    <cellStyle name="備註 11 3 2 2" xfId="5368" xr:uid="{00000000-0005-0000-0000-000099090000}"/>
    <cellStyle name="備註 11 3 2 2 2" xfId="20358" xr:uid="{00000000-0005-0000-0000-0000670C0000}"/>
    <cellStyle name="備註 11 3 2 2 2 2" xfId="38910" xr:uid="{00000000-0005-0000-0000-0000D83D0000}"/>
    <cellStyle name="備註 11 3 2 2 2 3" xfId="52389" xr:uid="{00000000-0005-0000-0000-0000D83D0000}"/>
    <cellStyle name="備註 11 3 2 2 3" xfId="25785" xr:uid="{00000000-0005-0000-0000-0000D73D0000}"/>
    <cellStyle name="備註 11 3 2 2 4" xfId="41281" xr:uid="{00000000-0005-0000-0000-0000D73D0000}"/>
    <cellStyle name="備註 11 3 2 3" xfId="7334" xr:uid="{00000000-0005-0000-0000-000099090000}"/>
    <cellStyle name="備註 11 3 2 3 2" xfId="27519" xr:uid="{00000000-0005-0000-0000-0000D93D0000}"/>
    <cellStyle name="備註 11 3 2 3 3" xfId="42605" xr:uid="{00000000-0005-0000-0000-0000D93D0000}"/>
    <cellStyle name="備註 11 3 2 4" xfId="4564" xr:uid="{00000000-0005-0000-0000-000099090000}"/>
    <cellStyle name="備註 11 3 2 4 2" xfId="25078" xr:uid="{00000000-0005-0000-0000-0000DA3D0000}"/>
    <cellStyle name="備註 11 3 2 4 3" xfId="25411" xr:uid="{00000000-0005-0000-0000-0000DA3D0000}"/>
    <cellStyle name="備註 11 3 2 5" xfId="8152" xr:uid="{00000000-0005-0000-0000-000099090000}"/>
    <cellStyle name="備註 11 3 2 5 2" xfId="28169" xr:uid="{00000000-0005-0000-0000-0000DB3D0000}"/>
    <cellStyle name="備註 11 3 2 5 3" xfId="43067" xr:uid="{00000000-0005-0000-0000-0000DB3D0000}"/>
    <cellStyle name="備註 11 3 2 6" xfId="10709" xr:uid="{00000000-0005-0000-0000-0000142A0000}"/>
    <cellStyle name="備註 11 3 2 7" xfId="11929" xr:uid="{00000000-0005-0000-0000-000099090000}"/>
    <cellStyle name="備註 11 3 2 7 2" xfId="30493" xr:uid="{00000000-0005-0000-0000-0000DD3D0000}"/>
    <cellStyle name="備註 11 3 2 7 3" xfId="44637" xr:uid="{00000000-0005-0000-0000-0000DD3D0000}"/>
    <cellStyle name="備註 11 3 2 8" xfId="14838" xr:uid="{00000000-0005-0000-0000-000098090000}"/>
    <cellStyle name="備註 11 3 2 8 2" xfId="33394" xr:uid="{00000000-0005-0000-0000-0000DE3D0000}"/>
    <cellStyle name="備註 11 3 2 8 3" xfId="47356" xr:uid="{00000000-0005-0000-0000-0000DE3D0000}"/>
    <cellStyle name="備註 11 3 2 9" xfId="13399" xr:uid="{00000000-0005-0000-0000-0000E7050000}"/>
    <cellStyle name="備註 11 3 2 9 2" xfId="31955" xr:uid="{00000000-0005-0000-0000-0000DF3D0000}"/>
    <cellStyle name="備註 11 3 2 9 3" xfId="46029" xr:uid="{00000000-0005-0000-0000-0000DF3D0000}"/>
    <cellStyle name="備註 11 3 3" xfId="2064" xr:uid="{00000000-0005-0000-0000-0000E7050000}"/>
    <cellStyle name="備註 11 3 3 10" xfId="18821" xr:uid="{00000000-0005-0000-0000-0000E7050000}"/>
    <cellStyle name="備註 11 3 3 10 2" xfId="37377" xr:uid="{00000000-0005-0000-0000-0000E13D0000}"/>
    <cellStyle name="備註 11 3 3 10 3" xfId="50870" xr:uid="{00000000-0005-0000-0000-0000E13D0000}"/>
    <cellStyle name="備註 11 3 3 11" xfId="19272" xr:uid="{00000000-0005-0000-0000-00009A090000}"/>
    <cellStyle name="備註 11 3 3 11 2" xfId="37828" xr:uid="{00000000-0005-0000-0000-0000E23D0000}"/>
    <cellStyle name="備註 11 3 3 11 3" xfId="51320" xr:uid="{00000000-0005-0000-0000-0000E23D0000}"/>
    <cellStyle name="備註 11 3 3 12" xfId="54984" xr:uid="{00000000-0005-0000-0000-0000E7050000}"/>
    <cellStyle name="備註 11 3 3 2" xfId="5271" xr:uid="{00000000-0005-0000-0000-00009A090000}"/>
    <cellStyle name="備註 11 3 3 2 2" xfId="20298" xr:uid="{00000000-0005-0000-0000-0000690C0000}"/>
    <cellStyle name="備註 11 3 3 2 2 2" xfId="38850" xr:uid="{00000000-0005-0000-0000-0000E43D0000}"/>
    <cellStyle name="備註 11 3 3 2 2 3" xfId="52329" xr:uid="{00000000-0005-0000-0000-0000E43D0000}"/>
    <cellStyle name="備註 11 3 3 2 3" xfId="25688" xr:uid="{00000000-0005-0000-0000-0000E33D0000}"/>
    <cellStyle name="備註 11 3 3 2 4" xfId="41184" xr:uid="{00000000-0005-0000-0000-0000E33D0000}"/>
    <cellStyle name="備註 11 3 3 3" xfId="7237" xr:uid="{00000000-0005-0000-0000-00009A090000}"/>
    <cellStyle name="備註 11 3 3 3 2" xfId="27422" xr:uid="{00000000-0005-0000-0000-0000E53D0000}"/>
    <cellStyle name="備註 11 3 3 3 3" xfId="42513" xr:uid="{00000000-0005-0000-0000-0000E53D0000}"/>
    <cellStyle name="備註 11 3 3 4" xfId="4174" xr:uid="{00000000-0005-0000-0000-00009A090000}"/>
    <cellStyle name="備註 11 3 3 4 2" xfId="24727" xr:uid="{00000000-0005-0000-0000-0000E63D0000}"/>
    <cellStyle name="備註 11 3 3 4 3" xfId="27797" xr:uid="{00000000-0005-0000-0000-0000E63D0000}"/>
    <cellStyle name="備註 11 3 3 5" xfId="6731" xr:uid="{00000000-0005-0000-0000-00009A090000}"/>
    <cellStyle name="備註 11 3 3 5 2" xfId="26992" xr:uid="{00000000-0005-0000-0000-0000E73D0000}"/>
    <cellStyle name="備註 11 3 3 5 3" xfId="42166" xr:uid="{00000000-0005-0000-0000-0000E73D0000}"/>
    <cellStyle name="備註 11 3 3 6" xfId="10710" xr:uid="{00000000-0005-0000-0000-0000152A0000}"/>
    <cellStyle name="備註 11 3 3 7" xfId="14045" xr:uid="{00000000-0005-0000-0000-00009A090000}"/>
    <cellStyle name="備註 11 3 3 7 2" xfId="32601" xr:uid="{00000000-0005-0000-0000-0000E93D0000}"/>
    <cellStyle name="備註 11 3 3 7 3" xfId="46604" xr:uid="{00000000-0005-0000-0000-0000E93D0000}"/>
    <cellStyle name="備註 11 3 3 8" xfId="13888" xr:uid="{00000000-0005-0000-0000-0000E7050000}"/>
    <cellStyle name="備註 11 3 3 8 2" xfId="32444" xr:uid="{00000000-0005-0000-0000-0000EA3D0000}"/>
    <cellStyle name="備註 11 3 3 8 3" xfId="46456" xr:uid="{00000000-0005-0000-0000-0000EA3D0000}"/>
    <cellStyle name="備註 11 3 3 9" xfId="12163" xr:uid="{00000000-0005-0000-0000-00009A090000}"/>
    <cellStyle name="備註 11 3 3 9 2" xfId="30726" xr:uid="{00000000-0005-0000-0000-0000EB3D0000}"/>
    <cellStyle name="備註 11 3 3 9 3" xfId="44860" xr:uid="{00000000-0005-0000-0000-0000EB3D0000}"/>
    <cellStyle name="備註 11 3 4" xfId="2108" xr:uid="{00000000-0005-0000-0000-0000E7050000}"/>
    <cellStyle name="備註 11 3 4 10" xfId="21363" xr:uid="{00000000-0005-0000-0000-0000E7050000}"/>
    <cellStyle name="備註 11 3 4 10 2" xfId="39903" xr:uid="{00000000-0005-0000-0000-0000ED3D0000}"/>
    <cellStyle name="備註 11 3 4 10 3" xfId="53251" xr:uid="{00000000-0005-0000-0000-0000ED3D0000}"/>
    <cellStyle name="備註 11 3 4 11" xfId="23619" xr:uid="{00000000-0005-0000-0000-0000EC3D0000}"/>
    <cellStyle name="備註 11 3 4 12" xfId="55028" xr:uid="{00000000-0005-0000-0000-0000E7050000}"/>
    <cellStyle name="備註 11 3 4 2" xfId="5315" xr:uid="{00000000-0005-0000-0000-00009B090000}"/>
    <cellStyle name="備註 11 3 4 2 2" xfId="25732" xr:uid="{00000000-0005-0000-0000-0000EE3D0000}"/>
    <cellStyle name="備註 11 3 4 2 3" xfId="41228" xr:uid="{00000000-0005-0000-0000-0000EE3D0000}"/>
    <cellStyle name="備註 11 3 4 3" xfId="6775" xr:uid="{00000000-0005-0000-0000-00009B090000}"/>
    <cellStyle name="備註 11 3 4 3 2" xfId="27036" xr:uid="{00000000-0005-0000-0000-0000EF3D0000}"/>
    <cellStyle name="備註 11 3 4 3 3" xfId="42210" xr:uid="{00000000-0005-0000-0000-0000EF3D0000}"/>
    <cellStyle name="備註 11 3 4 4" xfId="10711" xr:uid="{00000000-0005-0000-0000-0000162A0000}"/>
    <cellStyle name="備註 11 3 4 5" xfId="14718" xr:uid="{00000000-0005-0000-0000-00009B090000}"/>
    <cellStyle name="備註 11 3 4 5 2" xfId="33274" xr:uid="{00000000-0005-0000-0000-0000F13D0000}"/>
    <cellStyle name="備註 11 3 4 5 3" xfId="47241" xr:uid="{00000000-0005-0000-0000-0000F13D0000}"/>
    <cellStyle name="備註 11 3 4 6" xfId="13938" xr:uid="{00000000-0005-0000-0000-0000E7050000}"/>
    <cellStyle name="備註 11 3 4 6 2" xfId="32494" xr:uid="{00000000-0005-0000-0000-0000F23D0000}"/>
    <cellStyle name="備註 11 3 4 6 3" xfId="46506" xr:uid="{00000000-0005-0000-0000-0000F23D0000}"/>
    <cellStyle name="備註 11 3 4 7" xfId="11710" xr:uid="{00000000-0005-0000-0000-00009B090000}"/>
    <cellStyle name="備註 11 3 4 7 2" xfId="30274" xr:uid="{00000000-0005-0000-0000-0000F33D0000}"/>
    <cellStyle name="備註 11 3 4 7 3" xfId="44423" xr:uid="{00000000-0005-0000-0000-0000F33D0000}"/>
    <cellStyle name="備註 11 3 4 8" xfId="13574" xr:uid="{00000000-0005-0000-0000-0000E7050000}"/>
    <cellStyle name="備註 11 3 4 8 2" xfId="32130" xr:uid="{00000000-0005-0000-0000-0000F43D0000}"/>
    <cellStyle name="備註 11 3 4 8 3" xfId="46182" xr:uid="{00000000-0005-0000-0000-0000F43D0000}"/>
    <cellStyle name="備註 11 3 4 9" xfId="18622" xr:uid="{00000000-0005-0000-0000-00009B090000}"/>
    <cellStyle name="備註 11 3 4 9 2" xfId="37178" xr:uid="{00000000-0005-0000-0000-0000F53D0000}"/>
    <cellStyle name="備註 11 3 4 9 3" xfId="50680" xr:uid="{00000000-0005-0000-0000-0000F53D0000}"/>
    <cellStyle name="備註 11 3 5" xfId="4678" xr:uid="{00000000-0005-0000-0000-000098090000}"/>
    <cellStyle name="備註 11 3 5 2" xfId="25189" xr:uid="{00000000-0005-0000-0000-0000F63D0000}"/>
    <cellStyle name="備註 11 3 5 3" xfId="24432" xr:uid="{00000000-0005-0000-0000-0000F63D0000}"/>
    <cellStyle name="備註 11 3 6" xfId="10708" xr:uid="{00000000-0005-0000-0000-0000132A0000}"/>
    <cellStyle name="備註 11 3 7" xfId="11884" xr:uid="{00000000-0005-0000-0000-0000E7050000}"/>
    <cellStyle name="備註 11 3 7 2" xfId="30448" xr:uid="{00000000-0005-0000-0000-0000F83D0000}"/>
    <cellStyle name="備註 11 3 7 3" xfId="44593" xr:uid="{00000000-0005-0000-0000-0000F83D0000}"/>
    <cellStyle name="備註 11 3 8" xfId="17475" xr:uid="{00000000-0005-0000-0000-000098090000}"/>
    <cellStyle name="備註 11 3 8 2" xfId="36031" xr:uid="{00000000-0005-0000-0000-0000F93D0000}"/>
    <cellStyle name="備註 11 3 8 3" xfId="49671" xr:uid="{00000000-0005-0000-0000-0000F93D0000}"/>
    <cellStyle name="備註 11 3 9" xfId="18335" xr:uid="{00000000-0005-0000-0000-0000E7050000}"/>
    <cellStyle name="備註 11 3 9 2" xfId="36891" xr:uid="{00000000-0005-0000-0000-0000FA3D0000}"/>
    <cellStyle name="備註 11 3 9 3" xfId="50416" xr:uid="{00000000-0005-0000-0000-0000FA3D0000}"/>
    <cellStyle name="備註 11 4" xfId="2163" xr:uid="{00000000-0005-0000-0000-0000E5050000}"/>
    <cellStyle name="備註 11 4 10" xfId="12171" xr:uid="{00000000-0005-0000-0000-00009C090000}"/>
    <cellStyle name="備註 11 4 10 2" xfId="30734" xr:uid="{00000000-0005-0000-0000-0000FC3D0000}"/>
    <cellStyle name="備註 11 4 10 3" xfId="44868" xr:uid="{00000000-0005-0000-0000-0000FC3D0000}"/>
    <cellStyle name="備註 11 4 11" xfId="14451" xr:uid="{00000000-0005-0000-0000-0000E5050000}"/>
    <cellStyle name="備註 11 4 11 2" xfId="33007" xr:uid="{00000000-0005-0000-0000-0000FD3D0000}"/>
    <cellStyle name="備註 11 4 11 3" xfId="46989" xr:uid="{00000000-0005-0000-0000-0000FD3D0000}"/>
    <cellStyle name="備註 11 4 12" xfId="19546" xr:uid="{00000000-0005-0000-0000-00009C090000}"/>
    <cellStyle name="備註 11 4 12 2" xfId="38102" xr:uid="{00000000-0005-0000-0000-0000FE3D0000}"/>
    <cellStyle name="備註 11 4 12 3" xfId="51594" xr:uid="{00000000-0005-0000-0000-0000FE3D0000}"/>
    <cellStyle name="備註 11 4 13" xfId="23674" xr:uid="{00000000-0005-0000-0000-0000FB3D0000}"/>
    <cellStyle name="備註 11 4 14" xfId="55083" xr:uid="{00000000-0005-0000-0000-0000E5050000}"/>
    <cellStyle name="備註 11 4 2" xfId="5370" xr:uid="{00000000-0005-0000-0000-00009C090000}"/>
    <cellStyle name="備註 11 4 2 2" xfId="20360" xr:uid="{00000000-0005-0000-0000-00006C0C0000}"/>
    <cellStyle name="備註 11 4 2 2 2" xfId="38912" xr:uid="{00000000-0005-0000-0000-0000003E0000}"/>
    <cellStyle name="備註 11 4 2 2 3" xfId="52391" xr:uid="{00000000-0005-0000-0000-0000003E0000}"/>
    <cellStyle name="備註 11 4 2 3" xfId="25787" xr:uid="{00000000-0005-0000-0000-0000FF3D0000}"/>
    <cellStyle name="備註 11 4 2 4" xfId="41283" xr:uid="{00000000-0005-0000-0000-0000FF3D0000}"/>
    <cellStyle name="備註 11 4 3" xfId="7336" xr:uid="{00000000-0005-0000-0000-00009C090000}"/>
    <cellStyle name="備註 11 4 3 2" xfId="27521" xr:uid="{00000000-0005-0000-0000-0000013E0000}"/>
    <cellStyle name="備註 11 4 3 3" xfId="42607" xr:uid="{00000000-0005-0000-0000-0000013E0000}"/>
    <cellStyle name="備註 11 4 4" xfId="4566" xr:uid="{00000000-0005-0000-0000-00009C090000}"/>
    <cellStyle name="備註 11 4 4 2" xfId="25080" xr:uid="{00000000-0005-0000-0000-0000023E0000}"/>
    <cellStyle name="備註 11 4 4 3" xfId="22599" xr:uid="{00000000-0005-0000-0000-0000023E0000}"/>
    <cellStyle name="備註 11 4 5" xfId="6818" xr:uid="{00000000-0005-0000-0000-00009C090000}"/>
    <cellStyle name="備註 11 4 5 2" xfId="27079" xr:uid="{00000000-0005-0000-0000-0000033E0000}"/>
    <cellStyle name="備註 11 4 5 3" xfId="42253" xr:uid="{00000000-0005-0000-0000-0000033E0000}"/>
    <cellStyle name="備註 11 4 6" xfId="10712" xr:uid="{00000000-0005-0000-0000-0000172A0000}"/>
    <cellStyle name="備註 11 4 7" xfId="13280" xr:uid="{00000000-0005-0000-0000-00009C090000}"/>
    <cellStyle name="備註 11 4 7 2" xfId="31836" xr:uid="{00000000-0005-0000-0000-0000053E0000}"/>
    <cellStyle name="備註 11 4 7 3" xfId="45918" xr:uid="{00000000-0005-0000-0000-0000053E0000}"/>
    <cellStyle name="備註 11 4 8" xfId="14840" xr:uid="{00000000-0005-0000-0000-00009B090000}"/>
    <cellStyle name="備註 11 4 8 2" xfId="33396" xr:uid="{00000000-0005-0000-0000-0000063E0000}"/>
    <cellStyle name="備註 11 4 8 3" xfId="47358" xr:uid="{00000000-0005-0000-0000-0000063E0000}"/>
    <cellStyle name="備註 11 4 9" xfId="14301" xr:uid="{00000000-0005-0000-0000-0000E5050000}"/>
    <cellStyle name="備註 11 4 9 2" xfId="32857" xr:uid="{00000000-0005-0000-0000-0000073E0000}"/>
    <cellStyle name="備註 11 4 9 3" xfId="46848" xr:uid="{00000000-0005-0000-0000-0000073E0000}"/>
    <cellStyle name="備註 11 5" xfId="2066" xr:uid="{00000000-0005-0000-0000-0000E5050000}"/>
    <cellStyle name="備註 11 5 10" xfId="17483" xr:uid="{00000000-0005-0000-0000-0000E5050000}"/>
    <cellStyle name="備註 11 5 10 2" xfId="36039" xr:uid="{00000000-0005-0000-0000-0000093E0000}"/>
    <cellStyle name="備註 11 5 10 3" xfId="49678" xr:uid="{00000000-0005-0000-0000-0000093E0000}"/>
    <cellStyle name="備註 11 5 11" xfId="18988" xr:uid="{00000000-0005-0000-0000-00009D090000}"/>
    <cellStyle name="備註 11 5 11 2" xfId="37544" xr:uid="{00000000-0005-0000-0000-00000A3E0000}"/>
    <cellStyle name="備註 11 5 11 3" xfId="51036" xr:uid="{00000000-0005-0000-0000-00000A3E0000}"/>
    <cellStyle name="備註 11 5 12" xfId="54986" xr:uid="{00000000-0005-0000-0000-0000E5050000}"/>
    <cellStyle name="備註 11 5 2" xfId="5273" xr:uid="{00000000-0005-0000-0000-00009D090000}"/>
    <cellStyle name="備註 11 5 2 2" xfId="20300" xr:uid="{00000000-0005-0000-0000-00006E0C0000}"/>
    <cellStyle name="備註 11 5 2 2 2" xfId="38852" xr:uid="{00000000-0005-0000-0000-00000C3E0000}"/>
    <cellStyle name="備註 11 5 2 2 3" xfId="52331" xr:uid="{00000000-0005-0000-0000-00000C3E0000}"/>
    <cellStyle name="備註 11 5 2 3" xfId="25690" xr:uid="{00000000-0005-0000-0000-00000B3E0000}"/>
    <cellStyle name="備註 11 5 2 4" xfId="41186" xr:uid="{00000000-0005-0000-0000-00000B3E0000}"/>
    <cellStyle name="備註 11 5 3" xfId="7239" xr:uid="{00000000-0005-0000-0000-00009D090000}"/>
    <cellStyle name="備註 11 5 3 2" xfId="27424" xr:uid="{00000000-0005-0000-0000-00000D3E0000}"/>
    <cellStyle name="備註 11 5 3 3" xfId="42515" xr:uid="{00000000-0005-0000-0000-00000D3E0000}"/>
    <cellStyle name="備註 11 5 4" xfId="4176" xr:uid="{00000000-0005-0000-0000-00009D090000}"/>
    <cellStyle name="備註 11 5 4 2" xfId="24729" xr:uid="{00000000-0005-0000-0000-00000E3E0000}"/>
    <cellStyle name="備註 11 5 4 3" xfId="22685" xr:uid="{00000000-0005-0000-0000-00000E3E0000}"/>
    <cellStyle name="備註 11 5 5" xfId="6733" xr:uid="{00000000-0005-0000-0000-00009D090000}"/>
    <cellStyle name="備註 11 5 5 2" xfId="26994" xr:uid="{00000000-0005-0000-0000-00000F3E0000}"/>
    <cellStyle name="備註 11 5 5 3" xfId="42168" xr:uid="{00000000-0005-0000-0000-00000F3E0000}"/>
    <cellStyle name="備註 11 5 6" xfId="10713" xr:uid="{00000000-0005-0000-0000-0000182A0000}"/>
    <cellStyle name="備註 11 5 7" xfId="12076" xr:uid="{00000000-0005-0000-0000-00009D090000}"/>
    <cellStyle name="備註 11 5 7 2" xfId="30639" xr:uid="{00000000-0005-0000-0000-0000113E0000}"/>
    <cellStyle name="備註 11 5 7 3" xfId="44782" xr:uid="{00000000-0005-0000-0000-0000113E0000}"/>
    <cellStyle name="備註 11 5 8" xfId="12809" xr:uid="{00000000-0005-0000-0000-0000E5050000}"/>
    <cellStyle name="備註 11 5 8 2" xfId="31365" xr:uid="{00000000-0005-0000-0000-0000123E0000}"/>
    <cellStyle name="備註 11 5 8 3" xfId="45452" xr:uid="{00000000-0005-0000-0000-0000123E0000}"/>
    <cellStyle name="備註 11 5 9" xfId="13484" xr:uid="{00000000-0005-0000-0000-00009D090000}"/>
    <cellStyle name="備註 11 5 9 2" xfId="32040" xr:uid="{00000000-0005-0000-0000-0000133E0000}"/>
    <cellStyle name="備註 11 5 9 3" xfId="46105" xr:uid="{00000000-0005-0000-0000-0000133E0000}"/>
    <cellStyle name="備註 11 6" xfId="2110" xr:uid="{00000000-0005-0000-0000-0000E5050000}"/>
    <cellStyle name="備註 11 6 10" xfId="21365" xr:uid="{00000000-0005-0000-0000-0000E5050000}"/>
    <cellStyle name="備註 11 6 10 2" xfId="39905" xr:uid="{00000000-0005-0000-0000-0000153E0000}"/>
    <cellStyle name="備註 11 6 10 3" xfId="53253" xr:uid="{00000000-0005-0000-0000-0000153E0000}"/>
    <cellStyle name="備註 11 6 11" xfId="23621" xr:uid="{00000000-0005-0000-0000-0000143E0000}"/>
    <cellStyle name="備註 11 6 12" xfId="55030" xr:uid="{00000000-0005-0000-0000-0000E5050000}"/>
    <cellStyle name="備註 11 6 2" xfId="5317" xr:uid="{00000000-0005-0000-0000-00009E090000}"/>
    <cellStyle name="備註 11 6 2 2" xfId="25734" xr:uid="{00000000-0005-0000-0000-0000163E0000}"/>
    <cellStyle name="備註 11 6 2 3" xfId="41230" xr:uid="{00000000-0005-0000-0000-0000163E0000}"/>
    <cellStyle name="備註 11 6 3" xfId="6777" xr:uid="{00000000-0005-0000-0000-00009E090000}"/>
    <cellStyle name="備註 11 6 3 2" xfId="27038" xr:uid="{00000000-0005-0000-0000-0000173E0000}"/>
    <cellStyle name="備註 11 6 3 3" xfId="42212" xr:uid="{00000000-0005-0000-0000-0000173E0000}"/>
    <cellStyle name="備註 11 6 4" xfId="10714" xr:uid="{00000000-0005-0000-0000-0000192A0000}"/>
    <cellStyle name="備註 11 6 5" xfId="14055" xr:uid="{00000000-0005-0000-0000-00009E090000}"/>
    <cellStyle name="備註 11 6 5 2" xfId="32611" xr:uid="{00000000-0005-0000-0000-0000193E0000}"/>
    <cellStyle name="備註 11 6 5 3" xfId="46614" xr:uid="{00000000-0005-0000-0000-0000193E0000}"/>
    <cellStyle name="備註 11 6 6" xfId="14191" xr:uid="{00000000-0005-0000-0000-0000E5050000}"/>
    <cellStyle name="備註 11 6 6 2" xfId="32747" xr:uid="{00000000-0005-0000-0000-00001A3E0000}"/>
    <cellStyle name="備註 11 6 6 3" xfId="46747" xr:uid="{00000000-0005-0000-0000-00001A3E0000}"/>
    <cellStyle name="備註 11 6 7" xfId="15630" xr:uid="{00000000-0005-0000-0000-00009E090000}"/>
    <cellStyle name="備註 11 6 7 2" xfId="34186" xr:uid="{00000000-0005-0000-0000-00001B3E0000}"/>
    <cellStyle name="備註 11 6 7 3" xfId="48075" xr:uid="{00000000-0005-0000-0000-00001B3E0000}"/>
    <cellStyle name="備註 11 6 8" xfId="15894" xr:uid="{00000000-0005-0000-0000-0000E5050000}"/>
    <cellStyle name="備註 11 6 8 2" xfId="34450" xr:uid="{00000000-0005-0000-0000-00001C3E0000}"/>
    <cellStyle name="備註 11 6 8 3" xfId="48298" xr:uid="{00000000-0005-0000-0000-00001C3E0000}"/>
    <cellStyle name="備註 11 6 9" xfId="19753" xr:uid="{00000000-0005-0000-0000-00009E090000}"/>
    <cellStyle name="備註 11 6 9 2" xfId="38309" xr:uid="{00000000-0005-0000-0000-00001D3E0000}"/>
    <cellStyle name="備註 11 6 9 3" xfId="51801" xr:uid="{00000000-0005-0000-0000-00001D3E0000}"/>
    <cellStyle name="備註 11 7" xfId="4676" xr:uid="{00000000-0005-0000-0000-000093090000}"/>
    <cellStyle name="備註 11 7 2" xfId="25187" xr:uid="{00000000-0005-0000-0000-00001E3E0000}"/>
    <cellStyle name="備註 11 7 3" xfId="22552" xr:uid="{00000000-0005-0000-0000-00001E3E0000}"/>
    <cellStyle name="備註 11 8" xfId="10703" xr:uid="{00000000-0005-0000-0000-00000E2A0000}"/>
    <cellStyle name="備註 11 9" xfId="15778" xr:uid="{00000000-0005-0000-0000-0000E5050000}"/>
    <cellStyle name="備註 11 9 2" xfId="34334" xr:uid="{00000000-0005-0000-0000-0000203E0000}"/>
    <cellStyle name="備註 11 9 3" xfId="48190" xr:uid="{00000000-0005-0000-0000-0000203E0000}"/>
    <cellStyle name="備註 2" xfId="1466" xr:uid="{00000000-0005-0000-0000-0000E8050000}"/>
    <cellStyle name="備註 2 10" xfId="15210" xr:uid="{00000000-0005-0000-0000-0000E8050000}"/>
    <cellStyle name="備註 2 10 2" xfId="33766" xr:uid="{00000000-0005-0000-0000-0000223E0000}"/>
    <cellStyle name="備註 2 10 3" xfId="47712" xr:uid="{00000000-0005-0000-0000-0000223E0000}"/>
    <cellStyle name="備註 2 11" xfId="17430" xr:uid="{00000000-0005-0000-0000-00009F090000}"/>
    <cellStyle name="備註 2 11 2" xfId="35986" xr:uid="{00000000-0005-0000-0000-0000233E0000}"/>
    <cellStyle name="備註 2 11 3" xfId="49635" xr:uid="{00000000-0005-0000-0000-0000233E0000}"/>
    <cellStyle name="備註 2 12" xfId="18418" xr:uid="{00000000-0005-0000-0000-0000E8050000}"/>
    <cellStyle name="備註 2 12 2" xfId="36974" xr:uid="{00000000-0005-0000-0000-0000243E0000}"/>
    <cellStyle name="備註 2 12 3" xfId="50493" xr:uid="{00000000-0005-0000-0000-0000243E0000}"/>
    <cellStyle name="備註 2 13" xfId="14757" xr:uid="{00000000-0005-0000-0000-00009F090000}"/>
    <cellStyle name="備註 2 13 2" xfId="33313" xr:uid="{00000000-0005-0000-0000-0000253E0000}"/>
    <cellStyle name="備註 2 13 3" xfId="47278" xr:uid="{00000000-0005-0000-0000-0000253E0000}"/>
    <cellStyle name="備註 2 14" xfId="21120" xr:uid="{00000000-0005-0000-0000-0000E8050000}"/>
    <cellStyle name="備註 2 14 2" xfId="39660" xr:uid="{00000000-0005-0000-0000-0000263E0000}"/>
    <cellStyle name="備註 2 14 3" xfId="53008" xr:uid="{00000000-0005-0000-0000-0000263E0000}"/>
    <cellStyle name="備註 2 15" xfId="19712" xr:uid="{00000000-0005-0000-0000-0000E8050000}"/>
    <cellStyle name="備註 2 15 2" xfId="38268" xr:uid="{00000000-0005-0000-0000-0000273E0000}"/>
    <cellStyle name="備註 2 15 3" xfId="51760" xr:uid="{00000000-0005-0000-0000-0000273E0000}"/>
    <cellStyle name="備註 2 16" xfId="22310" xr:uid="{00000000-0005-0000-0000-00009F090000}"/>
    <cellStyle name="備註 2 16 2" xfId="40850" xr:uid="{00000000-0005-0000-0000-0000283E0000}"/>
    <cellStyle name="備註 2 16 3" xfId="54044" xr:uid="{00000000-0005-0000-0000-0000283E0000}"/>
    <cellStyle name="備註 2 17" xfId="23201" xr:uid="{00000000-0005-0000-0000-0000213E0000}"/>
    <cellStyle name="備註 2 18" xfId="24367" xr:uid="{00000000-0005-0000-0000-0000213E0000}"/>
    <cellStyle name="備註 2 19" xfId="54567" xr:uid="{00000000-0005-0000-0000-0000E8050000}"/>
    <cellStyle name="備註 2 2" xfId="1467" xr:uid="{00000000-0005-0000-0000-0000E9050000}"/>
    <cellStyle name="備註 2 2 10" xfId="14188" xr:uid="{00000000-0005-0000-0000-0000A0090000}"/>
    <cellStyle name="備註 2 2 10 2" xfId="32744" xr:uid="{00000000-0005-0000-0000-00002A3E0000}"/>
    <cellStyle name="備註 2 2 10 3" xfId="46744" xr:uid="{00000000-0005-0000-0000-00002A3E0000}"/>
    <cellStyle name="備註 2 2 11" xfId="17545" xr:uid="{00000000-0005-0000-0000-0000E9050000}"/>
    <cellStyle name="備註 2 2 11 2" xfId="36101" xr:uid="{00000000-0005-0000-0000-00002B3E0000}"/>
    <cellStyle name="備註 2 2 11 3" xfId="49731" xr:uid="{00000000-0005-0000-0000-00002B3E0000}"/>
    <cellStyle name="備註 2 2 12" xfId="18036" xr:uid="{00000000-0005-0000-0000-0000A0090000}"/>
    <cellStyle name="備註 2 2 12 2" xfId="36592" xr:uid="{00000000-0005-0000-0000-00002C3E0000}"/>
    <cellStyle name="備註 2 2 12 3" xfId="50159" xr:uid="{00000000-0005-0000-0000-00002C3E0000}"/>
    <cellStyle name="備註 2 2 13" xfId="21121" xr:uid="{00000000-0005-0000-0000-0000E9050000}"/>
    <cellStyle name="備註 2 2 13 2" xfId="39661" xr:uid="{00000000-0005-0000-0000-00002D3E0000}"/>
    <cellStyle name="備註 2 2 13 3" xfId="53009" xr:uid="{00000000-0005-0000-0000-00002D3E0000}"/>
    <cellStyle name="備註 2 2 14" xfId="14920" xr:uid="{00000000-0005-0000-0000-0000E9050000}"/>
    <cellStyle name="備註 2 2 14 2" xfId="33476" xr:uid="{00000000-0005-0000-0000-00002E3E0000}"/>
    <cellStyle name="備註 2 2 14 3" xfId="47435" xr:uid="{00000000-0005-0000-0000-00002E3E0000}"/>
    <cellStyle name="備註 2 2 15" xfId="22311" xr:uid="{00000000-0005-0000-0000-0000A0090000}"/>
    <cellStyle name="備註 2 2 15 2" xfId="40851" xr:uid="{00000000-0005-0000-0000-00002F3E0000}"/>
    <cellStyle name="備註 2 2 15 3" xfId="54045" xr:uid="{00000000-0005-0000-0000-00002F3E0000}"/>
    <cellStyle name="備註 2 2 16" xfId="23202" xr:uid="{00000000-0005-0000-0000-0000293E0000}"/>
    <cellStyle name="備註 2 2 17" xfId="29855" xr:uid="{00000000-0005-0000-0000-0000293E0000}"/>
    <cellStyle name="備註 2 2 18" xfId="54568" xr:uid="{00000000-0005-0000-0000-0000E9050000}"/>
    <cellStyle name="備註 2 2 2" xfId="1468" xr:uid="{00000000-0005-0000-0000-0000EA050000}"/>
    <cellStyle name="備註 2 2 2 10" xfId="16182" xr:uid="{00000000-0005-0000-0000-0000A1090000}"/>
    <cellStyle name="備註 2 2 2 10 2" xfId="34738" xr:uid="{00000000-0005-0000-0000-0000313E0000}"/>
    <cellStyle name="備註 2 2 2 10 3" xfId="48533" xr:uid="{00000000-0005-0000-0000-0000313E0000}"/>
    <cellStyle name="備註 2 2 2 11" xfId="21122" xr:uid="{00000000-0005-0000-0000-0000EA050000}"/>
    <cellStyle name="備註 2 2 2 11 2" xfId="39662" xr:uid="{00000000-0005-0000-0000-0000323E0000}"/>
    <cellStyle name="備註 2 2 2 11 3" xfId="53010" xr:uid="{00000000-0005-0000-0000-0000323E0000}"/>
    <cellStyle name="備註 2 2 2 12" xfId="15302" xr:uid="{00000000-0005-0000-0000-0000EA050000}"/>
    <cellStyle name="備註 2 2 2 12 2" xfId="33858" xr:uid="{00000000-0005-0000-0000-0000333E0000}"/>
    <cellStyle name="備註 2 2 2 12 3" xfId="47794" xr:uid="{00000000-0005-0000-0000-0000333E0000}"/>
    <cellStyle name="備註 2 2 2 13" xfId="22312" xr:uid="{00000000-0005-0000-0000-0000A1090000}"/>
    <cellStyle name="備註 2 2 2 13 2" xfId="40852" xr:uid="{00000000-0005-0000-0000-0000343E0000}"/>
    <cellStyle name="備註 2 2 2 13 3" xfId="54046" xr:uid="{00000000-0005-0000-0000-0000343E0000}"/>
    <cellStyle name="備註 2 2 2 14" xfId="23203" xr:uid="{00000000-0005-0000-0000-0000303E0000}"/>
    <cellStyle name="備註 2 2 2 15" xfId="29854" xr:uid="{00000000-0005-0000-0000-0000303E0000}"/>
    <cellStyle name="備註 2 2 2 16" xfId="54569" xr:uid="{00000000-0005-0000-0000-0000EA050000}"/>
    <cellStyle name="備註 2 2 2 2" xfId="2158" xr:uid="{00000000-0005-0000-0000-0000EA050000}"/>
    <cellStyle name="備註 2 2 2 2 10" xfId="15646" xr:uid="{00000000-0005-0000-0000-0000A2090000}"/>
    <cellStyle name="備註 2 2 2 2 10 2" xfId="34202" xr:uid="{00000000-0005-0000-0000-0000363E0000}"/>
    <cellStyle name="備註 2 2 2 2 10 3" xfId="48091" xr:uid="{00000000-0005-0000-0000-0000363E0000}"/>
    <cellStyle name="備註 2 2 2 2 11" xfId="18651" xr:uid="{00000000-0005-0000-0000-0000EA050000}"/>
    <cellStyle name="備註 2 2 2 2 11 2" xfId="37207" xr:uid="{00000000-0005-0000-0000-0000373E0000}"/>
    <cellStyle name="備註 2 2 2 2 11 3" xfId="50704" xr:uid="{00000000-0005-0000-0000-0000373E0000}"/>
    <cellStyle name="備註 2 2 2 2 12" xfId="19189" xr:uid="{00000000-0005-0000-0000-0000A2090000}"/>
    <cellStyle name="備註 2 2 2 2 12 2" xfId="37745" xr:uid="{00000000-0005-0000-0000-0000383E0000}"/>
    <cellStyle name="備註 2 2 2 2 12 3" xfId="51237" xr:uid="{00000000-0005-0000-0000-0000383E0000}"/>
    <cellStyle name="備註 2 2 2 2 13" xfId="23669" xr:uid="{00000000-0005-0000-0000-0000353E0000}"/>
    <cellStyle name="備註 2 2 2 2 14" xfId="55078" xr:uid="{00000000-0005-0000-0000-0000EA050000}"/>
    <cellStyle name="備註 2 2 2 2 2" xfId="5365" xr:uid="{00000000-0005-0000-0000-0000A2090000}"/>
    <cellStyle name="備註 2 2 2 2 2 2" xfId="20355" xr:uid="{00000000-0005-0000-0000-0000740C0000}"/>
    <cellStyle name="備註 2 2 2 2 2 2 2" xfId="38907" xr:uid="{00000000-0005-0000-0000-00003A3E0000}"/>
    <cellStyle name="備註 2 2 2 2 2 2 3" xfId="52386" xr:uid="{00000000-0005-0000-0000-00003A3E0000}"/>
    <cellStyle name="備註 2 2 2 2 2 3" xfId="25782" xr:uid="{00000000-0005-0000-0000-0000393E0000}"/>
    <cellStyle name="備註 2 2 2 2 2 4" xfId="41278" xr:uid="{00000000-0005-0000-0000-0000393E0000}"/>
    <cellStyle name="備註 2 2 2 2 3" xfId="7331" xr:uid="{00000000-0005-0000-0000-0000A2090000}"/>
    <cellStyle name="備註 2 2 2 2 3 2" xfId="27516" xr:uid="{00000000-0005-0000-0000-00003B3E0000}"/>
    <cellStyle name="備註 2 2 2 2 3 3" xfId="42602" xr:uid="{00000000-0005-0000-0000-00003B3E0000}"/>
    <cellStyle name="備註 2 2 2 2 4" xfId="4561" xr:uid="{00000000-0005-0000-0000-0000A2090000}"/>
    <cellStyle name="備註 2 2 2 2 4 2" xfId="25075" xr:uid="{00000000-0005-0000-0000-00003C3E0000}"/>
    <cellStyle name="備註 2 2 2 2 4 3" xfId="22601" xr:uid="{00000000-0005-0000-0000-00003C3E0000}"/>
    <cellStyle name="備註 2 2 2 2 5" xfId="8153" xr:uid="{00000000-0005-0000-0000-0000A2090000}"/>
    <cellStyle name="備註 2 2 2 2 5 2" xfId="28170" xr:uid="{00000000-0005-0000-0000-00003D3E0000}"/>
    <cellStyle name="備註 2 2 2 2 5 3" xfId="43068" xr:uid="{00000000-0005-0000-0000-00003D3E0000}"/>
    <cellStyle name="備註 2 2 2 2 6" xfId="10718" xr:uid="{00000000-0005-0000-0000-00001D2A0000}"/>
    <cellStyle name="備註 2 2 2 2 7" xfId="14062" xr:uid="{00000000-0005-0000-0000-0000A2090000}"/>
    <cellStyle name="備註 2 2 2 2 7 2" xfId="32618" xr:uid="{00000000-0005-0000-0000-00003F3E0000}"/>
    <cellStyle name="備註 2 2 2 2 7 3" xfId="46621" xr:uid="{00000000-0005-0000-0000-00003F3E0000}"/>
    <cellStyle name="備註 2 2 2 2 8" xfId="14835" xr:uid="{00000000-0005-0000-0000-0000A1090000}"/>
    <cellStyle name="備註 2 2 2 2 8 2" xfId="33391" xr:uid="{00000000-0005-0000-0000-0000403E0000}"/>
    <cellStyle name="備註 2 2 2 2 8 3" xfId="47353" xr:uid="{00000000-0005-0000-0000-0000403E0000}"/>
    <cellStyle name="備註 2 2 2 2 9" xfId="13900" xr:uid="{00000000-0005-0000-0000-0000EA050000}"/>
    <cellStyle name="備註 2 2 2 2 9 2" xfId="32456" xr:uid="{00000000-0005-0000-0000-0000413E0000}"/>
    <cellStyle name="備註 2 2 2 2 9 3" xfId="46468" xr:uid="{00000000-0005-0000-0000-0000413E0000}"/>
    <cellStyle name="備註 2 2 2 3" xfId="2061" xr:uid="{00000000-0005-0000-0000-0000EA050000}"/>
    <cellStyle name="備註 2 2 2 3 10" xfId="13915" xr:uid="{00000000-0005-0000-0000-0000EA050000}"/>
    <cellStyle name="備註 2 2 2 3 10 2" xfId="32471" xr:uid="{00000000-0005-0000-0000-0000433E0000}"/>
    <cellStyle name="備註 2 2 2 3 10 3" xfId="46483" xr:uid="{00000000-0005-0000-0000-0000433E0000}"/>
    <cellStyle name="備註 2 2 2 3 11" xfId="17193" xr:uid="{00000000-0005-0000-0000-0000A3090000}"/>
    <cellStyle name="備註 2 2 2 3 11 2" xfId="35749" xr:uid="{00000000-0005-0000-0000-0000443E0000}"/>
    <cellStyle name="備註 2 2 2 3 11 3" xfId="49423" xr:uid="{00000000-0005-0000-0000-0000443E0000}"/>
    <cellStyle name="備註 2 2 2 3 12" xfId="54981" xr:uid="{00000000-0005-0000-0000-0000EA050000}"/>
    <cellStyle name="備註 2 2 2 3 2" xfId="5268" xr:uid="{00000000-0005-0000-0000-0000A3090000}"/>
    <cellStyle name="備註 2 2 2 3 2 2" xfId="20295" xr:uid="{00000000-0005-0000-0000-0000760C0000}"/>
    <cellStyle name="備註 2 2 2 3 2 2 2" xfId="38847" xr:uid="{00000000-0005-0000-0000-0000463E0000}"/>
    <cellStyle name="備註 2 2 2 3 2 2 3" xfId="52326" xr:uid="{00000000-0005-0000-0000-0000463E0000}"/>
    <cellStyle name="備註 2 2 2 3 2 3" xfId="25685" xr:uid="{00000000-0005-0000-0000-0000453E0000}"/>
    <cellStyle name="備註 2 2 2 3 2 4" xfId="41181" xr:uid="{00000000-0005-0000-0000-0000453E0000}"/>
    <cellStyle name="備註 2 2 2 3 3" xfId="7234" xr:uid="{00000000-0005-0000-0000-0000A3090000}"/>
    <cellStyle name="備註 2 2 2 3 3 2" xfId="27419" xr:uid="{00000000-0005-0000-0000-0000473E0000}"/>
    <cellStyle name="備註 2 2 2 3 3 3" xfId="42510" xr:uid="{00000000-0005-0000-0000-0000473E0000}"/>
    <cellStyle name="備註 2 2 2 3 4" xfId="4171" xr:uid="{00000000-0005-0000-0000-0000A3090000}"/>
    <cellStyle name="備註 2 2 2 3 4 2" xfId="24724" xr:uid="{00000000-0005-0000-0000-0000483E0000}"/>
    <cellStyle name="備註 2 2 2 3 4 3" xfId="22688" xr:uid="{00000000-0005-0000-0000-0000483E0000}"/>
    <cellStyle name="備註 2 2 2 3 5" xfId="6728" xr:uid="{00000000-0005-0000-0000-0000A3090000}"/>
    <cellStyle name="備註 2 2 2 3 5 2" xfId="26989" xr:uid="{00000000-0005-0000-0000-0000493E0000}"/>
    <cellStyle name="備註 2 2 2 3 5 3" xfId="42163" xr:uid="{00000000-0005-0000-0000-0000493E0000}"/>
    <cellStyle name="備註 2 2 2 3 6" xfId="10719" xr:uid="{00000000-0005-0000-0000-00001E2A0000}"/>
    <cellStyle name="備註 2 2 2 3 7" xfId="12074" xr:uid="{00000000-0005-0000-0000-0000A3090000}"/>
    <cellStyle name="備註 2 2 2 3 7 2" xfId="30637" xr:uid="{00000000-0005-0000-0000-00004B3E0000}"/>
    <cellStyle name="備註 2 2 2 3 7 3" xfId="44780" xr:uid="{00000000-0005-0000-0000-00004B3E0000}"/>
    <cellStyle name="備註 2 2 2 3 8" xfId="14225" xr:uid="{00000000-0005-0000-0000-0000EA050000}"/>
    <cellStyle name="備註 2 2 2 3 8 2" xfId="32781" xr:uid="{00000000-0005-0000-0000-00004C3E0000}"/>
    <cellStyle name="備註 2 2 2 3 8 3" xfId="46778" xr:uid="{00000000-0005-0000-0000-00004C3E0000}"/>
    <cellStyle name="備註 2 2 2 3 9" xfId="11543" xr:uid="{00000000-0005-0000-0000-0000A3090000}"/>
    <cellStyle name="備註 2 2 2 3 9 2" xfId="30107" xr:uid="{00000000-0005-0000-0000-00004D3E0000}"/>
    <cellStyle name="備註 2 2 2 3 9 3" xfId="44317" xr:uid="{00000000-0005-0000-0000-00004D3E0000}"/>
    <cellStyle name="備註 2 2 2 4" xfId="2105" xr:uid="{00000000-0005-0000-0000-0000EA050000}"/>
    <cellStyle name="備註 2 2 2 4 10" xfId="21360" xr:uid="{00000000-0005-0000-0000-0000EA050000}"/>
    <cellStyle name="備註 2 2 2 4 10 2" xfId="39900" xr:uid="{00000000-0005-0000-0000-00004F3E0000}"/>
    <cellStyle name="備註 2 2 2 4 10 3" xfId="53248" xr:uid="{00000000-0005-0000-0000-00004F3E0000}"/>
    <cellStyle name="備註 2 2 2 4 11" xfId="23616" xr:uid="{00000000-0005-0000-0000-00004E3E0000}"/>
    <cellStyle name="備註 2 2 2 4 12" xfId="55025" xr:uid="{00000000-0005-0000-0000-0000EA050000}"/>
    <cellStyle name="備註 2 2 2 4 2" xfId="5312" xr:uid="{00000000-0005-0000-0000-0000A4090000}"/>
    <cellStyle name="備註 2 2 2 4 2 2" xfId="25729" xr:uid="{00000000-0005-0000-0000-0000503E0000}"/>
    <cellStyle name="備註 2 2 2 4 2 3" xfId="41225" xr:uid="{00000000-0005-0000-0000-0000503E0000}"/>
    <cellStyle name="備註 2 2 2 4 3" xfId="6772" xr:uid="{00000000-0005-0000-0000-0000A4090000}"/>
    <cellStyle name="備註 2 2 2 4 3 2" xfId="27033" xr:uid="{00000000-0005-0000-0000-0000513E0000}"/>
    <cellStyle name="備註 2 2 2 4 3 3" xfId="42207" xr:uid="{00000000-0005-0000-0000-0000513E0000}"/>
    <cellStyle name="備註 2 2 2 4 4" xfId="10720" xr:uid="{00000000-0005-0000-0000-00001F2A0000}"/>
    <cellStyle name="備註 2 2 2 4 5" xfId="14115" xr:uid="{00000000-0005-0000-0000-0000A4090000}"/>
    <cellStyle name="備註 2 2 2 4 5 2" xfId="32671" xr:uid="{00000000-0005-0000-0000-0000533E0000}"/>
    <cellStyle name="備註 2 2 2 4 5 3" xfId="46673" xr:uid="{00000000-0005-0000-0000-0000533E0000}"/>
    <cellStyle name="備註 2 2 2 4 6" xfId="14283" xr:uid="{00000000-0005-0000-0000-0000EA050000}"/>
    <cellStyle name="備註 2 2 2 4 6 2" xfId="32839" xr:uid="{00000000-0005-0000-0000-0000543E0000}"/>
    <cellStyle name="備註 2 2 2 4 6 3" xfId="46831" xr:uid="{00000000-0005-0000-0000-0000543E0000}"/>
    <cellStyle name="備註 2 2 2 4 7" xfId="15629" xr:uid="{00000000-0005-0000-0000-0000A4090000}"/>
    <cellStyle name="備註 2 2 2 4 7 2" xfId="34185" xr:uid="{00000000-0005-0000-0000-0000553E0000}"/>
    <cellStyle name="備註 2 2 2 4 7 3" xfId="48074" xr:uid="{00000000-0005-0000-0000-0000553E0000}"/>
    <cellStyle name="備註 2 2 2 4 8" xfId="18820" xr:uid="{00000000-0005-0000-0000-0000EA050000}"/>
    <cellStyle name="備註 2 2 2 4 8 2" xfId="37376" xr:uid="{00000000-0005-0000-0000-0000563E0000}"/>
    <cellStyle name="備註 2 2 2 4 8 3" xfId="50869" xr:uid="{00000000-0005-0000-0000-0000563E0000}"/>
    <cellStyle name="備註 2 2 2 4 9" xfId="19036" xr:uid="{00000000-0005-0000-0000-0000A4090000}"/>
    <cellStyle name="備註 2 2 2 4 9 2" xfId="37592" xr:uid="{00000000-0005-0000-0000-0000573E0000}"/>
    <cellStyle name="備註 2 2 2 4 9 3" xfId="51084" xr:uid="{00000000-0005-0000-0000-0000573E0000}"/>
    <cellStyle name="備註 2 2 2 5" xfId="4681" xr:uid="{00000000-0005-0000-0000-0000A1090000}"/>
    <cellStyle name="備註 2 2 2 5 2" xfId="25192" xr:uid="{00000000-0005-0000-0000-0000583E0000}"/>
    <cellStyle name="備註 2 2 2 5 3" xfId="22549" xr:uid="{00000000-0005-0000-0000-0000583E0000}"/>
    <cellStyle name="備註 2 2 2 6" xfId="10717" xr:uid="{00000000-0005-0000-0000-00001C2A0000}"/>
    <cellStyle name="備註 2 2 2 7" xfId="14245" xr:uid="{00000000-0005-0000-0000-0000EA050000}"/>
    <cellStyle name="備註 2 2 2 7 2" xfId="32801" xr:uid="{00000000-0005-0000-0000-00005A3E0000}"/>
    <cellStyle name="備註 2 2 2 7 3" xfId="46795" xr:uid="{00000000-0005-0000-0000-00005A3E0000}"/>
    <cellStyle name="備註 2 2 2 8" xfId="14907" xr:uid="{00000000-0005-0000-0000-0000A1090000}"/>
    <cellStyle name="備註 2 2 2 8 2" xfId="33463" xr:uid="{00000000-0005-0000-0000-00005B3E0000}"/>
    <cellStyle name="備註 2 2 2 8 3" xfId="47423" xr:uid="{00000000-0005-0000-0000-00005B3E0000}"/>
    <cellStyle name="備註 2 2 2 9" xfId="12093" xr:uid="{00000000-0005-0000-0000-0000EA050000}"/>
    <cellStyle name="備註 2 2 2 9 2" xfId="30656" xr:uid="{00000000-0005-0000-0000-00005C3E0000}"/>
    <cellStyle name="備註 2 2 2 9 3" xfId="44798" xr:uid="{00000000-0005-0000-0000-00005C3E0000}"/>
    <cellStyle name="備註 2 2 3" xfId="1469" xr:uid="{00000000-0005-0000-0000-0000EB050000}"/>
    <cellStyle name="備註 2 2 3 10" xfId="18844" xr:uid="{00000000-0005-0000-0000-0000A5090000}"/>
    <cellStyle name="備註 2 2 3 10 2" xfId="37400" xr:uid="{00000000-0005-0000-0000-00005E3E0000}"/>
    <cellStyle name="備註 2 2 3 10 3" xfId="50892" xr:uid="{00000000-0005-0000-0000-00005E3E0000}"/>
    <cellStyle name="備註 2 2 3 11" xfId="21123" xr:uid="{00000000-0005-0000-0000-0000EB050000}"/>
    <cellStyle name="備註 2 2 3 11 2" xfId="39663" xr:uid="{00000000-0005-0000-0000-00005F3E0000}"/>
    <cellStyle name="備註 2 2 3 11 3" xfId="53011" xr:uid="{00000000-0005-0000-0000-00005F3E0000}"/>
    <cellStyle name="備註 2 2 3 12" xfId="19916" xr:uid="{00000000-0005-0000-0000-0000EB050000}"/>
    <cellStyle name="備註 2 2 3 12 2" xfId="38472" xr:uid="{00000000-0005-0000-0000-0000603E0000}"/>
    <cellStyle name="備註 2 2 3 12 3" xfId="51964" xr:uid="{00000000-0005-0000-0000-0000603E0000}"/>
    <cellStyle name="備註 2 2 3 13" xfId="22313" xr:uid="{00000000-0005-0000-0000-0000A5090000}"/>
    <cellStyle name="備註 2 2 3 13 2" xfId="40853" xr:uid="{00000000-0005-0000-0000-0000613E0000}"/>
    <cellStyle name="備註 2 2 3 13 3" xfId="54047" xr:uid="{00000000-0005-0000-0000-0000613E0000}"/>
    <cellStyle name="備註 2 2 3 14" xfId="23204" xr:uid="{00000000-0005-0000-0000-00005D3E0000}"/>
    <cellStyle name="備註 2 2 3 15" xfId="29850" xr:uid="{00000000-0005-0000-0000-00005D3E0000}"/>
    <cellStyle name="備註 2 2 3 16" xfId="54570" xr:uid="{00000000-0005-0000-0000-0000EB050000}"/>
    <cellStyle name="備註 2 2 3 2" xfId="2157" xr:uid="{00000000-0005-0000-0000-0000EB050000}"/>
    <cellStyle name="備註 2 2 3 2 10" xfId="15478" xr:uid="{00000000-0005-0000-0000-0000A6090000}"/>
    <cellStyle name="備註 2 2 3 2 10 2" xfId="34034" xr:uid="{00000000-0005-0000-0000-0000633E0000}"/>
    <cellStyle name="備註 2 2 3 2 10 3" xfId="47958" xr:uid="{00000000-0005-0000-0000-0000633E0000}"/>
    <cellStyle name="備註 2 2 3 2 11" xfId="18782" xr:uid="{00000000-0005-0000-0000-0000EB050000}"/>
    <cellStyle name="備註 2 2 3 2 11 2" xfId="37338" xr:uid="{00000000-0005-0000-0000-0000643E0000}"/>
    <cellStyle name="備註 2 2 3 2 11 3" xfId="50831" xr:uid="{00000000-0005-0000-0000-0000643E0000}"/>
    <cellStyle name="備註 2 2 3 2 12" xfId="19239" xr:uid="{00000000-0005-0000-0000-0000A6090000}"/>
    <cellStyle name="備註 2 2 3 2 12 2" xfId="37795" xr:uid="{00000000-0005-0000-0000-0000653E0000}"/>
    <cellStyle name="備註 2 2 3 2 12 3" xfId="51287" xr:uid="{00000000-0005-0000-0000-0000653E0000}"/>
    <cellStyle name="備註 2 2 3 2 13" xfId="23668" xr:uid="{00000000-0005-0000-0000-0000623E0000}"/>
    <cellStyle name="備註 2 2 3 2 14" xfId="55077" xr:uid="{00000000-0005-0000-0000-0000EB050000}"/>
    <cellStyle name="備註 2 2 3 2 2" xfId="5364" xr:uid="{00000000-0005-0000-0000-0000A6090000}"/>
    <cellStyle name="備註 2 2 3 2 2 2" xfId="20354" xr:uid="{00000000-0005-0000-0000-00007A0C0000}"/>
    <cellStyle name="備註 2 2 3 2 2 2 2" xfId="38906" xr:uid="{00000000-0005-0000-0000-0000673E0000}"/>
    <cellStyle name="備註 2 2 3 2 2 2 3" xfId="52385" xr:uid="{00000000-0005-0000-0000-0000673E0000}"/>
    <cellStyle name="備註 2 2 3 2 2 3" xfId="25781" xr:uid="{00000000-0005-0000-0000-0000663E0000}"/>
    <cellStyle name="備註 2 2 3 2 2 4" xfId="41277" xr:uid="{00000000-0005-0000-0000-0000663E0000}"/>
    <cellStyle name="備註 2 2 3 2 3" xfId="7330" xr:uid="{00000000-0005-0000-0000-0000A6090000}"/>
    <cellStyle name="備註 2 2 3 2 3 2" xfId="27515" xr:uid="{00000000-0005-0000-0000-0000683E0000}"/>
    <cellStyle name="備註 2 2 3 2 3 3" xfId="42601" xr:uid="{00000000-0005-0000-0000-0000683E0000}"/>
    <cellStyle name="備註 2 2 3 2 4" xfId="4560" xr:uid="{00000000-0005-0000-0000-0000A6090000}"/>
    <cellStyle name="備註 2 2 3 2 4 2" xfId="25074" xr:uid="{00000000-0005-0000-0000-0000693E0000}"/>
    <cellStyle name="備註 2 2 3 2 4 3" xfId="22602" xr:uid="{00000000-0005-0000-0000-0000693E0000}"/>
    <cellStyle name="備註 2 2 3 2 5" xfId="8154" xr:uid="{00000000-0005-0000-0000-0000A6090000}"/>
    <cellStyle name="備註 2 2 3 2 5 2" xfId="28171" xr:uid="{00000000-0005-0000-0000-00006A3E0000}"/>
    <cellStyle name="備註 2 2 3 2 5 3" xfId="43069" xr:uid="{00000000-0005-0000-0000-00006A3E0000}"/>
    <cellStyle name="備註 2 2 3 2 6" xfId="10722" xr:uid="{00000000-0005-0000-0000-0000212A0000}"/>
    <cellStyle name="備註 2 2 3 2 7" xfId="14183" xr:uid="{00000000-0005-0000-0000-0000A6090000}"/>
    <cellStyle name="備註 2 2 3 2 7 2" xfId="32739" xr:uid="{00000000-0005-0000-0000-00006C3E0000}"/>
    <cellStyle name="備註 2 2 3 2 7 3" xfId="46739" xr:uid="{00000000-0005-0000-0000-00006C3E0000}"/>
    <cellStyle name="備註 2 2 3 2 8" xfId="14834" xr:uid="{00000000-0005-0000-0000-0000A5090000}"/>
    <cellStyle name="備註 2 2 3 2 8 2" xfId="33390" xr:uid="{00000000-0005-0000-0000-00006D3E0000}"/>
    <cellStyle name="備註 2 2 3 2 8 3" xfId="47352" xr:uid="{00000000-0005-0000-0000-00006D3E0000}"/>
    <cellStyle name="備註 2 2 3 2 9" xfId="14308" xr:uid="{00000000-0005-0000-0000-0000EB050000}"/>
    <cellStyle name="備註 2 2 3 2 9 2" xfId="32864" xr:uid="{00000000-0005-0000-0000-00006E3E0000}"/>
    <cellStyle name="備註 2 2 3 2 9 3" xfId="46855" xr:uid="{00000000-0005-0000-0000-00006E3E0000}"/>
    <cellStyle name="備註 2 2 3 3" xfId="2060" xr:uid="{00000000-0005-0000-0000-0000EB050000}"/>
    <cellStyle name="備註 2 2 3 3 10" xfId="17553" xr:uid="{00000000-0005-0000-0000-0000EB050000}"/>
    <cellStyle name="備註 2 2 3 3 10 2" xfId="36109" xr:uid="{00000000-0005-0000-0000-0000703E0000}"/>
    <cellStyle name="備註 2 2 3 3 10 3" xfId="49739" xr:uid="{00000000-0005-0000-0000-0000703E0000}"/>
    <cellStyle name="備註 2 2 3 3 11" xfId="19224" xr:uid="{00000000-0005-0000-0000-0000A7090000}"/>
    <cellStyle name="備註 2 2 3 3 11 2" xfId="37780" xr:uid="{00000000-0005-0000-0000-0000713E0000}"/>
    <cellStyle name="備註 2 2 3 3 11 3" xfId="51272" xr:uid="{00000000-0005-0000-0000-0000713E0000}"/>
    <cellStyle name="備註 2 2 3 3 12" xfId="54980" xr:uid="{00000000-0005-0000-0000-0000EB050000}"/>
    <cellStyle name="備註 2 2 3 3 2" xfId="5267" xr:uid="{00000000-0005-0000-0000-0000A7090000}"/>
    <cellStyle name="備註 2 2 3 3 2 2" xfId="20294" xr:uid="{00000000-0005-0000-0000-00007C0C0000}"/>
    <cellStyle name="備註 2 2 3 3 2 2 2" xfId="38846" xr:uid="{00000000-0005-0000-0000-0000733E0000}"/>
    <cellStyle name="備註 2 2 3 3 2 2 3" xfId="52325" xr:uid="{00000000-0005-0000-0000-0000733E0000}"/>
    <cellStyle name="備註 2 2 3 3 2 3" xfId="25684" xr:uid="{00000000-0005-0000-0000-0000723E0000}"/>
    <cellStyle name="備註 2 2 3 3 2 4" xfId="41180" xr:uid="{00000000-0005-0000-0000-0000723E0000}"/>
    <cellStyle name="備註 2 2 3 3 3" xfId="7233" xr:uid="{00000000-0005-0000-0000-0000A7090000}"/>
    <cellStyle name="備註 2 2 3 3 3 2" xfId="27418" xr:uid="{00000000-0005-0000-0000-0000743E0000}"/>
    <cellStyle name="備註 2 2 3 3 3 3" xfId="42509" xr:uid="{00000000-0005-0000-0000-0000743E0000}"/>
    <cellStyle name="備註 2 2 3 3 4" xfId="4170" xr:uid="{00000000-0005-0000-0000-0000A7090000}"/>
    <cellStyle name="備註 2 2 3 3 4 2" xfId="24723" xr:uid="{00000000-0005-0000-0000-0000753E0000}"/>
    <cellStyle name="備註 2 2 3 3 4 3" xfId="28485" xr:uid="{00000000-0005-0000-0000-0000753E0000}"/>
    <cellStyle name="備註 2 2 3 3 5" xfId="6727" xr:uid="{00000000-0005-0000-0000-0000A7090000}"/>
    <cellStyle name="備註 2 2 3 3 5 2" xfId="26988" xr:uid="{00000000-0005-0000-0000-0000763E0000}"/>
    <cellStyle name="備註 2 2 3 3 5 3" xfId="42162" xr:uid="{00000000-0005-0000-0000-0000763E0000}"/>
    <cellStyle name="備註 2 2 3 3 6" xfId="10723" xr:uid="{00000000-0005-0000-0000-0000222A0000}"/>
    <cellStyle name="備註 2 2 3 3 7" xfId="14044" xr:uid="{00000000-0005-0000-0000-0000A7090000}"/>
    <cellStyle name="備註 2 2 3 3 7 2" xfId="32600" xr:uid="{00000000-0005-0000-0000-0000783E0000}"/>
    <cellStyle name="備註 2 2 3 3 7 3" xfId="46603" xr:uid="{00000000-0005-0000-0000-0000783E0000}"/>
    <cellStyle name="備註 2 2 3 3 8" xfId="13311" xr:uid="{00000000-0005-0000-0000-0000EB050000}"/>
    <cellStyle name="備註 2 2 3 3 8 2" xfId="31867" xr:uid="{00000000-0005-0000-0000-0000793E0000}"/>
    <cellStyle name="備註 2 2 3 3 8 3" xfId="45947" xr:uid="{00000000-0005-0000-0000-0000793E0000}"/>
    <cellStyle name="備註 2 2 3 3 9" xfId="12162" xr:uid="{00000000-0005-0000-0000-0000A7090000}"/>
    <cellStyle name="備註 2 2 3 3 9 2" xfId="30725" xr:uid="{00000000-0005-0000-0000-00007A3E0000}"/>
    <cellStyle name="備註 2 2 3 3 9 3" xfId="44859" xr:uid="{00000000-0005-0000-0000-00007A3E0000}"/>
    <cellStyle name="備註 2 2 3 4" xfId="2104" xr:uid="{00000000-0005-0000-0000-0000EB050000}"/>
    <cellStyle name="備註 2 2 3 4 10" xfId="21359" xr:uid="{00000000-0005-0000-0000-0000EB050000}"/>
    <cellStyle name="備註 2 2 3 4 10 2" xfId="39899" xr:uid="{00000000-0005-0000-0000-00007C3E0000}"/>
    <cellStyle name="備註 2 2 3 4 10 3" xfId="53247" xr:uid="{00000000-0005-0000-0000-00007C3E0000}"/>
    <cellStyle name="備註 2 2 3 4 11" xfId="23615" xr:uid="{00000000-0005-0000-0000-00007B3E0000}"/>
    <cellStyle name="備註 2 2 3 4 12" xfId="55024" xr:uid="{00000000-0005-0000-0000-0000EB050000}"/>
    <cellStyle name="備註 2 2 3 4 2" xfId="5311" xr:uid="{00000000-0005-0000-0000-0000A8090000}"/>
    <cellStyle name="備註 2 2 3 4 2 2" xfId="25728" xr:uid="{00000000-0005-0000-0000-00007D3E0000}"/>
    <cellStyle name="備註 2 2 3 4 2 3" xfId="41224" xr:uid="{00000000-0005-0000-0000-00007D3E0000}"/>
    <cellStyle name="備註 2 2 3 4 3" xfId="6771" xr:uid="{00000000-0005-0000-0000-0000A8090000}"/>
    <cellStyle name="備註 2 2 3 4 3 2" xfId="27032" xr:uid="{00000000-0005-0000-0000-00007E3E0000}"/>
    <cellStyle name="備註 2 2 3 4 3 3" xfId="42206" xr:uid="{00000000-0005-0000-0000-00007E3E0000}"/>
    <cellStyle name="備註 2 2 3 4 4" xfId="10724" xr:uid="{00000000-0005-0000-0000-0000232A0000}"/>
    <cellStyle name="備註 2 2 3 4 5" xfId="14179" xr:uid="{00000000-0005-0000-0000-0000A8090000}"/>
    <cellStyle name="備註 2 2 3 4 5 2" xfId="32735" xr:uid="{00000000-0005-0000-0000-0000803E0000}"/>
    <cellStyle name="備註 2 2 3 4 5 3" xfId="46735" xr:uid="{00000000-0005-0000-0000-0000803E0000}"/>
    <cellStyle name="備註 2 2 3 4 6" xfId="12118" xr:uid="{00000000-0005-0000-0000-0000EB050000}"/>
    <cellStyle name="備註 2 2 3 4 6 2" xfId="30681" xr:uid="{00000000-0005-0000-0000-0000813E0000}"/>
    <cellStyle name="備註 2 2 3 4 6 3" xfId="44822" xr:uid="{00000000-0005-0000-0000-0000813E0000}"/>
    <cellStyle name="備註 2 2 3 4 7" xfId="15461" xr:uid="{00000000-0005-0000-0000-0000A8090000}"/>
    <cellStyle name="備註 2 2 3 4 7 2" xfId="34017" xr:uid="{00000000-0005-0000-0000-0000823E0000}"/>
    <cellStyle name="備註 2 2 3 4 7 3" xfId="47941" xr:uid="{00000000-0005-0000-0000-0000823E0000}"/>
    <cellStyle name="備註 2 2 3 4 8" xfId="14319" xr:uid="{00000000-0005-0000-0000-0000EB050000}"/>
    <cellStyle name="備註 2 2 3 4 8 2" xfId="32875" xr:uid="{00000000-0005-0000-0000-0000833E0000}"/>
    <cellStyle name="備註 2 2 3 4 8 3" xfId="46866" xr:uid="{00000000-0005-0000-0000-0000833E0000}"/>
    <cellStyle name="備註 2 2 3 4 9" xfId="18751" xr:uid="{00000000-0005-0000-0000-0000A8090000}"/>
    <cellStyle name="備註 2 2 3 4 9 2" xfId="37307" xr:uid="{00000000-0005-0000-0000-0000843E0000}"/>
    <cellStyle name="備註 2 2 3 4 9 3" xfId="50804" xr:uid="{00000000-0005-0000-0000-0000843E0000}"/>
    <cellStyle name="備註 2 2 3 5" xfId="4682" xr:uid="{00000000-0005-0000-0000-0000A5090000}"/>
    <cellStyle name="備註 2 2 3 5 2" xfId="25193" xr:uid="{00000000-0005-0000-0000-0000853E0000}"/>
    <cellStyle name="備註 2 2 3 5 3" xfId="24428" xr:uid="{00000000-0005-0000-0000-0000853E0000}"/>
    <cellStyle name="備註 2 2 3 6" xfId="10721" xr:uid="{00000000-0005-0000-0000-0000202A0000}"/>
    <cellStyle name="備註 2 2 3 7" xfId="15776" xr:uid="{00000000-0005-0000-0000-0000EB050000}"/>
    <cellStyle name="備註 2 2 3 7 2" xfId="34332" xr:uid="{00000000-0005-0000-0000-0000873E0000}"/>
    <cellStyle name="備註 2 2 3 7 3" xfId="48188" xr:uid="{00000000-0005-0000-0000-0000873E0000}"/>
    <cellStyle name="備註 2 2 3 8" xfId="17311" xr:uid="{00000000-0005-0000-0000-0000A5090000}"/>
    <cellStyle name="備註 2 2 3 8 2" xfId="35867" xr:uid="{00000000-0005-0000-0000-0000883E0000}"/>
    <cellStyle name="備註 2 2 3 8 3" xfId="49532" xr:uid="{00000000-0005-0000-0000-0000883E0000}"/>
    <cellStyle name="備註 2 2 3 9" xfId="13806" xr:uid="{00000000-0005-0000-0000-0000EB050000}"/>
    <cellStyle name="備註 2 2 3 9 2" xfId="32362" xr:uid="{00000000-0005-0000-0000-0000893E0000}"/>
    <cellStyle name="備註 2 2 3 9 3" xfId="46388" xr:uid="{00000000-0005-0000-0000-0000893E0000}"/>
    <cellStyle name="備註 2 2 4" xfId="2159" xr:uid="{00000000-0005-0000-0000-0000E9050000}"/>
    <cellStyle name="備註 2 2 4 10" xfId="15475" xr:uid="{00000000-0005-0000-0000-0000A9090000}"/>
    <cellStyle name="備註 2 2 4 10 2" xfId="34031" xr:uid="{00000000-0005-0000-0000-00008B3E0000}"/>
    <cellStyle name="備註 2 2 4 10 3" xfId="47955" xr:uid="{00000000-0005-0000-0000-00008B3E0000}"/>
    <cellStyle name="備註 2 2 4 11" xfId="15979" xr:uid="{00000000-0005-0000-0000-0000E9050000}"/>
    <cellStyle name="備註 2 2 4 11 2" xfId="34535" xr:uid="{00000000-0005-0000-0000-00008C3E0000}"/>
    <cellStyle name="備註 2 2 4 11 3" xfId="48372" xr:uid="{00000000-0005-0000-0000-00008C3E0000}"/>
    <cellStyle name="備註 2 2 4 12" xfId="16100" xr:uid="{00000000-0005-0000-0000-0000A9090000}"/>
    <cellStyle name="備註 2 2 4 12 2" xfId="34656" xr:uid="{00000000-0005-0000-0000-00008D3E0000}"/>
    <cellStyle name="備註 2 2 4 12 3" xfId="48469" xr:uid="{00000000-0005-0000-0000-00008D3E0000}"/>
    <cellStyle name="備註 2 2 4 13" xfId="23670" xr:uid="{00000000-0005-0000-0000-00008A3E0000}"/>
    <cellStyle name="備註 2 2 4 14" xfId="55079" xr:uid="{00000000-0005-0000-0000-0000E9050000}"/>
    <cellStyle name="備註 2 2 4 2" xfId="5366" xr:uid="{00000000-0005-0000-0000-0000A9090000}"/>
    <cellStyle name="備註 2 2 4 2 2" xfId="20356" xr:uid="{00000000-0005-0000-0000-00007F0C0000}"/>
    <cellStyle name="備註 2 2 4 2 2 2" xfId="38908" xr:uid="{00000000-0005-0000-0000-00008F3E0000}"/>
    <cellStyle name="備註 2 2 4 2 2 3" xfId="52387" xr:uid="{00000000-0005-0000-0000-00008F3E0000}"/>
    <cellStyle name="備註 2 2 4 2 3" xfId="25783" xr:uid="{00000000-0005-0000-0000-00008E3E0000}"/>
    <cellStyle name="備註 2 2 4 2 4" xfId="41279" xr:uid="{00000000-0005-0000-0000-00008E3E0000}"/>
    <cellStyle name="備註 2 2 4 3" xfId="7332" xr:uid="{00000000-0005-0000-0000-0000A9090000}"/>
    <cellStyle name="備註 2 2 4 3 2" xfId="27517" xr:uid="{00000000-0005-0000-0000-0000903E0000}"/>
    <cellStyle name="備註 2 2 4 3 3" xfId="42603" xr:uid="{00000000-0005-0000-0000-0000903E0000}"/>
    <cellStyle name="備註 2 2 4 4" xfId="4562" xr:uid="{00000000-0005-0000-0000-0000A9090000}"/>
    <cellStyle name="備註 2 2 4 4 2" xfId="25076" xr:uid="{00000000-0005-0000-0000-0000913E0000}"/>
    <cellStyle name="備註 2 2 4 4 3" xfId="28302" xr:uid="{00000000-0005-0000-0000-0000913E0000}"/>
    <cellStyle name="備註 2 2 4 5" xfId="6816" xr:uid="{00000000-0005-0000-0000-0000A9090000}"/>
    <cellStyle name="備註 2 2 4 5 2" xfId="27077" xr:uid="{00000000-0005-0000-0000-0000923E0000}"/>
    <cellStyle name="備註 2 2 4 5 3" xfId="42251" xr:uid="{00000000-0005-0000-0000-0000923E0000}"/>
    <cellStyle name="備註 2 2 4 6" xfId="10725" xr:uid="{00000000-0005-0000-0000-0000242A0000}"/>
    <cellStyle name="備註 2 2 4 7" xfId="14669" xr:uid="{00000000-0005-0000-0000-0000A9090000}"/>
    <cellStyle name="備註 2 2 4 7 2" xfId="33225" xr:uid="{00000000-0005-0000-0000-0000943E0000}"/>
    <cellStyle name="備註 2 2 4 7 3" xfId="47194" xr:uid="{00000000-0005-0000-0000-0000943E0000}"/>
    <cellStyle name="備註 2 2 4 8" xfId="14836" xr:uid="{00000000-0005-0000-0000-0000A8090000}"/>
    <cellStyle name="備註 2 2 4 8 2" xfId="33392" xr:uid="{00000000-0005-0000-0000-0000953E0000}"/>
    <cellStyle name="備註 2 2 4 8 3" xfId="47354" xr:uid="{00000000-0005-0000-0000-0000953E0000}"/>
    <cellStyle name="備註 2 2 4 9" xfId="13404" xr:uid="{00000000-0005-0000-0000-0000E9050000}"/>
    <cellStyle name="備註 2 2 4 9 2" xfId="31960" xr:uid="{00000000-0005-0000-0000-0000963E0000}"/>
    <cellStyle name="備註 2 2 4 9 3" xfId="46034" xr:uid="{00000000-0005-0000-0000-0000963E0000}"/>
    <cellStyle name="備註 2 2 5" xfId="2062" xr:uid="{00000000-0005-0000-0000-0000E9050000}"/>
    <cellStyle name="備註 2 2 5 10" xfId="17649" xr:uid="{00000000-0005-0000-0000-0000E9050000}"/>
    <cellStyle name="備註 2 2 5 10 2" xfId="36205" xr:uid="{00000000-0005-0000-0000-0000983E0000}"/>
    <cellStyle name="備註 2 2 5 10 3" xfId="49829" xr:uid="{00000000-0005-0000-0000-0000983E0000}"/>
    <cellStyle name="備註 2 2 5 11" xfId="13771" xr:uid="{00000000-0005-0000-0000-0000AA090000}"/>
    <cellStyle name="備註 2 2 5 11 2" xfId="32327" xr:uid="{00000000-0005-0000-0000-0000993E0000}"/>
    <cellStyle name="備註 2 2 5 11 3" xfId="46358" xr:uid="{00000000-0005-0000-0000-0000993E0000}"/>
    <cellStyle name="備註 2 2 5 12" xfId="54982" xr:uid="{00000000-0005-0000-0000-0000E9050000}"/>
    <cellStyle name="備註 2 2 5 2" xfId="5269" xr:uid="{00000000-0005-0000-0000-0000AA090000}"/>
    <cellStyle name="備註 2 2 5 2 2" xfId="20296" xr:uid="{00000000-0005-0000-0000-0000810C0000}"/>
    <cellStyle name="備註 2 2 5 2 2 2" xfId="38848" xr:uid="{00000000-0005-0000-0000-00009B3E0000}"/>
    <cellStyle name="備註 2 2 5 2 2 3" xfId="52327" xr:uid="{00000000-0005-0000-0000-00009B3E0000}"/>
    <cellStyle name="備註 2 2 5 2 3" xfId="25686" xr:uid="{00000000-0005-0000-0000-00009A3E0000}"/>
    <cellStyle name="備註 2 2 5 2 4" xfId="41182" xr:uid="{00000000-0005-0000-0000-00009A3E0000}"/>
    <cellStyle name="備註 2 2 5 3" xfId="7235" xr:uid="{00000000-0005-0000-0000-0000AA090000}"/>
    <cellStyle name="備註 2 2 5 3 2" xfId="27420" xr:uid="{00000000-0005-0000-0000-00009C3E0000}"/>
    <cellStyle name="備註 2 2 5 3 3" xfId="42511" xr:uid="{00000000-0005-0000-0000-00009C3E0000}"/>
    <cellStyle name="備註 2 2 5 4" xfId="4172" xr:uid="{00000000-0005-0000-0000-0000AA090000}"/>
    <cellStyle name="備註 2 2 5 4 2" xfId="24725" xr:uid="{00000000-0005-0000-0000-00009D3E0000}"/>
    <cellStyle name="備註 2 2 5 4 3" xfId="22687" xr:uid="{00000000-0005-0000-0000-00009D3E0000}"/>
    <cellStyle name="備註 2 2 5 5" xfId="6729" xr:uid="{00000000-0005-0000-0000-0000AA090000}"/>
    <cellStyle name="備註 2 2 5 5 2" xfId="26990" xr:uid="{00000000-0005-0000-0000-00009E3E0000}"/>
    <cellStyle name="備註 2 2 5 5 3" xfId="42164" xr:uid="{00000000-0005-0000-0000-00009E3E0000}"/>
    <cellStyle name="備註 2 2 5 6" xfId="10726" xr:uid="{00000000-0005-0000-0000-0000252A0000}"/>
    <cellStyle name="備註 2 2 5 7" xfId="14170" xr:uid="{00000000-0005-0000-0000-0000AA090000}"/>
    <cellStyle name="備註 2 2 5 7 2" xfId="32726" xr:uid="{00000000-0005-0000-0000-0000A03E0000}"/>
    <cellStyle name="備註 2 2 5 7 3" xfId="46726" xr:uid="{00000000-0005-0000-0000-0000A03E0000}"/>
    <cellStyle name="備註 2 2 5 8" xfId="12373" xr:uid="{00000000-0005-0000-0000-0000E9050000}"/>
    <cellStyle name="備註 2 2 5 8 2" xfId="30932" xr:uid="{00000000-0005-0000-0000-0000A13E0000}"/>
    <cellStyle name="備註 2 2 5 8 3" xfId="45033" xr:uid="{00000000-0005-0000-0000-0000A13E0000}"/>
    <cellStyle name="備註 2 2 5 9" xfId="13483" xr:uid="{00000000-0005-0000-0000-0000AA090000}"/>
    <cellStyle name="備註 2 2 5 9 2" xfId="32039" xr:uid="{00000000-0005-0000-0000-0000A23E0000}"/>
    <cellStyle name="備註 2 2 5 9 3" xfId="46104" xr:uid="{00000000-0005-0000-0000-0000A23E0000}"/>
    <cellStyle name="備註 2 2 6" xfId="2106" xr:uid="{00000000-0005-0000-0000-0000E9050000}"/>
    <cellStyle name="備註 2 2 6 10" xfId="21361" xr:uid="{00000000-0005-0000-0000-0000E9050000}"/>
    <cellStyle name="備註 2 2 6 10 2" xfId="39901" xr:uid="{00000000-0005-0000-0000-0000A43E0000}"/>
    <cellStyle name="備註 2 2 6 10 3" xfId="53249" xr:uid="{00000000-0005-0000-0000-0000A43E0000}"/>
    <cellStyle name="備註 2 2 6 11" xfId="23617" xr:uid="{00000000-0005-0000-0000-0000A33E0000}"/>
    <cellStyle name="備註 2 2 6 12" xfId="55026" xr:uid="{00000000-0005-0000-0000-0000E9050000}"/>
    <cellStyle name="備註 2 2 6 2" xfId="5313" xr:uid="{00000000-0005-0000-0000-0000AB090000}"/>
    <cellStyle name="備註 2 2 6 2 2" xfId="25730" xr:uid="{00000000-0005-0000-0000-0000A53E0000}"/>
    <cellStyle name="備註 2 2 6 2 3" xfId="41226" xr:uid="{00000000-0005-0000-0000-0000A53E0000}"/>
    <cellStyle name="備註 2 2 6 3" xfId="6773" xr:uid="{00000000-0005-0000-0000-0000AB090000}"/>
    <cellStyle name="備註 2 2 6 3 2" xfId="27034" xr:uid="{00000000-0005-0000-0000-0000A63E0000}"/>
    <cellStyle name="備註 2 2 6 3 3" xfId="42208" xr:uid="{00000000-0005-0000-0000-0000A63E0000}"/>
    <cellStyle name="備註 2 2 6 4" xfId="10727" xr:uid="{00000000-0005-0000-0000-0000262A0000}"/>
    <cellStyle name="備註 2 2 6 5" xfId="14054" xr:uid="{00000000-0005-0000-0000-0000AB090000}"/>
    <cellStyle name="備註 2 2 6 5 2" xfId="32610" xr:uid="{00000000-0005-0000-0000-0000A83E0000}"/>
    <cellStyle name="備註 2 2 6 5 3" xfId="46613" xr:uid="{00000000-0005-0000-0000-0000A83E0000}"/>
    <cellStyle name="備註 2 2 6 6" xfId="13895" xr:uid="{00000000-0005-0000-0000-0000E9050000}"/>
    <cellStyle name="備註 2 2 6 6 2" xfId="32451" xr:uid="{00000000-0005-0000-0000-0000A93E0000}"/>
    <cellStyle name="備註 2 2 6 6 3" xfId="46463" xr:uid="{00000000-0005-0000-0000-0000A93E0000}"/>
    <cellStyle name="備註 2 2 6 7" xfId="15460" xr:uid="{00000000-0005-0000-0000-0000AB090000}"/>
    <cellStyle name="備註 2 2 6 7 2" xfId="34016" xr:uid="{00000000-0005-0000-0000-0000AA3E0000}"/>
    <cellStyle name="備註 2 2 6 7 3" xfId="47940" xr:uid="{00000000-0005-0000-0000-0000AA3E0000}"/>
    <cellStyle name="備註 2 2 6 8" xfId="18113" xr:uid="{00000000-0005-0000-0000-0000E9050000}"/>
    <cellStyle name="備註 2 2 6 8 2" xfId="36669" xr:uid="{00000000-0005-0000-0000-0000AB3E0000}"/>
    <cellStyle name="備註 2 2 6 8 3" xfId="50227" xr:uid="{00000000-0005-0000-0000-0000AB3E0000}"/>
    <cellStyle name="備註 2 2 6 9" xfId="18921" xr:uid="{00000000-0005-0000-0000-0000AB090000}"/>
    <cellStyle name="備註 2 2 6 9 2" xfId="37477" xr:uid="{00000000-0005-0000-0000-0000AC3E0000}"/>
    <cellStyle name="備註 2 2 6 9 3" xfId="50969" xr:uid="{00000000-0005-0000-0000-0000AC3E0000}"/>
    <cellStyle name="備註 2 2 7" xfId="4680" xr:uid="{00000000-0005-0000-0000-0000A0090000}"/>
    <cellStyle name="備註 2 2 7 2" xfId="25191" xr:uid="{00000000-0005-0000-0000-0000AD3E0000}"/>
    <cellStyle name="備註 2 2 7 3" xfId="24431" xr:uid="{00000000-0005-0000-0000-0000AD3E0000}"/>
    <cellStyle name="備註 2 2 8" xfId="10716" xr:uid="{00000000-0005-0000-0000-00001B2A0000}"/>
    <cellStyle name="備註 2 2 9" xfId="15319" xr:uid="{00000000-0005-0000-0000-0000E9050000}"/>
    <cellStyle name="備註 2 2 9 2" xfId="33875" xr:uid="{00000000-0005-0000-0000-0000AF3E0000}"/>
    <cellStyle name="備註 2 2 9 3" xfId="47811" xr:uid="{00000000-0005-0000-0000-0000AF3E0000}"/>
    <cellStyle name="備註 2 3" xfId="1470" xr:uid="{00000000-0005-0000-0000-0000EC050000}"/>
    <cellStyle name="備註 2 3 10" xfId="13627" xr:uid="{00000000-0005-0000-0000-0000AC090000}"/>
    <cellStyle name="備註 2 3 10 2" xfId="32183" xr:uid="{00000000-0005-0000-0000-0000B13E0000}"/>
    <cellStyle name="備註 2 3 10 3" xfId="46229" xr:uid="{00000000-0005-0000-0000-0000B13E0000}"/>
    <cellStyle name="備註 2 3 11" xfId="21124" xr:uid="{00000000-0005-0000-0000-0000EC050000}"/>
    <cellStyle name="備註 2 3 11 2" xfId="39664" xr:uid="{00000000-0005-0000-0000-0000B23E0000}"/>
    <cellStyle name="備註 2 3 11 3" xfId="53012" xr:uid="{00000000-0005-0000-0000-0000B23E0000}"/>
    <cellStyle name="備註 2 3 12" xfId="21055" xr:uid="{00000000-0005-0000-0000-0000EC050000}"/>
    <cellStyle name="備註 2 3 12 2" xfId="39595" xr:uid="{00000000-0005-0000-0000-0000B33E0000}"/>
    <cellStyle name="備註 2 3 12 3" xfId="52943" xr:uid="{00000000-0005-0000-0000-0000B33E0000}"/>
    <cellStyle name="備註 2 3 13" xfId="22314" xr:uid="{00000000-0005-0000-0000-0000AC090000}"/>
    <cellStyle name="備註 2 3 13 2" xfId="40854" xr:uid="{00000000-0005-0000-0000-0000B43E0000}"/>
    <cellStyle name="備註 2 3 13 3" xfId="54048" xr:uid="{00000000-0005-0000-0000-0000B43E0000}"/>
    <cellStyle name="備註 2 3 14" xfId="23205" xr:uid="{00000000-0005-0000-0000-0000B03E0000}"/>
    <cellStyle name="備註 2 3 15" xfId="29853" xr:uid="{00000000-0005-0000-0000-0000B03E0000}"/>
    <cellStyle name="備註 2 3 16" xfId="54571" xr:uid="{00000000-0005-0000-0000-0000EC050000}"/>
    <cellStyle name="備註 2 3 2" xfId="2156" xr:uid="{00000000-0005-0000-0000-0000EC050000}"/>
    <cellStyle name="備註 2 3 2 10" xfId="11535" xr:uid="{00000000-0005-0000-0000-0000AD090000}"/>
    <cellStyle name="備註 2 3 2 10 2" xfId="30099" xr:uid="{00000000-0005-0000-0000-0000B63E0000}"/>
    <cellStyle name="備註 2 3 2 10 3" xfId="44309" xr:uid="{00000000-0005-0000-0000-0000B63E0000}"/>
    <cellStyle name="備註 2 3 2 11" xfId="18302" xr:uid="{00000000-0005-0000-0000-0000EC050000}"/>
    <cellStyle name="備註 2 3 2 11 2" xfId="36858" xr:uid="{00000000-0005-0000-0000-0000B73E0000}"/>
    <cellStyle name="備註 2 3 2 11 3" xfId="50389" xr:uid="{00000000-0005-0000-0000-0000B73E0000}"/>
    <cellStyle name="備註 2 3 2 12" xfId="18274" xr:uid="{00000000-0005-0000-0000-0000AD090000}"/>
    <cellStyle name="備註 2 3 2 12 2" xfId="36830" xr:uid="{00000000-0005-0000-0000-0000B83E0000}"/>
    <cellStyle name="備註 2 3 2 12 3" xfId="50366" xr:uid="{00000000-0005-0000-0000-0000B83E0000}"/>
    <cellStyle name="備註 2 3 2 13" xfId="23667" xr:uid="{00000000-0005-0000-0000-0000B53E0000}"/>
    <cellStyle name="備註 2 3 2 14" xfId="55076" xr:uid="{00000000-0005-0000-0000-0000EC050000}"/>
    <cellStyle name="備註 2 3 2 2" xfId="5363" xr:uid="{00000000-0005-0000-0000-0000AD090000}"/>
    <cellStyle name="備註 2 3 2 2 2" xfId="20353" xr:uid="{00000000-0005-0000-0000-0000850C0000}"/>
    <cellStyle name="備註 2 3 2 2 2 2" xfId="38905" xr:uid="{00000000-0005-0000-0000-0000BA3E0000}"/>
    <cellStyle name="備註 2 3 2 2 2 3" xfId="52384" xr:uid="{00000000-0005-0000-0000-0000BA3E0000}"/>
    <cellStyle name="備註 2 3 2 2 3" xfId="25780" xr:uid="{00000000-0005-0000-0000-0000B93E0000}"/>
    <cellStyle name="備註 2 3 2 2 4" xfId="41276" xr:uid="{00000000-0005-0000-0000-0000B93E0000}"/>
    <cellStyle name="備註 2 3 2 3" xfId="7329" xr:uid="{00000000-0005-0000-0000-0000AD090000}"/>
    <cellStyle name="備註 2 3 2 3 2" xfId="27514" xr:uid="{00000000-0005-0000-0000-0000BB3E0000}"/>
    <cellStyle name="備註 2 3 2 3 3" xfId="42600" xr:uid="{00000000-0005-0000-0000-0000BB3E0000}"/>
    <cellStyle name="備註 2 3 2 4" xfId="4559" xr:uid="{00000000-0005-0000-0000-0000AD090000}"/>
    <cellStyle name="備註 2 3 2 4 2" xfId="25073" xr:uid="{00000000-0005-0000-0000-0000BC3E0000}"/>
    <cellStyle name="備註 2 3 2 4 3" xfId="28298" xr:uid="{00000000-0005-0000-0000-0000BC3E0000}"/>
    <cellStyle name="備註 2 3 2 5" xfId="6815" xr:uid="{00000000-0005-0000-0000-0000AD090000}"/>
    <cellStyle name="備註 2 3 2 5 2" xfId="27076" xr:uid="{00000000-0005-0000-0000-0000BD3E0000}"/>
    <cellStyle name="備註 2 3 2 5 3" xfId="42250" xr:uid="{00000000-0005-0000-0000-0000BD3E0000}"/>
    <cellStyle name="備註 2 3 2 6" xfId="10729" xr:uid="{00000000-0005-0000-0000-0000282A0000}"/>
    <cellStyle name="備註 2 3 2 7" xfId="14762" xr:uid="{00000000-0005-0000-0000-0000AD090000}"/>
    <cellStyle name="備註 2 3 2 7 2" xfId="33318" xr:uid="{00000000-0005-0000-0000-0000BF3E0000}"/>
    <cellStyle name="備註 2 3 2 7 3" xfId="47283" xr:uid="{00000000-0005-0000-0000-0000BF3E0000}"/>
    <cellStyle name="備註 2 3 2 8" xfId="14833" xr:uid="{00000000-0005-0000-0000-0000AC090000}"/>
    <cellStyle name="備註 2 3 2 8 2" xfId="33389" xr:uid="{00000000-0005-0000-0000-0000C03E0000}"/>
    <cellStyle name="備註 2 3 2 8 3" xfId="47351" xr:uid="{00000000-0005-0000-0000-0000C03E0000}"/>
    <cellStyle name="備註 2 3 2 9" xfId="13943" xr:uid="{00000000-0005-0000-0000-0000EC050000}"/>
    <cellStyle name="備註 2 3 2 9 2" xfId="32499" xr:uid="{00000000-0005-0000-0000-0000C13E0000}"/>
    <cellStyle name="備註 2 3 2 9 3" xfId="46511" xr:uid="{00000000-0005-0000-0000-0000C13E0000}"/>
    <cellStyle name="備註 2 3 3" xfId="2059" xr:uid="{00000000-0005-0000-0000-0000EC050000}"/>
    <cellStyle name="備註 2 3 3 10" xfId="13876" xr:uid="{00000000-0005-0000-0000-0000EC050000}"/>
    <cellStyle name="備註 2 3 3 10 2" xfId="32432" xr:uid="{00000000-0005-0000-0000-0000C33E0000}"/>
    <cellStyle name="備註 2 3 3 10 3" xfId="46447" xr:uid="{00000000-0005-0000-0000-0000C33E0000}"/>
    <cellStyle name="備註 2 3 3 11" xfId="19216" xr:uid="{00000000-0005-0000-0000-0000AE090000}"/>
    <cellStyle name="備註 2 3 3 11 2" xfId="37772" xr:uid="{00000000-0005-0000-0000-0000C43E0000}"/>
    <cellStyle name="備註 2 3 3 11 3" xfId="51264" xr:uid="{00000000-0005-0000-0000-0000C43E0000}"/>
    <cellStyle name="備註 2 3 3 12" xfId="54979" xr:uid="{00000000-0005-0000-0000-0000EC050000}"/>
    <cellStyle name="備註 2 3 3 2" xfId="5266" xr:uid="{00000000-0005-0000-0000-0000AE090000}"/>
    <cellStyle name="備註 2 3 3 2 2" xfId="20293" xr:uid="{00000000-0005-0000-0000-0000870C0000}"/>
    <cellStyle name="備註 2 3 3 2 2 2" xfId="38845" xr:uid="{00000000-0005-0000-0000-0000C63E0000}"/>
    <cellStyle name="備註 2 3 3 2 2 3" xfId="52324" xr:uid="{00000000-0005-0000-0000-0000C63E0000}"/>
    <cellStyle name="備註 2 3 3 2 3" xfId="25683" xr:uid="{00000000-0005-0000-0000-0000C53E0000}"/>
    <cellStyle name="備註 2 3 3 2 4" xfId="41179" xr:uid="{00000000-0005-0000-0000-0000C53E0000}"/>
    <cellStyle name="備註 2 3 3 3" xfId="7232" xr:uid="{00000000-0005-0000-0000-0000AE090000}"/>
    <cellStyle name="備註 2 3 3 3 2" xfId="27417" xr:uid="{00000000-0005-0000-0000-0000C73E0000}"/>
    <cellStyle name="備註 2 3 3 3 3" xfId="42508" xr:uid="{00000000-0005-0000-0000-0000C73E0000}"/>
    <cellStyle name="備註 2 3 3 4" xfId="4169" xr:uid="{00000000-0005-0000-0000-0000AE090000}"/>
    <cellStyle name="備註 2 3 3 4 2" xfId="24722" xr:uid="{00000000-0005-0000-0000-0000C83E0000}"/>
    <cellStyle name="備註 2 3 3 4 3" xfId="24493" xr:uid="{00000000-0005-0000-0000-0000C83E0000}"/>
    <cellStyle name="備註 2 3 3 5" xfId="6726" xr:uid="{00000000-0005-0000-0000-0000AE090000}"/>
    <cellStyle name="備註 2 3 3 5 2" xfId="26987" xr:uid="{00000000-0005-0000-0000-0000C93E0000}"/>
    <cellStyle name="備註 2 3 3 5 3" xfId="42161" xr:uid="{00000000-0005-0000-0000-0000C93E0000}"/>
    <cellStyle name="備註 2 3 3 6" xfId="10730" xr:uid="{00000000-0005-0000-0000-0000292A0000}"/>
    <cellStyle name="備註 2 3 3 7" xfId="14105" xr:uid="{00000000-0005-0000-0000-0000AE090000}"/>
    <cellStyle name="備註 2 3 3 7 2" xfId="32661" xr:uid="{00000000-0005-0000-0000-0000CB3E0000}"/>
    <cellStyle name="備註 2 3 3 7 3" xfId="46663" xr:uid="{00000000-0005-0000-0000-0000CB3E0000}"/>
    <cellStyle name="備註 2 3 3 8" xfId="12374" xr:uid="{00000000-0005-0000-0000-0000EC050000}"/>
    <cellStyle name="備註 2 3 3 8 2" xfId="30933" xr:uid="{00000000-0005-0000-0000-0000CC3E0000}"/>
    <cellStyle name="備註 2 3 3 8 3" xfId="45034" xr:uid="{00000000-0005-0000-0000-0000CC3E0000}"/>
    <cellStyle name="備註 2 3 3 9" xfId="12297" xr:uid="{00000000-0005-0000-0000-0000AE090000}"/>
    <cellStyle name="備註 2 3 3 9 2" xfId="30858" xr:uid="{00000000-0005-0000-0000-0000CD3E0000}"/>
    <cellStyle name="備註 2 3 3 9 3" xfId="44971" xr:uid="{00000000-0005-0000-0000-0000CD3E0000}"/>
    <cellStyle name="備註 2 3 4" xfId="2103" xr:uid="{00000000-0005-0000-0000-0000EC050000}"/>
    <cellStyle name="備註 2 3 4 10" xfId="21358" xr:uid="{00000000-0005-0000-0000-0000EC050000}"/>
    <cellStyle name="備註 2 3 4 10 2" xfId="39898" xr:uid="{00000000-0005-0000-0000-0000CF3E0000}"/>
    <cellStyle name="備註 2 3 4 10 3" xfId="53246" xr:uid="{00000000-0005-0000-0000-0000CF3E0000}"/>
    <cellStyle name="備註 2 3 4 11" xfId="23614" xr:uid="{00000000-0005-0000-0000-0000CE3E0000}"/>
    <cellStyle name="備註 2 3 4 12" xfId="55023" xr:uid="{00000000-0005-0000-0000-0000EC050000}"/>
    <cellStyle name="備註 2 3 4 2" xfId="5310" xr:uid="{00000000-0005-0000-0000-0000AF090000}"/>
    <cellStyle name="備註 2 3 4 2 2" xfId="25727" xr:uid="{00000000-0005-0000-0000-0000D03E0000}"/>
    <cellStyle name="備註 2 3 4 2 3" xfId="41223" xr:uid="{00000000-0005-0000-0000-0000D03E0000}"/>
    <cellStyle name="備註 2 3 4 3" xfId="6770" xr:uid="{00000000-0005-0000-0000-0000AF090000}"/>
    <cellStyle name="備註 2 3 4 3 2" xfId="27031" xr:uid="{00000000-0005-0000-0000-0000D13E0000}"/>
    <cellStyle name="備註 2 3 4 3 3" xfId="42205" xr:uid="{00000000-0005-0000-0000-0000D13E0000}"/>
    <cellStyle name="備註 2 3 4 4" xfId="10731" xr:uid="{00000000-0005-0000-0000-00002A2A0000}"/>
    <cellStyle name="備註 2 3 4 5" xfId="14056" xr:uid="{00000000-0005-0000-0000-0000AF090000}"/>
    <cellStyle name="備註 2 3 4 5 2" xfId="32612" xr:uid="{00000000-0005-0000-0000-0000D33E0000}"/>
    <cellStyle name="備註 2 3 4 5 3" xfId="46615" xr:uid="{00000000-0005-0000-0000-0000D33E0000}"/>
    <cellStyle name="備註 2 3 4 6" xfId="14313" xr:uid="{00000000-0005-0000-0000-0000EC050000}"/>
    <cellStyle name="備註 2 3 4 6 2" xfId="32869" xr:uid="{00000000-0005-0000-0000-0000D43E0000}"/>
    <cellStyle name="備註 2 3 4 6 3" xfId="46860" xr:uid="{00000000-0005-0000-0000-0000D43E0000}"/>
    <cellStyle name="備註 2 3 4 7" xfId="13488" xr:uid="{00000000-0005-0000-0000-0000AF090000}"/>
    <cellStyle name="備註 2 3 4 7 2" xfId="32044" xr:uid="{00000000-0005-0000-0000-0000D53E0000}"/>
    <cellStyle name="備註 2 3 4 7 3" xfId="46109" xr:uid="{00000000-0005-0000-0000-0000D53E0000}"/>
    <cellStyle name="備註 2 3 4 8" xfId="17887" xr:uid="{00000000-0005-0000-0000-0000EC050000}"/>
    <cellStyle name="備註 2 3 4 8 2" xfId="36443" xr:uid="{00000000-0005-0000-0000-0000D63E0000}"/>
    <cellStyle name="備註 2 3 4 8 3" xfId="50028" xr:uid="{00000000-0005-0000-0000-0000D63E0000}"/>
    <cellStyle name="備註 2 3 4 9" xfId="19157" xr:uid="{00000000-0005-0000-0000-0000AF090000}"/>
    <cellStyle name="備註 2 3 4 9 2" xfId="37713" xr:uid="{00000000-0005-0000-0000-0000D73E0000}"/>
    <cellStyle name="備註 2 3 4 9 3" xfId="51205" xr:uid="{00000000-0005-0000-0000-0000D73E0000}"/>
    <cellStyle name="備註 2 3 5" xfId="4683" xr:uid="{00000000-0005-0000-0000-0000AC090000}"/>
    <cellStyle name="備註 2 3 5 2" xfId="25194" xr:uid="{00000000-0005-0000-0000-0000D83E0000}"/>
    <cellStyle name="備註 2 3 5 3" xfId="24430" xr:uid="{00000000-0005-0000-0000-0000D83E0000}"/>
    <cellStyle name="備註 2 3 6" xfId="10728" xr:uid="{00000000-0005-0000-0000-0000272A0000}"/>
    <cellStyle name="備註 2 3 7" xfId="15316" xr:uid="{00000000-0005-0000-0000-0000EC050000}"/>
    <cellStyle name="備註 2 3 7 2" xfId="33872" xr:uid="{00000000-0005-0000-0000-0000DA3E0000}"/>
    <cellStyle name="備註 2 3 7 3" xfId="47808" xr:uid="{00000000-0005-0000-0000-0000DA3E0000}"/>
    <cellStyle name="備註 2 3 8" xfId="15942" xr:uid="{00000000-0005-0000-0000-0000AC090000}"/>
    <cellStyle name="備註 2 3 8 2" xfId="34498" xr:uid="{00000000-0005-0000-0000-0000DB3E0000}"/>
    <cellStyle name="備註 2 3 8 3" xfId="48340" xr:uid="{00000000-0005-0000-0000-0000DB3E0000}"/>
    <cellStyle name="備註 2 3 9" xfId="17413" xr:uid="{00000000-0005-0000-0000-0000EC050000}"/>
    <cellStyle name="備註 2 3 9 2" xfId="35969" xr:uid="{00000000-0005-0000-0000-0000DC3E0000}"/>
    <cellStyle name="備註 2 3 9 3" xfId="49619" xr:uid="{00000000-0005-0000-0000-0000DC3E0000}"/>
    <cellStyle name="備註 2 4" xfId="1471" xr:uid="{00000000-0005-0000-0000-0000ED050000}"/>
    <cellStyle name="備註 2 4 10" xfId="16050" xr:uid="{00000000-0005-0000-0000-0000B0090000}"/>
    <cellStyle name="備註 2 4 10 2" xfId="34606" xr:uid="{00000000-0005-0000-0000-0000DE3E0000}"/>
    <cellStyle name="備註 2 4 10 3" xfId="48424" xr:uid="{00000000-0005-0000-0000-0000DE3E0000}"/>
    <cellStyle name="備註 2 4 11" xfId="21125" xr:uid="{00000000-0005-0000-0000-0000ED050000}"/>
    <cellStyle name="備註 2 4 11 2" xfId="39665" xr:uid="{00000000-0005-0000-0000-0000DF3E0000}"/>
    <cellStyle name="備註 2 4 11 3" xfId="53013" xr:uid="{00000000-0005-0000-0000-0000DF3E0000}"/>
    <cellStyle name="備註 2 4 12" xfId="19548" xr:uid="{00000000-0005-0000-0000-0000ED050000}"/>
    <cellStyle name="備註 2 4 12 2" xfId="38104" xr:uid="{00000000-0005-0000-0000-0000E03E0000}"/>
    <cellStyle name="備註 2 4 12 3" xfId="51596" xr:uid="{00000000-0005-0000-0000-0000E03E0000}"/>
    <cellStyle name="備註 2 4 13" xfId="22315" xr:uid="{00000000-0005-0000-0000-0000B0090000}"/>
    <cellStyle name="備註 2 4 13 2" xfId="40855" xr:uid="{00000000-0005-0000-0000-0000E13E0000}"/>
    <cellStyle name="備註 2 4 13 3" xfId="54049" xr:uid="{00000000-0005-0000-0000-0000E13E0000}"/>
    <cellStyle name="備註 2 4 14" xfId="23206" xr:uid="{00000000-0005-0000-0000-0000DD3E0000}"/>
    <cellStyle name="備註 2 4 15" xfId="29852" xr:uid="{00000000-0005-0000-0000-0000DD3E0000}"/>
    <cellStyle name="備註 2 4 16" xfId="54572" xr:uid="{00000000-0005-0000-0000-0000ED050000}"/>
    <cellStyle name="備註 2 4 2" xfId="2155" xr:uid="{00000000-0005-0000-0000-0000ED050000}"/>
    <cellStyle name="備註 2 4 2 10" xfId="15644" xr:uid="{00000000-0005-0000-0000-0000B1090000}"/>
    <cellStyle name="備註 2 4 2 10 2" xfId="34200" xr:uid="{00000000-0005-0000-0000-0000E33E0000}"/>
    <cellStyle name="備註 2 4 2 10 3" xfId="48089" xr:uid="{00000000-0005-0000-0000-0000E33E0000}"/>
    <cellStyle name="備註 2 4 2 11" xfId="17442" xr:uid="{00000000-0005-0000-0000-0000ED050000}"/>
    <cellStyle name="備註 2 4 2 11 2" xfId="35998" xr:uid="{00000000-0005-0000-0000-0000E43E0000}"/>
    <cellStyle name="備註 2 4 2 11 3" xfId="49644" xr:uid="{00000000-0005-0000-0000-0000E43E0000}"/>
    <cellStyle name="備註 2 4 2 12" xfId="19103" xr:uid="{00000000-0005-0000-0000-0000B1090000}"/>
    <cellStyle name="備註 2 4 2 12 2" xfId="37659" xr:uid="{00000000-0005-0000-0000-0000E53E0000}"/>
    <cellStyle name="備註 2 4 2 12 3" xfId="51151" xr:uid="{00000000-0005-0000-0000-0000E53E0000}"/>
    <cellStyle name="備註 2 4 2 13" xfId="23666" xr:uid="{00000000-0005-0000-0000-0000E23E0000}"/>
    <cellStyle name="備註 2 4 2 14" xfId="55075" xr:uid="{00000000-0005-0000-0000-0000ED050000}"/>
    <cellStyle name="備註 2 4 2 2" xfId="5362" xr:uid="{00000000-0005-0000-0000-0000B1090000}"/>
    <cellStyle name="備註 2 4 2 2 2" xfId="20352" xr:uid="{00000000-0005-0000-0000-00008B0C0000}"/>
    <cellStyle name="備註 2 4 2 2 2 2" xfId="38904" xr:uid="{00000000-0005-0000-0000-0000E73E0000}"/>
    <cellStyle name="備註 2 4 2 2 2 3" xfId="52383" xr:uid="{00000000-0005-0000-0000-0000E73E0000}"/>
    <cellStyle name="備註 2 4 2 2 3" xfId="25779" xr:uid="{00000000-0005-0000-0000-0000E63E0000}"/>
    <cellStyle name="備註 2 4 2 2 4" xfId="41275" xr:uid="{00000000-0005-0000-0000-0000E63E0000}"/>
    <cellStyle name="備註 2 4 2 3" xfId="7328" xr:uid="{00000000-0005-0000-0000-0000B1090000}"/>
    <cellStyle name="備註 2 4 2 3 2" xfId="27513" xr:uid="{00000000-0005-0000-0000-0000E83E0000}"/>
    <cellStyle name="備註 2 4 2 3 3" xfId="42599" xr:uid="{00000000-0005-0000-0000-0000E83E0000}"/>
    <cellStyle name="備註 2 4 2 4" xfId="4558" xr:uid="{00000000-0005-0000-0000-0000B1090000}"/>
    <cellStyle name="備註 2 4 2 4 2" xfId="25072" xr:uid="{00000000-0005-0000-0000-0000E93E0000}"/>
    <cellStyle name="備註 2 4 2 4 3" xfId="22603" xr:uid="{00000000-0005-0000-0000-0000E93E0000}"/>
    <cellStyle name="備註 2 4 2 5" xfId="6814" xr:uid="{00000000-0005-0000-0000-0000B1090000}"/>
    <cellStyle name="備註 2 4 2 5 2" xfId="27075" xr:uid="{00000000-0005-0000-0000-0000EA3E0000}"/>
    <cellStyle name="備註 2 4 2 5 3" xfId="42249" xr:uid="{00000000-0005-0000-0000-0000EA3E0000}"/>
    <cellStyle name="備註 2 4 2 6" xfId="10733" xr:uid="{00000000-0005-0000-0000-00002C2A0000}"/>
    <cellStyle name="備註 2 4 2 7" xfId="13281" xr:uid="{00000000-0005-0000-0000-0000B1090000}"/>
    <cellStyle name="備註 2 4 2 7 2" xfId="31837" xr:uid="{00000000-0005-0000-0000-0000EC3E0000}"/>
    <cellStyle name="備註 2 4 2 7 3" xfId="45919" xr:uid="{00000000-0005-0000-0000-0000EC3E0000}"/>
    <cellStyle name="備註 2 4 2 8" xfId="14832" xr:uid="{00000000-0005-0000-0000-0000B0090000}"/>
    <cellStyle name="備註 2 4 2 8 2" xfId="33388" xr:uid="{00000000-0005-0000-0000-0000ED3E0000}"/>
    <cellStyle name="備註 2 4 2 8 3" xfId="47350" xr:uid="{00000000-0005-0000-0000-0000ED3E0000}"/>
    <cellStyle name="備註 2 4 2 9" xfId="13401" xr:uid="{00000000-0005-0000-0000-0000ED050000}"/>
    <cellStyle name="備註 2 4 2 9 2" xfId="31957" xr:uid="{00000000-0005-0000-0000-0000EE3E0000}"/>
    <cellStyle name="備註 2 4 2 9 3" xfId="46031" xr:uid="{00000000-0005-0000-0000-0000EE3E0000}"/>
    <cellStyle name="備註 2 4 3" xfId="2058" xr:uid="{00000000-0005-0000-0000-0000ED050000}"/>
    <cellStyle name="備註 2 4 3 10" xfId="17947" xr:uid="{00000000-0005-0000-0000-0000ED050000}"/>
    <cellStyle name="備註 2 4 3 10 2" xfId="36503" xr:uid="{00000000-0005-0000-0000-0000F03E0000}"/>
    <cellStyle name="備註 2 4 3 10 3" xfId="50084" xr:uid="{00000000-0005-0000-0000-0000F03E0000}"/>
    <cellStyle name="備註 2 4 3 11" xfId="19947" xr:uid="{00000000-0005-0000-0000-0000B2090000}"/>
    <cellStyle name="備註 2 4 3 11 2" xfId="38503" xr:uid="{00000000-0005-0000-0000-0000F13E0000}"/>
    <cellStyle name="備註 2 4 3 11 3" xfId="51995" xr:uid="{00000000-0005-0000-0000-0000F13E0000}"/>
    <cellStyle name="備註 2 4 3 12" xfId="54978" xr:uid="{00000000-0005-0000-0000-0000ED050000}"/>
    <cellStyle name="備註 2 4 3 2" xfId="5265" xr:uid="{00000000-0005-0000-0000-0000B2090000}"/>
    <cellStyle name="備註 2 4 3 2 2" xfId="20292" xr:uid="{00000000-0005-0000-0000-00008D0C0000}"/>
    <cellStyle name="備註 2 4 3 2 2 2" xfId="38844" xr:uid="{00000000-0005-0000-0000-0000F33E0000}"/>
    <cellStyle name="備註 2 4 3 2 2 3" xfId="52323" xr:uid="{00000000-0005-0000-0000-0000F33E0000}"/>
    <cellStyle name="備註 2 4 3 2 3" xfId="25682" xr:uid="{00000000-0005-0000-0000-0000F23E0000}"/>
    <cellStyle name="備註 2 4 3 2 4" xfId="41178" xr:uid="{00000000-0005-0000-0000-0000F23E0000}"/>
    <cellStyle name="備註 2 4 3 3" xfId="7231" xr:uid="{00000000-0005-0000-0000-0000B2090000}"/>
    <cellStyle name="備註 2 4 3 3 2" xfId="27416" xr:uid="{00000000-0005-0000-0000-0000F43E0000}"/>
    <cellStyle name="備註 2 4 3 3 3" xfId="42507" xr:uid="{00000000-0005-0000-0000-0000F43E0000}"/>
    <cellStyle name="備註 2 4 3 4" xfId="4168" xr:uid="{00000000-0005-0000-0000-0000B2090000}"/>
    <cellStyle name="備註 2 4 3 4 2" xfId="24721" xr:uid="{00000000-0005-0000-0000-0000F53E0000}"/>
    <cellStyle name="備註 2 4 3 4 3" xfId="29708" xr:uid="{00000000-0005-0000-0000-0000F53E0000}"/>
    <cellStyle name="備註 2 4 3 5" xfId="6725" xr:uid="{00000000-0005-0000-0000-0000B2090000}"/>
    <cellStyle name="備註 2 4 3 5 2" xfId="26986" xr:uid="{00000000-0005-0000-0000-0000F63E0000}"/>
    <cellStyle name="備註 2 4 3 5 3" xfId="42160" xr:uid="{00000000-0005-0000-0000-0000F63E0000}"/>
    <cellStyle name="備註 2 4 3 6" xfId="10734" xr:uid="{00000000-0005-0000-0000-00002D2A0000}"/>
    <cellStyle name="備註 2 4 3 7" xfId="14169" xr:uid="{00000000-0005-0000-0000-0000B2090000}"/>
    <cellStyle name="備註 2 4 3 7 2" xfId="32725" xr:uid="{00000000-0005-0000-0000-0000F83E0000}"/>
    <cellStyle name="備註 2 4 3 7 3" xfId="46725" xr:uid="{00000000-0005-0000-0000-0000F83E0000}"/>
    <cellStyle name="備註 2 4 3 8" xfId="13305" xr:uid="{00000000-0005-0000-0000-0000ED050000}"/>
    <cellStyle name="備註 2 4 3 8 2" xfId="31861" xr:uid="{00000000-0005-0000-0000-0000F93E0000}"/>
    <cellStyle name="備註 2 4 3 8 3" xfId="45942" xr:uid="{00000000-0005-0000-0000-0000F93E0000}"/>
    <cellStyle name="備註 2 4 3 9" xfId="11538" xr:uid="{00000000-0005-0000-0000-0000B2090000}"/>
    <cellStyle name="備註 2 4 3 9 2" xfId="30102" xr:uid="{00000000-0005-0000-0000-0000FA3E0000}"/>
    <cellStyle name="備註 2 4 3 9 3" xfId="44312" xr:uid="{00000000-0005-0000-0000-0000FA3E0000}"/>
    <cellStyle name="備註 2 4 4" xfId="2102" xr:uid="{00000000-0005-0000-0000-0000ED050000}"/>
    <cellStyle name="備註 2 4 4 10" xfId="21357" xr:uid="{00000000-0005-0000-0000-0000ED050000}"/>
    <cellStyle name="備註 2 4 4 10 2" xfId="39897" xr:uid="{00000000-0005-0000-0000-0000FC3E0000}"/>
    <cellStyle name="備註 2 4 4 10 3" xfId="53245" xr:uid="{00000000-0005-0000-0000-0000FC3E0000}"/>
    <cellStyle name="備註 2 4 4 11" xfId="23613" xr:uid="{00000000-0005-0000-0000-0000FB3E0000}"/>
    <cellStyle name="備註 2 4 4 12" xfId="55022" xr:uid="{00000000-0005-0000-0000-0000ED050000}"/>
    <cellStyle name="備註 2 4 4 2" xfId="5309" xr:uid="{00000000-0005-0000-0000-0000B3090000}"/>
    <cellStyle name="備註 2 4 4 2 2" xfId="25726" xr:uid="{00000000-0005-0000-0000-0000FD3E0000}"/>
    <cellStyle name="備註 2 4 4 2 3" xfId="41222" xr:uid="{00000000-0005-0000-0000-0000FD3E0000}"/>
    <cellStyle name="備註 2 4 4 3" xfId="6769" xr:uid="{00000000-0005-0000-0000-0000B3090000}"/>
    <cellStyle name="備註 2 4 4 3 2" xfId="27030" xr:uid="{00000000-0005-0000-0000-0000FE3E0000}"/>
    <cellStyle name="備註 2 4 4 3 3" xfId="42204" xr:uid="{00000000-0005-0000-0000-0000FE3E0000}"/>
    <cellStyle name="備註 2 4 4 4" xfId="10735" xr:uid="{00000000-0005-0000-0000-00002E2A0000}"/>
    <cellStyle name="備註 2 4 4 5" xfId="14350" xr:uid="{00000000-0005-0000-0000-0000B3090000}"/>
    <cellStyle name="備註 2 4 4 5 2" xfId="32906" xr:uid="{00000000-0005-0000-0000-0000003F0000}"/>
    <cellStyle name="備註 2 4 4 5 3" xfId="46895" xr:uid="{00000000-0005-0000-0000-0000003F0000}"/>
    <cellStyle name="備註 2 4 4 6" xfId="12357" xr:uid="{00000000-0005-0000-0000-0000ED050000}"/>
    <cellStyle name="備註 2 4 4 6 2" xfId="30916" xr:uid="{00000000-0005-0000-0000-0000013F0000}"/>
    <cellStyle name="備註 2 4 4 6 3" xfId="45025" xr:uid="{00000000-0005-0000-0000-0000013F0000}"/>
    <cellStyle name="備註 2 4 4 7" xfId="13487" xr:uid="{00000000-0005-0000-0000-0000B3090000}"/>
    <cellStyle name="備註 2 4 4 7 2" xfId="32043" xr:uid="{00000000-0005-0000-0000-0000023F0000}"/>
    <cellStyle name="備註 2 4 4 7 3" xfId="46108" xr:uid="{00000000-0005-0000-0000-0000023F0000}"/>
    <cellStyle name="備註 2 4 4 8" xfId="15978" xr:uid="{00000000-0005-0000-0000-0000ED050000}"/>
    <cellStyle name="備註 2 4 4 8 2" xfId="34534" xr:uid="{00000000-0005-0000-0000-0000033F0000}"/>
    <cellStyle name="備註 2 4 4 8 3" xfId="48371" xr:uid="{00000000-0005-0000-0000-0000033F0000}"/>
    <cellStyle name="備註 2 4 4 9" xfId="18972" xr:uid="{00000000-0005-0000-0000-0000B3090000}"/>
    <cellStyle name="備註 2 4 4 9 2" xfId="37528" xr:uid="{00000000-0005-0000-0000-0000043F0000}"/>
    <cellStyle name="備註 2 4 4 9 3" xfId="51020" xr:uid="{00000000-0005-0000-0000-0000043F0000}"/>
    <cellStyle name="備註 2 4 5" xfId="4684" xr:uid="{00000000-0005-0000-0000-0000B0090000}"/>
    <cellStyle name="備註 2 4 5 2" xfId="25195" xr:uid="{00000000-0005-0000-0000-0000053F0000}"/>
    <cellStyle name="備註 2 4 5 3" xfId="24441" xr:uid="{00000000-0005-0000-0000-0000053F0000}"/>
    <cellStyle name="備註 2 4 6" xfId="10732" xr:uid="{00000000-0005-0000-0000-00002B2A0000}"/>
    <cellStyle name="備註 2 4 7" xfId="15777" xr:uid="{00000000-0005-0000-0000-0000ED050000}"/>
    <cellStyle name="備註 2 4 7 2" xfId="34333" xr:uid="{00000000-0005-0000-0000-0000073F0000}"/>
    <cellStyle name="備註 2 4 7 3" xfId="48189" xr:uid="{00000000-0005-0000-0000-0000073F0000}"/>
    <cellStyle name="備註 2 4 8" xfId="17285" xr:uid="{00000000-0005-0000-0000-0000B0090000}"/>
    <cellStyle name="備註 2 4 8 2" xfId="35841" xr:uid="{00000000-0005-0000-0000-0000083F0000}"/>
    <cellStyle name="備註 2 4 8 3" xfId="49509" xr:uid="{00000000-0005-0000-0000-0000083F0000}"/>
    <cellStyle name="備註 2 4 9" xfId="17488" xr:uid="{00000000-0005-0000-0000-0000ED050000}"/>
    <cellStyle name="備註 2 4 9 2" xfId="36044" xr:uid="{00000000-0005-0000-0000-0000093F0000}"/>
    <cellStyle name="備註 2 4 9 3" xfId="49682" xr:uid="{00000000-0005-0000-0000-0000093F0000}"/>
    <cellStyle name="備註 2 5" xfId="2160" xr:uid="{00000000-0005-0000-0000-0000E8050000}"/>
    <cellStyle name="備註 2 5 10" xfId="15643" xr:uid="{00000000-0005-0000-0000-0000B4090000}"/>
    <cellStyle name="備註 2 5 10 2" xfId="34199" xr:uid="{00000000-0005-0000-0000-00000B3F0000}"/>
    <cellStyle name="備註 2 5 10 3" xfId="48088" xr:uid="{00000000-0005-0000-0000-00000B3F0000}"/>
    <cellStyle name="備註 2 5 11" xfId="17557" xr:uid="{00000000-0005-0000-0000-0000E8050000}"/>
    <cellStyle name="備註 2 5 11 2" xfId="36113" xr:uid="{00000000-0005-0000-0000-00000C3F0000}"/>
    <cellStyle name="備註 2 5 11 3" xfId="49743" xr:uid="{00000000-0005-0000-0000-00000C3F0000}"/>
    <cellStyle name="備註 2 5 12" xfId="14691" xr:uid="{00000000-0005-0000-0000-0000B4090000}"/>
    <cellStyle name="備註 2 5 12 2" xfId="33247" xr:uid="{00000000-0005-0000-0000-00000D3F0000}"/>
    <cellStyle name="備註 2 5 12 3" xfId="47216" xr:uid="{00000000-0005-0000-0000-00000D3F0000}"/>
    <cellStyle name="備註 2 5 13" xfId="23671" xr:uid="{00000000-0005-0000-0000-00000A3F0000}"/>
    <cellStyle name="備註 2 5 14" xfId="55080" xr:uid="{00000000-0005-0000-0000-0000E8050000}"/>
    <cellStyle name="備註 2 5 2" xfId="5367" xr:uid="{00000000-0005-0000-0000-0000B4090000}"/>
    <cellStyle name="備註 2 5 2 2" xfId="20357" xr:uid="{00000000-0005-0000-0000-0000900C0000}"/>
    <cellStyle name="備註 2 5 2 2 2" xfId="38909" xr:uid="{00000000-0005-0000-0000-00000F3F0000}"/>
    <cellStyle name="備註 2 5 2 2 3" xfId="52388" xr:uid="{00000000-0005-0000-0000-00000F3F0000}"/>
    <cellStyle name="備註 2 5 2 3" xfId="25784" xr:uid="{00000000-0005-0000-0000-00000E3F0000}"/>
    <cellStyle name="備註 2 5 2 4" xfId="41280" xr:uid="{00000000-0005-0000-0000-00000E3F0000}"/>
    <cellStyle name="備註 2 5 3" xfId="7333" xr:uid="{00000000-0005-0000-0000-0000B4090000}"/>
    <cellStyle name="備註 2 5 3 2" xfId="27518" xr:uid="{00000000-0005-0000-0000-0000103F0000}"/>
    <cellStyle name="備註 2 5 3 3" xfId="42604" xr:uid="{00000000-0005-0000-0000-0000103F0000}"/>
    <cellStyle name="備註 2 5 4" xfId="4563" xr:uid="{00000000-0005-0000-0000-0000B4090000}"/>
    <cellStyle name="備註 2 5 4 2" xfId="25077" xr:uid="{00000000-0005-0000-0000-0000113F0000}"/>
    <cellStyle name="備註 2 5 4 3" xfId="25406" xr:uid="{00000000-0005-0000-0000-0000113F0000}"/>
    <cellStyle name="備註 2 5 5" xfId="8155" xr:uid="{00000000-0005-0000-0000-0000B4090000}"/>
    <cellStyle name="備註 2 5 5 2" xfId="28172" xr:uid="{00000000-0005-0000-0000-0000123F0000}"/>
    <cellStyle name="備註 2 5 5 3" xfId="43070" xr:uid="{00000000-0005-0000-0000-0000123F0000}"/>
    <cellStyle name="備註 2 5 6" xfId="10736" xr:uid="{00000000-0005-0000-0000-00002F2A0000}"/>
    <cellStyle name="備註 2 5 7" xfId="14471" xr:uid="{00000000-0005-0000-0000-0000B4090000}"/>
    <cellStyle name="備註 2 5 7 2" xfId="33027" xr:uid="{00000000-0005-0000-0000-0000143F0000}"/>
    <cellStyle name="備註 2 5 7 3" xfId="47007" xr:uid="{00000000-0005-0000-0000-0000143F0000}"/>
    <cellStyle name="備註 2 5 8" xfId="14837" xr:uid="{00000000-0005-0000-0000-0000B3090000}"/>
    <cellStyle name="備註 2 5 8 2" xfId="33393" xr:uid="{00000000-0005-0000-0000-0000153F0000}"/>
    <cellStyle name="備註 2 5 8 3" xfId="47355" xr:uid="{00000000-0005-0000-0000-0000153F0000}"/>
    <cellStyle name="備註 2 5 9" xfId="14486" xr:uid="{00000000-0005-0000-0000-0000E8050000}"/>
    <cellStyle name="備註 2 5 9 2" xfId="33042" xr:uid="{00000000-0005-0000-0000-0000163F0000}"/>
    <cellStyle name="備註 2 5 9 3" xfId="47021" xr:uid="{00000000-0005-0000-0000-0000163F0000}"/>
    <cellStyle name="備註 2 6" xfId="2063" xr:uid="{00000000-0005-0000-0000-0000E8050000}"/>
    <cellStyle name="備註 2 6 10" xfId="17363" xr:uid="{00000000-0005-0000-0000-0000E8050000}"/>
    <cellStyle name="備註 2 6 10 2" xfId="35919" xr:uid="{00000000-0005-0000-0000-0000183F0000}"/>
    <cellStyle name="備註 2 6 10 3" xfId="49576" xr:uid="{00000000-0005-0000-0000-0000183F0000}"/>
    <cellStyle name="備註 2 6 11" xfId="17337" xr:uid="{00000000-0005-0000-0000-0000B5090000}"/>
    <cellStyle name="備註 2 6 11 2" xfId="35893" xr:uid="{00000000-0005-0000-0000-0000193F0000}"/>
    <cellStyle name="備註 2 6 11 3" xfId="49553" xr:uid="{00000000-0005-0000-0000-0000193F0000}"/>
    <cellStyle name="備註 2 6 12" xfId="54983" xr:uid="{00000000-0005-0000-0000-0000E8050000}"/>
    <cellStyle name="備註 2 6 2" xfId="5270" xr:uid="{00000000-0005-0000-0000-0000B5090000}"/>
    <cellStyle name="備註 2 6 2 2" xfId="20297" xr:uid="{00000000-0005-0000-0000-0000920C0000}"/>
    <cellStyle name="備註 2 6 2 2 2" xfId="38849" xr:uid="{00000000-0005-0000-0000-00001B3F0000}"/>
    <cellStyle name="備註 2 6 2 2 3" xfId="52328" xr:uid="{00000000-0005-0000-0000-00001B3F0000}"/>
    <cellStyle name="備註 2 6 2 3" xfId="25687" xr:uid="{00000000-0005-0000-0000-00001A3F0000}"/>
    <cellStyle name="備註 2 6 2 4" xfId="41183" xr:uid="{00000000-0005-0000-0000-00001A3F0000}"/>
    <cellStyle name="備註 2 6 3" xfId="7236" xr:uid="{00000000-0005-0000-0000-0000B5090000}"/>
    <cellStyle name="備註 2 6 3 2" xfId="27421" xr:uid="{00000000-0005-0000-0000-00001C3F0000}"/>
    <cellStyle name="備註 2 6 3 3" xfId="42512" xr:uid="{00000000-0005-0000-0000-00001C3F0000}"/>
    <cellStyle name="備註 2 6 4" xfId="4173" xr:uid="{00000000-0005-0000-0000-0000B5090000}"/>
    <cellStyle name="備註 2 6 4 2" xfId="24726" xr:uid="{00000000-0005-0000-0000-00001D3F0000}"/>
    <cellStyle name="備註 2 6 4 3" xfId="28263" xr:uid="{00000000-0005-0000-0000-00001D3F0000}"/>
    <cellStyle name="備註 2 6 5" xfId="6730" xr:uid="{00000000-0005-0000-0000-0000B5090000}"/>
    <cellStyle name="備註 2 6 5 2" xfId="26991" xr:uid="{00000000-0005-0000-0000-00001E3F0000}"/>
    <cellStyle name="備註 2 6 5 3" xfId="42165" xr:uid="{00000000-0005-0000-0000-00001E3F0000}"/>
    <cellStyle name="備註 2 6 6" xfId="10737" xr:uid="{00000000-0005-0000-0000-0000302A0000}"/>
    <cellStyle name="備註 2 6 7" xfId="14106" xr:uid="{00000000-0005-0000-0000-0000B5090000}"/>
    <cellStyle name="備註 2 6 7 2" xfId="32662" xr:uid="{00000000-0005-0000-0000-0000203F0000}"/>
    <cellStyle name="備註 2 6 7 3" xfId="46664" xr:uid="{00000000-0005-0000-0000-0000203F0000}"/>
    <cellStyle name="備註 2 6 8" xfId="14321" xr:uid="{00000000-0005-0000-0000-0000E8050000}"/>
    <cellStyle name="備註 2 6 8 2" xfId="32877" xr:uid="{00000000-0005-0000-0000-0000213F0000}"/>
    <cellStyle name="備註 2 6 8 3" xfId="46868" xr:uid="{00000000-0005-0000-0000-0000213F0000}"/>
    <cellStyle name="備註 2 6 9" xfId="12296" xr:uid="{00000000-0005-0000-0000-0000B5090000}"/>
    <cellStyle name="備註 2 6 9 2" xfId="30857" xr:uid="{00000000-0005-0000-0000-0000223F0000}"/>
    <cellStyle name="備註 2 6 9 3" xfId="44970" xr:uid="{00000000-0005-0000-0000-0000223F0000}"/>
    <cellStyle name="備註 2 7" xfId="2107" xr:uid="{00000000-0005-0000-0000-0000E8050000}"/>
    <cellStyle name="備註 2 7 10" xfId="21362" xr:uid="{00000000-0005-0000-0000-0000E8050000}"/>
    <cellStyle name="備註 2 7 10 2" xfId="39902" xr:uid="{00000000-0005-0000-0000-0000243F0000}"/>
    <cellStyle name="備註 2 7 10 3" xfId="53250" xr:uid="{00000000-0005-0000-0000-0000243F0000}"/>
    <cellStyle name="備註 2 7 11" xfId="23618" xr:uid="{00000000-0005-0000-0000-0000233F0000}"/>
    <cellStyle name="備註 2 7 12" xfId="55027" xr:uid="{00000000-0005-0000-0000-0000E8050000}"/>
    <cellStyle name="備註 2 7 2" xfId="5314" xr:uid="{00000000-0005-0000-0000-0000B6090000}"/>
    <cellStyle name="備註 2 7 2 2" xfId="25731" xr:uid="{00000000-0005-0000-0000-0000253F0000}"/>
    <cellStyle name="備註 2 7 2 3" xfId="41227" xr:uid="{00000000-0005-0000-0000-0000253F0000}"/>
    <cellStyle name="備註 2 7 3" xfId="6774" xr:uid="{00000000-0005-0000-0000-0000B6090000}"/>
    <cellStyle name="備註 2 7 3 2" xfId="27035" xr:uid="{00000000-0005-0000-0000-0000263F0000}"/>
    <cellStyle name="備註 2 7 3 3" xfId="42209" xr:uid="{00000000-0005-0000-0000-0000263F0000}"/>
    <cellStyle name="備註 2 7 4" xfId="10738" xr:uid="{00000000-0005-0000-0000-0000312A0000}"/>
    <cellStyle name="備註 2 7 5" xfId="12077" xr:uid="{00000000-0005-0000-0000-0000B6090000}"/>
    <cellStyle name="備註 2 7 5 2" xfId="30640" xr:uid="{00000000-0005-0000-0000-0000283F0000}"/>
    <cellStyle name="備註 2 7 5 3" xfId="44783" xr:uid="{00000000-0005-0000-0000-0000283F0000}"/>
    <cellStyle name="備註 2 7 6" xfId="14465" xr:uid="{00000000-0005-0000-0000-0000E8050000}"/>
    <cellStyle name="備註 2 7 6 2" xfId="33021" xr:uid="{00000000-0005-0000-0000-0000293F0000}"/>
    <cellStyle name="備註 2 7 6 3" xfId="47001" xr:uid="{00000000-0005-0000-0000-0000293F0000}"/>
    <cellStyle name="備註 2 7 7" xfId="15628" xr:uid="{00000000-0005-0000-0000-0000B6090000}"/>
    <cellStyle name="備註 2 7 7 2" xfId="34184" xr:uid="{00000000-0005-0000-0000-00002A3F0000}"/>
    <cellStyle name="備註 2 7 7 3" xfId="48073" xr:uid="{00000000-0005-0000-0000-00002A3F0000}"/>
    <cellStyle name="備註 2 7 8" xfId="13409" xr:uid="{00000000-0005-0000-0000-0000E8050000}"/>
    <cellStyle name="備註 2 7 8 2" xfId="31965" xr:uid="{00000000-0005-0000-0000-00002B3F0000}"/>
    <cellStyle name="備註 2 7 8 3" xfId="46039" xr:uid="{00000000-0005-0000-0000-00002B3F0000}"/>
    <cellStyle name="備註 2 7 9" xfId="19242" xr:uid="{00000000-0005-0000-0000-0000B6090000}"/>
    <cellStyle name="備註 2 7 9 2" xfId="37798" xr:uid="{00000000-0005-0000-0000-00002C3F0000}"/>
    <cellStyle name="備註 2 7 9 3" xfId="51290" xr:uid="{00000000-0005-0000-0000-00002C3F0000}"/>
    <cellStyle name="備註 2 8" xfId="4679" xr:uid="{00000000-0005-0000-0000-00009F090000}"/>
    <cellStyle name="備註 2 8 2" xfId="25190" xr:uid="{00000000-0005-0000-0000-00002D3F0000}"/>
    <cellStyle name="備註 2 8 3" xfId="22550" xr:uid="{00000000-0005-0000-0000-00002D3F0000}"/>
    <cellStyle name="備註 2 9" xfId="10715" xr:uid="{00000000-0005-0000-0000-00001A2A0000}"/>
    <cellStyle name="備註 3" xfId="1472" xr:uid="{00000000-0005-0000-0000-0000EE050000}"/>
    <cellStyle name="備註 3 10" xfId="15318" xr:uid="{00000000-0005-0000-0000-0000EE050000}"/>
    <cellStyle name="備註 3 10 2" xfId="33874" xr:uid="{00000000-0005-0000-0000-0000303F0000}"/>
    <cellStyle name="備註 3 10 3" xfId="47810" xr:uid="{00000000-0005-0000-0000-0000303F0000}"/>
    <cellStyle name="備註 3 11" xfId="13450" xr:uid="{00000000-0005-0000-0000-0000B7090000}"/>
    <cellStyle name="備註 3 11 2" xfId="32006" xr:uid="{00000000-0005-0000-0000-0000313F0000}"/>
    <cellStyle name="備註 3 11 3" xfId="46074" xr:uid="{00000000-0005-0000-0000-0000313F0000}"/>
    <cellStyle name="備註 3 12" xfId="11930" xr:uid="{00000000-0005-0000-0000-0000EE050000}"/>
    <cellStyle name="備註 3 12 2" xfId="30494" xr:uid="{00000000-0005-0000-0000-0000323F0000}"/>
    <cellStyle name="備註 3 12 3" xfId="44638" xr:uid="{00000000-0005-0000-0000-0000323F0000}"/>
    <cellStyle name="備註 3 13" xfId="17506" xr:uid="{00000000-0005-0000-0000-0000B7090000}"/>
    <cellStyle name="備註 3 13 2" xfId="36062" xr:uid="{00000000-0005-0000-0000-0000333F0000}"/>
    <cellStyle name="備註 3 13 3" xfId="49699" xr:uid="{00000000-0005-0000-0000-0000333F0000}"/>
    <cellStyle name="備註 3 14" xfId="21126" xr:uid="{00000000-0005-0000-0000-0000EE050000}"/>
    <cellStyle name="備註 3 14 2" xfId="39666" xr:uid="{00000000-0005-0000-0000-0000343F0000}"/>
    <cellStyle name="備註 3 14 3" xfId="53014" xr:uid="{00000000-0005-0000-0000-0000343F0000}"/>
    <cellStyle name="備註 3 15" xfId="19963" xr:uid="{00000000-0005-0000-0000-0000EE050000}"/>
    <cellStyle name="備註 3 15 2" xfId="38519" xr:uid="{00000000-0005-0000-0000-0000353F0000}"/>
    <cellStyle name="備註 3 15 3" xfId="52011" xr:uid="{00000000-0005-0000-0000-0000353F0000}"/>
    <cellStyle name="備註 3 16" xfId="22316" xr:uid="{00000000-0005-0000-0000-0000B7090000}"/>
    <cellStyle name="備註 3 16 2" xfId="40856" xr:uid="{00000000-0005-0000-0000-0000363F0000}"/>
    <cellStyle name="備註 3 16 3" xfId="54050" xr:uid="{00000000-0005-0000-0000-0000363F0000}"/>
    <cellStyle name="備註 3 17" xfId="23207" xr:uid="{00000000-0005-0000-0000-00002F3F0000}"/>
    <cellStyle name="備註 3 18" xfId="24160" xr:uid="{00000000-0005-0000-0000-00002F3F0000}"/>
    <cellStyle name="備註 3 19" xfId="54573" xr:uid="{00000000-0005-0000-0000-0000EE050000}"/>
    <cellStyle name="備註 3 2" xfId="1473" xr:uid="{00000000-0005-0000-0000-0000EF050000}"/>
    <cellStyle name="備註 3 2 10" xfId="11888" xr:uid="{00000000-0005-0000-0000-0000B8090000}"/>
    <cellStyle name="備註 3 2 10 2" xfId="30452" xr:uid="{00000000-0005-0000-0000-0000383F0000}"/>
    <cellStyle name="備註 3 2 10 3" xfId="44597" xr:uid="{00000000-0005-0000-0000-0000383F0000}"/>
    <cellStyle name="備註 3 2 11" xfId="15900" xr:uid="{00000000-0005-0000-0000-0000EF050000}"/>
    <cellStyle name="備註 3 2 11 2" xfId="34456" xr:uid="{00000000-0005-0000-0000-0000393F0000}"/>
    <cellStyle name="備註 3 2 11 3" xfId="48303" xr:uid="{00000000-0005-0000-0000-0000393F0000}"/>
    <cellStyle name="備註 3 2 12" xfId="18434" xr:uid="{00000000-0005-0000-0000-0000B8090000}"/>
    <cellStyle name="備註 3 2 12 2" xfId="36990" xr:uid="{00000000-0005-0000-0000-00003A3F0000}"/>
    <cellStyle name="備註 3 2 12 3" xfId="50508" xr:uid="{00000000-0005-0000-0000-00003A3F0000}"/>
    <cellStyle name="備註 3 2 13" xfId="21127" xr:uid="{00000000-0005-0000-0000-0000EF050000}"/>
    <cellStyle name="備註 3 2 13 2" xfId="39667" xr:uid="{00000000-0005-0000-0000-00003B3F0000}"/>
    <cellStyle name="備註 3 2 13 3" xfId="53015" xr:uid="{00000000-0005-0000-0000-00003B3F0000}"/>
    <cellStyle name="備註 3 2 14" xfId="19325" xr:uid="{00000000-0005-0000-0000-0000EF050000}"/>
    <cellStyle name="備註 3 2 14 2" xfId="37881" xr:uid="{00000000-0005-0000-0000-00003C3F0000}"/>
    <cellStyle name="備註 3 2 14 3" xfId="51373" xr:uid="{00000000-0005-0000-0000-00003C3F0000}"/>
    <cellStyle name="備註 3 2 15" xfId="22317" xr:uid="{00000000-0005-0000-0000-0000B8090000}"/>
    <cellStyle name="備註 3 2 15 2" xfId="40857" xr:uid="{00000000-0005-0000-0000-00003D3F0000}"/>
    <cellStyle name="備註 3 2 15 3" xfId="54051" xr:uid="{00000000-0005-0000-0000-00003D3F0000}"/>
    <cellStyle name="備註 3 2 16" xfId="23208" xr:uid="{00000000-0005-0000-0000-0000373F0000}"/>
    <cellStyle name="備註 3 2 17" xfId="29851" xr:uid="{00000000-0005-0000-0000-0000373F0000}"/>
    <cellStyle name="備註 3 2 18" xfId="54574" xr:uid="{00000000-0005-0000-0000-0000EF050000}"/>
    <cellStyle name="備註 3 2 2" xfId="1474" xr:uid="{00000000-0005-0000-0000-0000F0050000}"/>
    <cellStyle name="備註 3 2 2 10" xfId="17652" xr:uid="{00000000-0005-0000-0000-0000B9090000}"/>
    <cellStyle name="備註 3 2 2 10 2" xfId="36208" xr:uid="{00000000-0005-0000-0000-00003F3F0000}"/>
    <cellStyle name="備註 3 2 2 10 3" xfId="49832" xr:uid="{00000000-0005-0000-0000-00003F3F0000}"/>
    <cellStyle name="備註 3 2 2 11" xfId="21128" xr:uid="{00000000-0005-0000-0000-0000F0050000}"/>
    <cellStyle name="備註 3 2 2 11 2" xfId="39668" xr:uid="{00000000-0005-0000-0000-0000403F0000}"/>
    <cellStyle name="備註 3 2 2 11 3" xfId="53016" xr:uid="{00000000-0005-0000-0000-0000403F0000}"/>
    <cellStyle name="備註 3 2 2 12" xfId="17678" xr:uid="{00000000-0005-0000-0000-0000F0050000}"/>
    <cellStyle name="備註 3 2 2 12 2" xfId="36234" xr:uid="{00000000-0005-0000-0000-0000413F0000}"/>
    <cellStyle name="備註 3 2 2 12 3" xfId="49851" xr:uid="{00000000-0005-0000-0000-0000413F0000}"/>
    <cellStyle name="備註 3 2 2 13" xfId="22318" xr:uid="{00000000-0005-0000-0000-0000B9090000}"/>
    <cellStyle name="備註 3 2 2 13 2" xfId="40858" xr:uid="{00000000-0005-0000-0000-0000423F0000}"/>
    <cellStyle name="備註 3 2 2 13 3" xfId="54052" xr:uid="{00000000-0005-0000-0000-0000423F0000}"/>
    <cellStyle name="備註 3 2 2 14" xfId="23209" xr:uid="{00000000-0005-0000-0000-00003E3F0000}"/>
    <cellStyle name="備註 3 2 2 15" xfId="29842" xr:uid="{00000000-0005-0000-0000-00003E3F0000}"/>
    <cellStyle name="備註 3 2 2 16" xfId="54575" xr:uid="{00000000-0005-0000-0000-0000F0050000}"/>
    <cellStyle name="備註 3 2 2 2" xfId="2152" xr:uid="{00000000-0005-0000-0000-0000F0050000}"/>
    <cellStyle name="備註 3 2 2 2 10" xfId="15477" xr:uid="{00000000-0005-0000-0000-0000BA090000}"/>
    <cellStyle name="備註 3 2 2 2 10 2" xfId="34033" xr:uid="{00000000-0005-0000-0000-0000443F0000}"/>
    <cellStyle name="備註 3 2 2 2 10 3" xfId="47957" xr:uid="{00000000-0005-0000-0000-0000443F0000}"/>
    <cellStyle name="備註 3 2 2 2 11" xfId="12837" xr:uid="{00000000-0005-0000-0000-0000F0050000}"/>
    <cellStyle name="備註 3 2 2 2 11 2" xfId="31393" xr:uid="{00000000-0005-0000-0000-0000453F0000}"/>
    <cellStyle name="備註 3 2 2 2 11 3" xfId="45480" xr:uid="{00000000-0005-0000-0000-0000453F0000}"/>
    <cellStyle name="備註 3 2 2 2 12" xfId="19842" xr:uid="{00000000-0005-0000-0000-0000BA090000}"/>
    <cellStyle name="備註 3 2 2 2 12 2" xfId="38398" xr:uid="{00000000-0005-0000-0000-0000463F0000}"/>
    <cellStyle name="備註 3 2 2 2 12 3" xfId="51890" xr:uid="{00000000-0005-0000-0000-0000463F0000}"/>
    <cellStyle name="備註 3 2 2 2 13" xfId="23663" xr:uid="{00000000-0005-0000-0000-0000433F0000}"/>
    <cellStyle name="備註 3 2 2 2 14" xfId="55072" xr:uid="{00000000-0005-0000-0000-0000F0050000}"/>
    <cellStyle name="備註 3 2 2 2 2" xfId="5359" xr:uid="{00000000-0005-0000-0000-0000BA090000}"/>
    <cellStyle name="備註 3 2 2 2 2 2" xfId="20349" xr:uid="{00000000-0005-0000-0000-0000980C0000}"/>
    <cellStyle name="備註 3 2 2 2 2 2 2" xfId="38901" xr:uid="{00000000-0005-0000-0000-0000483F0000}"/>
    <cellStyle name="備註 3 2 2 2 2 2 3" xfId="52380" xr:uid="{00000000-0005-0000-0000-0000483F0000}"/>
    <cellStyle name="備註 3 2 2 2 2 3" xfId="25776" xr:uid="{00000000-0005-0000-0000-0000473F0000}"/>
    <cellStyle name="備註 3 2 2 2 2 4" xfId="41272" xr:uid="{00000000-0005-0000-0000-0000473F0000}"/>
    <cellStyle name="備註 3 2 2 2 3" xfId="7325" xr:uid="{00000000-0005-0000-0000-0000BA090000}"/>
    <cellStyle name="備註 3 2 2 2 3 2" xfId="27510" xr:uid="{00000000-0005-0000-0000-0000493F0000}"/>
    <cellStyle name="備註 3 2 2 2 3 3" xfId="42596" xr:uid="{00000000-0005-0000-0000-0000493F0000}"/>
    <cellStyle name="備註 3 2 2 2 4" xfId="4555" xr:uid="{00000000-0005-0000-0000-0000BA090000}"/>
    <cellStyle name="備註 3 2 2 2 4 2" xfId="25069" xr:uid="{00000000-0005-0000-0000-00004A3F0000}"/>
    <cellStyle name="備註 3 2 2 2 4 3" xfId="26859" xr:uid="{00000000-0005-0000-0000-00004A3F0000}"/>
    <cellStyle name="備註 3 2 2 2 5" xfId="8151" xr:uid="{00000000-0005-0000-0000-0000BA090000}"/>
    <cellStyle name="備註 3 2 2 2 5 2" xfId="28168" xr:uid="{00000000-0005-0000-0000-00004B3F0000}"/>
    <cellStyle name="備註 3 2 2 2 5 3" xfId="43066" xr:uid="{00000000-0005-0000-0000-00004B3F0000}"/>
    <cellStyle name="備註 3 2 2 2 6" xfId="10742" xr:uid="{00000000-0005-0000-0000-0000352A0000}"/>
    <cellStyle name="備註 3 2 2 2 7" xfId="14472" xr:uid="{00000000-0005-0000-0000-0000BA090000}"/>
    <cellStyle name="備註 3 2 2 2 7 2" xfId="33028" xr:uid="{00000000-0005-0000-0000-00004D3F0000}"/>
    <cellStyle name="備註 3 2 2 2 7 3" xfId="47008" xr:uid="{00000000-0005-0000-0000-00004D3F0000}"/>
    <cellStyle name="備註 3 2 2 2 8" xfId="14829" xr:uid="{00000000-0005-0000-0000-0000B9090000}"/>
    <cellStyle name="備註 3 2 2 2 8 2" xfId="33385" xr:uid="{00000000-0005-0000-0000-00004E3F0000}"/>
    <cellStyle name="備註 3 2 2 2 8 3" xfId="47347" xr:uid="{00000000-0005-0000-0000-00004E3F0000}"/>
    <cellStyle name="備註 3 2 2 2 9" xfId="14460" xr:uid="{00000000-0005-0000-0000-0000F0050000}"/>
    <cellStyle name="備註 3 2 2 2 9 2" xfId="33016" xr:uid="{00000000-0005-0000-0000-00004F3F0000}"/>
    <cellStyle name="備註 3 2 2 2 9 3" xfId="46996" xr:uid="{00000000-0005-0000-0000-00004F3F0000}"/>
    <cellStyle name="備註 3 2 2 3" xfId="2055" xr:uid="{00000000-0005-0000-0000-0000F0050000}"/>
    <cellStyle name="備註 3 2 2 3 10" xfId="17886" xr:uid="{00000000-0005-0000-0000-0000F0050000}"/>
    <cellStyle name="備註 3 2 2 3 10 2" xfId="36442" xr:uid="{00000000-0005-0000-0000-0000513F0000}"/>
    <cellStyle name="備註 3 2 2 3 10 3" xfId="50027" xr:uid="{00000000-0005-0000-0000-0000513F0000}"/>
    <cellStyle name="備註 3 2 2 3 11" xfId="15771" xr:uid="{00000000-0005-0000-0000-0000BB090000}"/>
    <cellStyle name="備註 3 2 2 3 11 2" xfId="34327" xr:uid="{00000000-0005-0000-0000-0000523F0000}"/>
    <cellStyle name="備註 3 2 2 3 11 3" xfId="48183" xr:uid="{00000000-0005-0000-0000-0000523F0000}"/>
    <cellStyle name="備註 3 2 2 3 12" xfId="54975" xr:uid="{00000000-0005-0000-0000-0000F0050000}"/>
    <cellStyle name="備註 3 2 2 3 2" xfId="5262" xr:uid="{00000000-0005-0000-0000-0000BB090000}"/>
    <cellStyle name="備註 3 2 2 3 2 2" xfId="20289" xr:uid="{00000000-0005-0000-0000-00009A0C0000}"/>
    <cellStyle name="備註 3 2 2 3 2 2 2" xfId="38841" xr:uid="{00000000-0005-0000-0000-0000543F0000}"/>
    <cellStyle name="備註 3 2 2 3 2 2 3" xfId="52320" xr:uid="{00000000-0005-0000-0000-0000543F0000}"/>
    <cellStyle name="備註 3 2 2 3 2 3" xfId="25679" xr:uid="{00000000-0005-0000-0000-0000533F0000}"/>
    <cellStyle name="備註 3 2 2 3 2 4" xfId="41175" xr:uid="{00000000-0005-0000-0000-0000533F0000}"/>
    <cellStyle name="備註 3 2 2 3 3" xfId="7228" xr:uid="{00000000-0005-0000-0000-0000BB090000}"/>
    <cellStyle name="備註 3 2 2 3 3 2" xfId="27413" xr:uid="{00000000-0005-0000-0000-0000553F0000}"/>
    <cellStyle name="備註 3 2 2 3 3 3" xfId="42504" xr:uid="{00000000-0005-0000-0000-0000553F0000}"/>
    <cellStyle name="備註 3 2 2 3 4" xfId="4165" xr:uid="{00000000-0005-0000-0000-0000BB090000}"/>
    <cellStyle name="備註 3 2 2 3 4 2" xfId="24718" xr:uid="{00000000-0005-0000-0000-0000563F0000}"/>
    <cellStyle name="備註 3 2 2 3 4 3" xfId="24501" xr:uid="{00000000-0005-0000-0000-0000563F0000}"/>
    <cellStyle name="備註 3 2 2 3 5" xfId="6722" xr:uid="{00000000-0005-0000-0000-0000BB090000}"/>
    <cellStyle name="備註 3 2 2 3 5 2" xfId="26983" xr:uid="{00000000-0005-0000-0000-0000573F0000}"/>
    <cellStyle name="備註 3 2 2 3 5 3" xfId="42157" xr:uid="{00000000-0005-0000-0000-0000573F0000}"/>
    <cellStyle name="備註 3 2 2 3 6" xfId="10743" xr:uid="{00000000-0005-0000-0000-0000362A0000}"/>
    <cellStyle name="備註 3 2 2 3 7" xfId="14171" xr:uid="{00000000-0005-0000-0000-0000BB090000}"/>
    <cellStyle name="備註 3 2 2 3 7 2" xfId="32727" xr:uid="{00000000-0005-0000-0000-0000593F0000}"/>
    <cellStyle name="備註 3 2 2 3 7 3" xfId="46727" xr:uid="{00000000-0005-0000-0000-0000593F0000}"/>
    <cellStyle name="備註 3 2 2 3 8" xfId="11946" xr:uid="{00000000-0005-0000-0000-0000F0050000}"/>
    <cellStyle name="備註 3 2 2 3 8 2" xfId="30510" xr:uid="{00000000-0005-0000-0000-00005A3F0000}"/>
    <cellStyle name="備註 3 2 2 3 8 3" xfId="44654" xr:uid="{00000000-0005-0000-0000-00005A3F0000}"/>
    <cellStyle name="備註 3 2 2 3 9" xfId="13482" xr:uid="{00000000-0005-0000-0000-0000BB090000}"/>
    <cellStyle name="備註 3 2 2 3 9 2" xfId="32038" xr:uid="{00000000-0005-0000-0000-00005B3F0000}"/>
    <cellStyle name="備註 3 2 2 3 9 3" xfId="46103" xr:uid="{00000000-0005-0000-0000-00005B3F0000}"/>
    <cellStyle name="備註 3 2 2 4" xfId="2099" xr:uid="{00000000-0005-0000-0000-0000F0050000}"/>
    <cellStyle name="備註 3 2 2 4 10" xfId="21354" xr:uid="{00000000-0005-0000-0000-0000F0050000}"/>
    <cellStyle name="備註 3 2 2 4 10 2" xfId="39894" xr:uid="{00000000-0005-0000-0000-00005D3F0000}"/>
    <cellStyle name="備註 3 2 2 4 10 3" xfId="53242" xr:uid="{00000000-0005-0000-0000-00005D3F0000}"/>
    <cellStyle name="備註 3 2 2 4 11" xfId="23610" xr:uid="{00000000-0005-0000-0000-00005C3F0000}"/>
    <cellStyle name="備註 3 2 2 4 12" xfId="55019" xr:uid="{00000000-0005-0000-0000-0000F0050000}"/>
    <cellStyle name="備註 3 2 2 4 2" xfId="5306" xr:uid="{00000000-0005-0000-0000-0000BC090000}"/>
    <cellStyle name="備註 3 2 2 4 2 2" xfId="25723" xr:uid="{00000000-0005-0000-0000-00005E3F0000}"/>
    <cellStyle name="備註 3 2 2 4 2 3" xfId="41219" xr:uid="{00000000-0005-0000-0000-00005E3F0000}"/>
    <cellStyle name="備註 3 2 2 4 3" xfId="6766" xr:uid="{00000000-0005-0000-0000-0000BC090000}"/>
    <cellStyle name="備註 3 2 2 4 3 2" xfId="27027" xr:uid="{00000000-0005-0000-0000-00005F3F0000}"/>
    <cellStyle name="備註 3 2 2 4 3 3" xfId="42201" xr:uid="{00000000-0005-0000-0000-00005F3F0000}"/>
    <cellStyle name="備註 3 2 2 4 4" xfId="10744" xr:uid="{00000000-0005-0000-0000-0000372A0000}"/>
    <cellStyle name="備註 3 2 2 4 5" xfId="14053" xr:uid="{00000000-0005-0000-0000-0000BC090000}"/>
    <cellStyle name="備註 3 2 2 4 5 2" xfId="32609" xr:uid="{00000000-0005-0000-0000-0000613F0000}"/>
    <cellStyle name="備註 3 2 2 4 5 3" xfId="46612" xr:uid="{00000000-0005-0000-0000-0000613F0000}"/>
    <cellStyle name="備註 3 2 2 4 6" xfId="13892" xr:uid="{00000000-0005-0000-0000-0000F0050000}"/>
    <cellStyle name="備註 3 2 2 4 6 2" xfId="32448" xr:uid="{00000000-0005-0000-0000-0000623F0000}"/>
    <cellStyle name="備註 3 2 2 4 6 3" xfId="46460" xr:uid="{00000000-0005-0000-0000-0000623F0000}"/>
    <cellStyle name="備註 3 2 2 4 7" xfId="15455" xr:uid="{00000000-0005-0000-0000-0000BC090000}"/>
    <cellStyle name="備註 3 2 2 4 7 2" xfId="34011" xr:uid="{00000000-0005-0000-0000-0000633F0000}"/>
    <cellStyle name="備註 3 2 2 4 7 3" xfId="47935" xr:uid="{00000000-0005-0000-0000-0000633F0000}"/>
    <cellStyle name="備註 3 2 2 4 8" xfId="18543" xr:uid="{00000000-0005-0000-0000-0000F0050000}"/>
    <cellStyle name="備註 3 2 2 4 8 2" xfId="37099" xr:uid="{00000000-0005-0000-0000-0000643F0000}"/>
    <cellStyle name="備註 3 2 2 4 8 3" xfId="50601" xr:uid="{00000000-0005-0000-0000-0000643F0000}"/>
    <cellStyle name="備註 3 2 2 4 9" xfId="19254" xr:uid="{00000000-0005-0000-0000-0000BC090000}"/>
    <cellStyle name="備註 3 2 2 4 9 2" xfId="37810" xr:uid="{00000000-0005-0000-0000-0000653F0000}"/>
    <cellStyle name="備註 3 2 2 4 9 3" xfId="51302" xr:uid="{00000000-0005-0000-0000-0000653F0000}"/>
    <cellStyle name="備註 3 2 2 5" xfId="4687" xr:uid="{00000000-0005-0000-0000-0000B9090000}"/>
    <cellStyle name="備註 3 2 2 5 2" xfId="25198" xr:uid="{00000000-0005-0000-0000-0000663F0000}"/>
    <cellStyle name="備註 3 2 2 5 3" xfId="25408" xr:uid="{00000000-0005-0000-0000-0000663F0000}"/>
    <cellStyle name="備註 3 2 2 6" xfId="10741" xr:uid="{00000000-0005-0000-0000-0000342A0000}"/>
    <cellStyle name="備註 3 2 2 7" xfId="15211" xr:uid="{00000000-0005-0000-0000-0000F0050000}"/>
    <cellStyle name="備註 3 2 2 7 2" xfId="33767" xr:uid="{00000000-0005-0000-0000-0000683F0000}"/>
    <cellStyle name="備註 3 2 2 7 3" xfId="47713" xr:uid="{00000000-0005-0000-0000-0000683F0000}"/>
    <cellStyle name="備註 3 2 2 8" xfId="18011" xr:uid="{00000000-0005-0000-0000-0000B9090000}"/>
    <cellStyle name="備註 3 2 2 8 2" xfId="36567" xr:uid="{00000000-0005-0000-0000-0000693F0000}"/>
    <cellStyle name="備註 3 2 2 8 3" xfId="50135" xr:uid="{00000000-0005-0000-0000-0000693F0000}"/>
    <cellStyle name="備註 3 2 2 9" xfId="12132" xr:uid="{00000000-0005-0000-0000-0000F0050000}"/>
    <cellStyle name="備註 3 2 2 9 2" xfId="30695" xr:uid="{00000000-0005-0000-0000-00006A3F0000}"/>
    <cellStyle name="備註 3 2 2 9 3" xfId="44835" xr:uid="{00000000-0005-0000-0000-00006A3F0000}"/>
    <cellStyle name="備註 3 2 3" xfId="1475" xr:uid="{00000000-0005-0000-0000-0000F1050000}"/>
    <cellStyle name="備註 3 2 3 10" xfId="17358" xr:uid="{00000000-0005-0000-0000-0000BD090000}"/>
    <cellStyle name="備註 3 2 3 10 2" xfId="35914" xr:uid="{00000000-0005-0000-0000-00006C3F0000}"/>
    <cellStyle name="備註 3 2 3 10 3" xfId="49572" xr:uid="{00000000-0005-0000-0000-00006C3F0000}"/>
    <cellStyle name="備註 3 2 3 11" xfId="21129" xr:uid="{00000000-0005-0000-0000-0000F1050000}"/>
    <cellStyle name="備註 3 2 3 11 2" xfId="39669" xr:uid="{00000000-0005-0000-0000-00006D3F0000}"/>
    <cellStyle name="備註 3 2 3 11 3" xfId="53017" xr:uid="{00000000-0005-0000-0000-00006D3F0000}"/>
    <cellStyle name="備註 3 2 3 12" xfId="18103" xr:uid="{00000000-0005-0000-0000-0000F1050000}"/>
    <cellStyle name="備註 3 2 3 12 2" xfId="36659" xr:uid="{00000000-0005-0000-0000-00006E3F0000}"/>
    <cellStyle name="備註 3 2 3 12 3" xfId="50219" xr:uid="{00000000-0005-0000-0000-00006E3F0000}"/>
    <cellStyle name="備註 3 2 3 13" xfId="22319" xr:uid="{00000000-0005-0000-0000-0000BD090000}"/>
    <cellStyle name="備註 3 2 3 13 2" xfId="40859" xr:uid="{00000000-0005-0000-0000-00006F3F0000}"/>
    <cellStyle name="備註 3 2 3 13 3" xfId="54053" xr:uid="{00000000-0005-0000-0000-00006F3F0000}"/>
    <cellStyle name="備註 3 2 3 14" xfId="23210" xr:uid="{00000000-0005-0000-0000-00006B3F0000}"/>
    <cellStyle name="備註 3 2 3 15" xfId="29849" xr:uid="{00000000-0005-0000-0000-00006B3F0000}"/>
    <cellStyle name="備註 3 2 3 16" xfId="54576" xr:uid="{00000000-0005-0000-0000-0000F1050000}"/>
    <cellStyle name="備註 3 2 3 2" xfId="2151" xr:uid="{00000000-0005-0000-0000-0000F1050000}"/>
    <cellStyle name="備註 3 2 3 2 10" xfId="12170" xr:uid="{00000000-0005-0000-0000-0000BE090000}"/>
    <cellStyle name="備註 3 2 3 2 10 2" xfId="30733" xr:uid="{00000000-0005-0000-0000-0000713F0000}"/>
    <cellStyle name="備註 3 2 3 2 10 3" xfId="44867" xr:uid="{00000000-0005-0000-0000-0000713F0000}"/>
    <cellStyle name="備註 3 2 3 2 11" xfId="17882" xr:uid="{00000000-0005-0000-0000-0000F1050000}"/>
    <cellStyle name="備註 3 2 3 2 11 2" xfId="36438" xr:uid="{00000000-0005-0000-0000-0000723F0000}"/>
    <cellStyle name="備註 3 2 3 2 11 3" xfId="50023" xr:uid="{00000000-0005-0000-0000-0000723F0000}"/>
    <cellStyle name="備註 3 2 3 2 12" xfId="14688" xr:uid="{00000000-0005-0000-0000-0000BE090000}"/>
    <cellStyle name="備註 3 2 3 2 12 2" xfId="33244" xr:uid="{00000000-0005-0000-0000-0000733F0000}"/>
    <cellStyle name="備註 3 2 3 2 12 3" xfId="47213" xr:uid="{00000000-0005-0000-0000-0000733F0000}"/>
    <cellStyle name="備註 3 2 3 2 13" xfId="23662" xr:uid="{00000000-0005-0000-0000-0000703F0000}"/>
    <cellStyle name="備註 3 2 3 2 14" xfId="55071" xr:uid="{00000000-0005-0000-0000-0000F1050000}"/>
    <cellStyle name="備註 3 2 3 2 2" xfId="5358" xr:uid="{00000000-0005-0000-0000-0000BE090000}"/>
    <cellStyle name="備註 3 2 3 2 2 2" xfId="20348" xr:uid="{00000000-0005-0000-0000-00009E0C0000}"/>
    <cellStyle name="備註 3 2 3 2 2 2 2" xfId="38900" xr:uid="{00000000-0005-0000-0000-0000753F0000}"/>
    <cellStyle name="備註 3 2 3 2 2 2 3" xfId="52379" xr:uid="{00000000-0005-0000-0000-0000753F0000}"/>
    <cellStyle name="備註 3 2 3 2 2 3" xfId="25775" xr:uid="{00000000-0005-0000-0000-0000743F0000}"/>
    <cellStyle name="備註 3 2 3 2 2 4" xfId="41271" xr:uid="{00000000-0005-0000-0000-0000743F0000}"/>
    <cellStyle name="備註 3 2 3 2 3" xfId="7324" xr:uid="{00000000-0005-0000-0000-0000BE090000}"/>
    <cellStyle name="備註 3 2 3 2 3 2" xfId="27509" xr:uid="{00000000-0005-0000-0000-0000763F0000}"/>
    <cellStyle name="備註 3 2 3 2 3 3" xfId="42595" xr:uid="{00000000-0005-0000-0000-0000763F0000}"/>
    <cellStyle name="備註 3 2 3 2 4" xfId="4554" xr:uid="{00000000-0005-0000-0000-0000BE090000}"/>
    <cellStyle name="備註 3 2 3 2 4 2" xfId="25068" xr:uid="{00000000-0005-0000-0000-0000773F0000}"/>
    <cellStyle name="備註 3 2 3 2 4 3" xfId="22605" xr:uid="{00000000-0005-0000-0000-0000773F0000}"/>
    <cellStyle name="備註 3 2 3 2 5" xfId="6812" xr:uid="{00000000-0005-0000-0000-0000BE090000}"/>
    <cellStyle name="備註 3 2 3 2 5 2" xfId="27073" xr:uid="{00000000-0005-0000-0000-0000783F0000}"/>
    <cellStyle name="備註 3 2 3 2 5 3" xfId="42247" xr:uid="{00000000-0005-0000-0000-0000783F0000}"/>
    <cellStyle name="備註 3 2 3 2 6" xfId="10746" xr:uid="{00000000-0005-0000-0000-0000392A0000}"/>
    <cellStyle name="備註 3 2 3 2 7" xfId="14670" xr:uid="{00000000-0005-0000-0000-0000BE090000}"/>
    <cellStyle name="備註 3 2 3 2 7 2" xfId="33226" xr:uid="{00000000-0005-0000-0000-00007A3F0000}"/>
    <cellStyle name="備註 3 2 3 2 7 3" xfId="47195" xr:uid="{00000000-0005-0000-0000-00007A3F0000}"/>
    <cellStyle name="備註 3 2 3 2 8" xfId="14828" xr:uid="{00000000-0005-0000-0000-0000BD090000}"/>
    <cellStyle name="備註 3 2 3 2 8 2" xfId="33384" xr:uid="{00000000-0005-0000-0000-00007B3F0000}"/>
    <cellStyle name="備註 3 2 3 2 8 3" xfId="47346" xr:uid="{00000000-0005-0000-0000-00007B3F0000}"/>
    <cellStyle name="備註 3 2 3 2 9" xfId="13901" xr:uid="{00000000-0005-0000-0000-0000F1050000}"/>
    <cellStyle name="備註 3 2 3 2 9 2" xfId="32457" xr:uid="{00000000-0005-0000-0000-00007C3F0000}"/>
    <cellStyle name="備註 3 2 3 2 9 3" xfId="46469" xr:uid="{00000000-0005-0000-0000-00007C3F0000}"/>
    <cellStyle name="備註 3 2 3 3" xfId="2054" xr:uid="{00000000-0005-0000-0000-0000F1050000}"/>
    <cellStyle name="備註 3 2 3 3 10" xfId="17690" xr:uid="{00000000-0005-0000-0000-0000F1050000}"/>
    <cellStyle name="備註 3 2 3 3 10 2" xfId="36246" xr:uid="{00000000-0005-0000-0000-00007E3F0000}"/>
    <cellStyle name="備註 3 2 3 3 10 3" xfId="49861" xr:uid="{00000000-0005-0000-0000-00007E3F0000}"/>
    <cellStyle name="備註 3 2 3 3 11" xfId="15441" xr:uid="{00000000-0005-0000-0000-0000BF090000}"/>
    <cellStyle name="備註 3 2 3 3 11 2" xfId="33997" xr:uid="{00000000-0005-0000-0000-00007F3F0000}"/>
    <cellStyle name="備註 3 2 3 3 11 3" xfId="47921" xr:uid="{00000000-0005-0000-0000-00007F3F0000}"/>
    <cellStyle name="備註 3 2 3 3 12" xfId="54974" xr:uid="{00000000-0005-0000-0000-0000F1050000}"/>
    <cellStyle name="備註 3 2 3 3 2" xfId="5261" xr:uid="{00000000-0005-0000-0000-0000BF090000}"/>
    <cellStyle name="備註 3 2 3 3 2 2" xfId="20288" xr:uid="{00000000-0005-0000-0000-0000A00C0000}"/>
    <cellStyle name="備註 3 2 3 3 2 2 2" xfId="38840" xr:uid="{00000000-0005-0000-0000-0000813F0000}"/>
    <cellStyle name="備註 3 2 3 3 2 2 3" xfId="52319" xr:uid="{00000000-0005-0000-0000-0000813F0000}"/>
    <cellStyle name="備註 3 2 3 3 2 3" xfId="25678" xr:uid="{00000000-0005-0000-0000-0000803F0000}"/>
    <cellStyle name="備註 3 2 3 3 2 4" xfId="41174" xr:uid="{00000000-0005-0000-0000-0000803F0000}"/>
    <cellStyle name="備註 3 2 3 3 3" xfId="7227" xr:uid="{00000000-0005-0000-0000-0000BF090000}"/>
    <cellStyle name="備註 3 2 3 3 3 2" xfId="27412" xr:uid="{00000000-0005-0000-0000-0000823F0000}"/>
    <cellStyle name="備註 3 2 3 3 3 3" xfId="42503" xr:uid="{00000000-0005-0000-0000-0000823F0000}"/>
    <cellStyle name="備註 3 2 3 3 4" xfId="4164" xr:uid="{00000000-0005-0000-0000-0000BF090000}"/>
    <cellStyle name="備註 3 2 3 3 4 2" xfId="24717" xr:uid="{00000000-0005-0000-0000-0000833F0000}"/>
    <cellStyle name="備註 3 2 3 3 4 3" xfId="28483" xr:uid="{00000000-0005-0000-0000-0000833F0000}"/>
    <cellStyle name="備註 3 2 3 3 5" xfId="6721" xr:uid="{00000000-0005-0000-0000-0000BF090000}"/>
    <cellStyle name="備註 3 2 3 3 5 2" xfId="26982" xr:uid="{00000000-0005-0000-0000-0000843F0000}"/>
    <cellStyle name="備註 3 2 3 3 5 3" xfId="42156" xr:uid="{00000000-0005-0000-0000-0000843F0000}"/>
    <cellStyle name="備註 3 2 3 3 6" xfId="10747" xr:uid="{00000000-0005-0000-0000-00003A2A0000}"/>
    <cellStyle name="備註 3 2 3 3 7" xfId="13294" xr:uid="{00000000-0005-0000-0000-0000BF090000}"/>
    <cellStyle name="備註 3 2 3 3 7 2" xfId="31850" xr:uid="{00000000-0005-0000-0000-0000863F0000}"/>
    <cellStyle name="備註 3 2 3 3 7 3" xfId="45932" xr:uid="{00000000-0005-0000-0000-0000863F0000}"/>
    <cellStyle name="備註 3 2 3 3 8" xfId="14146" xr:uid="{00000000-0005-0000-0000-0000F1050000}"/>
    <cellStyle name="備註 3 2 3 3 8 2" xfId="32702" xr:uid="{00000000-0005-0000-0000-0000873F0000}"/>
    <cellStyle name="備註 3 2 3 3 8 3" xfId="46702" xr:uid="{00000000-0005-0000-0000-0000873F0000}"/>
    <cellStyle name="備註 3 2 3 3 9" xfId="13481" xr:uid="{00000000-0005-0000-0000-0000BF090000}"/>
    <cellStyle name="備註 3 2 3 3 9 2" xfId="32037" xr:uid="{00000000-0005-0000-0000-0000883F0000}"/>
    <cellStyle name="備註 3 2 3 3 9 3" xfId="46102" xr:uid="{00000000-0005-0000-0000-0000883F0000}"/>
    <cellStyle name="備註 3 2 3 4" xfId="2098" xr:uid="{00000000-0005-0000-0000-0000F1050000}"/>
    <cellStyle name="備註 3 2 3 4 10" xfId="21353" xr:uid="{00000000-0005-0000-0000-0000F1050000}"/>
    <cellStyle name="備註 3 2 3 4 10 2" xfId="39893" xr:uid="{00000000-0005-0000-0000-00008A3F0000}"/>
    <cellStyle name="備註 3 2 3 4 10 3" xfId="53241" xr:uid="{00000000-0005-0000-0000-00008A3F0000}"/>
    <cellStyle name="備註 3 2 3 4 11" xfId="23609" xr:uid="{00000000-0005-0000-0000-0000893F0000}"/>
    <cellStyle name="備註 3 2 3 4 12" xfId="55018" xr:uid="{00000000-0005-0000-0000-0000F1050000}"/>
    <cellStyle name="備註 3 2 3 4 2" xfId="5305" xr:uid="{00000000-0005-0000-0000-0000C0090000}"/>
    <cellStyle name="備註 3 2 3 4 2 2" xfId="25722" xr:uid="{00000000-0005-0000-0000-00008B3F0000}"/>
    <cellStyle name="備註 3 2 3 4 2 3" xfId="41218" xr:uid="{00000000-0005-0000-0000-00008B3F0000}"/>
    <cellStyle name="備註 3 2 3 4 3" xfId="6765" xr:uid="{00000000-0005-0000-0000-0000C0090000}"/>
    <cellStyle name="備註 3 2 3 4 3 2" xfId="27026" xr:uid="{00000000-0005-0000-0000-00008C3F0000}"/>
    <cellStyle name="備註 3 2 3 4 3 3" xfId="42200" xr:uid="{00000000-0005-0000-0000-00008C3F0000}"/>
    <cellStyle name="備註 3 2 3 4 4" xfId="10748" xr:uid="{00000000-0005-0000-0000-00003B2A0000}"/>
    <cellStyle name="備註 3 2 3 4 5" xfId="14114" xr:uid="{00000000-0005-0000-0000-0000C0090000}"/>
    <cellStyle name="備註 3 2 3 4 5 2" xfId="32670" xr:uid="{00000000-0005-0000-0000-00008E3F0000}"/>
    <cellStyle name="備註 3 2 3 4 5 3" xfId="46672" xr:uid="{00000000-0005-0000-0000-00008E3F0000}"/>
    <cellStyle name="備註 3 2 3 4 6" xfId="12412" xr:uid="{00000000-0005-0000-0000-0000F1050000}"/>
    <cellStyle name="備註 3 2 3 4 6 2" xfId="30971" xr:uid="{00000000-0005-0000-0000-00008F3F0000}"/>
    <cellStyle name="備註 3 2 3 4 6 3" xfId="45071" xr:uid="{00000000-0005-0000-0000-00008F3F0000}"/>
    <cellStyle name="備註 3 2 3 4 7" xfId="15626" xr:uid="{00000000-0005-0000-0000-0000C0090000}"/>
    <cellStyle name="備註 3 2 3 4 7 2" xfId="34182" xr:uid="{00000000-0005-0000-0000-0000903F0000}"/>
    <cellStyle name="備註 3 2 3 4 7 3" xfId="48071" xr:uid="{00000000-0005-0000-0000-0000903F0000}"/>
    <cellStyle name="備註 3 2 3 4 8" xfId="18823" xr:uid="{00000000-0005-0000-0000-0000F1050000}"/>
    <cellStyle name="備註 3 2 3 4 8 2" xfId="37379" xr:uid="{00000000-0005-0000-0000-0000913F0000}"/>
    <cellStyle name="備註 3 2 3 4 8 3" xfId="50872" xr:uid="{00000000-0005-0000-0000-0000913F0000}"/>
    <cellStyle name="備註 3 2 3 4 9" xfId="18190" xr:uid="{00000000-0005-0000-0000-0000C0090000}"/>
    <cellStyle name="備註 3 2 3 4 9 2" xfId="36746" xr:uid="{00000000-0005-0000-0000-0000923F0000}"/>
    <cellStyle name="備註 3 2 3 4 9 3" xfId="50297" xr:uid="{00000000-0005-0000-0000-0000923F0000}"/>
    <cellStyle name="備註 3 2 3 5" xfId="4688" xr:uid="{00000000-0005-0000-0000-0000BD090000}"/>
    <cellStyle name="備註 3 2 3 5 2" xfId="25199" xr:uid="{00000000-0005-0000-0000-0000933F0000}"/>
    <cellStyle name="備註 3 2 3 5 3" xfId="25412" xr:uid="{00000000-0005-0000-0000-0000933F0000}"/>
    <cellStyle name="備註 3 2 3 6" xfId="10745" xr:uid="{00000000-0005-0000-0000-0000382A0000}"/>
    <cellStyle name="備註 3 2 3 7" xfId="15317" xr:uid="{00000000-0005-0000-0000-0000F1050000}"/>
    <cellStyle name="備註 3 2 3 7 2" xfId="33873" xr:uid="{00000000-0005-0000-0000-0000953F0000}"/>
    <cellStyle name="備註 3 2 3 7 3" xfId="47809" xr:uid="{00000000-0005-0000-0000-0000953F0000}"/>
    <cellStyle name="備註 3 2 3 8" xfId="18151" xr:uid="{00000000-0005-0000-0000-0000BD090000}"/>
    <cellStyle name="備註 3 2 3 8 2" xfId="36707" xr:uid="{00000000-0005-0000-0000-0000963F0000}"/>
    <cellStyle name="備註 3 2 3 8 3" xfId="50260" xr:uid="{00000000-0005-0000-0000-0000963F0000}"/>
    <cellStyle name="備註 3 2 3 9" xfId="17216" xr:uid="{00000000-0005-0000-0000-0000F1050000}"/>
    <cellStyle name="備註 3 2 3 9 2" xfId="35772" xr:uid="{00000000-0005-0000-0000-0000973F0000}"/>
    <cellStyle name="備註 3 2 3 9 3" xfId="49444" xr:uid="{00000000-0005-0000-0000-0000973F0000}"/>
    <cellStyle name="備註 3 2 4" xfId="2153" xr:uid="{00000000-0005-0000-0000-0000EF050000}"/>
    <cellStyle name="備註 3 2 4 10" xfId="15645" xr:uid="{00000000-0005-0000-0000-0000C1090000}"/>
    <cellStyle name="備註 3 2 4 10 2" xfId="34201" xr:uid="{00000000-0005-0000-0000-0000993F0000}"/>
    <cellStyle name="備註 3 2 4 10 3" xfId="48090" xr:uid="{00000000-0005-0000-0000-0000993F0000}"/>
    <cellStyle name="備註 3 2 4 11" xfId="17853" xr:uid="{00000000-0005-0000-0000-0000EF050000}"/>
    <cellStyle name="備註 3 2 4 11 2" xfId="36409" xr:uid="{00000000-0005-0000-0000-00009A3F0000}"/>
    <cellStyle name="備註 3 2 4 11 3" xfId="49999" xr:uid="{00000000-0005-0000-0000-00009A3F0000}"/>
    <cellStyle name="備註 3 2 4 12" xfId="19227" xr:uid="{00000000-0005-0000-0000-0000C1090000}"/>
    <cellStyle name="備註 3 2 4 12 2" xfId="37783" xr:uid="{00000000-0005-0000-0000-00009B3F0000}"/>
    <cellStyle name="備註 3 2 4 12 3" xfId="51275" xr:uid="{00000000-0005-0000-0000-00009B3F0000}"/>
    <cellStyle name="備註 3 2 4 13" xfId="23664" xr:uid="{00000000-0005-0000-0000-0000983F0000}"/>
    <cellStyle name="備註 3 2 4 14" xfId="55073" xr:uid="{00000000-0005-0000-0000-0000EF050000}"/>
    <cellStyle name="備註 3 2 4 2" xfId="5360" xr:uid="{00000000-0005-0000-0000-0000C1090000}"/>
    <cellStyle name="備註 3 2 4 2 2" xfId="20350" xr:uid="{00000000-0005-0000-0000-0000A30C0000}"/>
    <cellStyle name="備註 3 2 4 2 2 2" xfId="38902" xr:uid="{00000000-0005-0000-0000-00009D3F0000}"/>
    <cellStyle name="備註 3 2 4 2 2 3" xfId="52381" xr:uid="{00000000-0005-0000-0000-00009D3F0000}"/>
    <cellStyle name="備註 3 2 4 2 3" xfId="25777" xr:uid="{00000000-0005-0000-0000-00009C3F0000}"/>
    <cellStyle name="備註 3 2 4 2 4" xfId="41273" xr:uid="{00000000-0005-0000-0000-00009C3F0000}"/>
    <cellStyle name="備註 3 2 4 3" xfId="7326" xr:uid="{00000000-0005-0000-0000-0000C1090000}"/>
    <cellStyle name="備註 3 2 4 3 2" xfId="27511" xr:uid="{00000000-0005-0000-0000-00009E3F0000}"/>
    <cellStyle name="備註 3 2 4 3 3" xfId="42597" xr:uid="{00000000-0005-0000-0000-00009E3F0000}"/>
    <cellStyle name="備註 3 2 4 4" xfId="4556" xr:uid="{00000000-0005-0000-0000-0000C1090000}"/>
    <cellStyle name="備註 3 2 4 4 2" xfId="25070" xr:uid="{00000000-0005-0000-0000-00009F3F0000}"/>
    <cellStyle name="備註 3 2 4 4 3" xfId="28317" xr:uid="{00000000-0005-0000-0000-00009F3F0000}"/>
    <cellStyle name="備註 3 2 4 5" xfId="8148" xr:uid="{00000000-0005-0000-0000-0000C1090000}"/>
    <cellStyle name="備註 3 2 4 5 2" xfId="28165" xr:uid="{00000000-0005-0000-0000-0000A03F0000}"/>
    <cellStyle name="備註 3 2 4 5 3" xfId="43063" xr:uid="{00000000-0005-0000-0000-0000A03F0000}"/>
    <cellStyle name="備註 3 2 4 6" xfId="10749" xr:uid="{00000000-0005-0000-0000-00003C2A0000}"/>
    <cellStyle name="備註 3 2 4 7" xfId="11769" xr:uid="{00000000-0005-0000-0000-0000C1090000}"/>
    <cellStyle name="備註 3 2 4 7 2" xfId="30333" xr:uid="{00000000-0005-0000-0000-0000A23F0000}"/>
    <cellStyle name="備註 3 2 4 7 3" xfId="44480" xr:uid="{00000000-0005-0000-0000-0000A23F0000}"/>
    <cellStyle name="備註 3 2 4 8" xfId="14830" xr:uid="{00000000-0005-0000-0000-0000C0090000}"/>
    <cellStyle name="備註 3 2 4 8 2" xfId="33386" xr:uid="{00000000-0005-0000-0000-0000A33F0000}"/>
    <cellStyle name="備註 3 2 4 8 3" xfId="47348" xr:uid="{00000000-0005-0000-0000-0000A33F0000}"/>
    <cellStyle name="備註 3 2 4 9" xfId="14309" xr:uid="{00000000-0005-0000-0000-0000EF050000}"/>
    <cellStyle name="備註 3 2 4 9 2" xfId="32865" xr:uid="{00000000-0005-0000-0000-0000A43F0000}"/>
    <cellStyle name="備註 3 2 4 9 3" xfId="46856" xr:uid="{00000000-0005-0000-0000-0000A43F0000}"/>
    <cellStyle name="備註 3 2 5" xfId="2056" xr:uid="{00000000-0005-0000-0000-0000EF050000}"/>
    <cellStyle name="備註 3 2 5 10" xfId="13781" xr:uid="{00000000-0005-0000-0000-0000EF050000}"/>
    <cellStyle name="備註 3 2 5 10 2" xfId="32337" xr:uid="{00000000-0005-0000-0000-0000A63F0000}"/>
    <cellStyle name="備註 3 2 5 10 3" xfId="46367" xr:uid="{00000000-0005-0000-0000-0000A63F0000}"/>
    <cellStyle name="備註 3 2 5 11" xfId="18934" xr:uid="{00000000-0005-0000-0000-0000C2090000}"/>
    <cellStyle name="備註 3 2 5 11 2" xfId="37490" xr:uid="{00000000-0005-0000-0000-0000A73F0000}"/>
    <cellStyle name="備註 3 2 5 11 3" xfId="50982" xr:uid="{00000000-0005-0000-0000-0000A73F0000}"/>
    <cellStyle name="備註 3 2 5 12" xfId="54976" xr:uid="{00000000-0005-0000-0000-0000EF050000}"/>
    <cellStyle name="備註 3 2 5 2" xfId="5263" xr:uid="{00000000-0005-0000-0000-0000C2090000}"/>
    <cellStyle name="備註 3 2 5 2 2" xfId="20290" xr:uid="{00000000-0005-0000-0000-0000A50C0000}"/>
    <cellStyle name="備註 3 2 5 2 2 2" xfId="38842" xr:uid="{00000000-0005-0000-0000-0000A93F0000}"/>
    <cellStyle name="備註 3 2 5 2 2 3" xfId="52321" xr:uid="{00000000-0005-0000-0000-0000A93F0000}"/>
    <cellStyle name="備註 3 2 5 2 3" xfId="25680" xr:uid="{00000000-0005-0000-0000-0000A83F0000}"/>
    <cellStyle name="備註 3 2 5 2 4" xfId="41176" xr:uid="{00000000-0005-0000-0000-0000A83F0000}"/>
    <cellStyle name="備註 3 2 5 3" xfId="7229" xr:uid="{00000000-0005-0000-0000-0000C2090000}"/>
    <cellStyle name="備註 3 2 5 3 2" xfId="27414" xr:uid="{00000000-0005-0000-0000-0000AA3F0000}"/>
    <cellStyle name="備註 3 2 5 3 3" xfId="42505" xr:uid="{00000000-0005-0000-0000-0000AA3F0000}"/>
    <cellStyle name="備註 3 2 5 4" xfId="4166" xr:uid="{00000000-0005-0000-0000-0000C2090000}"/>
    <cellStyle name="備註 3 2 5 4 2" xfId="24719" xr:uid="{00000000-0005-0000-0000-0000AB3F0000}"/>
    <cellStyle name="備註 3 2 5 4 3" xfId="22690" xr:uid="{00000000-0005-0000-0000-0000AB3F0000}"/>
    <cellStyle name="備註 3 2 5 5" xfId="6723" xr:uid="{00000000-0005-0000-0000-0000C2090000}"/>
    <cellStyle name="備註 3 2 5 5 2" xfId="26984" xr:uid="{00000000-0005-0000-0000-0000AC3F0000}"/>
    <cellStyle name="備註 3 2 5 5 3" xfId="42158" xr:uid="{00000000-0005-0000-0000-0000AC3F0000}"/>
    <cellStyle name="備註 3 2 5 6" xfId="10750" xr:uid="{00000000-0005-0000-0000-00003D2A0000}"/>
    <cellStyle name="備註 3 2 5 7" xfId="14107" xr:uid="{00000000-0005-0000-0000-0000C2090000}"/>
    <cellStyle name="備註 3 2 5 7 2" xfId="32663" xr:uid="{00000000-0005-0000-0000-0000AE3F0000}"/>
    <cellStyle name="備註 3 2 5 7 3" xfId="46665" xr:uid="{00000000-0005-0000-0000-0000AE3F0000}"/>
    <cellStyle name="備註 3 2 5 8" xfId="13933" xr:uid="{00000000-0005-0000-0000-0000EF050000}"/>
    <cellStyle name="備註 3 2 5 8 2" xfId="32489" xr:uid="{00000000-0005-0000-0000-0000AF3F0000}"/>
    <cellStyle name="備註 3 2 5 8 3" xfId="46501" xr:uid="{00000000-0005-0000-0000-0000AF3F0000}"/>
    <cellStyle name="備註 3 2 5 9" xfId="12292" xr:uid="{00000000-0005-0000-0000-0000C2090000}"/>
    <cellStyle name="備註 3 2 5 9 2" xfId="30853" xr:uid="{00000000-0005-0000-0000-0000B03F0000}"/>
    <cellStyle name="備註 3 2 5 9 3" xfId="44966" xr:uid="{00000000-0005-0000-0000-0000B03F0000}"/>
    <cellStyle name="備註 3 2 6" xfId="2100" xr:uid="{00000000-0005-0000-0000-0000EF050000}"/>
    <cellStyle name="備註 3 2 6 10" xfId="21355" xr:uid="{00000000-0005-0000-0000-0000EF050000}"/>
    <cellStyle name="備註 3 2 6 10 2" xfId="39895" xr:uid="{00000000-0005-0000-0000-0000B23F0000}"/>
    <cellStyle name="備註 3 2 6 10 3" xfId="53243" xr:uid="{00000000-0005-0000-0000-0000B23F0000}"/>
    <cellStyle name="備註 3 2 6 11" xfId="23611" xr:uid="{00000000-0005-0000-0000-0000B13F0000}"/>
    <cellStyle name="備註 3 2 6 12" xfId="55020" xr:uid="{00000000-0005-0000-0000-0000EF050000}"/>
    <cellStyle name="備註 3 2 6 2" xfId="5307" xr:uid="{00000000-0005-0000-0000-0000C3090000}"/>
    <cellStyle name="備註 3 2 6 2 2" xfId="25724" xr:uid="{00000000-0005-0000-0000-0000B33F0000}"/>
    <cellStyle name="備註 3 2 6 2 3" xfId="41220" xr:uid="{00000000-0005-0000-0000-0000B33F0000}"/>
    <cellStyle name="備註 3 2 6 3" xfId="6767" xr:uid="{00000000-0005-0000-0000-0000C3090000}"/>
    <cellStyle name="備註 3 2 6 3 2" xfId="27028" xr:uid="{00000000-0005-0000-0000-0000B43F0000}"/>
    <cellStyle name="備註 3 2 6 3 3" xfId="42202" xr:uid="{00000000-0005-0000-0000-0000B43F0000}"/>
    <cellStyle name="備註 3 2 6 4" xfId="10751" xr:uid="{00000000-0005-0000-0000-00003E2A0000}"/>
    <cellStyle name="備註 3 2 6 5" xfId="11610" xr:uid="{00000000-0005-0000-0000-0000C3090000}"/>
    <cellStyle name="備註 3 2 6 5 2" xfId="30174" xr:uid="{00000000-0005-0000-0000-0000B63F0000}"/>
    <cellStyle name="備註 3 2 6 5 3" xfId="44373" xr:uid="{00000000-0005-0000-0000-0000B63F0000}"/>
    <cellStyle name="備註 3 2 6 6" xfId="14537" xr:uid="{00000000-0005-0000-0000-0000EF050000}"/>
    <cellStyle name="備註 3 2 6 6 2" xfId="33093" xr:uid="{00000000-0005-0000-0000-0000B73F0000}"/>
    <cellStyle name="備註 3 2 6 6 3" xfId="47072" xr:uid="{00000000-0005-0000-0000-0000B73F0000}"/>
    <cellStyle name="備註 3 2 6 7" xfId="15623" xr:uid="{00000000-0005-0000-0000-0000C3090000}"/>
    <cellStyle name="備註 3 2 6 7 2" xfId="34179" xr:uid="{00000000-0005-0000-0000-0000B83F0000}"/>
    <cellStyle name="備註 3 2 6 7 3" xfId="48068" xr:uid="{00000000-0005-0000-0000-0000B83F0000}"/>
    <cellStyle name="備註 3 2 6 8" xfId="15421" xr:uid="{00000000-0005-0000-0000-0000EF050000}"/>
    <cellStyle name="備註 3 2 6 8 2" xfId="33977" xr:uid="{00000000-0005-0000-0000-0000B93F0000}"/>
    <cellStyle name="備註 3 2 6 8 3" xfId="47902" xr:uid="{00000000-0005-0000-0000-0000B93F0000}"/>
    <cellStyle name="備註 3 2 6 9" xfId="19176" xr:uid="{00000000-0005-0000-0000-0000C3090000}"/>
    <cellStyle name="備註 3 2 6 9 2" xfId="37732" xr:uid="{00000000-0005-0000-0000-0000BA3F0000}"/>
    <cellStyle name="備註 3 2 6 9 3" xfId="51224" xr:uid="{00000000-0005-0000-0000-0000BA3F0000}"/>
    <cellStyle name="備註 3 2 7" xfId="4686" xr:uid="{00000000-0005-0000-0000-0000B8090000}"/>
    <cellStyle name="備註 3 2 7 2" xfId="25197" xr:uid="{00000000-0005-0000-0000-0000BB3F0000}"/>
    <cellStyle name="備註 3 2 7 3" xfId="22547" xr:uid="{00000000-0005-0000-0000-0000BB3F0000}"/>
    <cellStyle name="備註 3 2 8" xfId="10740" xr:uid="{00000000-0005-0000-0000-0000332A0000}"/>
    <cellStyle name="備註 3 2 9" xfId="14223" xr:uid="{00000000-0005-0000-0000-0000EF050000}"/>
    <cellStyle name="備註 3 2 9 2" xfId="32779" xr:uid="{00000000-0005-0000-0000-0000BD3F0000}"/>
    <cellStyle name="備註 3 2 9 3" xfId="46776" xr:uid="{00000000-0005-0000-0000-0000BD3F0000}"/>
    <cellStyle name="備註 3 3" xfId="1476" xr:uid="{00000000-0005-0000-0000-0000F2050000}"/>
    <cellStyle name="備註 3 3 10" xfId="19696" xr:uid="{00000000-0005-0000-0000-0000C4090000}"/>
    <cellStyle name="備註 3 3 10 2" xfId="38252" xr:uid="{00000000-0005-0000-0000-0000BF3F0000}"/>
    <cellStyle name="備註 3 3 10 3" xfId="51744" xr:uid="{00000000-0005-0000-0000-0000BF3F0000}"/>
    <cellStyle name="備註 3 3 11" xfId="21130" xr:uid="{00000000-0005-0000-0000-0000F2050000}"/>
    <cellStyle name="備註 3 3 11 2" xfId="39670" xr:uid="{00000000-0005-0000-0000-0000C03F0000}"/>
    <cellStyle name="備註 3 3 11 3" xfId="53018" xr:uid="{00000000-0005-0000-0000-0000C03F0000}"/>
    <cellStyle name="備註 3 3 12" xfId="18754" xr:uid="{00000000-0005-0000-0000-0000F2050000}"/>
    <cellStyle name="備註 3 3 12 2" xfId="37310" xr:uid="{00000000-0005-0000-0000-0000C13F0000}"/>
    <cellStyle name="備註 3 3 12 3" xfId="50807" xr:uid="{00000000-0005-0000-0000-0000C13F0000}"/>
    <cellStyle name="備註 3 3 13" xfId="22320" xr:uid="{00000000-0005-0000-0000-0000C4090000}"/>
    <cellStyle name="備註 3 3 13 2" xfId="40860" xr:uid="{00000000-0005-0000-0000-0000C23F0000}"/>
    <cellStyle name="備註 3 3 13 3" xfId="54054" xr:uid="{00000000-0005-0000-0000-0000C23F0000}"/>
    <cellStyle name="備註 3 3 14" xfId="23211" xr:uid="{00000000-0005-0000-0000-0000BE3F0000}"/>
    <cellStyle name="備註 3 3 15" xfId="24368" xr:uid="{00000000-0005-0000-0000-0000BE3F0000}"/>
    <cellStyle name="備註 3 3 16" xfId="54577" xr:uid="{00000000-0005-0000-0000-0000F2050000}"/>
    <cellStyle name="備註 3 3 2" xfId="2150" xr:uid="{00000000-0005-0000-0000-0000F2050000}"/>
    <cellStyle name="備註 3 3 2 10" xfId="12289" xr:uid="{00000000-0005-0000-0000-0000C5090000}"/>
    <cellStyle name="備註 3 3 2 10 2" xfId="30850" xr:uid="{00000000-0005-0000-0000-0000C43F0000}"/>
    <cellStyle name="備註 3 3 2 10 3" xfId="44963" xr:uid="{00000000-0005-0000-0000-0000C43F0000}"/>
    <cellStyle name="備註 3 3 2 11" xfId="18652" xr:uid="{00000000-0005-0000-0000-0000F2050000}"/>
    <cellStyle name="備註 3 3 2 11 2" xfId="37208" xr:uid="{00000000-0005-0000-0000-0000C53F0000}"/>
    <cellStyle name="備註 3 3 2 11 3" xfId="50705" xr:uid="{00000000-0005-0000-0000-0000C53F0000}"/>
    <cellStyle name="備註 3 3 2 12" xfId="19204" xr:uid="{00000000-0005-0000-0000-0000C5090000}"/>
    <cellStyle name="備註 3 3 2 12 2" xfId="37760" xr:uid="{00000000-0005-0000-0000-0000C63F0000}"/>
    <cellStyle name="備註 3 3 2 12 3" xfId="51252" xr:uid="{00000000-0005-0000-0000-0000C63F0000}"/>
    <cellStyle name="備註 3 3 2 13" xfId="23661" xr:uid="{00000000-0005-0000-0000-0000C33F0000}"/>
    <cellStyle name="備註 3 3 2 14" xfId="55070" xr:uid="{00000000-0005-0000-0000-0000F2050000}"/>
    <cellStyle name="備註 3 3 2 2" xfId="5357" xr:uid="{00000000-0005-0000-0000-0000C5090000}"/>
    <cellStyle name="備註 3 3 2 2 2" xfId="20347" xr:uid="{00000000-0005-0000-0000-0000A90C0000}"/>
    <cellStyle name="備註 3 3 2 2 2 2" xfId="38899" xr:uid="{00000000-0005-0000-0000-0000C83F0000}"/>
    <cellStyle name="備註 3 3 2 2 2 3" xfId="52378" xr:uid="{00000000-0005-0000-0000-0000C83F0000}"/>
    <cellStyle name="備註 3 3 2 2 3" xfId="25774" xr:uid="{00000000-0005-0000-0000-0000C73F0000}"/>
    <cellStyle name="備註 3 3 2 2 4" xfId="41270" xr:uid="{00000000-0005-0000-0000-0000C73F0000}"/>
    <cellStyle name="備註 3 3 2 3" xfId="7323" xr:uid="{00000000-0005-0000-0000-0000C5090000}"/>
    <cellStyle name="備註 3 3 2 3 2" xfId="27508" xr:uid="{00000000-0005-0000-0000-0000C93F0000}"/>
    <cellStyle name="備註 3 3 2 3 3" xfId="42594" xr:uid="{00000000-0005-0000-0000-0000C93F0000}"/>
    <cellStyle name="備註 3 3 2 4" xfId="4553" xr:uid="{00000000-0005-0000-0000-0000C5090000}"/>
    <cellStyle name="備註 3 3 2 4 2" xfId="25067" xr:uid="{00000000-0005-0000-0000-0000CA3F0000}"/>
    <cellStyle name="備註 3 3 2 4 3" xfId="22606" xr:uid="{00000000-0005-0000-0000-0000CA3F0000}"/>
    <cellStyle name="備註 3 3 2 5" xfId="8149" xr:uid="{00000000-0005-0000-0000-0000C5090000}"/>
    <cellStyle name="備註 3 3 2 5 2" xfId="28166" xr:uid="{00000000-0005-0000-0000-0000CB3F0000}"/>
    <cellStyle name="備註 3 3 2 5 3" xfId="43064" xr:uid="{00000000-0005-0000-0000-0000CB3F0000}"/>
    <cellStyle name="備註 3 3 2 6" xfId="10753" xr:uid="{00000000-0005-0000-0000-0000402A0000}"/>
    <cellStyle name="備註 3 3 2 7" xfId="14061" xr:uid="{00000000-0005-0000-0000-0000C5090000}"/>
    <cellStyle name="備註 3 3 2 7 2" xfId="32617" xr:uid="{00000000-0005-0000-0000-0000CD3F0000}"/>
    <cellStyle name="備註 3 3 2 7 3" xfId="46620" xr:uid="{00000000-0005-0000-0000-0000CD3F0000}"/>
    <cellStyle name="備註 3 3 2 8" xfId="14827" xr:uid="{00000000-0005-0000-0000-0000C4090000}"/>
    <cellStyle name="備註 3 3 2 8 2" xfId="33383" xr:uid="{00000000-0005-0000-0000-0000CE3F0000}"/>
    <cellStyle name="備註 3 3 2 8 3" xfId="47345" xr:uid="{00000000-0005-0000-0000-0000CE3F0000}"/>
    <cellStyle name="備註 3 3 2 9" xfId="14307" xr:uid="{00000000-0005-0000-0000-0000F2050000}"/>
    <cellStyle name="備註 3 3 2 9 2" xfId="32863" xr:uid="{00000000-0005-0000-0000-0000CF3F0000}"/>
    <cellStyle name="備註 3 3 2 9 3" xfId="46854" xr:uid="{00000000-0005-0000-0000-0000CF3F0000}"/>
    <cellStyle name="備註 3 3 3" xfId="2053" xr:uid="{00000000-0005-0000-0000-0000F2050000}"/>
    <cellStyle name="備註 3 3 3 10" xfId="14732" xr:uid="{00000000-0005-0000-0000-0000F2050000}"/>
    <cellStyle name="備註 3 3 3 10 2" xfId="33288" xr:uid="{00000000-0005-0000-0000-0000D13F0000}"/>
    <cellStyle name="備註 3 3 3 10 3" xfId="47254" xr:uid="{00000000-0005-0000-0000-0000D13F0000}"/>
    <cellStyle name="備註 3 3 3 11" xfId="19429" xr:uid="{00000000-0005-0000-0000-0000C6090000}"/>
    <cellStyle name="備註 3 3 3 11 2" xfId="37985" xr:uid="{00000000-0005-0000-0000-0000D23F0000}"/>
    <cellStyle name="備註 3 3 3 11 3" xfId="51477" xr:uid="{00000000-0005-0000-0000-0000D23F0000}"/>
    <cellStyle name="備註 3 3 3 12" xfId="54973" xr:uid="{00000000-0005-0000-0000-0000F2050000}"/>
    <cellStyle name="備註 3 3 3 2" xfId="5260" xr:uid="{00000000-0005-0000-0000-0000C6090000}"/>
    <cellStyle name="備註 3 3 3 2 2" xfId="20287" xr:uid="{00000000-0005-0000-0000-0000AB0C0000}"/>
    <cellStyle name="備註 3 3 3 2 2 2" xfId="38839" xr:uid="{00000000-0005-0000-0000-0000D43F0000}"/>
    <cellStyle name="備註 3 3 3 2 2 3" xfId="52318" xr:uid="{00000000-0005-0000-0000-0000D43F0000}"/>
    <cellStyle name="備註 3 3 3 2 3" xfId="25677" xr:uid="{00000000-0005-0000-0000-0000D33F0000}"/>
    <cellStyle name="備註 3 3 3 2 4" xfId="41173" xr:uid="{00000000-0005-0000-0000-0000D33F0000}"/>
    <cellStyle name="備註 3 3 3 3" xfId="7226" xr:uid="{00000000-0005-0000-0000-0000C6090000}"/>
    <cellStyle name="備註 3 3 3 3 2" xfId="27411" xr:uid="{00000000-0005-0000-0000-0000D53F0000}"/>
    <cellStyle name="備註 3 3 3 3 3" xfId="42502" xr:uid="{00000000-0005-0000-0000-0000D53F0000}"/>
    <cellStyle name="備註 3 3 3 4" xfId="4163" xr:uid="{00000000-0005-0000-0000-0000C6090000}"/>
    <cellStyle name="備註 3 3 3 4 2" xfId="24716" xr:uid="{00000000-0005-0000-0000-0000D63F0000}"/>
    <cellStyle name="備註 3 3 3 4 3" xfId="22691" xr:uid="{00000000-0005-0000-0000-0000D63F0000}"/>
    <cellStyle name="備註 3 3 3 5" xfId="6720" xr:uid="{00000000-0005-0000-0000-0000C6090000}"/>
    <cellStyle name="備註 3 3 3 5 2" xfId="26981" xr:uid="{00000000-0005-0000-0000-0000D73F0000}"/>
    <cellStyle name="備註 3 3 3 5 3" xfId="42155" xr:uid="{00000000-0005-0000-0000-0000D73F0000}"/>
    <cellStyle name="備註 3 3 3 6" xfId="10754" xr:uid="{00000000-0005-0000-0000-0000412A0000}"/>
    <cellStyle name="備註 3 3 3 7" xfId="14043" xr:uid="{00000000-0005-0000-0000-0000C6090000}"/>
    <cellStyle name="備註 3 3 3 7 2" xfId="32599" xr:uid="{00000000-0005-0000-0000-0000D93F0000}"/>
    <cellStyle name="備註 3 3 3 7 3" xfId="46602" xr:uid="{00000000-0005-0000-0000-0000D93F0000}"/>
    <cellStyle name="備註 3 3 3 8" xfId="13310" xr:uid="{00000000-0005-0000-0000-0000F2050000}"/>
    <cellStyle name="備註 3 3 3 8 2" xfId="31866" xr:uid="{00000000-0005-0000-0000-0000DA3F0000}"/>
    <cellStyle name="備註 3 3 3 8 3" xfId="45946" xr:uid="{00000000-0005-0000-0000-0000DA3F0000}"/>
    <cellStyle name="備註 3 3 3 9" xfId="13480" xr:uid="{00000000-0005-0000-0000-0000C6090000}"/>
    <cellStyle name="備註 3 3 3 9 2" xfId="32036" xr:uid="{00000000-0005-0000-0000-0000DB3F0000}"/>
    <cellStyle name="備註 3 3 3 9 3" xfId="46101" xr:uid="{00000000-0005-0000-0000-0000DB3F0000}"/>
    <cellStyle name="備註 3 3 4" xfId="2097" xr:uid="{00000000-0005-0000-0000-0000F2050000}"/>
    <cellStyle name="備註 3 3 4 10" xfId="21352" xr:uid="{00000000-0005-0000-0000-0000F2050000}"/>
    <cellStyle name="備註 3 3 4 10 2" xfId="39892" xr:uid="{00000000-0005-0000-0000-0000DD3F0000}"/>
    <cellStyle name="備註 3 3 4 10 3" xfId="53240" xr:uid="{00000000-0005-0000-0000-0000DD3F0000}"/>
    <cellStyle name="備註 3 3 4 11" xfId="23608" xr:uid="{00000000-0005-0000-0000-0000DC3F0000}"/>
    <cellStyle name="備註 3 3 4 12" xfId="55017" xr:uid="{00000000-0005-0000-0000-0000F2050000}"/>
    <cellStyle name="備註 3 3 4 2" xfId="5304" xr:uid="{00000000-0005-0000-0000-0000C7090000}"/>
    <cellStyle name="備註 3 3 4 2 2" xfId="25721" xr:uid="{00000000-0005-0000-0000-0000DE3F0000}"/>
    <cellStyle name="備註 3 3 4 2 3" xfId="41217" xr:uid="{00000000-0005-0000-0000-0000DE3F0000}"/>
    <cellStyle name="備註 3 3 4 3" xfId="6764" xr:uid="{00000000-0005-0000-0000-0000C7090000}"/>
    <cellStyle name="備註 3 3 4 3 2" xfId="27025" xr:uid="{00000000-0005-0000-0000-0000DF3F0000}"/>
    <cellStyle name="備註 3 3 4 3 3" xfId="42199" xr:uid="{00000000-0005-0000-0000-0000DF3F0000}"/>
    <cellStyle name="備註 3 3 4 4" xfId="10755" xr:uid="{00000000-0005-0000-0000-0000422A0000}"/>
    <cellStyle name="備註 3 3 4 5" xfId="14178" xr:uid="{00000000-0005-0000-0000-0000C7090000}"/>
    <cellStyle name="備註 3 3 4 5 2" xfId="32734" xr:uid="{00000000-0005-0000-0000-0000E13F0000}"/>
    <cellStyle name="備註 3 3 4 5 3" xfId="46734" xr:uid="{00000000-0005-0000-0000-0000E13F0000}"/>
    <cellStyle name="備註 3 3 4 6" xfId="14079" xr:uid="{00000000-0005-0000-0000-0000F2050000}"/>
    <cellStyle name="備註 3 3 4 6 2" xfId="32635" xr:uid="{00000000-0005-0000-0000-0000E23F0000}"/>
    <cellStyle name="備註 3 3 4 6 3" xfId="46638" xr:uid="{00000000-0005-0000-0000-0000E23F0000}"/>
    <cellStyle name="備註 3 3 4 7" xfId="15458" xr:uid="{00000000-0005-0000-0000-0000C7090000}"/>
    <cellStyle name="備註 3 3 4 7 2" xfId="34014" xr:uid="{00000000-0005-0000-0000-0000E33F0000}"/>
    <cellStyle name="備註 3 3 4 7 3" xfId="47938" xr:uid="{00000000-0005-0000-0000-0000E33F0000}"/>
    <cellStyle name="備註 3 3 4 8" xfId="13433" xr:uid="{00000000-0005-0000-0000-0000F2050000}"/>
    <cellStyle name="備註 3 3 4 8 2" xfId="31989" xr:uid="{00000000-0005-0000-0000-0000E43F0000}"/>
    <cellStyle name="備註 3 3 4 8 3" xfId="46060" xr:uid="{00000000-0005-0000-0000-0000E43F0000}"/>
    <cellStyle name="備註 3 3 4 9" xfId="19795" xr:uid="{00000000-0005-0000-0000-0000C7090000}"/>
    <cellStyle name="備註 3 3 4 9 2" xfId="38351" xr:uid="{00000000-0005-0000-0000-0000E53F0000}"/>
    <cellStyle name="備註 3 3 4 9 3" xfId="51843" xr:uid="{00000000-0005-0000-0000-0000E53F0000}"/>
    <cellStyle name="備註 3 3 5" xfId="4689" xr:uid="{00000000-0005-0000-0000-0000C4090000}"/>
    <cellStyle name="備註 3 3 5 2" xfId="25200" xr:uid="{00000000-0005-0000-0000-0000E63F0000}"/>
    <cellStyle name="備註 3 3 5 3" xfId="22546" xr:uid="{00000000-0005-0000-0000-0000E63F0000}"/>
    <cellStyle name="備註 3 3 6" xfId="10752" xr:uid="{00000000-0005-0000-0000-00003F2A0000}"/>
    <cellStyle name="備註 3 3 7" xfId="11725" xr:uid="{00000000-0005-0000-0000-0000F2050000}"/>
    <cellStyle name="備註 3 3 7 2" xfId="30289" xr:uid="{00000000-0005-0000-0000-0000E83F0000}"/>
    <cellStyle name="備註 3 3 7 3" xfId="44437" xr:uid="{00000000-0005-0000-0000-0000E83F0000}"/>
    <cellStyle name="備註 3 3 8" xfId="15567" xr:uid="{00000000-0005-0000-0000-0000C4090000}"/>
    <cellStyle name="備註 3 3 8 2" xfId="34123" xr:uid="{00000000-0005-0000-0000-0000E93F0000}"/>
    <cellStyle name="備註 3 3 8 3" xfId="48018" xr:uid="{00000000-0005-0000-0000-0000E93F0000}"/>
    <cellStyle name="備註 3 3 9" xfId="15446" xr:uid="{00000000-0005-0000-0000-0000F2050000}"/>
    <cellStyle name="備註 3 3 9 2" xfId="34002" xr:uid="{00000000-0005-0000-0000-0000EA3F0000}"/>
    <cellStyle name="備註 3 3 9 3" xfId="47926" xr:uid="{00000000-0005-0000-0000-0000EA3F0000}"/>
    <cellStyle name="備註 3 4" xfId="1477" xr:uid="{00000000-0005-0000-0000-0000F3050000}"/>
    <cellStyle name="備註 3 4 10" xfId="19339" xr:uid="{00000000-0005-0000-0000-0000C8090000}"/>
    <cellStyle name="備註 3 4 10 2" xfId="37895" xr:uid="{00000000-0005-0000-0000-0000EC3F0000}"/>
    <cellStyle name="備註 3 4 10 3" xfId="51387" xr:uid="{00000000-0005-0000-0000-0000EC3F0000}"/>
    <cellStyle name="備註 3 4 11" xfId="21131" xr:uid="{00000000-0005-0000-0000-0000F3050000}"/>
    <cellStyle name="備註 3 4 11 2" xfId="39671" xr:uid="{00000000-0005-0000-0000-0000ED3F0000}"/>
    <cellStyle name="備註 3 4 11 3" xfId="53019" xr:uid="{00000000-0005-0000-0000-0000ED3F0000}"/>
    <cellStyle name="備註 3 4 12" xfId="18601" xr:uid="{00000000-0005-0000-0000-0000F3050000}"/>
    <cellStyle name="備註 3 4 12 2" xfId="37157" xr:uid="{00000000-0005-0000-0000-0000EE3F0000}"/>
    <cellStyle name="備註 3 4 12 3" xfId="50659" xr:uid="{00000000-0005-0000-0000-0000EE3F0000}"/>
    <cellStyle name="備註 3 4 13" xfId="22321" xr:uid="{00000000-0005-0000-0000-0000C8090000}"/>
    <cellStyle name="備註 3 4 13 2" xfId="40861" xr:uid="{00000000-0005-0000-0000-0000EF3F0000}"/>
    <cellStyle name="備註 3 4 13 3" xfId="54055" xr:uid="{00000000-0005-0000-0000-0000EF3F0000}"/>
    <cellStyle name="備註 3 4 14" xfId="23212" xr:uid="{00000000-0005-0000-0000-0000EB3F0000}"/>
    <cellStyle name="備註 3 4 15" xfId="29848" xr:uid="{00000000-0005-0000-0000-0000EB3F0000}"/>
    <cellStyle name="備註 3 4 16" xfId="54578" xr:uid="{00000000-0005-0000-0000-0000F3050000}"/>
    <cellStyle name="備註 3 4 2" xfId="2149" xr:uid="{00000000-0005-0000-0000-0000F3050000}"/>
    <cellStyle name="備註 3 4 2 10" xfId="11533" xr:uid="{00000000-0005-0000-0000-0000C9090000}"/>
    <cellStyle name="備註 3 4 2 10 2" xfId="30097" xr:uid="{00000000-0005-0000-0000-0000F13F0000}"/>
    <cellStyle name="備註 3 4 2 10 3" xfId="44307" xr:uid="{00000000-0005-0000-0000-0000F13F0000}"/>
    <cellStyle name="備註 3 4 2 11" xfId="18783" xr:uid="{00000000-0005-0000-0000-0000F3050000}"/>
    <cellStyle name="備註 3 4 2 11 2" xfId="37339" xr:uid="{00000000-0005-0000-0000-0000F23F0000}"/>
    <cellStyle name="備註 3 4 2 11 3" xfId="50832" xr:uid="{00000000-0005-0000-0000-0000F23F0000}"/>
    <cellStyle name="備註 3 4 2 12" xfId="18919" xr:uid="{00000000-0005-0000-0000-0000C9090000}"/>
    <cellStyle name="備註 3 4 2 12 2" xfId="37475" xr:uid="{00000000-0005-0000-0000-0000F33F0000}"/>
    <cellStyle name="備註 3 4 2 12 3" xfId="50967" xr:uid="{00000000-0005-0000-0000-0000F33F0000}"/>
    <cellStyle name="備註 3 4 2 13" xfId="23660" xr:uid="{00000000-0005-0000-0000-0000F03F0000}"/>
    <cellStyle name="備註 3 4 2 14" xfId="55069" xr:uid="{00000000-0005-0000-0000-0000F3050000}"/>
    <cellStyle name="備註 3 4 2 2" xfId="5356" xr:uid="{00000000-0005-0000-0000-0000C9090000}"/>
    <cellStyle name="備註 3 4 2 2 2" xfId="20346" xr:uid="{00000000-0005-0000-0000-0000AF0C0000}"/>
    <cellStyle name="備註 3 4 2 2 2 2" xfId="38898" xr:uid="{00000000-0005-0000-0000-0000F53F0000}"/>
    <cellStyle name="備註 3 4 2 2 2 3" xfId="52377" xr:uid="{00000000-0005-0000-0000-0000F53F0000}"/>
    <cellStyle name="備註 3 4 2 2 3" xfId="25773" xr:uid="{00000000-0005-0000-0000-0000F43F0000}"/>
    <cellStyle name="備註 3 4 2 2 4" xfId="41269" xr:uid="{00000000-0005-0000-0000-0000F43F0000}"/>
    <cellStyle name="備註 3 4 2 3" xfId="7322" xr:uid="{00000000-0005-0000-0000-0000C9090000}"/>
    <cellStyle name="備註 3 4 2 3 2" xfId="27507" xr:uid="{00000000-0005-0000-0000-0000F63F0000}"/>
    <cellStyle name="備註 3 4 2 3 3" xfId="42593" xr:uid="{00000000-0005-0000-0000-0000F63F0000}"/>
    <cellStyle name="備註 3 4 2 4" xfId="4552" xr:uid="{00000000-0005-0000-0000-0000C9090000}"/>
    <cellStyle name="備註 3 4 2 4 2" xfId="25066" xr:uid="{00000000-0005-0000-0000-0000F73F0000}"/>
    <cellStyle name="備註 3 4 2 4 3" xfId="26858" xr:uid="{00000000-0005-0000-0000-0000F73F0000}"/>
    <cellStyle name="備註 3 4 2 5" xfId="8150" xr:uid="{00000000-0005-0000-0000-0000C9090000}"/>
    <cellStyle name="備註 3 4 2 5 2" xfId="28167" xr:uid="{00000000-0005-0000-0000-0000F83F0000}"/>
    <cellStyle name="備註 3 4 2 5 3" xfId="43065" xr:uid="{00000000-0005-0000-0000-0000F83F0000}"/>
    <cellStyle name="備註 3 4 2 6" xfId="10757" xr:uid="{00000000-0005-0000-0000-0000442A0000}"/>
    <cellStyle name="備註 3 4 2 7" xfId="14182" xr:uid="{00000000-0005-0000-0000-0000C9090000}"/>
    <cellStyle name="備註 3 4 2 7 2" xfId="32738" xr:uid="{00000000-0005-0000-0000-0000FA3F0000}"/>
    <cellStyle name="備註 3 4 2 7 3" xfId="46738" xr:uid="{00000000-0005-0000-0000-0000FA3F0000}"/>
    <cellStyle name="備註 3 4 2 8" xfId="14826" xr:uid="{00000000-0005-0000-0000-0000C8090000}"/>
    <cellStyle name="備註 3 4 2 8 2" xfId="33382" xr:uid="{00000000-0005-0000-0000-0000FB3F0000}"/>
    <cellStyle name="備註 3 4 2 8 3" xfId="47344" xr:uid="{00000000-0005-0000-0000-0000FB3F0000}"/>
    <cellStyle name="備註 3 4 2 9" xfId="14457" xr:uid="{00000000-0005-0000-0000-0000F3050000}"/>
    <cellStyle name="備註 3 4 2 9 2" xfId="33013" xr:uid="{00000000-0005-0000-0000-0000FC3F0000}"/>
    <cellStyle name="備註 3 4 2 9 3" xfId="46994" xr:uid="{00000000-0005-0000-0000-0000FC3F0000}"/>
    <cellStyle name="備註 3 4 3" xfId="2052" xr:uid="{00000000-0005-0000-0000-0000F3050000}"/>
    <cellStyle name="備註 3 4 3 10" xfId="15833" xr:uid="{00000000-0005-0000-0000-0000F3050000}"/>
    <cellStyle name="備註 3 4 3 10 2" xfId="34389" xr:uid="{00000000-0005-0000-0000-0000FE3F0000}"/>
    <cellStyle name="備註 3 4 3 10 3" xfId="48241" xr:uid="{00000000-0005-0000-0000-0000FE3F0000}"/>
    <cellStyle name="備註 3 4 3 11" xfId="19270" xr:uid="{00000000-0005-0000-0000-0000CA090000}"/>
    <cellStyle name="備註 3 4 3 11 2" xfId="37826" xr:uid="{00000000-0005-0000-0000-0000FF3F0000}"/>
    <cellStyle name="備註 3 4 3 11 3" xfId="51318" xr:uid="{00000000-0005-0000-0000-0000FF3F0000}"/>
    <cellStyle name="備註 3 4 3 12" xfId="54972" xr:uid="{00000000-0005-0000-0000-0000F3050000}"/>
    <cellStyle name="備註 3 4 3 2" xfId="5259" xr:uid="{00000000-0005-0000-0000-0000CA090000}"/>
    <cellStyle name="備註 3 4 3 2 2" xfId="20286" xr:uid="{00000000-0005-0000-0000-0000B10C0000}"/>
    <cellStyle name="備註 3 4 3 2 2 2" xfId="38838" xr:uid="{00000000-0005-0000-0000-000001400000}"/>
    <cellStyle name="備註 3 4 3 2 2 3" xfId="52317" xr:uid="{00000000-0005-0000-0000-000001400000}"/>
    <cellStyle name="備註 3 4 3 2 3" xfId="25676" xr:uid="{00000000-0005-0000-0000-000000400000}"/>
    <cellStyle name="備註 3 4 3 2 4" xfId="41172" xr:uid="{00000000-0005-0000-0000-000000400000}"/>
    <cellStyle name="備註 3 4 3 3" xfId="7225" xr:uid="{00000000-0005-0000-0000-0000CA090000}"/>
    <cellStyle name="備註 3 4 3 3 2" xfId="27410" xr:uid="{00000000-0005-0000-0000-000002400000}"/>
    <cellStyle name="備註 3 4 3 3 3" xfId="42501" xr:uid="{00000000-0005-0000-0000-000002400000}"/>
    <cellStyle name="備註 3 4 3 4" xfId="4162" xr:uid="{00000000-0005-0000-0000-0000CA090000}"/>
    <cellStyle name="備註 3 4 3 4 2" xfId="24715" xr:uid="{00000000-0005-0000-0000-000003400000}"/>
    <cellStyle name="備註 3 4 3 4 3" xfId="22692" xr:uid="{00000000-0005-0000-0000-000003400000}"/>
    <cellStyle name="備註 3 4 3 5" xfId="6719" xr:uid="{00000000-0005-0000-0000-0000CA090000}"/>
    <cellStyle name="備註 3 4 3 5 2" xfId="26980" xr:uid="{00000000-0005-0000-0000-000004400000}"/>
    <cellStyle name="備註 3 4 3 5 3" xfId="42154" xr:uid="{00000000-0005-0000-0000-000004400000}"/>
    <cellStyle name="備註 3 4 3 6" xfId="10758" xr:uid="{00000000-0005-0000-0000-0000452A0000}"/>
    <cellStyle name="備註 3 4 3 7" xfId="14104" xr:uid="{00000000-0005-0000-0000-0000CA090000}"/>
    <cellStyle name="備註 3 4 3 7 2" xfId="32660" xr:uid="{00000000-0005-0000-0000-000006400000}"/>
    <cellStyle name="備註 3 4 3 7 3" xfId="46662" xr:uid="{00000000-0005-0000-0000-000006400000}"/>
    <cellStyle name="備註 3 4 3 8" xfId="13890" xr:uid="{00000000-0005-0000-0000-0000F3050000}"/>
    <cellStyle name="備註 3 4 3 8 2" xfId="32446" xr:uid="{00000000-0005-0000-0000-000007400000}"/>
    <cellStyle name="備註 3 4 3 8 3" xfId="46458" xr:uid="{00000000-0005-0000-0000-000007400000}"/>
    <cellStyle name="備註 3 4 3 9" xfId="11546" xr:uid="{00000000-0005-0000-0000-0000CA090000}"/>
    <cellStyle name="備註 3 4 3 9 2" xfId="30110" xr:uid="{00000000-0005-0000-0000-000008400000}"/>
    <cellStyle name="備註 3 4 3 9 3" xfId="44320" xr:uid="{00000000-0005-0000-0000-000008400000}"/>
    <cellStyle name="備註 3 4 4" xfId="2096" xr:uid="{00000000-0005-0000-0000-0000F3050000}"/>
    <cellStyle name="備註 3 4 4 10" xfId="21351" xr:uid="{00000000-0005-0000-0000-0000F3050000}"/>
    <cellStyle name="備註 3 4 4 10 2" xfId="39891" xr:uid="{00000000-0005-0000-0000-00000A400000}"/>
    <cellStyle name="備註 3 4 4 10 3" xfId="53239" xr:uid="{00000000-0005-0000-0000-00000A400000}"/>
    <cellStyle name="備註 3 4 4 11" xfId="23607" xr:uid="{00000000-0005-0000-0000-000009400000}"/>
    <cellStyle name="備註 3 4 4 12" xfId="55016" xr:uid="{00000000-0005-0000-0000-0000F3050000}"/>
    <cellStyle name="備註 3 4 4 2" xfId="5303" xr:uid="{00000000-0005-0000-0000-0000CB090000}"/>
    <cellStyle name="備註 3 4 4 2 2" xfId="25720" xr:uid="{00000000-0005-0000-0000-00000B400000}"/>
    <cellStyle name="備註 3 4 4 2 3" xfId="41216" xr:uid="{00000000-0005-0000-0000-00000B400000}"/>
    <cellStyle name="備註 3 4 4 3" xfId="6763" xr:uid="{00000000-0005-0000-0000-0000CB090000}"/>
    <cellStyle name="備註 3 4 4 3 2" xfId="27024" xr:uid="{00000000-0005-0000-0000-00000C400000}"/>
    <cellStyle name="備註 3 4 4 3 3" xfId="42198" xr:uid="{00000000-0005-0000-0000-00000C400000}"/>
    <cellStyle name="備註 3 4 4 4" xfId="10759" xr:uid="{00000000-0005-0000-0000-0000462A0000}"/>
    <cellStyle name="備註 3 4 4 5" xfId="12072" xr:uid="{00000000-0005-0000-0000-0000CB090000}"/>
    <cellStyle name="備註 3 4 4 5 2" xfId="30635" xr:uid="{00000000-0005-0000-0000-00000E400000}"/>
    <cellStyle name="備註 3 4 4 5 3" xfId="44778" xr:uid="{00000000-0005-0000-0000-00000E400000}"/>
    <cellStyle name="備註 3 4 4 6" xfId="14316" xr:uid="{00000000-0005-0000-0000-0000F3050000}"/>
    <cellStyle name="備註 3 4 4 6 2" xfId="32872" xr:uid="{00000000-0005-0000-0000-00000F400000}"/>
    <cellStyle name="備註 3 4 4 6 3" xfId="46863" xr:uid="{00000000-0005-0000-0000-00000F400000}"/>
    <cellStyle name="備註 3 4 4 7" xfId="11540" xr:uid="{00000000-0005-0000-0000-0000CB090000}"/>
    <cellStyle name="備註 3 4 4 7 2" xfId="30104" xr:uid="{00000000-0005-0000-0000-000010400000}"/>
    <cellStyle name="備註 3 4 4 7 3" xfId="44314" xr:uid="{00000000-0005-0000-0000-000010400000}"/>
    <cellStyle name="備註 3 4 4 8" xfId="18390" xr:uid="{00000000-0005-0000-0000-0000F3050000}"/>
    <cellStyle name="備註 3 4 4 8 2" xfId="36946" xr:uid="{00000000-0005-0000-0000-000011400000}"/>
    <cellStyle name="備註 3 4 4 8 3" xfId="50467" xr:uid="{00000000-0005-0000-0000-000011400000}"/>
    <cellStyle name="備註 3 4 4 9" xfId="15915" xr:uid="{00000000-0005-0000-0000-0000CB090000}"/>
    <cellStyle name="備註 3 4 4 9 2" xfId="34471" xr:uid="{00000000-0005-0000-0000-000012400000}"/>
    <cellStyle name="備註 3 4 4 9 3" xfId="48317" xr:uid="{00000000-0005-0000-0000-000012400000}"/>
    <cellStyle name="備註 3 4 5" xfId="4690" xr:uid="{00000000-0005-0000-0000-0000C8090000}"/>
    <cellStyle name="備註 3 4 5 2" xfId="25201" xr:uid="{00000000-0005-0000-0000-000013400000}"/>
    <cellStyle name="備註 3 4 5 3" xfId="22545" xr:uid="{00000000-0005-0000-0000-000013400000}"/>
    <cellStyle name="備註 3 4 6" xfId="10756" xr:uid="{00000000-0005-0000-0000-0000432A0000}"/>
    <cellStyle name="備註 3 4 7" xfId="14692" xr:uid="{00000000-0005-0000-0000-0000F3050000}"/>
    <cellStyle name="備註 3 4 7 2" xfId="33248" xr:uid="{00000000-0005-0000-0000-000015400000}"/>
    <cellStyle name="備註 3 4 7 3" xfId="47217" xr:uid="{00000000-0005-0000-0000-000015400000}"/>
    <cellStyle name="備註 3 4 8" xfId="15994" xr:uid="{00000000-0005-0000-0000-0000C8090000}"/>
    <cellStyle name="備註 3 4 8 2" xfId="34550" xr:uid="{00000000-0005-0000-0000-000016400000}"/>
    <cellStyle name="備註 3 4 8 3" xfId="48380" xr:uid="{00000000-0005-0000-0000-000016400000}"/>
    <cellStyle name="備註 3 4 9" xfId="14929" xr:uid="{00000000-0005-0000-0000-0000F3050000}"/>
    <cellStyle name="備註 3 4 9 2" xfId="33485" xr:uid="{00000000-0005-0000-0000-000017400000}"/>
    <cellStyle name="備註 3 4 9 3" xfId="47443" xr:uid="{00000000-0005-0000-0000-000017400000}"/>
    <cellStyle name="備註 3 5" xfId="2154" xr:uid="{00000000-0005-0000-0000-0000EE050000}"/>
    <cellStyle name="備註 3 5 10" xfId="15476" xr:uid="{00000000-0005-0000-0000-0000CC090000}"/>
    <cellStyle name="備註 3 5 10 2" xfId="34032" xr:uid="{00000000-0005-0000-0000-000019400000}"/>
    <cellStyle name="備註 3 5 10 3" xfId="47956" xr:uid="{00000000-0005-0000-0000-000019400000}"/>
    <cellStyle name="備註 3 5 11" xfId="18858" xr:uid="{00000000-0005-0000-0000-0000EE050000}"/>
    <cellStyle name="備註 3 5 11 2" xfId="37414" xr:uid="{00000000-0005-0000-0000-00001A400000}"/>
    <cellStyle name="備註 3 5 11 3" xfId="50906" xr:uid="{00000000-0005-0000-0000-00001A400000}"/>
    <cellStyle name="備註 3 5 12" xfId="21067" xr:uid="{00000000-0005-0000-0000-0000CC090000}"/>
    <cellStyle name="備註 3 5 12 2" xfId="39607" xr:uid="{00000000-0005-0000-0000-00001B400000}"/>
    <cellStyle name="備註 3 5 12 3" xfId="52955" xr:uid="{00000000-0005-0000-0000-00001B400000}"/>
    <cellStyle name="備註 3 5 13" xfId="23665" xr:uid="{00000000-0005-0000-0000-000018400000}"/>
    <cellStyle name="備註 3 5 14" xfId="55074" xr:uid="{00000000-0005-0000-0000-0000EE050000}"/>
    <cellStyle name="備註 3 5 2" xfId="5361" xr:uid="{00000000-0005-0000-0000-0000CC090000}"/>
    <cellStyle name="備註 3 5 2 2" xfId="20351" xr:uid="{00000000-0005-0000-0000-0000B40C0000}"/>
    <cellStyle name="備註 3 5 2 2 2" xfId="38903" xr:uid="{00000000-0005-0000-0000-00001D400000}"/>
    <cellStyle name="備註 3 5 2 2 3" xfId="52382" xr:uid="{00000000-0005-0000-0000-00001D400000}"/>
    <cellStyle name="備註 3 5 2 3" xfId="25778" xr:uid="{00000000-0005-0000-0000-00001C400000}"/>
    <cellStyle name="備註 3 5 2 4" xfId="41274" xr:uid="{00000000-0005-0000-0000-00001C400000}"/>
    <cellStyle name="備註 3 5 3" xfId="7327" xr:uid="{00000000-0005-0000-0000-0000CC090000}"/>
    <cellStyle name="備註 3 5 3 2" xfId="27512" xr:uid="{00000000-0005-0000-0000-00001E400000}"/>
    <cellStyle name="備註 3 5 3 3" xfId="42598" xr:uid="{00000000-0005-0000-0000-00001E400000}"/>
    <cellStyle name="備註 3 5 4" xfId="4557" xr:uid="{00000000-0005-0000-0000-0000CC090000}"/>
    <cellStyle name="備註 3 5 4 2" xfId="25071" xr:uid="{00000000-0005-0000-0000-00001F400000}"/>
    <cellStyle name="備註 3 5 4 3" xfId="22604" xr:uid="{00000000-0005-0000-0000-00001F400000}"/>
    <cellStyle name="備註 3 5 5" xfId="6813" xr:uid="{00000000-0005-0000-0000-0000CC090000}"/>
    <cellStyle name="備註 3 5 5 2" xfId="27074" xr:uid="{00000000-0005-0000-0000-000020400000}"/>
    <cellStyle name="備註 3 5 5 3" xfId="42248" xr:uid="{00000000-0005-0000-0000-000020400000}"/>
    <cellStyle name="備註 3 5 6" xfId="10760" xr:uid="{00000000-0005-0000-0000-0000472A0000}"/>
    <cellStyle name="備註 3 5 7" xfId="11484" xr:uid="{00000000-0005-0000-0000-0000CC090000}"/>
    <cellStyle name="備註 3 5 7 2" xfId="30048" xr:uid="{00000000-0005-0000-0000-000022400000}"/>
    <cellStyle name="備註 3 5 7 3" xfId="44266" xr:uid="{00000000-0005-0000-0000-000022400000}"/>
    <cellStyle name="備註 3 5 8" xfId="14831" xr:uid="{00000000-0005-0000-0000-0000CB090000}"/>
    <cellStyle name="備註 3 5 8 2" xfId="33387" xr:uid="{00000000-0005-0000-0000-000023400000}"/>
    <cellStyle name="備註 3 5 8 3" xfId="47349" xr:uid="{00000000-0005-0000-0000-000023400000}"/>
    <cellStyle name="備註 3 5 9" xfId="13899" xr:uid="{00000000-0005-0000-0000-0000EE050000}"/>
    <cellStyle name="備註 3 5 9 2" xfId="32455" xr:uid="{00000000-0005-0000-0000-000024400000}"/>
    <cellStyle name="備註 3 5 9 3" xfId="46467" xr:uid="{00000000-0005-0000-0000-000024400000}"/>
    <cellStyle name="備註 3 6" xfId="2057" xr:uid="{00000000-0005-0000-0000-0000EE050000}"/>
    <cellStyle name="備註 3 6 10" xfId="17186" xr:uid="{00000000-0005-0000-0000-0000EE050000}"/>
    <cellStyle name="備註 3 6 10 2" xfId="35742" xr:uid="{00000000-0005-0000-0000-000026400000}"/>
    <cellStyle name="備註 3 6 10 3" xfId="49417" xr:uid="{00000000-0005-0000-0000-000026400000}"/>
    <cellStyle name="備註 3 6 11" xfId="19269" xr:uid="{00000000-0005-0000-0000-0000CD090000}"/>
    <cellStyle name="備註 3 6 11 2" xfId="37825" xr:uid="{00000000-0005-0000-0000-000027400000}"/>
    <cellStyle name="備註 3 6 11 3" xfId="51317" xr:uid="{00000000-0005-0000-0000-000027400000}"/>
    <cellStyle name="備註 3 6 12" xfId="54977" xr:uid="{00000000-0005-0000-0000-0000EE050000}"/>
    <cellStyle name="備註 3 6 2" xfId="5264" xr:uid="{00000000-0005-0000-0000-0000CD090000}"/>
    <cellStyle name="備註 3 6 2 2" xfId="20291" xr:uid="{00000000-0005-0000-0000-0000B60C0000}"/>
    <cellStyle name="備註 3 6 2 2 2" xfId="38843" xr:uid="{00000000-0005-0000-0000-000029400000}"/>
    <cellStyle name="備註 3 6 2 2 3" xfId="52322" xr:uid="{00000000-0005-0000-0000-000029400000}"/>
    <cellStyle name="備註 3 6 2 3" xfId="25681" xr:uid="{00000000-0005-0000-0000-000028400000}"/>
    <cellStyle name="備註 3 6 2 4" xfId="41177" xr:uid="{00000000-0005-0000-0000-000028400000}"/>
    <cellStyle name="備註 3 6 3" xfId="7230" xr:uid="{00000000-0005-0000-0000-0000CD090000}"/>
    <cellStyle name="備註 3 6 3 2" xfId="27415" xr:uid="{00000000-0005-0000-0000-00002A400000}"/>
    <cellStyle name="備註 3 6 3 3" xfId="42506" xr:uid="{00000000-0005-0000-0000-00002A400000}"/>
    <cellStyle name="備註 3 6 4" xfId="4167" xr:uid="{00000000-0005-0000-0000-0000CD090000}"/>
    <cellStyle name="備註 3 6 4 2" xfId="24720" xr:uid="{00000000-0005-0000-0000-00002B400000}"/>
    <cellStyle name="備註 3 6 4 3" xfId="22689" xr:uid="{00000000-0005-0000-0000-00002B400000}"/>
    <cellStyle name="備註 3 6 5" xfId="6724" xr:uid="{00000000-0005-0000-0000-0000CD090000}"/>
    <cellStyle name="備註 3 6 5 2" xfId="26985" xr:uid="{00000000-0005-0000-0000-00002C400000}"/>
    <cellStyle name="備註 3 6 5 3" xfId="42159" xr:uid="{00000000-0005-0000-0000-00002C400000}"/>
    <cellStyle name="備註 3 6 6" xfId="10761" xr:uid="{00000000-0005-0000-0000-0000482A0000}"/>
    <cellStyle name="備註 3 6 7" xfId="14046" xr:uid="{00000000-0005-0000-0000-0000CD090000}"/>
    <cellStyle name="備註 3 6 7 2" xfId="32602" xr:uid="{00000000-0005-0000-0000-00002E400000}"/>
    <cellStyle name="備註 3 6 7 3" xfId="46605" xr:uid="{00000000-0005-0000-0000-00002E400000}"/>
    <cellStyle name="備註 3 6 8" xfId="14125" xr:uid="{00000000-0005-0000-0000-0000EE050000}"/>
    <cellStyle name="備註 3 6 8 2" xfId="32681" xr:uid="{00000000-0005-0000-0000-00002F400000}"/>
    <cellStyle name="備註 3 6 8 3" xfId="46681" xr:uid="{00000000-0005-0000-0000-00002F400000}"/>
    <cellStyle name="備註 3 6 9" xfId="12167" xr:uid="{00000000-0005-0000-0000-0000CD090000}"/>
    <cellStyle name="備註 3 6 9 2" xfId="30730" xr:uid="{00000000-0005-0000-0000-000030400000}"/>
    <cellStyle name="備註 3 6 9 3" xfId="44864" xr:uid="{00000000-0005-0000-0000-000030400000}"/>
    <cellStyle name="備註 3 7" xfId="2101" xr:uid="{00000000-0005-0000-0000-0000EE050000}"/>
    <cellStyle name="備註 3 7 10" xfId="21356" xr:uid="{00000000-0005-0000-0000-0000EE050000}"/>
    <cellStyle name="備註 3 7 10 2" xfId="39896" xr:uid="{00000000-0005-0000-0000-000032400000}"/>
    <cellStyle name="備註 3 7 10 3" xfId="53244" xr:uid="{00000000-0005-0000-0000-000032400000}"/>
    <cellStyle name="備註 3 7 11" xfId="23612" xr:uid="{00000000-0005-0000-0000-000031400000}"/>
    <cellStyle name="備註 3 7 12" xfId="55021" xr:uid="{00000000-0005-0000-0000-0000EE050000}"/>
    <cellStyle name="備註 3 7 2" xfId="5308" xr:uid="{00000000-0005-0000-0000-0000CE090000}"/>
    <cellStyle name="備註 3 7 2 2" xfId="25725" xr:uid="{00000000-0005-0000-0000-000033400000}"/>
    <cellStyle name="備註 3 7 2 3" xfId="41221" xr:uid="{00000000-0005-0000-0000-000033400000}"/>
    <cellStyle name="備註 3 7 3" xfId="6768" xr:uid="{00000000-0005-0000-0000-0000CE090000}"/>
    <cellStyle name="備註 3 7 3 2" xfId="27029" xr:uid="{00000000-0005-0000-0000-000034400000}"/>
    <cellStyle name="備註 3 7 3 3" xfId="42203" xr:uid="{00000000-0005-0000-0000-000034400000}"/>
    <cellStyle name="備註 3 7 4" xfId="10762" xr:uid="{00000000-0005-0000-0000-0000492A0000}"/>
    <cellStyle name="備註 3 7 5" xfId="14721" xr:uid="{00000000-0005-0000-0000-0000CE090000}"/>
    <cellStyle name="備註 3 7 5 2" xfId="33277" xr:uid="{00000000-0005-0000-0000-000036400000}"/>
    <cellStyle name="備註 3 7 5 3" xfId="47244" xr:uid="{00000000-0005-0000-0000-000036400000}"/>
    <cellStyle name="備註 3 7 6" xfId="13940" xr:uid="{00000000-0005-0000-0000-0000EE050000}"/>
    <cellStyle name="備註 3 7 6 2" xfId="32496" xr:uid="{00000000-0005-0000-0000-000037400000}"/>
    <cellStyle name="備註 3 7 6 3" xfId="46508" xr:uid="{00000000-0005-0000-0000-000037400000}"/>
    <cellStyle name="備註 3 7 7" xfId="13486" xr:uid="{00000000-0005-0000-0000-0000CE090000}"/>
    <cellStyle name="備註 3 7 7 2" xfId="32042" xr:uid="{00000000-0005-0000-0000-000038400000}"/>
    <cellStyle name="備註 3 7 7 3" xfId="46107" xr:uid="{00000000-0005-0000-0000-000038400000}"/>
    <cellStyle name="備註 3 7 8" xfId="17552" xr:uid="{00000000-0005-0000-0000-0000EE050000}"/>
    <cellStyle name="備註 3 7 8 2" xfId="36108" xr:uid="{00000000-0005-0000-0000-000039400000}"/>
    <cellStyle name="備註 3 7 8 3" xfId="49738" xr:uid="{00000000-0005-0000-0000-000039400000}"/>
    <cellStyle name="備註 3 7 9" xfId="18766" xr:uid="{00000000-0005-0000-0000-0000CE090000}"/>
    <cellStyle name="備註 3 7 9 2" xfId="37322" xr:uid="{00000000-0005-0000-0000-00003A400000}"/>
    <cellStyle name="備註 3 7 9 3" xfId="50819" xr:uid="{00000000-0005-0000-0000-00003A400000}"/>
    <cellStyle name="備註 3 8" xfId="4685" xr:uid="{00000000-0005-0000-0000-0000B7090000}"/>
    <cellStyle name="備註 3 8 2" xfId="25196" xr:uid="{00000000-0005-0000-0000-00003B400000}"/>
    <cellStyle name="備註 3 8 3" xfId="22548" xr:uid="{00000000-0005-0000-0000-00003B400000}"/>
    <cellStyle name="備註 3 9" xfId="10739" xr:uid="{00000000-0005-0000-0000-0000322A0000}"/>
    <cellStyle name="備註 4" xfId="1478" xr:uid="{00000000-0005-0000-0000-0000F4050000}"/>
    <cellStyle name="備註 4 10" xfId="15218" xr:uid="{00000000-0005-0000-0000-0000F4050000}"/>
    <cellStyle name="備註 4 10 2" xfId="33774" xr:uid="{00000000-0005-0000-0000-00003E400000}"/>
    <cellStyle name="備註 4 10 3" xfId="47719" xr:uid="{00000000-0005-0000-0000-00003E400000}"/>
    <cellStyle name="備註 4 11" xfId="15944" xr:uid="{00000000-0005-0000-0000-0000CF090000}"/>
    <cellStyle name="備註 4 11 2" xfId="34500" xr:uid="{00000000-0005-0000-0000-00003F400000}"/>
    <cellStyle name="備註 4 11 3" xfId="48341" xr:uid="{00000000-0005-0000-0000-00003F400000}"/>
    <cellStyle name="備註 4 12" xfId="13428" xr:uid="{00000000-0005-0000-0000-0000F4050000}"/>
    <cellStyle name="備註 4 12 2" xfId="31984" xr:uid="{00000000-0005-0000-0000-000040400000}"/>
    <cellStyle name="備註 4 12 3" xfId="46055" xr:uid="{00000000-0005-0000-0000-000040400000}"/>
    <cellStyle name="備註 4 13" xfId="21094" xr:uid="{00000000-0005-0000-0000-0000CF090000}"/>
    <cellStyle name="備註 4 13 2" xfId="39634" xr:uid="{00000000-0005-0000-0000-000041400000}"/>
    <cellStyle name="備註 4 13 3" xfId="52982" xr:uid="{00000000-0005-0000-0000-000041400000}"/>
    <cellStyle name="備註 4 14" xfId="21132" xr:uid="{00000000-0005-0000-0000-0000F4050000}"/>
    <cellStyle name="備註 4 14 2" xfId="39672" xr:uid="{00000000-0005-0000-0000-000042400000}"/>
    <cellStyle name="備註 4 14 3" xfId="53020" xr:uid="{00000000-0005-0000-0000-000042400000}"/>
    <cellStyle name="備註 4 15" xfId="21054" xr:uid="{00000000-0005-0000-0000-0000F4050000}"/>
    <cellStyle name="備註 4 15 2" xfId="39594" xr:uid="{00000000-0005-0000-0000-000043400000}"/>
    <cellStyle name="備註 4 15 3" xfId="52942" xr:uid="{00000000-0005-0000-0000-000043400000}"/>
    <cellStyle name="備註 4 16" xfId="22322" xr:uid="{00000000-0005-0000-0000-0000CF090000}"/>
    <cellStyle name="備註 4 16 2" xfId="40862" xr:uid="{00000000-0005-0000-0000-000044400000}"/>
    <cellStyle name="備註 4 16 3" xfId="54056" xr:uid="{00000000-0005-0000-0000-000044400000}"/>
    <cellStyle name="備註 4 17" xfId="23213" xr:uid="{00000000-0005-0000-0000-00003D400000}"/>
    <cellStyle name="備註 4 18" xfId="29847" xr:uid="{00000000-0005-0000-0000-00003D400000}"/>
    <cellStyle name="備註 4 19" xfId="54579" xr:uid="{00000000-0005-0000-0000-0000F4050000}"/>
    <cellStyle name="備註 4 2" xfId="1479" xr:uid="{00000000-0005-0000-0000-0000F5050000}"/>
    <cellStyle name="備註 4 2 10" xfId="17574" xr:uid="{00000000-0005-0000-0000-0000D0090000}"/>
    <cellStyle name="備註 4 2 10 2" xfId="36130" xr:uid="{00000000-0005-0000-0000-000046400000}"/>
    <cellStyle name="備註 4 2 10 3" xfId="49759" xr:uid="{00000000-0005-0000-0000-000046400000}"/>
    <cellStyle name="備註 4 2 11" xfId="14325" xr:uid="{00000000-0005-0000-0000-0000F5050000}"/>
    <cellStyle name="備註 4 2 11 2" xfId="32881" xr:uid="{00000000-0005-0000-0000-000047400000}"/>
    <cellStyle name="備註 4 2 11 3" xfId="46871" xr:uid="{00000000-0005-0000-0000-000047400000}"/>
    <cellStyle name="備註 4 2 12" xfId="21087" xr:uid="{00000000-0005-0000-0000-0000D0090000}"/>
    <cellStyle name="備註 4 2 12 2" xfId="39627" xr:uid="{00000000-0005-0000-0000-000048400000}"/>
    <cellStyle name="備註 4 2 12 3" xfId="52975" xr:uid="{00000000-0005-0000-0000-000048400000}"/>
    <cellStyle name="備註 4 2 13" xfId="21133" xr:uid="{00000000-0005-0000-0000-0000F5050000}"/>
    <cellStyle name="備註 4 2 13 2" xfId="39673" xr:uid="{00000000-0005-0000-0000-000049400000}"/>
    <cellStyle name="備註 4 2 13 3" xfId="53021" xr:uid="{00000000-0005-0000-0000-000049400000}"/>
    <cellStyle name="備註 4 2 14" xfId="14563" xr:uid="{00000000-0005-0000-0000-0000F5050000}"/>
    <cellStyle name="備註 4 2 14 2" xfId="33119" xr:uid="{00000000-0005-0000-0000-00004A400000}"/>
    <cellStyle name="備註 4 2 14 3" xfId="47097" xr:uid="{00000000-0005-0000-0000-00004A400000}"/>
    <cellStyle name="備註 4 2 15" xfId="22323" xr:uid="{00000000-0005-0000-0000-0000D0090000}"/>
    <cellStyle name="備註 4 2 15 2" xfId="40863" xr:uid="{00000000-0005-0000-0000-00004B400000}"/>
    <cellStyle name="備註 4 2 15 3" xfId="54057" xr:uid="{00000000-0005-0000-0000-00004B400000}"/>
    <cellStyle name="備註 4 2 16" xfId="23214" xr:uid="{00000000-0005-0000-0000-000045400000}"/>
    <cellStyle name="備註 4 2 17" xfId="29843" xr:uid="{00000000-0005-0000-0000-000045400000}"/>
    <cellStyle name="備註 4 2 18" xfId="54580" xr:uid="{00000000-0005-0000-0000-0000F5050000}"/>
    <cellStyle name="備註 4 2 2" xfId="1480" xr:uid="{00000000-0005-0000-0000-0000F6050000}"/>
    <cellStyle name="備註 4 2 2 10" xfId="18314" xr:uid="{00000000-0005-0000-0000-0000D1090000}"/>
    <cellStyle name="備註 4 2 2 10 2" xfId="36870" xr:uid="{00000000-0005-0000-0000-00004D400000}"/>
    <cellStyle name="備註 4 2 2 10 3" xfId="50400" xr:uid="{00000000-0005-0000-0000-00004D400000}"/>
    <cellStyle name="備註 4 2 2 11" xfId="21134" xr:uid="{00000000-0005-0000-0000-0000F6050000}"/>
    <cellStyle name="備註 4 2 2 11 2" xfId="39674" xr:uid="{00000000-0005-0000-0000-00004E400000}"/>
    <cellStyle name="備註 4 2 2 11 3" xfId="53022" xr:uid="{00000000-0005-0000-0000-00004E400000}"/>
    <cellStyle name="備註 4 2 2 12" xfId="19824" xr:uid="{00000000-0005-0000-0000-0000F6050000}"/>
    <cellStyle name="備註 4 2 2 12 2" xfId="38380" xr:uid="{00000000-0005-0000-0000-00004F400000}"/>
    <cellStyle name="備註 4 2 2 12 3" xfId="51872" xr:uid="{00000000-0005-0000-0000-00004F400000}"/>
    <cellStyle name="備註 4 2 2 13" xfId="22324" xr:uid="{00000000-0005-0000-0000-0000D1090000}"/>
    <cellStyle name="備註 4 2 2 13 2" xfId="40864" xr:uid="{00000000-0005-0000-0000-000050400000}"/>
    <cellStyle name="備註 4 2 2 13 3" xfId="54058" xr:uid="{00000000-0005-0000-0000-000050400000}"/>
    <cellStyle name="備註 4 2 2 14" xfId="23215" xr:uid="{00000000-0005-0000-0000-00004C400000}"/>
    <cellStyle name="備註 4 2 2 15" xfId="29846" xr:uid="{00000000-0005-0000-0000-00004C400000}"/>
    <cellStyle name="備註 4 2 2 16" xfId="54581" xr:uid="{00000000-0005-0000-0000-0000F6050000}"/>
    <cellStyle name="備註 4 2 2 2" xfId="2146" xr:uid="{00000000-0005-0000-0000-0000F6050000}"/>
    <cellStyle name="備註 4 2 2 2 10" xfId="15642" xr:uid="{00000000-0005-0000-0000-0000D2090000}"/>
    <cellStyle name="備註 4 2 2 2 10 2" xfId="34198" xr:uid="{00000000-0005-0000-0000-000052400000}"/>
    <cellStyle name="備註 4 2 2 2 10 3" xfId="48087" xr:uid="{00000000-0005-0000-0000-000052400000}"/>
    <cellStyle name="備註 4 2 2 2 11" xfId="18855" xr:uid="{00000000-0005-0000-0000-0000F6050000}"/>
    <cellStyle name="備註 4 2 2 2 11 2" xfId="37411" xr:uid="{00000000-0005-0000-0000-000053400000}"/>
    <cellStyle name="備註 4 2 2 2 11 3" xfId="50903" xr:uid="{00000000-0005-0000-0000-000053400000}"/>
    <cellStyle name="備註 4 2 2 2 12" xfId="18918" xr:uid="{00000000-0005-0000-0000-0000D2090000}"/>
    <cellStyle name="備註 4 2 2 2 12 2" xfId="37474" xr:uid="{00000000-0005-0000-0000-000054400000}"/>
    <cellStyle name="備註 4 2 2 2 12 3" xfId="50966" xr:uid="{00000000-0005-0000-0000-000054400000}"/>
    <cellStyle name="備註 4 2 2 2 13" xfId="23657" xr:uid="{00000000-0005-0000-0000-000051400000}"/>
    <cellStyle name="備註 4 2 2 2 14" xfId="55066" xr:uid="{00000000-0005-0000-0000-0000F6050000}"/>
    <cellStyle name="備註 4 2 2 2 2" xfId="5353" xr:uid="{00000000-0005-0000-0000-0000D2090000}"/>
    <cellStyle name="備註 4 2 2 2 2 2" xfId="20343" xr:uid="{00000000-0005-0000-0000-0000BC0C0000}"/>
    <cellStyle name="備註 4 2 2 2 2 2 2" xfId="38895" xr:uid="{00000000-0005-0000-0000-000056400000}"/>
    <cellStyle name="備註 4 2 2 2 2 2 3" xfId="52374" xr:uid="{00000000-0005-0000-0000-000056400000}"/>
    <cellStyle name="備註 4 2 2 2 2 3" xfId="25770" xr:uid="{00000000-0005-0000-0000-000055400000}"/>
    <cellStyle name="備註 4 2 2 2 2 4" xfId="41266" xr:uid="{00000000-0005-0000-0000-000055400000}"/>
    <cellStyle name="備註 4 2 2 2 3" xfId="7319" xr:uid="{00000000-0005-0000-0000-0000D2090000}"/>
    <cellStyle name="備註 4 2 2 2 3 2" xfId="27504" xr:uid="{00000000-0005-0000-0000-000057400000}"/>
    <cellStyle name="備註 4 2 2 2 3 3" xfId="42590" xr:uid="{00000000-0005-0000-0000-000057400000}"/>
    <cellStyle name="備註 4 2 2 2 4" xfId="4495" xr:uid="{00000000-0005-0000-0000-0000D2090000}"/>
    <cellStyle name="備註 4 2 2 2 4 2" xfId="25009" xr:uid="{00000000-0005-0000-0000-000058400000}"/>
    <cellStyle name="備註 4 2 2 2 4 3" xfId="22607" xr:uid="{00000000-0005-0000-0000-000058400000}"/>
    <cellStyle name="備註 4 2 2 2 5" xfId="6809" xr:uid="{00000000-0005-0000-0000-0000D2090000}"/>
    <cellStyle name="備註 4 2 2 2 5 2" xfId="27070" xr:uid="{00000000-0005-0000-0000-000059400000}"/>
    <cellStyle name="備註 4 2 2 2 5 3" xfId="42244" xr:uid="{00000000-0005-0000-0000-000059400000}"/>
    <cellStyle name="備註 4 2 2 2 6" xfId="10766" xr:uid="{00000000-0005-0000-0000-00004D2A0000}"/>
    <cellStyle name="備註 4 2 2 2 7" xfId="13547" xr:uid="{00000000-0005-0000-0000-0000D2090000}"/>
    <cellStyle name="備註 4 2 2 2 7 2" xfId="32103" xr:uid="{00000000-0005-0000-0000-00005B400000}"/>
    <cellStyle name="備註 4 2 2 2 7 3" xfId="46157" xr:uid="{00000000-0005-0000-0000-00005B400000}"/>
    <cellStyle name="備註 4 2 2 2 8" xfId="14823" xr:uid="{00000000-0005-0000-0000-0000D1090000}"/>
    <cellStyle name="備註 4 2 2 2 8 2" xfId="33379" xr:uid="{00000000-0005-0000-0000-00005C400000}"/>
    <cellStyle name="備註 4 2 2 2 8 3" xfId="47341" xr:uid="{00000000-0005-0000-0000-00005C400000}"/>
    <cellStyle name="備註 4 2 2 2 9" xfId="11672" xr:uid="{00000000-0005-0000-0000-0000F6050000}"/>
    <cellStyle name="備註 4 2 2 2 9 2" xfId="30236" xr:uid="{00000000-0005-0000-0000-00005D400000}"/>
    <cellStyle name="備註 4 2 2 2 9 3" xfId="44388" xr:uid="{00000000-0005-0000-0000-00005D400000}"/>
    <cellStyle name="備註 4 2 2 3" xfId="1959" xr:uid="{00000000-0005-0000-0000-0000F6050000}"/>
    <cellStyle name="備註 4 2 2 3 10" xfId="17587" xr:uid="{00000000-0005-0000-0000-0000F6050000}"/>
    <cellStyle name="備註 4 2 2 3 10 2" xfId="36143" xr:uid="{00000000-0005-0000-0000-00005F400000}"/>
    <cellStyle name="備註 4 2 2 3 10 3" xfId="49772" xr:uid="{00000000-0005-0000-0000-00005F400000}"/>
    <cellStyle name="備註 4 2 2 3 11" xfId="19685" xr:uid="{00000000-0005-0000-0000-0000D3090000}"/>
    <cellStyle name="備註 4 2 2 3 11 2" xfId="38241" xr:uid="{00000000-0005-0000-0000-000060400000}"/>
    <cellStyle name="備註 4 2 2 3 11 3" xfId="51733" xr:uid="{00000000-0005-0000-0000-000060400000}"/>
    <cellStyle name="備註 4 2 2 3 12" xfId="54879" xr:uid="{00000000-0005-0000-0000-0000F6050000}"/>
    <cellStyle name="備註 4 2 2 3 2" xfId="5166" xr:uid="{00000000-0005-0000-0000-0000D3090000}"/>
    <cellStyle name="備註 4 2 2 3 2 2" xfId="20193" xr:uid="{00000000-0005-0000-0000-0000BE0C0000}"/>
    <cellStyle name="備註 4 2 2 3 2 2 2" xfId="38745" xr:uid="{00000000-0005-0000-0000-000062400000}"/>
    <cellStyle name="備註 4 2 2 3 2 2 3" xfId="52224" xr:uid="{00000000-0005-0000-0000-000062400000}"/>
    <cellStyle name="備註 4 2 2 3 2 3" xfId="25583" xr:uid="{00000000-0005-0000-0000-000061400000}"/>
    <cellStyle name="備註 4 2 2 3 2 4" xfId="41133" xr:uid="{00000000-0005-0000-0000-000061400000}"/>
    <cellStyle name="備註 4 2 2 3 3" xfId="7132" xr:uid="{00000000-0005-0000-0000-0000D3090000}"/>
    <cellStyle name="備註 4 2 2 3 3 2" xfId="27317" xr:uid="{00000000-0005-0000-0000-000063400000}"/>
    <cellStyle name="備註 4 2 2 3 3 3" xfId="42408" xr:uid="{00000000-0005-0000-0000-000063400000}"/>
    <cellStyle name="備註 4 2 2 3 4" xfId="4069" xr:uid="{00000000-0005-0000-0000-0000D3090000}"/>
    <cellStyle name="備註 4 2 2 3 4 2" xfId="24622" xr:uid="{00000000-0005-0000-0000-000064400000}"/>
    <cellStyle name="備註 4 2 2 3 4 3" xfId="24499" xr:uid="{00000000-0005-0000-0000-000064400000}"/>
    <cellStyle name="備註 4 2 2 3 5" xfId="8322" xr:uid="{00000000-0005-0000-0000-0000D3090000}"/>
    <cellStyle name="備註 4 2 2 3 5 2" xfId="28281" xr:uid="{00000000-0005-0000-0000-000065400000}"/>
    <cellStyle name="備註 4 2 2 3 5 3" xfId="43127" xr:uid="{00000000-0005-0000-0000-000065400000}"/>
    <cellStyle name="備註 4 2 2 3 6" xfId="10767" xr:uid="{00000000-0005-0000-0000-00004E2A0000}"/>
    <cellStyle name="備註 4 2 2 3 7" xfId="14156" xr:uid="{00000000-0005-0000-0000-0000D3090000}"/>
    <cellStyle name="備註 4 2 2 3 7 2" xfId="32712" xr:uid="{00000000-0005-0000-0000-000067400000}"/>
    <cellStyle name="備註 4 2 2 3 7 3" xfId="46712" xr:uid="{00000000-0005-0000-0000-000067400000}"/>
    <cellStyle name="備註 4 2 2 3 8" xfId="14336" xr:uid="{00000000-0005-0000-0000-0000F6050000}"/>
    <cellStyle name="備註 4 2 2 3 8 2" xfId="32892" xr:uid="{00000000-0005-0000-0000-000068400000}"/>
    <cellStyle name="備註 4 2 2 3 8 3" xfId="46881" xr:uid="{00000000-0005-0000-0000-000068400000}"/>
    <cellStyle name="備註 4 2 2 3 9" xfId="14740" xr:uid="{00000000-0005-0000-0000-0000D3090000}"/>
    <cellStyle name="備註 4 2 2 3 9 2" xfId="33296" xr:uid="{00000000-0005-0000-0000-000069400000}"/>
    <cellStyle name="備註 4 2 2 3 9 3" xfId="47262" xr:uid="{00000000-0005-0000-0000-000069400000}"/>
    <cellStyle name="備註 4 2 2 4" xfId="2087" xr:uid="{00000000-0005-0000-0000-0000F6050000}"/>
    <cellStyle name="備註 4 2 2 4 10" xfId="21348" xr:uid="{00000000-0005-0000-0000-0000F6050000}"/>
    <cellStyle name="備註 4 2 2 4 10 2" xfId="39888" xr:uid="{00000000-0005-0000-0000-00006B400000}"/>
    <cellStyle name="備註 4 2 2 4 10 3" xfId="53236" xr:uid="{00000000-0005-0000-0000-00006B400000}"/>
    <cellStyle name="備註 4 2 2 4 11" xfId="23604" xr:uid="{00000000-0005-0000-0000-00006A400000}"/>
    <cellStyle name="備註 4 2 2 4 12" xfId="55007" xr:uid="{00000000-0005-0000-0000-0000F6050000}"/>
    <cellStyle name="備註 4 2 2 4 2" xfId="5294" xr:uid="{00000000-0005-0000-0000-0000D4090000}"/>
    <cellStyle name="備註 4 2 2 4 2 2" xfId="25711" xr:uid="{00000000-0005-0000-0000-00006C400000}"/>
    <cellStyle name="備註 4 2 2 4 2 3" xfId="41207" xr:uid="{00000000-0005-0000-0000-00006C400000}"/>
    <cellStyle name="備註 4 2 2 4 3" xfId="6754" xr:uid="{00000000-0005-0000-0000-0000D4090000}"/>
    <cellStyle name="備註 4 2 2 4 3 2" xfId="27015" xr:uid="{00000000-0005-0000-0000-00006D400000}"/>
    <cellStyle name="備註 4 2 2 4 3 3" xfId="42189" xr:uid="{00000000-0005-0000-0000-00006D400000}"/>
    <cellStyle name="備註 4 2 2 4 4" xfId="10768" xr:uid="{00000000-0005-0000-0000-00004F2A0000}"/>
    <cellStyle name="備註 4 2 2 4 5" xfId="14050" xr:uid="{00000000-0005-0000-0000-0000D4090000}"/>
    <cellStyle name="備註 4 2 2 4 5 2" xfId="32606" xr:uid="{00000000-0005-0000-0000-00006F400000}"/>
    <cellStyle name="備註 4 2 2 4 5 3" xfId="46609" xr:uid="{00000000-0005-0000-0000-00006F400000}"/>
    <cellStyle name="備註 4 2 2 4 6" xfId="13936" xr:uid="{00000000-0005-0000-0000-0000F6050000}"/>
    <cellStyle name="備註 4 2 2 4 6 2" xfId="32492" xr:uid="{00000000-0005-0000-0000-000070400000}"/>
    <cellStyle name="備註 4 2 2 4 6 3" xfId="46504" xr:uid="{00000000-0005-0000-0000-000070400000}"/>
    <cellStyle name="備註 4 2 2 4 7" xfId="15451" xr:uid="{00000000-0005-0000-0000-0000D4090000}"/>
    <cellStyle name="備註 4 2 2 4 7 2" xfId="34007" xr:uid="{00000000-0005-0000-0000-000071400000}"/>
    <cellStyle name="備註 4 2 2 4 7 3" xfId="47931" xr:uid="{00000000-0005-0000-0000-000071400000}"/>
    <cellStyle name="備註 4 2 2 4 8" xfId="15934" xr:uid="{00000000-0005-0000-0000-0000F6050000}"/>
    <cellStyle name="備註 4 2 2 4 8 2" xfId="34490" xr:uid="{00000000-0005-0000-0000-000072400000}"/>
    <cellStyle name="備註 4 2 2 4 8 3" xfId="48335" xr:uid="{00000000-0005-0000-0000-000072400000}"/>
    <cellStyle name="備註 4 2 2 4 9" xfId="18796" xr:uid="{00000000-0005-0000-0000-0000D4090000}"/>
    <cellStyle name="備註 4 2 2 4 9 2" xfId="37352" xr:uid="{00000000-0005-0000-0000-000073400000}"/>
    <cellStyle name="備註 4 2 2 4 9 3" xfId="50845" xr:uid="{00000000-0005-0000-0000-000073400000}"/>
    <cellStyle name="備註 4 2 2 5" xfId="4693" xr:uid="{00000000-0005-0000-0000-0000D1090000}"/>
    <cellStyle name="備註 4 2 2 5 2" xfId="25204" xr:uid="{00000000-0005-0000-0000-000074400000}"/>
    <cellStyle name="備註 4 2 2 5 3" xfId="22543" xr:uid="{00000000-0005-0000-0000-000074400000}"/>
    <cellStyle name="備註 4 2 2 6" xfId="10765" xr:uid="{00000000-0005-0000-0000-00004C2A0000}"/>
    <cellStyle name="備註 4 2 2 7" xfId="15212" xr:uid="{00000000-0005-0000-0000-0000F6050000}"/>
    <cellStyle name="備註 4 2 2 7 2" xfId="33768" xr:uid="{00000000-0005-0000-0000-000076400000}"/>
    <cellStyle name="備註 4 2 2 7 3" xfId="47714" xr:uid="{00000000-0005-0000-0000-000076400000}"/>
    <cellStyle name="備註 4 2 2 8" xfId="14661" xr:uid="{00000000-0005-0000-0000-0000D1090000}"/>
    <cellStyle name="備註 4 2 2 8 2" xfId="33217" xr:uid="{00000000-0005-0000-0000-000077400000}"/>
    <cellStyle name="備註 4 2 2 8 3" xfId="47186" xr:uid="{00000000-0005-0000-0000-000077400000}"/>
    <cellStyle name="備註 4 2 2 9" xfId="16186" xr:uid="{00000000-0005-0000-0000-0000F6050000}"/>
    <cellStyle name="備註 4 2 2 9 2" xfId="34742" xr:uid="{00000000-0005-0000-0000-000078400000}"/>
    <cellStyle name="備註 4 2 2 9 3" xfId="48536" xr:uid="{00000000-0005-0000-0000-000078400000}"/>
    <cellStyle name="備註 4 2 3" xfId="1481" xr:uid="{00000000-0005-0000-0000-0000F7050000}"/>
    <cellStyle name="備註 4 2 3 10" xfId="18140" xr:uid="{00000000-0005-0000-0000-0000D5090000}"/>
    <cellStyle name="備註 4 2 3 10 2" xfId="36696" xr:uid="{00000000-0005-0000-0000-00007A400000}"/>
    <cellStyle name="備註 4 2 3 10 3" xfId="50251" xr:uid="{00000000-0005-0000-0000-00007A400000}"/>
    <cellStyle name="備註 4 2 3 11" xfId="21135" xr:uid="{00000000-0005-0000-0000-0000F7050000}"/>
    <cellStyle name="備註 4 2 3 11 2" xfId="39675" xr:uid="{00000000-0005-0000-0000-00007B400000}"/>
    <cellStyle name="備註 4 2 3 11 3" xfId="53023" xr:uid="{00000000-0005-0000-0000-00007B400000}"/>
    <cellStyle name="備註 4 2 3 12" xfId="18865" xr:uid="{00000000-0005-0000-0000-0000F7050000}"/>
    <cellStyle name="備註 4 2 3 12 2" xfId="37421" xr:uid="{00000000-0005-0000-0000-00007C400000}"/>
    <cellStyle name="備註 4 2 3 12 3" xfId="50913" xr:uid="{00000000-0005-0000-0000-00007C400000}"/>
    <cellStyle name="備註 4 2 3 13" xfId="22325" xr:uid="{00000000-0005-0000-0000-0000D5090000}"/>
    <cellStyle name="備註 4 2 3 13 2" xfId="40865" xr:uid="{00000000-0005-0000-0000-00007D400000}"/>
    <cellStyle name="備註 4 2 3 13 3" xfId="54059" xr:uid="{00000000-0005-0000-0000-00007D400000}"/>
    <cellStyle name="備註 4 2 3 14" xfId="23216" xr:uid="{00000000-0005-0000-0000-000079400000}"/>
    <cellStyle name="備註 4 2 3 15" xfId="29845" xr:uid="{00000000-0005-0000-0000-000079400000}"/>
    <cellStyle name="備註 4 2 3 16" xfId="54582" xr:uid="{00000000-0005-0000-0000-0000F7050000}"/>
    <cellStyle name="備註 4 2 3 2" xfId="2145" xr:uid="{00000000-0005-0000-0000-0000F7050000}"/>
    <cellStyle name="備註 4 2 3 2 10" xfId="15474" xr:uid="{00000000-0005-0000-0000-0000D6090000}"/>
    <cellStyle name="備註 4 2 3 2 10 2" xfId="34030" xr:uid="{00000000-0005-0000-0000-00007F400000}"/>
    <cellStyle name="備註 4 2 3 2 10 3" xfId="47954" xr:uid="{00000000-0005-0000-0000-00007F400000}"/>
    <cellStyle name="備註 4 2 3 2 11" xfId="17603" xr:uid="{00000000-0005-0000-0000-0000F7050000}"/>
    <cellStyle name="備註 4 2 3 2 11 2" xfId="36159" xr:uid="{00000000-0005-0000-0000-000080400000}"/>
    <cellStyle name="備註 4 2 3 2 11 3" xfId="49788" xr:uid="{00000000-0005-0000-0000-000080400000}"/>
    <cellStyle name="備註 4 2 3 2 12" xfId="15248" xr:uid="{00000000-0005-0000-0000-0000D6090000}"/>
    <cellStyle name="備註 4 2 3 2 12 2" xfId="33804" xr:uid="{00000000-0005-0000-0000-000081400000}"/>
    <cellStyle name="備註 4 2 3 2 12 3" xfId="47745" xr:uid="{00000000-0005-0000-0000-000081400000}"/>
    <cellStyle name="備註 4 2 3 2 13" xfId="23656" xr:uid="{00000000-0005-0000-0000-00007E400000}"/>
    <cellStyle name="備註 4 2 3 2 14" xfId="55065" xr:uid="{00000000-0005-0000-0000-0000F7050000}"/>
    <cellStyle name="備註 4 2 3 2 2" xfId="5352" xr:uid="{00000000-0005-0000-0000-0000D6090000}"/>
    <cellStyle name="備註 4 2 3 2 2 2" xfId="20342" xr:uid="{00000000-0005-0000-0000-0000C20C0000}"/>
    <cellStyle name="備註 4 2 3 2 2 2 2" xfId="38894" xr:uid="{00000000-0005-0000-0000-000083400000}"/>
    <cellStyle name="備註 4 2 3 2 2 2 3" xfId="52373" xr:uid="{00000000-0005-0000-0000-000083400000}"/>
    <cellStyle name="備註 4 2 3 2 2 3" xfId="25769" xr:uid="{00000000-0005-0000-0000-000082400000}"/>
    <cellStyle name="備註 4 2 3 2 2 4" xfId="41265" xr:uid="{00000000-0005-0000-0000-000082400000}"/>
    <cellStyle name="備註 4 2 3 2 3" xfId="7318" xr:uid="{00000000-0005-0000-0000-0000D6090000}"/>
    <cellStyle name="備註 4 2 3 2 3 2" xfId="27503" xr:uid="{00000000-0005-0000-0000-000084400000}"/>
    <cellStyle name="備註 4 2 3 2 3 3" xfId="42589" xr:uid="{00000000-0005-0000-0000-000084400000}"/>
    <cellStyle name="備註 4 2 3 2 4" xfId="4494" xr:uid="{00000000-0005-0000-0000-0000D6090000}"/>
    <cellStyle name="備註 4 2 3 2 4 2" xfId="25008" xr:uid="{00000000-0005-0000-0000-000085400000}"/>
    <cellStyle name="備註 4 2 3 2 4 3" xfId="25410" xr:uid="{00000000-0005-0000-0000-000085400000}"/>
    <cellStyle name="備註 4 2 3 2 5" xfId="8146" xr:uid="{00000000-0005-0000-0000-0000D6090000}"/>
    <cellStyle name="備註 4 2 3 2 5 2" xfId="28163" xr:uid="{00000000-0005-0000-0000-000086400000}"/>
    <cellStyle name="備註 4 2 3 2 5 3" xfId="43061" xr:uid="{00000000-0005-0000-0000-000086400000}"/>
    <cellStyle name="備註 4 2 3 2 6" xfId="10770" xr:uid="{00000000-0005-0000-0000-0000512A0000}"/>
    <cellStyle name="備註 4 2 3 2 7" xfId="12232" xr:uid="{00000000-0005-0000-0000-0000D6090000}"/>
    <cellStyle name="備註 4 2 3 2 7 2" xfId="30793" xr:uid="{00000000-0005-0000-0000-000088400000}"/>
    <cellStyle name="備註 4 2 3 2 7 3" xfId="44915" xr:uid="{00000000-0005-0000-0000-000088400000}"/>
    <cellStyle name="備註 4 2 3 2 8" xfId="14822" xr:uid="{00000000-0005-0000-0000-0000D5090000}"/>
    <cellStyle name="備註 4 2 3 2 8 2" xfId="33378" xr:uid="{00000000-0005-0000-0000-000089400000}"/>
    <cellStyle name="備註 4 2 3 2 8 3" xfId="47340" xr:uid="{00000000-0005-0000-0000-000089400000}"/>
    <cellStyle name="備註 4 2 3 2 9" xfId="13585" xr:uid="{00000000-0005-0000-0000-0000F7050000}"/>
    <cellStyle name="備註 4 2 3 2 9 2" xfId="32141" xr:uid="{00000000-0005-0000-0000-00008A400000}"/>
    <cellStyle name="備註 4 2 3 2 9 3" xfId="46192" xr:uid="{00000000-0005-0000-0000-00008A400000}"/>
    <cellStyle name="備註 4 2 3 3" xfId="1958" xr:uid="{00000000-0005-0000-0000-0000F7050000}"/>
    <cellStyle name="備註 4 2 3 3 10" xfId="15281" xr:uid="{00000000-0005-0000-0000-0000F7050000}"/>
    <cellStyle name="備註 4 2 3 3 10 2" xfId="33837" xr:uid="{00000000-0005-0000-0000-00008C400000}"/>
    <cellStyle name="備註 4 2 3 3 10 3" xfId="47776" xr:uid="{00000000-0005-0000-0000-00008C400000}"/>
    <cellStyle name="備註 4 2 3 3 11" xfId="13691" xr:uid="{00000000-0005-0000-0000-0000D7090000}"/>
    <cellStyle name="備註 4 2 3 3 11 2" xfId="32247" xr:uid="{00000000-0005-0000-0000-00008D400000}"/>
    <cellStyle name="備註 4 2 3 3 11 3" xfId="46283" xr:uid="{00000000-0005-0000-0000-00008D400000}"/>
    <cellStyle name="備註 4 2 3 3 12" xfId="54878" xr:uid="{00000000-0005-0000-0000-0000F7050000}"/>
    <cellStyle name="備註 4 2 3 3 2" xfId="5165" xr:uid="{00000000-0005-0000-0000-0000D7090000}"/>
    <cellStyle name="備註 4 2 3 3 2 2" xfId="20192" xr:uid="{00000000-0005-0000-0000-0000C40C0000}"/>
    <cellStyle name="備註 4 2 3 3 2 2 2" xfId="38744" xr:uid="{00000000-0005-0000-0000-00008F400000}"/>
    <cellStyle name="備註 4 2 3 3 2 2 3" xfId="52223" xr:uid="{00000000-0005-0000-0000-00008F400000}"/>
    <cellStyle name="備註 4 2 3 3 2 3" xfId="25582" xr:uid="{00000000-0005-0000-0000-00008E400000}"/>
    <cellStyle name="備註 4 2 3 3 2 4" xfId="41132" xr:uid="{00000000-0005-0000-0000-00008E400000}"/>
    <cellStyle name="備註 4 2 3 3 3" xfId="7131" xr:uid="{00000000-0005-0000-0000-0000D7090000}"/>
    <cellStyle name="備註 4 2 3 3 3 2" xfId="27316" xr:uid="{00000000-0005-0000-0000-000090400000}"/>
    <cellStyle name="備註 4 2 3 3 3 3" xfId="42407" xr:uid="{00000000-0005-0000-0000-000090400000}"/>
    <cellStyle name="備註 4 2 3 3 4" xfId="4068" xr:uid="{00000000-0005-0000-0000-0000D7090000}"/>
    <cellStyle name="備註 4 2 3 3 4 2" xfId="24621" xr:uid="{00000000-0005-0000-0000-000091400000}"/>
    <cellStyle name="備註 4 2 3 3 4 3" xfId="22739" xr:uid="{00000000-0005-0000-0000-000091400000}"/>
    <cellStyle name="備註 4 2 3 3 5" xfId="6659" xr:uid="{00000000-0005-0000-0000-0000D7090000}"/>
    <cellStyle name="備註 4 2 3 3 5 2" xfId="26920" xr:uid="{00000000-0005-0000-0000-000092400000}"/>
    <cellStyle name="備註 4 2 3 3 5 3" xfId="42094" xr:uid="{00000000-0005-0000-0000-000092400000}"/>
    <cellStyle name="備註 4 2 3 3 6" xfId="10771" xr:uid="{00000000-0005-0000-0000-0000522A0000}"/>
    <cellStyle name="備註 4 2 3 3 7" xfId="14029" xr:uid="{00000000-0005-0000-0000-0000D7090000}"/>
    <cellStyle name="備註 4 2 3 3 7 2" xfId="32585" xr:uid="{00000000-0005-0000-0000-000094400000}"/>
    <cellStyle name="備註 4 2 3 3 7 3" xfId="46588" xr:uid="{00000000-0005-0000-0000-000094400000}"/>
    <cellStyle name="備註 4 2 3 3 8" xfId="14808" xr:uid="{00000000-0005-0000-0000-0000F7050000}"/>
    <cellStyle name="備註 4 2 3 3 8 2" xfId="33364" xr:uid="{00000000-0005-0000-0000-000095400000}"/>
    <cellStyle name="備註 4 2 3 3 8 3" xfId="47326" xr:uid="{00000000-0005-0000-0000-000095400000}"/>
    <cellStyle name="備註 4 2 3 3 9" xfId="13607" xr:uid="{00000000-0005-0000-0000-0000D7090000}"/>
    <cellStyle name="備註 4 2 3 3 9 2" xfId="32163" xr:uid="{00000000-0005-0000-0000-000096400000}"/>
    <cellStyle name="備註 4 2 3 3 9 3" xfId="46213" xr:uid="{00000000-0005-0000-0000-000096400000}"/>
    <cellStyle name="備註 4 2 3 4" xfId="2086" xr:uid="{00000000-0005-0000-0000-0000F7050000}"/>
    <cellStyle name="備註 4 2 3 4 10" xfId="21347" xr:uid="{00000000-0005-0000-0000-0000F7050000}"/>
    <cellStyle name="備註 4 2 3 4 10 2" xfId="39887" xr:uid="{00000000-0005-0000-0000-000098400000}"/>
    <cellStyle name="備註 4 2 3 4 10 3" xfId="53235" xr:uid="{00000000-0005-0000-0000-000098400000}"/>
    <cellStyle name="備註 4 2 3 4 11" xfId="23603" xr:uid="{00000000-0005-0000-0000-000097400000}"/>
    <cellStyle name="備註 4 2 3 4 12" xfId="55006" xr:uid="{00000000-0005-0000-0000-0000F7050000}"/>
    <cellStyle name="備註 4 2 3 4 2" xfId="5293" xr:uid="{00000000-0005-0000-0000-0000D8090000}"/>
    <cellStyle name="備註 4 2 3 4 2 2" xfId="25710" xr:uid="{00000000-0005-0000-0000-000099400000}"/>
    <cellStyle name="備註 4 2 3 4 2 3" xfId="41206" xr:uid="{00000000-0005-0000-0000-000099400000}"/>
    <cellStyle name="備註 4 2 3 4 3" xfId="6753" xr:uid="{00000000-0005-0000-0000-0000D8090000}"/>
    <cellStyle name="備註 4 2 3 4 3 2" xfId="27014" xr:uid="{00000000-0005-0000-0000-00009A400000}"/>
    <cellStyle name="備註 4 2 3 4 3 3" xfId="42188" xr:uid="{00000000-0005-0000-0000-00009A400000}"/>
    <cellStyle name="備註 4 2 3 4 4" xfId="10772" xr:uid="{00000000-0005-0000-0000-0000532A0000}"/>
    <cellStyle name="備註 4 2 3 4 5" xfId="14111" xr:uid="{00000000-0005-0000-0000-0000D8090000}"/>
    <cellStyle name="備註 4 2 3 4 5 2" xfId="32667" xr:uid="{00000000-0005-0000-0000-00009C400000}"/>
    <cellStyle name="備註 4 2 3 4 5 3" xfId="46669" xr:uid="{00000000-0005-0000-0000-00009C400000}"/>
    <cellStyle name="備註 4 2 3 4 6" xfId="13232" xr:uid="{00000000-0005-0000-0000-0000F7050000}"/>
    <cellStyle name="備註 4 2 3 4 6 2" xfId="31788" xr:uid="{00000000-0005-0000-0000-00009D400000}"/>
    <cellStyle name="備註 4 2 3 4 6 3" xfId="45870" xr:uid="{00000000-0005-0000-0000-00009D400000}"/>
    <cellStyle name="備註 4 2 3 4 7" xfId="15622" xr:uid="{00000000-0005-0000-0000-0000D8090000}"/>
    <cellStyle name="備註 4 2 3 4 7 2" xfId="34178" xr:uid="{00000000-0005-0000-0000-00009E400000}"/>
    <cellStyle name="備註 4 2 3 4 7 3" xfId="48067" xr:uid="{00000000-0005-0000-0000-00009E400000}"/>
    <cellStyle name="備註 4 2 3 4 8" xfId="18023" xr:uid="{00000000-0005-0000-0000-0000F7050000}"/>
    <cellStyle name="備註 4 2 3 4 8 2" xfId="36579" xr:uid="{00000000-0005-0000-0000-00009F400000}"/>
    <cellStyle name="備註 4 2 3 4 8 3" xfId="50146" xr:uid="{00000000-0005-0000-0000-00009F400000}"/>
    <cellStyle name="備註 4 2 3 4 9" xfId="19620" xr:uid="{00000000-0005-0000-0000-0000D8090000}"/>
    <cellStyle name="備註 4 2 3 4 9 2" xfId="38176" xr:uid="{00000000-0005-0000-0000-0000A0400000}"/>
    <cellStyle name="備註 4 2 3 4 9 3" xfId="51668" xr:uid="{00000000-0005-0000-0000-0000A0400000}"/>
    <cellStyle name="備註 4 2 3 5" xfId="4694" xr:uid="{00000000-0005-0000-0000-0000D5090000}"/>
    <cellStyle name="備註 4 2 3 5 2" xfId="25205" xr:uid="{00000000-0005-0000-0000-0000A1400000}"/>
    <cellStyle name="備註 4 2 3 5 3" xfId="27639" xr:uid="{00000000-0005-0000-0000-0000A1400000}"/>
    <cellStyle name="備註 4 2 3 6" xfId="10769" xr:uid="{00000000-0005-0000-0000-0000502A0000}"/>
    <cellStyle name="備註 4 2 3 7" xfId="15315" xr:uid="{00000000-0005-0000-0000-0000F7050000}"/>
    <cellStyle name="備註 4 2 3 7 2" xfId="33871" xr:uid="{00000000-0005-0000-0000-0000A3400000}"/>
    <cellStyle name="備註 4 2 3 7 3" xfId="47807" xr:uid="{00000000-0005-0000-0000-0000A3400000}"/>
    <cellStyle name="備註 4 2 3 8" xfId="17855" xr:uid="{00000000-0005-0000-0000-0000D5090000}"/>
    <cellStyle name="備註 4 2 3 8 2" xfId="36411" xr:uid="{00000000-0005-0000-0000-0000A4400000}"/>
    <cellStyle name="備註 4 2 3 8 3" xfId="50001" xr:uid="{00000000-0005-0000-0000-0000A4400000}"/>
    <cellStyle name="備註 4 2 3 9" xfId="13945" xr:uid="{00000000-0005-0000-0000-0000F7050000}"/>
    <cellStyle name="備註 4 2 3 9 2" xfId="32501" xr:uid="{00000000-0005-0000-0000-0000A5400000}"/>
    <cellStyle name="備註 4 2 3 9 3" xfId="46513" xr:uid="{00000000-0005-0000-0000-0000A5400000}"/>
    <cellStyle name="備註 4 2 4" xfId="2147" xr:uid="{00000000-0005-0000-0000-0000F5050000}"/>
    <cellStyle name="備註 4 2 4 10" xfId="15471" xr:uid="{00000000-0005-0000-0000-0000D9090000}"/>
    <cellStyle name="備註 4 2 4 10 2" xfId="34027" xr:uid="{00000000-0005-0000-0000-0000A7400000}"/>
    <cellStyle name="備註 4 2 4 10 3" xfId="47951" xr:uid="{00000000-0005-0000-0000-0000A7400000}"/>
    <cellStyle name="備註 4 2 4 11" xfId="13439" xr:uid="{00000000-0005-0000-0000-0000F5050000}"/>
    <cellStyle name="備註 4 2 4 11 2" xfId="31995" xr:uid="{00000000-0005-0000-0000-0000A8400000}"/>
    <cellStyle name="備註 4 2 4 11 3" xfId="46064" xr:uid="{00000000-0005-0000-0000-0000A8400000}"/>
    <cellStyle name="備註 4 2 4 12" xfId="19243" xr:uid="{00000000-0005-0000-0000-0000D9090000}"/>
    <cellStyle name="備註 4 2 4 12 2" xfId="37799" xr:uid="{00000000-0005-0000-0000-0000A9400000}"/>
    <cellStyle name="備註 4 2 4 12 3" xfId="51291" xr:uid="{00000000-0005-0000-0000-0000A9400000}"/>
    <cellStyle name="備註 4 2 4 13" xfId="23658" xr:uid="{00000000-0005-0000-0000-0000A6400000}"/>
    <cellStyle name="備註 4 2 4 14" xfId="55067" xr:uid="{00000000-0005-0000-0000-0000F5050000}"/>
    <cellStyle name="備註 4 2 4 2" xfId="5354" xr:uid="{00000000-0005-0000-0000-0000D9090000}"/>
    <cellStyle name="備註 4 2 4 2 2" xfId="20344" xr:uid="{00000000-0005-0000-0000-0000C70C0000}"/>
    <cellStyle name="備註 4 2 4 2 2 2" xfId="38896" xr:uid="{00000000-0005-0000-0000-0000AB400000}"/>
    <cellStyle name="備註 4 2 4 2 2 3" xfId="52375" xr:uid="{00000000-0005-0000-0000-0000AB400000}"/>
    <cellStyle name="備註 4 2 4 2 3" xfId="25771" xr:uid="{00000000-0005-0000-0000-0000AA400000}"/>
    <cellStyle name="備註 4 2 4 2 4" xfId="41267" xr:uid="{00000000-0005-0000-0000-0000AA400000}"/>
    <cellStyle name="備註 4 2 4 3" xfId="7320" xr:uid="{00000000-0005-0000-0000-0000D9090000}"/>
    <cellStyle name="備註 4 2 4 3 2" xfId="27505" xr:uid="{00000000-0005-0000-0000-0000AC400000}"/>
    <cellStyle name="備註 4 2 4 3 3" xfId="42591" xr:uid="{00000000-0005-0000-0000-0000AC400000}"/>
    <cellStyle name="備註 4 2 4 4" xfId="4496" xr:uid="{00000000-0005-0000-0000-0000D9090000}"/>
    <cellStyle name="備註 4 2 4 4 2" xfId="25010" xr:uid="{00000000-0005-0000-0000-0000AD400000}"/>
    <cellStyle name="備註 4 2 4 4 3" xfId="25405" xr:uid="{00000000-0005-0000-0000-0000AD400000}"/>
    <cellStyle name="備註 4 2 4 5" xfId="6810" xr:uid="{00000000-0005-0000-0000-0000D9090000}"/>
    <cellStyle name="備註 4 2 4 5 2" xfId="27071" xr:uid="{00000000-0005-0000-0000-0000AE400000}"/>
    <cellStyle name="備註 4 2 4 5 3" xfId="42245" xr:uid="{00000000-0005-0000-0000-0000AE400000}"/>
    <cellStyle name="備註 4 2 4 6" xfId="10773" xr:uid="{00000000-0005-0000-0000-0000542A0000}"/>
    <cellStyle name="備註 4 2 4 7" xfId="13282" xr:uid="{00000000-0005-0000-0000-0000D9090000}"/>
    <cellStyle name="備註 4 2 4 7 2" xfId="31838" xr:uid="{00000000-0005-0000-0000-0000B0400000}"/>
    <cellStyle name="備註 4 2 4 7 3" xfId="45920" xr:uid="{00000000-0005-0000-0000-0000B0400000}"/>
    <cellStyle name="備註 4 2 4 8" xfId="14824" xr:uid="{00000000-0005-0000-0000-0000D8090000}"/>
    <cellStyle name="備註 4 2 4 8 2" xfId="33380" xr:uid="{00000000-0005-0000-0000-0000B1400000}"/>
    <cellStyle name="備註 4 2 4 8 3" xfId="47342" xr:uid="{00000000-0005-0000-0000-0000B1400000}"/>
    <cellStyle name="備註 4 2 4 9" xfId="13898" xr:uid="{00000000-0005-0000-0000-0000F5050000}"/>
    <cellStyle name="備註 4 2 4 9 2" xfId="32454" xr:uid="{00000000-0005-0000-0000-0000B2400000}"/>
    <cellStyle name="備註 4 2 4 9 3" xfId="46466" xr:uid="{00000000-0005-0000-0000-0000B2400000}"/>
    <cellStyle name="備註 4 2 5" xfId="1960" xr:uid="{00000000-0005-0000-0000-0000F5050000}"/>
    <cellStyle name="備註 4 2 5 10" xfId="13559" xr:uid="{00000000-0005-0000-0000-0000F5050000}"/>
    <cellStyle name="備註 4 2 5 10 2" xfId="32115" xr:uid="{00000000-0005-0000-0000-0000B4400000}"/>
    <cellStyle name="備註 4 2 5 10 3" xfId="46169" xr:uid="{00000000-0005-0000-0000-0000B4400000}"/>
    <cellStyle name="備註 4 2 5 11" xfId="16194" xr:uid="{00000000-0005-0000-0000-0000DA090000}"/>
    <cellStyle name="備註 4 2 5 11 2" xfId="34750" xr:uid="{00000000-0005-0000-0000-0000B5400000}"/>
    <cellStyle name="備註 4 2 5 11 3" xfId="48542" xr:uid="{00000000-0005-0000-0000-0000B5400000}"/>
    <cellStyle name="備註 4 2 5 12" xfId="54880" xr:uid="{00000000-0005-0000-0000-0000F5050000}"/>
    <cellStyle name="備註 4 2 5 2" xfId="5167" xr:uid="{00000000-0005-0000-0000-0000DA090000}"/>
    <cellStyle name="備註 4 2 5 2 2" xfId="20194" xr:uid="{00000000-0005-0000-0000-0000C90C0000}"/>
    <cellStyle name="備註 4 2 5 2 2 2" xfId="38746" xr:uid="{00000000-0005-0000-0000-0000B7400000}"/>
    <cellStyle name="備註 4 2 5 2 2 3" xfId="52225" xr:uid="{00000000-0005-0000-0000-0000B7400000}"/>
    <cellStyle name="備註 4 2 5 2 3" xfId="25584" xr:uid="{00000000-0005-0000-0000-0000B6400000}"/>
    <cellStyle name="備註 4 2 5 2 4" xfId="41134" xr:uid="{00000000-0005-0000-0000-0000B6400000}"/>
    <cellStyle name="備註 4 2 5 3" xfId="7133" xr:uid="{00000000-0005-0000-0000-0000DA090000}"/>
    <cellStyle name="備註 4 2 5 3 2" xfId="27318" xr:uid="{00000000-0005-0000-0000-0000B8400000}"/>
    <cellStyle name="備註 4 2 5 3 3" xfId="42409" xr:uid="{00000000-0005-0000-0000-0000B8400000}"/>
    <cellStyle name="備註 4 2 5 4" xfId="4070" xr:uid="{00000000-0005-0000-0000-0000DA090000}"/>
    <cellStyle name="備註 4 2 5 4 2" xfId="24623" xr:uid="{00000000-0005-0000-0000-0000B9400000}"/>
    <cellStyle name="備註 4 2 5 4 3" xfId="24506" xr:uid="{00000000-0005-0000-0000-0000B9400000}"/>
    <cellStyle name="備註 4 2 5 5" xfId="6660" xr:uid="{00000000-0005-0000-0000-0000DA090000}"/>
    <cellStyle name="備註 4 2 5 5 2" xfId="26921" xr:uid="{00000000-0005-0000-0000-0000BA400000}"/>
    <cellStyle name="備註 4 2 5 5 3" xfId="42095" xr:uid="{00000000-0005-0000-0000-0000BA400000}"/>
    <cellStyle name="備註 4 2 5 6" xfId="10774" xr:uid="{00000000-0005-0000-0000-0000552A0000}"/>
    <cellStyle name="備註 4 2 5 7" xfId="14212" xr:uid="{00000000-0005-0000-0000-0000DA090000}"/>
    <cellStyle name="備註 4 2 5 7 2" xfId="32768" xr:uid="{00000000-0005-0000-0000-0000BC400000}"/>
    <cellStyle name="備註 4 2 5 7 3" xfId="46765" xr:uid="{00000000-0005-0000-0000-0000BC400000}"/>
    <cellStyle name="備註 4 2 5 8" xfId="13872" xr:uid="{00000000-0005-0000-0000-0000F5050000}"/>
    <cellStyle name="備註 4 2 5 8 2" xfId="32428" xr:uid="{00000000-0005-0000-0000-0000BD400000}"/>
    <cellStyle name="備註 4 2 5 8 3" xfId="46444" xr:uid="{00000000-0005-0000-0000-0000BD400000}"/>
    <cellStyle name="備註 4 2 5 9" xfId="11702" xr:uid="{00000000-0005-0000-0000-0000DA090000}"/>
    <cellStyle name="備註 4 2 5 9 2" xfId="30266" xr:uid="{00000000-0005-0000-0000-0000BE400000}"/>
    <cellStyle name="備註 4 2 5 9 3" xfId="44417" xr:uid="{00000000-0005-0000-0000-0000BE400000}"/>
    <cellStyle name="備註 4 2 6" xfId="2088" xr:uid="{00000000-0005-0000-0000-0000F5050000}"/>
    <cellStyle name="備註 4 2 6 10" xfId="21349" xr:uid="{00000000-0005-0000-0000-0000F5050000}"/>
    <cellStyle name="備註 4 2 6 10 2" xfId="39889" xr:uid="{00000000-0005-0000-0000-0000C0400000}"/>
    <cellStyle name="備註 4 2 6 10 3" xfId="53237" xr:uid="{00000000-0005-0000-0000-0000C0400000}"/>
    <cellStyle name="備註 4 2 6 11" xfId="23605" xr:uid="{00000000-0005-0000-0000-0000BF400000}"/>
    <cellStyle name="備註 4 2 6 12" xfId="55008" xr:uid="{00000000-0005-0000-0000-0000F5050000}"/>
    <cellStyle name="備註 4 2 6 2" xfId="5295" xr:uid="{00000000-0005-0000-0000-0000DB090000}"/>
    <cellStyle name="備註 4 2 6 2 2" xfId="25712" xr:uid="{00000000-0005-0000-0000-0000C1400000}"/>
    <cellStyle name="備註 4 2 6 2 3" xfId="41208" xr:uid="{00000000-0005-0000-0000-0000C1400000}"/>
    <cellStyle name="備註 4 2 6 3" xfId="6755" xr:uid="{00000000-0005-0000-0000-0000DB090000}"/>
    <cellStyle name="備註 4 2 6 3 2" xfId="27016" xr:uid="{00000000-0005-0000-0000-0000C2400000}"/>
    <cellStyle name="備註 4 2 6 3 3" xfId="42190" xr:uid="{00000000-0005-0000-0000-0000C2400000}"/>
    <cellStyle name="備註 4 2 6 4" xfId="10775" xr:uid="{00000000-0005-0000-0000-0000562A0000}"/>
    <cellStyle name="備註 4 2 6 5" xfId="11609" xr:uid="{00000000-0005-0000-0000-0000DB090000}"/>
    <cellStyle name="備註 4 2 6 5 2" xfId="30173" xr:uid="{00000000-0005-0000-0000-0000C4400000}"/>
    <cellStyle name="備註 4 2 6 5 3" xfId="44372" xr:uid="{00000000-0005-0000-0000-0000C4400000}"/>
    <cellStyle name="備註 4 2 6 6" xfId="14317" xr:uid="{00000000-0005-0000-0000-0000F5050000}"/>
    <cellStyle name="備註 4 2 6 6 2" xfId="32873" xr:uid="{00000000-0005-0000-0000-0000C5400000}"/>
    <cellStyle name="備註 4 2 6 6 3" xfId="46864" xr:uid="{00000000-0005-0000-0000-0000C5400000}"/>
    <cellStyle name="備註 4 2 6 7" xfId="15619" xr:uid="{00000000-0005-0000-0000-0000DB090000}"/>
    <cellStyle name="備註 4 2 6 7 2" xfId="34175" xr:uid="{00000000-0005-0000-0000-0000C6400000}"/>
    <cellStyle name="備註 4 2 6 7 3" xfId="48064" xr:uid="{00000000-0005-0000-0000-0000C6400000}"/>
    <cellStyle name="備註 4 2 6 8" xfId="18542" xr:uid="{00000000-0005-0000-0000-0000F5050000}"/>
    <cellStyle name="備註 4 2 6 8 2" xfId="37098" xr:uid="{00000000-0005-0000-0000-0000C7400000}"/>
    <cellStyle name="備註 4 2 6 8 3" xfId="50600" xr:uid="{00000000-0005-0000-0000-0000C7400000}"/>
    <cellStyle name="備註 4 2 6 9" xfId="13777" xr:uid="{00000000-0005-0000-0000-0000DB090000}"/>
    <cellStyle name="備註 4 2 6 9 2" xfId="32333" xr:uid="{00000000-0005-0000-0000-0000C8400000}"/>
    <cellStyle name="備註 4 2 6 9 3" xfId="46363" xr:uid="{00000000-0005-0000-0000-0000C8400000}"/>
    <cellStyle name="備註 4 2 7" xfId="4692" xr:uid="{00000000-0005-0000-0000-0000D0090000}"/>
    <cellStyle name="備註 4 2 7 2" xfId="25203" xr:uid="{00000000-0005-0000-0000-0000C9400000}"/>
    <cellStyle name="備註 4 2 7 3" xfId="22544" xr:uid="{00000000-0005-0000-0000-0000C9400000}"/>
    <cellStyle name="備註 4 2 8" xfId="10764" xr:uid="{00000000-0005-0000-0000-00004B2A0000}"/>
    <cellStyle name="備註 4 2 9" xfId="15310" xr:uid="{00000000-0005-0000-0000-0000F5050000}"/>
    <cellStyle name="備註 4 2 9 2" xfId="33866" xr:uid="{00000000-0005-0000-0000-0000CB400000}"/>
    <cellStyle name="備註 4 2 9 3" xfId="47802" xr:uid="{00000000-0005-0000-0000-0000CB400000}"/>
    <cellStyle name="備註 4 3" xfId="1482" xr:uid="{00000000-0005-0000-0000-0000F8050000}"/>
    <cellStyle name="備註 4 3 10" xfId="18074" xr:uid="{00000000-0005-0000-0000-0000DC090000}"/>
    <cellStyle name="備註 4 3 10 2" xfId="36630" xr:uid="{00000000-0005-0000-0000-0000CD400000}"/>
    <cellStyle name="備註 4 3 10 3" xfId="50192" xr:uid="{00000000-0005-0000-0000-0000CD400000}"/>
    <cellStyle name="備註 4 3 11" xfId="21136" xr:uid="{00000000-0005-0000-0000-0000F8050000}"/>
    <cellStyle name="備註 4 3 11 2" xfId="39676" xr:uid="{00000000-0005-0000-0000-0000CE400000}"/>
    <cellStyle name="備註 4 3 11 3" xfId="53024" xr:uid="{00000000-0005-0000-0000-0000CE400000}"/>
    <cellStyle name="備註 4 3 12" xfId="15720" xr:uid="{00000000-0005-0000-0000-0000F8050000}"/>
    <cellStyle name="備註 4 3 12 2" xfId="34276" xr:uid="{00000000-0005-0000-0000-0000CF400000}"/>
    <cellStyle name="備註 4 3 12 3" xfId="48136" xr:uid="{00000000-0005-0000-0000-0000CF400000}"/>
    <cellStyle name="備註 4 3 13" xfId="22326" xr:uid="{00000000-0005-0000-0000-0000DC090000}"/>
    <cellStyle name="備註 4 3 13 2" xfId="40866" xr:uid="{00000000-0005-0000-0000-0000D0400000}"/>
    <cellStyle name="備註 4 3 13 3" xfId="54060" xr:uid="{00000000-0005-0000-0000-0000D0400000}"/>
    <cellStyle name="備註 4 3 14" xfId="23217" xr:uid="{00000000-0005-0000-0000-0000CC400000}"/>
    <cellStyle name="備註 4 3 15" xfId="24161" xr:uid="{00000000-0005-0000-0000-0000CC400000}"/>
    <cellStyle name="備註 4 3 16" xfId="54583" xr:uid="{00000000-0005-0000-0000-0000F8050000}"/>
    <cellStyle name="備註 4 3 2" xfId="2144" xr:uid="{00000000-0005-0000-0000-0000F8050000}"/>
    <cellStyle name="備註 4 3 2 10" xfId="12172" xr:uid="{00000000-0005-0000-0000-0000DD090000}"/>
    <cellStyle name="備註 4 3 2 10 2" xfId="30735" xr:uid="{00000000-0005-0000-0000-0000D2400000}"/>
    <cellStyle name="備註 4 3 2 10 3" xfId="44869" xr:uid="{00000000-0005-0000-0000-0000D2400000}"/>
    <cellStyle name="備註 4 3 2 11" xfId="17758" xr:uid="{00000000-0005-0000-0000-0000F8050000}"/>
    <cellStyle name="備註 4 3 2 11 2" xfId="36314" xr:uid="{00000000-0005-0000-0000-0000D3400000}"/>
    <cellStyle name="備註 4 3 2 11 3" xfId="49923" xr:uid="{00000000-0005-0000-0000-0000D3400000}"/>
    <cellStyle name="備註 4 3 2 12" xfId="19433" xr:uid="{00000000-0005-0000-0000-0000DD090000}"/>
    <cellStyle name="備註 4 3 2 12 2" xfId="37989" xr:uid="{00000000-0005-0000-0000-0000D4400000}"/>
    <cellStyle name="備註 4 3 2 12 3" xfId="51481" xr:uid="{00000000-0005-0000-0000-0000D4400000}"/>
    <cellStyle name="備註 4 3 2 13" xfId="23655" xr:uid="{00000000-0005-0000-0000-0000D1400000}"/>
    <cellStyle name="備註 4 3 2 14" xfId="55064" xr:uid="{00000000-0005-0000-0000-0000F8050000}"/>
    <cellStyle name="備註 4 3 2 2" xfId="5351" xr:uid="{00000000-0005-0000-0000-0000DD090000}"/>
    <cellStyle name="備註 4 3 2 2 2" xfId="20341" xr:uid="{00000000-0005-0000-0000-0000CD0C0000}"/>
    <cellStyle name="備註 4 3 2 2 2 2" xfId="38893" xr:uid="{00000000-0005-0000-0000-0000D6400000}"/>
    <cellStyle name="備註 4 3 2 2 2 3" xfId="52372" xr:uid="{00000000-0005-0000-0000-0000D6400000}"/>
    <cellStyle name="備註 4 3 2 2 3" xfId="25768" xr:uid="{00000000-0005-0000-0000-0000D5400000}"/>
    <cellStyle name="備註 4 3 2 2 4" xfId="41264" xr:uid="{00000000-0005-0000-0000-0000D5400000}"/>
    <cellStyle name="備註 4 3 2 3" xfId="7317" xr:uid="{00000000-0005-0000-0000-0000DD090000}"/>
    <cellStyle name="備註 4 3 2 3 2" xfId="27502" xr:uid="{00000000-0005-0000-0000-0000D7400000}"/>
    <cellStyle name="備註 4 3 2 3 3" xfId="42588" xr:uid="{00000000-0005-0000-0000-0000D7400000}"/>
    <cellStyle name="備註 4 3 2 4" xfId="4493" xr:uid="{00000000-0005-0000-0000-0000DD090000}"/>
    <cellStyle name="備註 4 3 2 4 2" xfId="25007" xr:uid="{00000000-0005-0000-0000-0000D8400000}"/>
    <cellStyle name="備註 4 3 2 4 3" xfId="22608" xr:uid="{00000000-0005-0000-0000-0000D8400000}"/>
    <cellStyle name="備註 4 3 2 5" xfId="8147" xr:uid="{00000000-0005-0000-0000-0000DD090000}"/>
    <cellStyle name="備註 4 3 2 5 2" xfId="28164" xr:uid="{00000000-0005-0000-0000-0000D9400000}"/>
    <cellStyle name="備註 4 3 2 5 3" xfId="43062" xr:uid="{00000000-0005-0000-0000-0000D9400000}"/>
    <cellStyle name="備註 4 3 2 6" xfId="10777" xr:uid="{00000000-0005-0000-0000-0000582A0000}"/>
    <cellStyle name="備註 4 3 2 7" xfId="14473" xr:uid="{00000000-0005-0000-0000-0000DD090000}"/>
    <cellStyle name="備註 4 3 2 7 2" xfId="33029" xr:uid="{00000000-0005-0000-0000-0000DB400000}"/>
    <cellStyle name="備註 4 3 2 7 3" xfId="47009" xr:uid="{00000000-0005-0000-0000-0000DB400000}"/>
    <cellStyle name="備註 4 3 2 8" xfId="14821" xr:uid="{00000000-0005-0000-0000-0000DC090000}"/>
    <cellStyle name="備註 4 3 2 8 2" xfId="33377" xr:uid="{00000000-0005-0000-0000-0000DC400000}"/>
    <cellStyle name="備註 4 3 2 8 3" xfId="47339" xr:uid="{00000000-0005-0000-0000-0000DC400000}"/>
    <cellStyle name="備註 4 3 2 9" xfId="14310" xr:uid="{00000000-0005-0000-0000-0000F8050000}"/>
    <cellStyle name="備註 4 3 2 9 2" xfId="32866" xr:uid="{00000000-0005-0000-0000-0000DD400000}"/>
    <cellStyle name="備註 4 3 2 9 3" xfId="46857" xr:uid="{00000000-0005-0000-0000-0000DD400000}"/>
    <cellStyle name="備註 4 3 3" xfId="1957" xr:uid="{00000000-0005-0000-0000-0000F8050000}"/>
    <cellStyle name="備註 4 3 3 10" xfId="14304" xr:uid="{00000000-0005-0000-0000-0000F8050000}"/>
    <cellStyle name="備註 4 3 3 10 2" xfId="32860" xr:uid="{00000000-0005-0000-0000-0000DF400000}"/>
    <cellStyle name="備註 4 3 3 10 3" xfId="46851" xr:uid="{00000000-0005-0000-0000-0000DF400000}"/>
    <cellStyle name="備註 4 3 3 11" xfId="19470" xr:uid="{00000000-0005-0000-0000-0000DE090000}"/>
    <cellStyle name="備註 4 3 3 11 2" xfId="38026" xr:uid="{00000000-0005-0000-0000-0000E0400000}"/>
    <cellStyle name="備註 4 3 3 11 3" xfId="51518" xr:uid="{00000000-0005-0000-0000-0000E0400000}"/>
    <cellStyle name="備註 4 3 3 12" xfId="54877" xr:uid="{00000000-0005-0000-0000-0000F8050000}"/>
    <cellStyle name="備註 4 3 3 2" xfId="5164" xr:uid="{00000000-0005-0000-0000-0000DE090000}"/>
    <cellStyle name="備註 4 3 3 2 2" xfId="20191" xr:uid="{00000000-0005-0000-0000-0000CF0C0000}"/>
    <cellStyle name="備註 4 3 3 2 2 2" xfId="38743" xr:uid="{00000000-0005-0000-0000-0000E2400000}"/>
    <cellStyle name="備註 4 3 3 2 2 3" xfId="52222" xr:uid="{00000000-0005-0000-0000-0000E2400000}"/>
    <cellStyle name="備註 4 3 3 2 3" xfId="25581" xr:uid="{00000000-0005-0000-0000-0000E1400000}"/>
    <cellStyle name="備註 4 3 3 2 4" xfId="41131" xr:uid="{00000000-0005-0000-0000-0000E1400000}"/>
    <cellStyle name="備註 4 3 3 3" xfId="7130" xr:uid="{00000000-0005-0000-0000-0000DE090000}"/>
    <cellStyle name="備註 4 3 3 3 2" xfId="27315" xr:uid="{00000000-0005-0000-0000-0000E3400000}"/>
    <cellStyle name="備註 4 3 3 3 3" xfId="42406" xr:uid="{00000000-0005-0000-0000-0000E3400000}"/>
    <cellStyle name="備註 4 3 3 4" xfId="4067" xr:uid="{00000000-0005-0000-0000-0000DE090000}"/>
    <cellStyle name="備註 4 3 3 4 2" xfId="24620" xr:uid="{00000000-0005-0000-0000-0000E4400000}"/>
    <cellStyle name="備註 4 3 3 4 3" xfId="22740" xr:uid="{00000000-0005-0000-0000-0000E4400000}"/>
    <cellStyle name="備註 4 3 3 5" xfId="7261" xr:uid="{00000000-0005-0000-0000-0000DE090000}"/>
    <cellStyle name="備註 4 3 3 5 2" xfId="27446" xr:uid="{00000000-0005-0000-0000-0000E5400000}"/>
    <cellStyle name="備註 4 3 3 5 3" xfId="42537" xr:uid="{00000000-0005-0000-0000-0000E5400000}"/>
    <cellStyle name="備註 4 3 3 6" xfId="10778" xr:uid="{00000000-0005-0000-0000-0000592A0000}"/>
    <cellStyle name="備註 4 3 3 7" xfId="14210" xr:uid="{00000000-0005-0000-0000-0000DE090000}"/>
    <cellStyle name="備註 4 3 3 7 2" xfId="32766" xr:uid="{00000000-0005-0000-0000-0000E7400000}"/>
    <cellStyle name="備註 4 3 3 7 3" xfId="46763" xr:uid="{00000000-0005-0000-0000-0000E7400000}"/>
    <cellStyle name="備註 4 3 3 8" xfId="12874" xr:uid="{00000000-0005-0000-0000-0000F8050000}"/>
    <cellStyle name="備註 4 3 3 8 2" xfId="31430" xr:uid="{00000000-0005-0000-0000-0000E8400000}"/>
    <cellStyle name="備註 4 3 3 8 3" xfId="45514" xr:uid="{00000000-0005-0000-0000-0000E8400000}"/>
    <cellStyle name="備註 4 3 3 9" xfId="13764" xr:uid="{00000000-0005-0000-0000-0000DE090000}"/>
    <cellStyle name="備註 4 3 3 9 2" xfId="32320" xr:uid="{00000000-0005-0000-0000-0000E9400000}"/>
    <cellStyle name="備註 4 3 3 9 3" xfId="46352" xr:uid="{00000000-0005-0000-0000-0000E9400000}"/>
    <cellStyle name="備註 4 3 4" xfId="3150" xr:uid="{00000000-0005-0000-0000-0000F8050000}"/>
    <cellStyle name="備註 4 3 4 10" xfId="21914" xr:uid="{00000000-0005-0000-0000-0000F8050000}"/>
    <cellStyle name="備註 4 3 4 10 2" xfId="40454" xr:uid="{00000000-0005-0000-0000-0000EB400000}"/>
    <cellStyle name="備註 4 3 4 10 3" xfId="53802" xr:uid="{00000000-0005-0000-0000-0000EB400000}"/>
    <cellStyle name="備註 4 3 4 11" xfId="24352" xr:uid="{00000000-0005-0000-0000-0000EA400000}"/>
    <cellStyle name="備註 4 3 4 12" xfId="55971" xr:uid="{00000000-0005-0000-0000-0000F8050000}"/>
    <cellStyle name="備註 4 3 4 2" xfId="6357" xr:uid="{00000000-0005-0000-0000-0000DF090000}"/>
    <cellStyle name="備註 4 3 4 2 2" xfId="26765" xr:uid="{00000000-0005-0000-0000-0000EC400000}"/>
    <cellStyle name="備註 4 3 4 2 3" xfId="41986" xr:uid="{00000000-0005-0000-0000-0000EC400000}"/>
    <cellStyle name="備註 4 3 4 3" xfId="10040" xr:uid="{00000000-0005-0000-0000-0000DF090000}"/>
    <cellStyle name="備註 4 3 4 3 2" xfId="29641" xr:uid="{00000000-0005-0000-0000-0000ED400000}"/>
    <cellStyle name="備註 4 3 4 3 3" xfId="44206" xr:uid="{00000000-0005-0000-0000-0000ED400000}"/>
    <cellStyle name="備註 4 3 4 4" xfId="10779" xr:uid="{00000000-0005-0000-0000-00005A2A0000}"/>
    <cellStyle name="備註 4 3 4 5" xfId="11785" xr:uid="{00000000-0005-0000-0000-0000DF090000}"/>
    <cellStyle name="備註 4 3 4 5 2" xfId="30349" xr:uid="{00000000-0005-0000-0000-0000EF400000}"/>
    <cellStyle name="備註 4 3 4 5 3" xfId="44496" xr:uid="{00000000-0005-0000-0000-0000EF400000}"/>
    <cellStyle name="備註 4 3 4 6" xfId="16215" xr:uid="{00000000-0005-0000-0000-0000F8050000}"/>
    <cellStyle name="備註 4 3 4 6 2" xfId="34771" xr:uid="{00000000-0005-0000-0000-0000F0400000}"/>
    <cellStyle name="備註 4 3 4 6 3" xfId="48563" xr:uid="{00000000-0005-0000-0000-0000F0400000}"/>
    <cellStyle name="備註 4 3 4 7" xfId="17056" xr:uid="{00000000-0005-0000-0000-0000DF090000}"/>
    <cellStyle name="備註 4 3 4 7 2" xfId="35612" xr:uid="{00000000-0005-0000-0000-0000F1400000}"/>
    <cellStyle name="備註 4 3 4 7 3" xfId="49292" xr:uid="{00000000-0005-0000-0000-0000F1400000}"/>
    <cellStyle name="備註 4 3 4 8" xfId="17783" xr:uid="{00000000-0005-0000-0000-0000F8050000}"/>
    <cellStyle name="備註 4 3 4 8 2" xfId="36339" xr:uid="{00000000-0005-0000-0000-0000F2400000}"/>
    <cellStyle name="備註 4 3 4 8 3" xfId="49943" xr:uid="{00000000-0005-0000-0000-0000F2400000}"/>
    <cellStyle name="備註 4 3 4 9" xfId="15002" xr:uid="{00000000-0005-0000-0000-0000DF090000}"/>
    <cellStyle name="備註 4 3 4 9 2" xfId="33558" xr:uid="{00000000-0005-0000-0000-0000F3400000}"/>
    <cellStyle name="備註 4 3 4 9 3" xfId="47516" xr:uid="{00000000-0005-0000-0000-0000F3400000}"/>
    <cellStyle name="備註 4 3 5" xfId="4695" xr:uid="{00000000-0005-0000-0000-0000DC090000}"/>
    <cellStyle name="備註 4 3 5 2" xfId="25206" xr:uid="{00000000-0005-0000-0000-0000F4400000}"/>
    <cellStyle name="備註 4 3 5 3" xfId="25407" xr:uid="{00000000-0005-0000-0000-0000F4400000}"/>
    <cellStyle name="備註 4 3 6" xfId="10776" xr:uid="{00000000-0005-0000-0000-0000572A0000}"/>
    <cellStyle name="備註 4 3 7" xfId="12097" xr:uid="{00000000-0005-0000-0000-0000F8050000}"/>
    <cellStyle name="備註 4 3 7 2" xfId="30660" xr:uid="{00000000-0005-0000-0000-0000F6400000}"/>
    <cellStyle name="備註 4 3 7 3" xfId="44802" xr:uid="{00000000-0005-0000-0000-0000F6400000}"/>
    <cellStyle name="備註 4 3 8" xfId="16106" xr:uid="{00000000-0005-0000-0000-0000DC090000}"/>
    <cellStyle name="備註 4 3 8 2" xfId="34662" xr:uid="{00000000-0005-0000-0000-0000F7400000}"/>
    <cellStyle name="備註 4 3 8 3" xfId="48474" xr:uid="{00000000-0005-0000-0000-0000F7400000}"/>
    <cellStyle name="備註 4 3 9" xfId="15191" xr:uid="{00000000-0005-0000-0000-0000F8050000}"/>
    <cellStyle name="備註 4 3 9 2" xfId="33747" xr:uid="{00000000-0005-0000-0000-0000F8400000}"/>
    <cellStyle name="備註 4 3 9 3" xfId="47693" xr:uid="{00000000-0005-0000-0000-0000F8400000}"/>
    <cellStyle name="備註 4 4" xfId="1483" xr:uid="{00000000-0005-0000-0000-0000F9050000}"/>
    <cellStyle name="備註 4 4 10" xfId="19449" xr:uid="{00000000-0005-0000-0000-0000E0090000}"/>
    <cellStyle name="備註 4 4 10 2" xfId="38005" xr:uid="{00000000-0005-0000-0000-0000FA400000}"/>
    <cellStyle name="備註 4 4 10 3" xfId="51497" xr:uid="{00000000-0005-0000-0000-0000FA400000}"/>
    <cellStyle name="備註 4 4 11" xfId="21137" xr:uid="{00000000-0005-0000-0000-0000F9050000}"/>
    <cellStyle name="備註 4 4 11 2" xfId="39677" xr:uid="{00000000-0005-0000-0000-0000FB400000}"/>
    <cellStyle name="備註 4 4 11 3" xfId="53025" xr:uid="{00000000-0005-0000-0000-0000FB400000}"/>
    <cellStyle name="備註 4 4 12" xfId="19044" xr:uid="{00000000-0005-0000-0000-0000F9050000}"/>
    <cellStyle name="備註 4 4 12 2" xfId="37600" xr:uid="{00000000-0005-0000-0000-0000FC400000}"/>
    <cellStyle name="備註 4 4 12 3" xfId="51092" xr:uid="{00000000-0005-0000-0000-0000FC400000}"/>
    <cellStyle name="備註 4 4 13" xfId="22327" xr:uid="{00000000-0005-0000-0000-0000E0090000}"/>
    <cellStyle name="備註 4 4 13 2" xfId="40867" xr:uid="{00000000-0005-0000-0000-0000FD400000}"/>
    <cellStyle name="備註 4 4 13 3" xfId="54061" xr:uid="{00000000-0005-0000-0000-0000FD400000}"/>
    <cellStyle name="備註 4 4 14" xfId="23218" xr:uid="{00000000-0005-0000-0000-0000F9400000}"/>
    <cellStyle name="備註 4 4 15" xfId="29844" xr:uid="{00000000-0005-0000-0000-0000F9400000}"/>
    <cellStyle name="備註 4 4 16" xfId="54584" xr:uid="{00000000-0005-0000-0000-0000F9050000}"/>
    <cellStyle name="備註 4 4 2" xfId="2143" xr:uid="{00000000-0005-0000-0000-0000F9050000}"/>
    <cellStyle name="備註 4 4 2 10" xfId="15640" xr:uid="{00000000-0005-0000-0000-0000E1090000}"/>
    <cellStyle name="備註 4 4 2 10 2" xfId="34196" xr:uid="{00000000-0005-0000-0000-0000FF400000}"/>
    <cellStyle name="備註 4 4 2 10 3" xfId="48085" xr:uid="{00000000-0005-0000-0000-0000FF400000}"/>
    <cellStyle name="備註 4 4 2 11" xfId="14533" xr:uid="{00000000-0005-0000-0000-0000F9050000}"/>
    <cellStyle name="備註 4 4 2 11 2" xfId="33089" xr:uid="{00000000-0005-0000-0000-000000410000}"/>
    <cellStyle name="備註 4 4 2 11 3" xfId="47068" xr:uid="{00000000-0005-0000-0000-000000410000}"/>
    <cellStyle name="備註 4 4 2 12" xfId="19816" xr:uid="{00000000-0005-0000-0000-0000E1090000}"/>
    <cellStyle name="備註 4 4 2 12 2" xfId="38372" xr:uid="{00000000-0005-0000-0000-000001410000}"/>
    <cellStyle name="備註 4 4 2 12 3" xfId="51864" xr:uid="{00000000-0005-0000-0000-000001410000}"/>
    <cellStyle name="備註 4 4 2 13" xfId="23654" xr:uid="{00000000-0005-0000-0000-0000FE400000}"/>
    <cellStyle name="備註 4 4 2 14" xfId="55063" xr:uid="{00000000-0005-0000-0000-0000F9050000}"/>
    <cellStyle name="備註 4 4 2 2" xfId="5350" xr:uid="{00000000-0005-0000-0000-0000E1090000}"/>
    <cellStyle name="備註 4 4 2 2 2" xfId="20340" xr:uid="{00000000-0005-0000-0000-0000D30C0000}"/>
    <cellStyle name="備註 4 4 2 2 2 2" xfId="38892" xr:uid="{00000000-0005-0000-0000-000003410000}"/>
    <cellStyle name="備註 4 4 2 2 2 3" xfId="52371" xr:uid="{00000000-0005-0000-0000-000003410000}"/>
    <cellStyle name="備註 4 4 2 2 3" xfId="25767" xr:uid="{00000000-0005-0000-0000-000002410000}"/>
    <cellStyle name="備註 4 4 2 2 4" xfId="41263" xr:uid="{00000000-0005-0000-0000-000002410000}"/>
    <cellStyle name="備註 4 4 2 3" xfId="7316" xr:uid="{00000000-0005-0000-0000-0000E1090000}"/>
    <cellStyle name="備註 4 4 2 3 2" xfId="27501" xr:uid="{00000000-0005-0000-0000-000004410000}"/>
    <cellStyle name="備註 4 4 2 3 3" xfId="42587" xr:uid="{00000000-0005-0000-0000-000004410000}"/>
    <cellStyle name="備註 4 4 2 4" xfId="4492" xr:uid="{00000000-0005-0000-0000-0000E1090000}"/>
    <cellStyle name="備註 4 4 2 4 2" xfId="25006" xr:uid="{00000000-0005-0000-0000-000005410000}"/>
    <cellStyle name="備註 4 4 2 4 3" xfId="24443" xr:uid="{00000000-0005-0000-0000-000005410000}"/>
    <cellStyle name="備註 4 4 2 5" xfId="6808" xr:uid="{00000000-0005-0000-0000-0000E1090000}"/>
    <cellStyle name="備註 4 4 2 5 2" xfId="27069" xr:uid="{00000000-0005-0000-0000-000006410000}"/>
    <cellStyle name="備註 4 4 2 5 3" xfId="42243" xr:uid="{00000000-0005-0000-0000-000006410000}"/>
    <cellStyle name="備註 4 4 2 6" xfId="10781" xr:uid="{00000000-0005-0000-0000-00005C2A0000}"/>
    <cellStyle name="備註 4 4 2 7" xfId="14671" xr:uid="{00000000-0005-0000-0000-0000E1090000}"/>
    <cellStyle name="備註 4 4 2 7 2" xfId="33227" xr:uid="{00000000-0005-0000-0000-000008410000}"/>
    <cellStyle name="備註 4 4 2 7 3" xfId="47196" xr:uid="{00000000-0005-0000-0000-000008410000}"/>
    <cellStyle name="備註 4 4 2 8" xfId="14820" xr:uid="{00000000-0005-0000-0000-0000E0090000}"/>
    <cellStyle name="備註 4 4 2 8 2" xfId="33376" xr:uid="{00000000-0005-0000-0000-000009410000}"/>
    <cellStyle name="備註 4 4 2 8 3" xfId="47338" xr:uid="{00000000-0005-0000-0000-000009410000}"/>
    <cellStyle name="備註 4 4 2 9" xfId="14193" xr:uid="{00000000-0005-0000-0000-0000F9050000}"/>
    <cellStyle name="備註 4 4 2 9 2" xfId="32749" xr:uid="{00000000-0005-0000-0000-00000A410000}"/>
    <cellStyle name="備註 4 4 2 9 3" xfId="46749" xr:uid="{00000000-0005-0000-0000-00000A410000}"/>
    <cellStyle name="備註 4 4 3" xfId="1956" xr:uid="{00000000-0005-0000-0000-0000F9050000}"/>
    <cellStyle name="備註 4 4 3 10" xfId="13459" xr:uid="{00000000-0005-0000-0000-0000F9050000}"/>
    <cellStyle name="備註 4 4 3 10 2" xfId="32015" xr:uid="{00000000-0005-0000-0000-00000C410000}"/>
    <cellStyle name="備註 4 4 3 10 3" xfId="46083" xr:uid="{00000000-0005-0000-0000-00000C410000}"/>
    <cellStyle name="備註 4 4 3 11" xfId="13853" xr:uid="{00000000-0005-0000-0000-0000E2090000}"/>
    <cellStyle name="備註 4 4 3 11 2" xfId="32409" xr:uid="{00000000-0005-0000-0000-00000D410000}"/>
    <cellStyle name="備註 4 4 3 11 3" xfId="46429" xr:uid="{00000000-0005-0000-0000-00000D410000}"/>
    <cellStyle name="備註 4 4 3 12" xfId="54876" xr:uid="{00000000-0005-0000-0000-0000F9050000}"/>
    <cellStyle name="備註 4 4 3 2" xfId="5163" xr:uid="{00000000-0005-0000-0000-0000E2090000}"/>
    <cellStyle name="備註 4 4 3 2 2" xfId="20190" xr:uid="{00000000-0005-0000-0000-0000D50C0000}"/>
    <cellStyle name="備註 4 4 3 2 2 2" xfId="38742" xr:uid="{00000000-0005-0000-0000-00000F410000}"/>
    <cellStyle name="備註 4 4 3 2 2 3" xfId="52221" xr:uid="{00000000-0005-0000-0000-00000F410000}"/>
    <cellStyle name="備註 4 4 3 2 3" xfId="25580" xr:uid="{00000000-0005-0000-0000-00000E410000}"/>
    <cellStyle name="備註 4 4 3 2 4" xfId="41130" xr:uid="{00000000-0005-0000-0000-00000E410000}"/>
    <cellStyle name="備註 4 4 3 3" xfId="7129" xr:uid="{00000000-0005-0000-0000-0000E2090000}"/>
    <cellStyle name="備註 4 4 3 3 2" xfId="27314" xr:uid="{00000000-0005-0000-0000-000010410000}"/>
    <cellStyle name="備註 4 4 3 3 3" xfId="42405" xr:uid="{00000000-0005-0000-0000-000010410000}"/>
    <cellStyle name="備註 4 4 3 4" xfId="4066" xr:uid="{00000000-0005-0000-0000-0000E2090000}"/>
    <cellStyle name="備註 4 4 3 4 2" xfId="24619" xr:uid="{00000000-0005-0000-0000-000011410000}"/>
    <cellStyle name="備註 4 4 3 4 3" xfId="27799" xr:uid="{00000000-0005-0000-0000-000011410000}"/>
    <cellStyle name="備註 4 4 3 5" xfId="7259" xr:uid="{00000000-0005-0000-0000-0000E2090000}"/>
    <cellStyle name="備註 4 4 3 5 2" xfId="27444" xr:uid="{00000000-0005-0000-0000-000012410000}"/>
    <cellStyle name="備註 4 4 3 5 3" xfId="42535" xr:uid="{00000000-0005-0000-0000-000012410000}"/>
    <cellStyle name="備註 4 4 3 6" xfId="10782" xr:uid="{00000000-0005-0000-0000-00005D2A0000}"/>
    <cellStyle name="備註 4 4 3 7" xfId="14158" xr:uid="{00000000-0005-0000-0000-0000E2090000}"/>
    <cellStyle name="備註 4 4 3 7 2" xfId="32714" xr:uid="{00000000-0005-0000-0000-000014410000}"/>
    <cellStyle name="備註 4 4 3 7 3" xfId="46714" xr:uid="{00000000-0005-0000-0000-000014410000}"/>
    <cellStyle name="備註 4 4 3 8" xfId="13924" xr:uid="{00000000-0005-0000-0000-0000F9050000}"/>
    <cellStyle name="備註 4 4 3 8 2" xfId="32480" xr:uid="{00000000-0005-0000-0000-000015410000}"/>
    <cellStyle name="備註 4 4 3 8 3" xfId="46492" xr:uid="{00000000-0005-0000-0000-000015410000}"/>
    <cellStyle name="備註 4 4 3 9" xfId="13710" xr:uid="{00000000-0005-0000-0000-0000E2090000}"/>
    <cellStyle name="備註 4 4 3 9 2" xfId="32266" xr:uid="{00000000-0005-0000-0000-000016410000}"/>
    <cellStyle name="備註 4 4 3 9 3" xfId="46300" xr:uid="{00000000-0005-0000-0000-000016410000}"/>
    <cellStyle name="備註 4 4 4" xfId="3149" xr:uid="{00000000-0005-0000-0000-0000F9050000}"/>
    <cellStyle name="備註 4 4 4 10" xfId="21913" xr:uid="{00000000-0005-0000-0000-0000F9050000}"/>
    <cellStyle name="備註 4 4 4 10 2" xfId="40453" xr:uid="{00000000-0005-0000-0000-000018410000}"/>
    <cellStyle name="備註 4 4 4 10 3" xfId="53801" xr:uid="{00000000-0005-0000-0000-000018410000}"/>
    <cellStyle name="備註 4 4 4 11" xfId="24351" xr:uid="{00000000-0005-0000-0000-000017410000}"/>
    <cellStyle name="備註 4 4 4 12" xfId="55970" xr:uid="{00000000-0005-0000-0000-0000F9050000}"/>
    <cellStyle name="備註 4 4 4 2" xfId="6356" xr:uid="{00000000-0005-0000-0000-0000E3090000}"/>
    <cellStyle name="備註 4 4 4 2 2" xfId="26764" xr:uid="{00000000-0005-0000-0000-000019410000}"/>
    <cellStyle name="備註 4 4 4 2 3" xfId="41985" xr:uid="{00000000-0005-0000-0000-000019410000}"/>
    <cellStyle name="備註 4 4 4 3" xfId="10039" xr:uid="{00000000-0005-0000-0000-0000E3090000}"/>
    <cellStyle name="備註 4 4 4 3 2" xfId="29640" xr:uid="{00000000-0005-0000-0000-00001A410000}"/>
    <cellStyle name="備註 4 4 4 3 3" xfId="44205" xr:uid="{00000000-0005-0000-0000-00001A410000}"/>
    <cellStyle name="備註 4 4 4 4" xfId="10783" xr:uid="{00000000-0005-0000-0000-00005E2A0000}"/>
    <cellStyle name="備註 4 4 4 5" xfId="11958" xr:uid="{00000000-0005-0000-0000-0000E3090000}"/>
    <cellStyle name="備註 4 4 4 5 2" xfId="30522" xr:uid="{00000000-0005-0000-0000-00001C410000}"/>
    <cellStyle name="備註 4 4 4 5 3" xfId="44666" xr:uid="{00000000-0005-0000-0000-00001C410000}"/>
    <cellStyle name="備註 4 4 4 6" xfId="16214" xr:uid="{00000000-0005-0000-0000-0000F9050000}"/>
    <cellStyle name="備註 4 4 4 6 2" xfId="34770" xr:uid="{00000000-0005-0000-0000-00001D410000}"/>
    <cellStyle name="備註 4 4 4 6 3" xfId="48562" xr:uid="{00000000-0005-0000-0000-00001D410000}"/>
    <cellStyle name="備註 4 4 4 7" xfId="17055" xr:uid="{00000000-0005-0000-0000-0000E3090000}"/>
    <cellStyle name="備註 4 4 4 7 2" xfId="35611" xr:uid="{00000000-0005-0000-0000-00001E410000}"/>
    <cellStyle name="備註 4 4 4 7 3" xfId="49291" xr:uid="{00000000-0005-0000-0000-00001E410000}"/>
    <cellStyle name="備註 4 4 4 8" xfId="14126" xr:uid="{00000000-0005-0000-0000-0000F9050000}"/>
    <cellStyle name="備註 4 4 4 8 2" xfId="32682" xr:uid="{00000000-0005-0000-0000-00001F410000}"/>
    <cellStyle name="備註 4 4 4 8 3" xfId="46682" xr:uid="{00000000-0005-0000-0000-00001F410000}"/>
    <cellStyle name="備註 4 4 4 9" xfId="18371" xr:uid="{00000000-0005-0000-0000-0000E3090000}"/>
    <cellStyle name="備註 4 4 4 9 2" xfId="36927" xr:uid="{00000000-0005-0000-0000-000020410000}"/>
    <cellStyle name="備註 4 4 4 9 3" xfId="50449" xr:uid="{00000000-0005-0000-0000-000020410000}"/>
    <cellStyle name="備註 4 4 5" xfId="4696" xr:uid="{00000000-0005-0000-0000-0000E0090000}"/>
    <cellStyle name="備註 4 4 5 2" xfId="25207" xr:uid="{00000000-0005-0000-0000-000021410000}"/>
    <cellStyle name="備註 4 4 5 3" xfId="25401" xr:uid="{00000000-0005-0000-0000-000021410000}"/>
    <cellStyle name="備註 4 4 6" xfId="10780" xr:uid="{00000000-0005-0000-0000-00005B2A0000}"/>
    <cellStyle name="備註 4 4 7" xfId="15774" xr:uid="{00000000-0005-0000-0000-0000F9050000}"/>
    <cellStyle name="備註 4 4 7 2" xfId="34330" xr:uid="{00000000-0005-0000-0000-000023410000}"/>
    <cellStyle name="備註 4 4 7 3" xfId="48186" xr:uid="{00000000-0005-0000-0000-000023410000}"/>
    <cellStyle name="備註 4 4 8" xfId="17359" xr:uid="{00000000-0005-0000-0000-0000E0090000}"/>
    <cellStyle name="備註 4 4 8 2" xfId="35915" xr:uid="{00000000-0005-0000-0000-000024410000}"/>
    <cellStyle name="備註 4 4 8 3" xfId="49573" xr:uid="{00000000-0005-0000-0000-000024410000}"/>
    <cellStyle name="備註 4 4 9" xfId="15901" xr:uid="{00000000-0005-0000-0000-0000F9050000}"/>
    <cellStyle name="備註 4 4 9 2" xfId="34457" xr:uid="{00000000-0005-0000-0000-000025410000}"/>
    <cellStyle name="備註 4 4 9 3" xfId="48304" xr:uid="{00000000-0005-0000-0000-000025410000}"/>
    <cellStyle name="備註 4 5" xfId="2148" xr:uid="{00000000-0005-0000-0000-0000F4050000}"/>
    <cellStyle name="備註 4 5 10" xfId="15639" xr:uid="{00000000-0005-0000-0000-0000E4090000}"/>
    <cellStyle name="備註 4 5 10 2" xfId="34195" xr:uid="{00000000-0005-0000-0000-000027410000}"/>
    <cellStyle name="備註 4 5 10 3" xfId="48084" xr:uid="{00000000-0005-0000-0000-000027410000}"/>
    <cellStyle name="備註 4 5 11" xfId="13407" xr:uid="{00000000-0005-0000-0000-0000F4050000}"/>
    <cellStyle name="備註 4 5 11 2" xfId="31963" xr:uid="{00000000-0005-0000-0000-000028410000}"/>
    <cellStyle name="備註 4 5 11 3" xfId="46037" xr:uid="{00000000-0005-0000-0000-000028410000}"/>
    <cellStyle name="備註 4 5 12" xfId="19203" xr:uid="{00000000-0005-0000-0000-0000E4090000}"/>
    <cellStyle name="備註 4 5 12 2" xfId="37759" xr:uid="{00000000-0005-0000-0000-000029410000}"/>
    <cellStyle name="備註 4 5 12 3" xfId="51251" xr:uid="{00000000-0005-0000-0000-000029410000}"/>
    <cellStyle name="備註 4 5 13" xfId="23659" xr:uid="{00000000-0005-0000-0000-000026410000}"/>
    <cellStyle name="備註 4 5 14" xfId="55068" xr:uid="{00000000-0005-0000-0000-0000F4050000}"/>
    <cellStyle name="備註 4 5 2" xfId="5355" xr:uid="{00000000-0005-0000-0000-0000E4090000}"/>
    <cellStyle name="備註 4 5 2 2" xfId="20345" xr:uid="{00000000-0005-0000-0000-0000D80C0000}"/>
    <cellStyle name="備註 4 5 2 2 2" xfId="38897" xr:uid="{00000000-0005-0000-0000-00002B410000}"/>
    <cellStyle name="備註 4 5 2 2 3" xfId="52376" xr:uid="{00000000-0005-0000-0000-00002B410000}"/>
    <cellStyle name="備註 4 5 2 3" xfId="25772" xr:uid="{00000000-0005-0000-0000-00002A410000}"/>
    <cellStyle name="備註 4 5 2 4" xfId="41268" xr:uid="{00000000-0005-0000-0000-00002A410000}"/>
    <cellStyle name="備註 4 5 3" xfId="7321" xr:uid="{00000000-0005-0000-0000-0000E4090000}"/>
    <cellStyle name="備註 4 5 3 2" xfId="27506" xr:uid="{00000000-0005-0000-0000-00002C410000}"/>
    <cellStyle name="備註 4 5 3 3" xfId="42592" xr:uid="{00000000-0005-0000-0000-00002C410000}"/>
    <cellStyle name="備註 4 5 4" xfId="4551" xr:uid="{00000000-0005-0000-0000-0000E4090000}"/>
    <cellStyle name="備註 4 5 4 2" xfId="25065" xr:uid="{00000000-0005-0000-0000-00002D410000}"/>
    <cellStyle name="備註 4 5 4 3" xfId="26857" xr:uid="{00000000-0005-0000-0000-00002D410000}"/>
    <cellStyle name="備註 4 5 5" xfId="6811" xr:uid="{00000000-0005-0000-0000-0000E4090000}"/>
    <cellStyle name="備註 4 5 5 2" xfId="27072" xr:uid="{00000000-0005-0000-0000-00002E410000}"/>
    <cellStyle name="備註 4 5 5 3" xfId="42246" xr:uid="{00000000-0005-0000-0000-00002E410000}"/>
    <cellStyle name="備註 4 5 6" xfId="10784" xr:uid="{00000000-0005-0000-0000-00005F2A0000}"/>
    <cellStyle name="備註 4 5 7" xfId="14759" xr:uid="{00000000-0005-0000-0000-0000E4090000}"/>
    <cellStyle name="備註 4 5 7 2" xfId="33315" xr:uid="{00000000-0005-0000-0000-000030410000}"/>
    <cellStyle name="備註 4 5 7 3" xfId="47280" xr:uid="{00000000-0005-0000-0000-000030410000}"/>
    <cellStyle name="備註 4 5 8" xfId="14825" xr:uid="{00000000-0005-0000-0000-0000E3090000}"/>
    <cellStyle name="備註 4 5 8 2" xfId="33381" xr:uid="{00000000-0005-0000-0000-000031410000}"/>
    <cellStyle name="備註 4 5 8 3" xfId="47343" xr:uid="{00000000-0005-0000-0000-000031410000}"/>
    <cellStyle name="備註 4 5 9" xfId="13402" xr:uid="{00000000-0005-0000-0000-0000F4050000}"/>
    <cellStyle name="備註 4 5 9 2" xfId="31958" xr:uid="{00000000-0005-0000-0000-000032410000}"/>
    <cellStyle name="備註 4 5 9 3" xfId="46032" xr:uid="{00000000-0005-0000-0000-000032410000}"/>
    <cellStyle name="備註 4 6" xfId="2051" xr:uid="{00000000-0005-0000-0000-0000F4050000}"/>
    <cellStyle name="備註 4 6 10" xfId="13993" xr:uid="{00000000-0005-0000-0000-0000F4050000}"/>
    <cellStyle name="備註 4 6 10 2" xfId="32549" xr:uid="{00000000-0005-0000-0000-000034410000}"/>
    <cellStyle name="備註 4 6 10 3" xfId="46557" xr:uid="{00000000-0005-0000-0000-000034410000}"/>
    <cellStyle name="備註 4 6 11" xfId="19265" xr:uid="{00000000-0005-0000-0000-0000E5090000}"/>
    <cellStyle name="備註 4 6 11 2" xfId="37821" xr:uid="{00000000-0005-0000-0000-000035410000}"/>
    <cellStyle name="備註 4 6 11 3" xfId="51313" xr:uid="{00000000-0005-0000-0000-000035410000}"/>
    <cellStyle name="備註 4 6 12" xfId="54971" xr:uid="{00000000-0005-0000-0000-0000F4050000}"/>
    <cellStyle name="備註 4 6 2" xfId="5258" xr:uid="{00000000-0005-0000-0000-0000E5090000}"/>
    <cellStyle name="備註 4 6 2 2" xfId="20285" xr:uid="{00000000-0005-0000-0000-0000DA0C0000}"/>
    <cellStyle name="備註 4 6 2 2 2" xfId="38837" xr:uid="{00000000-0005-0000-0000-000037410000}"/>
    <cellStyle name="備註 4 6 2 2 3" xfId="52316" xr:uid="{00000000-0005-0000-0000-000037410000}"/>
    <cellStyle name="備註 4 6 2 3" xfId="25675" xr:uid="{00000000-0005-0000-0000-000036410000}"/>
    <cellStyle name="備註 4 6 2 4" xfId="41171" xr:uid="{00000000-0005-0000-0000-000036410000}"/>
    <cellStyle name="備註 4 6 3" xfId="7224" xr:uid="{00000000-0005-0000-0000-0000E5090000}"/>
    <cellStyle name="備註 4 6 3 2" xfId="27409" xr:uid="{00000000-0005-0000-0000-000038410000}"/>
    <cellStyle name="備註 4 6 3 3" xfId="42500" xr:uid="{00000000-0005-0000-0000-000038410000}"/>
    <cellStyle name="備註 4 6 4" xfId="4161" xr:uid="{00000000-0005-0000-0000-0000E5090000}"/>
    <cellStyle name="備註 4 6 4 2" xfId="24714" xr:uid="{00000000-0005-0000-0000-000039410000}"/>
    <cellStyle name="備註 4 6 4 3" xfId="29697" xr:uid="{00000000-0005-0000-0000-000039410000}"/>
    <cellStyle name="備註 4 6 5" xfId="6718" xr:uid="{00000000-0005-0000-0000-0000E5090000}"/>
    <cellStyle name="備註 4 6 5 2" xfId="26979" xr:uid="{00000000-0005-0000-0000-00003A410000}"/>
    <cellStyle name="備註 4 6 5 3" xfId="42153" xr:uid="{00000000-0005-0000-0000-00003A410000}"/>
    <cellStyle name="備註 4 6 6" xfId="10785" xr:uid="{00000000-0005-0000-0000-0000602A0000}"/>
    <cellStyle name="備註 4 6 7" xfId="14352" xr:uid="{00000000-0005-0000-0000-0000E5090000}"/>
    <cellStyle name="備註 4 6 7 2" xfId="32908" xr:uid="{00000000-0005-0000-0000-00003C410000}"/>
    <cellStyle name="備註 4 6 7 3" xfId="46897" xr:uid="{00000000-0005-0000-0000-00003C410000}"/>
    <cellStyle name="備註 4 6 8" xfId="11753" xr:uid="{00000000-0005-0000-0000-0000F4050000}"/>
    <cellStyle name="備註 4 6 8 2" xfId="30317" xr:uid="{00000000-0005-0000-0000-00003D410000}"/>
    <cellStyle name="備註 4 6 8 3" xfId="44464" xr:uid="{00000000-0005-0000-0000-00003D410000}"/>
    <cellStyle name="備註 4 6 9" xfId="12159" xr:uid="{00000000-0005-0000-0000-0000E5090000}"/>
    <cellStyle name="備註 4 6 9 2" xfId="30722" xr:uid="{00000000-0005-0000-0000-00003E410000}"/>
    <cellStyle name="備註 4 6 9 3" xfId="44856" xr:uid="{00000000-0005-0000-0000-00003E410000}"/>
    <cellStyle name="備註 4 7" xfId="2089" xr:uid="{00000000-0005-0000-0000-0000F4050000}"/>
    <cellStyle name="備註 4 7 10" xfId="21350" xr:uid="{00000000-0005-0000-0000-0000F4050000}"/>
    <cellStyle name="備註 4 7 10 2" xfId="39890" xr:uid="{00000000-0005-0000-0000-000040410000}"/>
    <cellStyle name="備註 4 7 10 3" xfId="53238" xr:uid="{00000000-0005-0000-0000-000040410000}"/>
    <cellStyle name="備註 4 7 11" xfId="23606" xr:uid="{00000000-0005-0000-0000-00003F410000}"/>
    <cellStyle name="備註 4 7 12" xfId="55009" xr:uid="{00000000-0005-0000-0000-0000F4050000}"/>
    <cellStyle name="備註 4 7 2" xfId="5296" xr:uid="{00000000-0005-0000-0000-0000E6090000}"/>
    <cellStyle name="備註 4 7 2 2" xfId="25713" xr:uid="{00000000-0005-0000-0000-000041410000}"/>
    <cellStyle name="備註 4 7 2 3" xfId="41209" xr:uid="{00000000-0005-0000-0000-000041410000}"/>
    <cellStyle name="備註 4 7 3" xfId="6756" xr:uid="{00000000-0005-0000-0000-0000E6090000}"/>
    <cellStyle name="備註 4 7 3 2" xfId="27017" xr:uid="{00000000-0005-0000-0000-000042410000}"/>
    <cellStyle name="備註 4 7 3 3" xfId="42191" xr:uid="{00000000-0005-0000-0000-000042410000}"/>
    <cellStyle name="備註 4 7 4" xfId="10786" xr:uid="{00000000-0005-0000-0000-0000612A0000}"/>
    <cellStyle name="備註 4 7 5" xfId="13292" xr:uid="{00000000-0005-0000-0000-0000E6090000}"/>
    <cellStyle name="備註 4 7 5 2" xfId="31848" xr:uid="{00000000-0005-0000-0000-000044410000}"/>
    <cellStyle name="備註 4 7 5 3" xfId="45930" xr:uid="{00000000-0005-0000-0000-000044410000}"/>
    <cellStyle name="備註 4 7 6" xfId="13891" xr:uid="{00000000-0005-0000-0000-0000F4050000}"/>
    <cellStyle name="備註 4 7 6 2" xfId="32447" xr:uid="{00000000-0005-0000-0000-000045410000}"/>
    <cellStyle name="備註 4 7 6 3" xfId="46459" xr:uid="{00000000-0005-0000-0000-000045410000}"/>
    <cellStyle name="備註 4 7 7" xfId="13485" xr:uid="{00000000-0005-0000-0000-0000E6090000}"/>
    <cellStyle name="備註 4 7 7 2" xfId="32041" xr:uid="{00000000-0005-0000-0000-000046410000}"/>
    <cellStyle name="備註 4 7 7 3" xfId="46106" xr:uid="{00000000-0005-0000-0000-000046410000}"/>
    <cellStyle name="備註 4 7 8" xfId="14791" xr:uid="{00000000-0005-0000-0000-0000F4050000}"/>
    <cellStyle name="備註 4 7 8 2" xfId="33347" xr:uid="{00000000-0005-0000-0000-000047410000}"/>
    <cellStyle name="備註 4 7 8 3" xfId="47310" xr:uid="{00000000-0005-0000-0000-000047410000}"/>
    <cellStyle name="備註 4 7 9" xfId="17505" xr:uid="{00000000-0005-0000-0000-0000E6090000}"/>
    <cellStyle name="備註 4 7 9 2" xfId="36061" xr:uid="{00000000-0005-0000-0000-000048410000}"/>
    <cellStyle name="備註 4 7 9 3" xfId="49698" xr:uid="{00000000-0005-0000-0000-000048410000}"/>
    <cellStyle name="備註 4 8" xfId="4691" xr:uid="{00000000-0005-0000-0000-0000CF090000}"/>
    <cellStyle name="備註 4 8 2" xfId="25202" xr:uid="{00000000-0005-0000-0000-000049410000}"/>
    <cellStyle name="備註 4 8 3" xfId="25404" xr:uid="{00000000-0005-0000-0000-000049410000}"/>
    <cellStyle name="備註 4 9" xfId="10763" xr:uid="{00000000-0005-0000-0000-00004A2A0000}"/>
    <cellStyle name="備註 5" xfId="1484" xr:uid="{00000000-0005-0000-0000-0000FA050000}"/>
    <cellStyle name="備註 5 10" xfId="15314" xr:uid="{00000000-0005-0000-0000-0000FA050000}"/>
    <cellStyle name="備註 5 10 2" xfId="33870" xr:uid="{00000000-0005-0000-0000-00004C410000}"/>
    <cellStyle name="備註 5 10 3" xfId="47806" xr:uid="{00000000-0005-0000-0000-00004C410000}"/>
    <cellStyle name="備註 5 11" xfId="15274" xr:uid="{00000000-0005-0000-0000-0000E7090000}"/>
    <cellStyle name="備註 5 11 2" xfId="33830" xr:uid="{00000000-0005-0000-0000-00004D410000}"/>
    <cellStyle name="備註 5 11 3" xfId="47770" xr:uid="{00000000-0005-0000-0000-00004D410000}"/>
    <cellStyle name="備註 5 12" xfId="18884" xr:uid="{00000000-0005-0000-0000-0000FA050000}"/>
    <cellStyle name="備註 5 12 2" xfId="37440" xr:uid="{00000000-0005-0000-0000-00004E410000}"/>
    <cellStyle name="備註 5 12 3" xfId="50932" xr:uid="{00000000-0005-0000-0000-00004E410000}"/>
    <cellStyle name="備註 5 13" xfId="16074" xr:uid="{00000000-0005-0000-0000-0000E7090000}"/>
    <cellStyle name="備註 5 13 2" xfId="34630" xr:uid="{00000000-0005-0000-0000-00004F410000}"/>
    <cellStyle name="備註 5 13 3" xfId="48445" xr:uid="{00000000-0005-0000-0000-00004F410000}"/>
    <cellStyle name="備註 5 14" xfId="21138" xr:uid="{00000000-0005-0000-0000-0000FA050000}"/>
    <cellStyle name="備註 5 14 2" xfId="39678" xr:uid="{00000000-0005-0000-0000-000050410000}"/>
    <cellStyle name="備註 5 14 3" xfId="53026" xr:uid="{00000000-0005-0000-0000-000050410000}"/>
    <cellStyle name="備註 5 15" xfId="19099" xr:uid="{00000000-0005-0000-0000-0000FA050000}"/>
    <cellStyle name="備註 5 15 2" xfId="37655" xr:uid="{00000000-0005-0000-0000-000051410000}"/>
    <cellStyle name="備註 5 15 3" xfId="51147" xr:uid="{00000000-0005-0000-0000-000051410000}"/>
    <cellStyle name="備註 5 16" xfId="22328" xr:uid="{00000000-0005-0000-0000-0000E7090000}"/>
    <cellStyle name="備註 5 16 2" xfId="40868" xr:uid="{00000000-0005-0000-0000-000052410000}"/>
    <cellStyle name="備註 5 16 3" xfId="54062" xr:uid="{00000000-0005-0000-0000-000052410000}"/>
    <cellStyle name="備註 5 17" xfId="23219" xr:uid="{00000000-0005-0000-0000-00004B410000}"/>
    <cellStyle name="備註 5 18" xfId="29825" xr:uid="{00000000-0005-0000-0000-00004B410000}"/>
    <cellStyle name="備註 5 19" xfId="54585" xr:uid="{00000000-0005-0000-0000-0000FA050000}"/>
    <cellStyle name="備註 5 2" xfId="1485" xr:uid="{00000000-0005-0000-0000-0000FB050000}"/>
    <cellStyle name="備註 5 2 10" xfId="13929" xr:uid="{00000000-0005-0000-0000-0000E8090000}"/>
    <cellStyle name="備註 5 2 10 2" xfId="32485" xr:uid="{00000000-0005-0000-0000-000054410000}"/>
    <cellStyle name="備註 5 2 10 3" xfId="46497" xr:uid="{00000000-0005-0000-0000-000054410000}"/>
    <cellStyle name="備註 5 2 11" xfId="18877" xr:uid="{00000000-0005-0000-0000-0000FB050000}"/>
    <cellStyle name="備註 5 2 11 2" xfId="37433" xr:uid="{00000000-0005-0000-0000-000055410000}"/>
    <cellStyle name="備註 5 2 11 3" xfId="50925" xr:uid="{00000000-0005-0000-0000-000055410000}"/>
    <cellStyle name="備註 5 2 12" xfId="18839" xr:uid="{00000000-0005-0000-0000-0000E8090000}"/>
    <cellStyle name="備註 5 2 12 2" xfId="37395" xr:uid="{00000000-0005-0000-0000-000056410000}"/>
    <cellStyle name="備註 5 2 12 3" xfId="50887" xr:uid="{00000000-0005-0000-0000-000056410000}"/>
    <cellStyle name="備註 5 2 13" xfId="21139" xr:uid="{00000000-0005-0000-0000-0000FB050000}"/>
    <cellStyle name="備註 5 2 13 2" xfId="39679" xr:uid="{00000000-0005-0000-0000-000057410000}"/>
    <cellStyle name="備註 5 2 13 3" xfId="53027" xr:uid="{00000000-0005-0000-0000-000057410000}"/>
    <cellStyle name="備註 5 2 14" xfId="21051" xr:uid="{00000000-0005-0000-0000-0000FB050000}"/>
    <cellStyle name="備註 5 2 14 2" xfId="39591" xr:uid="{00000000-0005-0000-0000-000058410000}"/>
    <cellStyle name="備註 5 2 14 3" xfId="52939" xr:uid="{00000000-0005-0000-0000-000058410000}"/>
    <cellStyle name="備註 5 2 15" xfId="22329" xr:uid="{00000000-0005-0000-0000-0000E8090000}"/>
    <cellStyle name="備註 5 2 15 2" xfId="40869" xr:uid="{00000000-0005-0000-0000-000059410000}"/>
    <cellStyle name="備註 5 2 15 3" xfId="54063" xr:uid="{00000000-0005-0000-0000-000059410000}"/>
    <cellStyle name="備註 5 2 16" xfId="23220" xr:uid="{00000000-0005-0000-0000-000053410000}"/>
    <cellStyle name="備註 5 2 17" xfId="29840" xr:uid="{00000000-0005-0000-0000-000053410000}"/>
    <cellStyle name="備註 5 2 18" xfId="54586" xr:uid="{00000000-0005-0000-0000-0000FB050000}"/>
    <cellStyle name="備註 5 2 2" xfId="1486" xr:uid="{00000000-0005-0000-0000-0000FC050000}"/>
    <cellStyle name="備註 5 2 2 10" xfId="18017" xr:uid="{00000000-0005-0000-0000-0000E9090000}"/>
    <cellStyle name="備註 5 2 2 10 2" xfId="36573" xr:uid="{00000000-0005-0000-0000-00005B410000}"/>
    <cellStyle name="備註 5 2 2 10 3" xfId="50141" xr:uid="{00000000-0005-0000-0000-00005B410000}"/>
    <cellStyle name="備註 5 2 2 11" xfId="21140" xr:uid="{00000000-0005-0000-0000-0000FC050000}"/>
    <cellStyle name="備註 5 2 2 11 2" xfId="39680" xr:uid="{00000000-0005-0000-0000-00005C410000}"/>
    <cellStyle name="備註 5 2 2 11 3" xfId="53028" xr:uid="{00000000-0005-0000-0000-00005C410000}"/>
    <cellStyle name="備註 5 2 2 12" xfId="17254" xr:uid="{00000000-0005-0000-0000-0000FC050000}"/>
    <cellStyle name="備註 5 2 2 12 2" xfId="35810" xr:uid="{00000000-0005-0000-0000-00005D410000}"/>
    <cellStyle name="備註 5 2 2 12 3" xfId="49481" xr:uid="{00000000-0005-0000-0000-00005D410000}"/>
    <cellStyle name="備註 5 2 2 13" xfId="22330" xr:uid="{00000000-0005-0000-0000-0000E9090000}"/>
    <cellStyle name="備註 5 2 2 13 2" xfId="40870" xr:uid="{00000000-0005-0000-0000-00005E410000}"/>
    <cellStyle name="備註 5 2 2 13 3" xfId="54064" xr:uid="{00000000-0005-0000-0000-00005E410000}"/>
    <cellStyle name="備註 5 2 2 14" xfId="23221" xr:uid="{00000000-0005-0000-0000-00005A410000}"/>
    <cellStyle name="備註 5 2 2 15" xfId="24148" xr:uid="{00000000-0005-0000-0000-00005A410000}"/>
    <cellStyle name="備註 5 2 2 16" xfId="54587" xr:uid="{00000000-0005-0000-0000-0000FC050000}"/>
    <cellStyle name="備註 5 2 2 2" xfId="2140" xr:uid="{00000000-0005-0000-0000-0000FC050000}"/>
    <cellStyle name="備註 5 2 2 2 10" xfId="15473" xr:uid="{00000000-0005-0000-0000-0000EA090000}"/>
    <cellStyle name="備註 5 2 2 2 10 2" xfId="34029" xr:uid="{00000000-0005-0000-0000-000060410000}"/>
    <cellStyle name="備註 5 2 2 2 10 3" xfId="47953" xr:uid="{00000000-0005-0000-0000-000060410000}"/>
    <cellStyle name="備註 5 2 2 2 11" xfId="18344" xr:uid="{00000000-0005-0000-0000-0000FC050000}"/>
    <cellStyle name="備註 5 2 2 2 11 2" xfId="36900" xr:uid="{00000000-0005-0000-0000-000061410000}"/>
    <cellStyle name="備註 5 2 2 2 11 3" xfId="50425" xr:uid="{00000000-0005-0000-0000-000061410000}"/>
    <cellStyle name="備註 5 2 2 2 12" xfId="18974" xr:uid="{00000000-0005-0000-0000-0000EA090000}"/>
    <cellStyle name="備註 5 2 2 2 12 2" xfId="37530" xr:uid="{00000000-0005-0000-0000-000062410000}"/>
    <cellStyle name="備註 5 2 2 2 12 3" xfId="51022" xr:uid="{00000000-0005-0000-0000-000062410000}"/>
    <cellStyle name="備註 5 2 2 2 13" xfId="23651" xr:uid="{00000000-0005-0000-0000-00005F410000}"/>
    <cellStyle name="備註 5 2 2 2 14" xfId="55060" xr:uid="{00000000-0005-0000-0000-0000FC050000}"/>
    <cellStyle name="備註 5 2 2 2 2" xfId="5347" xr:uid="{00000000-0005-0000-0000-0000EA090000}"/>
    <cellStyle name="備註 5 2 2 2 2 2" xfId="20337" xr:uid="{00000000-0005-0000-0000-0000E00C0000}"/>
    <cellStyle name="備註 5 2 2 2 2 2 2" xfId="38889" xr:uid="{00000000-0005-0000-0000-000064410000}"/>
    <cellStyle name="備註 5 2 2 2 2 2 3" xfId="52368" xr:uid="{00000000-0005-0000-0000-000064410000}"/>
    <cellStyle name="備註 5 2 2 2 2 3" xfId="25764" xr:uid="{00000000-0005-0000-0000-000063410000}"/>
    <cellStyle name="備註 5 2 2 2 2 4" xfId="41260" xr:uid="{00000000-0005-0000-0000-000063410000}"/>
    <cellStyle name="備註 5 2 2 2 3" xfId="7313" xr:uid="{00000000-0005-0000-0000-0000EA090000}"/>
    <cellStyle name="備註 5 2 2 2 3 2" xfId="27498" xr:uid="{00000000-0005-0000-0000-000065410000}"/>
    <cellStyle name="備註 5 2 2 2 3 3" xfId="42584" xr:uid="{00000000-0005-0000-0000-000065410000}"/>
    <cellStyle name="備註 5 2 2 2 4" xfId="4489" xr:uid="{00000000-0005-0000-0000-0000EA090000}"/>
    <cellStyle name="備註 5 2 2 2 4 2" xfId="25003" xr:uid="{00000000-0005-0000-0000-000066410000}"/>
    <cellStyle name="備註 5 2 2 2 4 3" xfId="22610" xr:uid="{00000000-0005-0000-0000-000066410000}"/>
    <cellStyle name="備註 5 2 2 2 5" xfId="8145" xr:uid="{00000000-0005-0000-0000-0000EA090000}"/>
    <cellStyle name="備註 5 2 2 2 5 2" xfId="28162" xr:uid="{00000000-0005-0000-0000-000067410000}"/>
    <cellStyle name="備註 5 2 2 2 5 3" xfId="43060" xr:uid="{00000000-0005-0000-0000-000067410000}"/>
    <cellStyle name="備註 5 2 2 2 6" xfId="10790" xr:uid="{00000000-0005-0000-0000-0000652A0000}"/>
    <cellStyle name="備註 5 2 2 2 7" xfId="14289" xr:uid="{00000000-0005-0000-0000-0000EA090000}"/>
    <cellStyle name="備註 5 2 2 2 7 2" xfId="32845" xr:uid="{00000000-0005-0000-0000-000069410000}"/>
    <cellStyle name="備註 5 2 2 2 7 3" xfId="46837" xr:uid="{00000000-0005-0000-0000-000069410000}"/>
    <cellStyle name="備註 5 2 2 2 8" xfId="14817" xr:uid="{00000000-0005-0000-0000-0000E9090000}"/>
    <cellStyle name="備註 5 2 2 2 8 2" xfId="33373" xr:uid="{00000000-0005-0000-0000-00006A410000}"/>
    <cellStyle name="備註 5 2 2 2 8 3" xfId="47335" xr:uid="{00000000-0005-0000-0000-00006A410000}"/>
    <cellStyle name="備註 5 2 2 2 9" xfId="14081" xr:uid="{00000000-0005-0000-0000-0000FC050000}"/>
    <cellStyle name="備註 5 2 2 2 9 2" xfId="32637" xr:uid="{00000000-0005-0000-0000-00006B410000}"/>
    <cellStyle name="備註 5 2 2 2 9 3" xfId="46640" xr:uid="{00000000-0005-0000-0000-00006B410000}"/>
    <cellStyle name="備註 5 2 2 3" xfId="1953" xr:uid="{00000000-0005-0000-0000-0000FC050000}"/>
    <cellStyle name="備註 5 2 2 3 10" xfId="15592" xr:uid="{00000000-0005-0000-0000-0000FC050000}"/>
    <cellStyle name="備註 5 2 2 3 10 2" xfId="34148" xr:uid="{00000000-0005-0000-0000-00006D410000}"/>
    <cellStyle name="備註 5 2 2 3 10 3" xfId="48040" xr:uid="{00000000-0005-0000-0000-00006D410000}"/>
    <cellStyle name="備註 5 2 2 3 11" xfId="18772" xr:uid="{00000000-0005-0000-0000-0000EB090000}"/>
    <cellStyle name="備註 5 2 2 3 11 2" xfId="37328" xr:uid="{00000000-0005-0000-0000-00006E410000}"/>
    <cellStyle name="備註 5 2 2 3 11 3" xfId="50825" xr:uid="{00000000-0005-0000-0000-00006E410000}"/>
    <cellStyle name="備註 5 2 2 3 12" xfId="54873" xr:uid="{00000000-0005-0000-0000-0000FC050000}"/>
    <cellStyle name="備註 5 2 2 3 2" xfId="5160" xr:uid="{00000000-0005-0000-0000-0000EB090000}"/>
    <cellStyle name="備註 5 2 2 3 2 2" xfId="20187" xr:uid="{00000000-0005-0000-0000-0000E20C0000}"/>
    <cellStyle name="備註 5 2 2 3 2 2 2" xfId="38739" xr:uid="{00000000-0005-0000-0000-000070410000}"/>
    <cellStyle name="備註 5 2 2 3 2 2 3" xfId="52218" xr:uid="{00000000-0005-0000-0000-000070410000}"/>
    <cellStyle name="備註 5 2 2 3 2 3" xfId="25577" xr:uid="{00000000-0005-0000-0000-00006F410000}"/>
    <cellStyle name="備註 5 2 2 3 2 4" xfId="41127" xr:uid="{00000000-0005-0000-0000-00006F410000}"/>
    <cellStyle name="備註 5 2 2 3 3" xfId="7126" xr:uid="{00000000-0005-0000-0000-0000EB090000}"/>
    <cellStyle name="備註 5 2 2 3 3 2" xfId="27311" xr:uid="{00000000-0005-0000-0000-000071410000}"/>
    <cellStyle name="備註 5 2 2 3 3 3" xfId="42402" xr:uid="{00000000-0005-0000-0000-000071410000}"/>
    <cellStyle name="備註 5 2 2 3 4" xfId="4063" xr:uid="{00000000-0005-0000-0000-0000EB090000}"/>
    <cellStyle name="備註 5 2 2 3 4 2" xfId="24616" xr:uid="{00000000-0005-0000-0000-000072410000}"/>
    <cellStyle name="備註 5 2 2 3 4 3" xfId="22741" xr:uid="{00000000-0005-0000-0000-000072410000}"/>
    <cellStyle name="備註 5 2 2 3 5" xfId="6657" xr:uid="{00000000-0005-0000-0000-0000EB090000}"/>
    <cellStyle name="備註 5 2 2 3 5 2" xfId="26918" xr:uid="{00000000-0005-0000-0000-000073410000}"/>
    <cellStyle name="備註 5 2 2 3 5 3" xfId="42092" xr:uid="{00000000-0005-0000-0000-000073410000}"/>
    <cellStyle name="備註 5 2 2 3 6" xfId="10791" xr:uid="{00000000-0005-0000-0000-0000662A0000}"/>
    <cellStyle name="備註 5 2 2 3 7" xfId="14213" xr:uid="{00000000-0005-0000-0000-0000EB090000}"/>
    <cellStyle name="備註 5 2 2 3 7 2" xfId="32769" xr:uid="{00000000-0005-0000-0000-000075410000}"/>
    <cellStyle name="備註 5 2 2 3 7 3" xfId="46766" xr:uid="{00000000-0005-0000-0000-000075410000}"/>
    <cellStyle name="備註 5 2 2 3 8" xfId="12247" xr:uid="{00000000-0005-0000-0000-0000FC050000}"/>
    <cellStyle name="備註 5 2 2 3 8 2" xfId="30808" xr:uid="{00000000-0005-0000-0000-000076410000}"/>
    <cellStyle name="備註 5 2 2 3 8 3" xfId="44928" xr:uid="{00000000-0005-0000-0000-000076410000}"/>
    <cellStyle name="備註 5 2 2 3 9" xfId="15813" xr:uid="{00000000-0005-0000-0000-0000EB090000}"/>
    <cellStyle name="備註 5 2 2 3 9 2" xfId="34369" xr:uid="{00000000-0005-0000-0000-000077410000}"/>
    <cellStyle name="備註 5 2 2 3 9 3" xfId="48224" xr:uid="{00000000-0005-0000-0000-000077410000}"/>
    <cellStyle name="備註 5 2 2 4" xfId="3148" xr:uid="{00000000-0005-0000-0000-0000FC050000}"/>
    <cellStyle name="備註 5 2 2 4 10" xfId="21912" xr:uid="{00000000-0005-0000-0000-0000FC050000}"/>
    <cellStyle name="備註 5 2 2 4 10 2" xfId="40452" xr:uid="{00000000-0005-0000-0000-000079410000}"/>
    <cellStyle name="備註 5 2 2 4 10 3" xfId="53800" xr:uid="{00000000-0005-0000-0000-000079410000}"/>
    <cellStyle name="備註 5 2 2 4 11" xfId="24350" xr:uid="{00000000-0005-0000-0000-000078410000}"/>
    <cellStyle name="備註 5 2 2 4 12" xfId="55969" xr:uid="{00000000-0005-0000-0000-0000FC050000}"/>
    <cellStyle name="備註 5 2 2 4 2" xfId="6355" xr:uid="{00000000-0005-0000-0000-0000EC090000}"/>
    <cellStyle name="備註 5 2 2 4 2 2" xfId="26763" xr:uid="{00000000-0005-0000-0000-00007A410000}"/>
    <cellStyle name="備註 5 2 2 4 2 3" xfId="41984" xr:uid="{00000000-0005-0000-0000-00007A410000}"/>
    <cellStyle name="備註 5 2 2 4 3" xfId="10038" xr:uid="{00000000-0005-0000-0000-0000EC090000}"/>
    <cellStyle name="備註 5 2 2 4 3 2" xfId="29639" xr:uid="{00000000-0005-0000-0000-00007B410000}"/>
    <cellStyle name="備註 5 2 2 4 3 3" xfId="44204" xr:uid="{00000000-0005-0000-0000-00007B410000}"/>
    <cellStyle name="備註 5 2 2 4 4" xfId="10792" xr:uid="{00000000-0005-0000-0000-0000672A0000}"/>
    <cellStyle name="備註 5 2 2 4 5" xfId="12909" xr:uid="{00000000-0005-0000-0000-0000EC090000}"/>
    <cellStyle name="備註 5 2 2 4 5 2" xfId="31465" xr:uid="{00000000-0005-0000-0000-00007D410000}"/>
    <cellStyle name="備註 5 2 2 4 5 3" xfId="45548" xr:uid="{00000000-0005-0000-0000-00007D410000}"/>
    <cellStyle name="備註 5 2 2 4 6" xfId="16213" xr:uid="{00000000-0005-0000-0000-0000FC050000}"/>
    <cellStyle name="備註 5 2 2 4 6 2" xfId="34769" xr:uid="{00000000-0005-0000-0000-00007E410000}"/>
    <cellStyle name="備註 5 2 2 4 6 3" xfId="48561" xr:uid="{00000000-0005-0000-0000-00007E410000}"/>
    <cellStyle name="備註 5 2 2 4 7" xfId="17054" xr:uid="{00000000-0005-0000-0000-0000EC090000}"/>
    <cellStyle name="備註 5 2 2 4 7 2" xfId="35610" xr:uid="{00000000-0005-0000-0000-00007F410000}"/>
    <cellStyle name="備註 5 2 2 4 7 3" xfId="49290" xr:uid="{00000000-0005-0000-0000-00007F410000}"/>
    <cellStyle name="備註 5 2 2 4 8" xfId="15561" xr:uid="{00000000-0005-0000-0000-0000FC050000}"/>
    <cellStyle name="備註 5 2 2 4 8 2" xfId="34117" xr:uid="{00000000-0005-0000-0000-000080410000}"/>
    <cellStyle name="備註 5 2 2 4 8 3" xfId="48012" xr:uid="{00000000-0005-0000-0000-000080410000}"/>
    <cellStyle name="備註 5 2 2 4 9" xfId="19564" xr:uid="{00000000-0005-0000-0000-0000EC090000}"/>
    <cellStyle name="備註 5 2 2 4 9 2" xfId="38120" xr:uid="{00000000-0005-0000-0000-000081410000}"/>
    <cellStyle name="備註 5 2 2 4 9 3" xfId="51612" xr:uid="{00000000-0005-0000-0000-000081410000}"/>
    <cellStyle name="備註 5 2 2 5" xfId="4699" xr:uid="{00000000-0005-0000-0000-0000E9090000}"/>
    <cellStyle name="備註 5 2 2 5 2" xfId="25210" xr:uid="{00000000-0005-0000-0000-000082410000}"/>
    <cellStyle name="備註 5 2 2 5 3" xfId="22541" xr:uid="{00000000-0005-0000-0000-000082410000}"/>
    <cellStyle name="備註 5 2 2 6" xfId="10789" xr:uid="{00000000-0005-0000-0000-0000642A0000}"/>
    <cellStyle name="備註 5 2 2 7" xfId="15214" xr:uid="{00000000-0005-0000-0000-0000FC050000}"/>
    <cellStyle name="備註 5 2 2 7 2" xfId="33770" xr:uid="{00000000-0005-0000-0000-000084410000}"/>
    <cellStyle name="備註 5 2 2 7 3" xfId="47716" xr:uid="{00000000-0005-0000-0000-000084410000}"/>
    <cellStyle name="備註 5 2 2 8" xfId="18385" xr:uid="{00000000-0005-0000-0000-0000E9090000}"/>
    <cellStyle name="備註 5 2 2 8 2" xfId="36941" xr:uid="{00000000-0005-0000-0000-000085410000}"/>
    <cellStyle name="備註 5 2 2 8 3" xfId="50463" xr:uid="{00000000-0005-0000-0000-000085410000}"/>
    <cellStyle name="備註 5 2 2 9" xfId="17494" xr:uid="{00000000-0005-0000-0000-0000FC050000}"/>
    <cellStyle name="備註 5 2 2 9 2" xfId="36050" xr:uid="{00000000-0005-0000-0000-000086410000}"/>
    <cellStyle name="備註 5 2 2 9 3" xfId="49688" xr:uid="{00000000-0005-0000-0000-000086410000}"/>
    <cellStyle name="備註 5 2 3" xfId="1487" xr:uid="{00000000-0005-0000-0000-0000FD050000}"/>
    <cellStyle name="備註 5 2 3 10" xfId="17549" xr:uid="{00000000-0005-0000-0000-0000ED090000}"/>
    <cellStyle name="備註 5 2 3 10 2" xfId="36105" xr:uid="{00000000-0005-0000-0000-000088410000}"/>
    <cellStyle name="備註 5 2 3 10 3" xfId="49735" xr:uid="{00000000-0005-0000-0000-000088410000}"/>
    <cellStyle name="備註 5 2 3 11" xfId="21141" xr:uid="{00000000-0005-0000-0000-0000FD050000}"/>
    <cellStyle name="備註 5 2 3 11 2" xfId="39681" xr:uid="{00000000-0005-0000-0000-000089410000}"/>
    <cellStyle name="備註 5 2 3 11 3" xfId="53029" xr:uid="{00000000-0005-0000-0000-000089410000}"/>
    <cellStyle name="備註 5 2 3 12" xfId="19069" xr:uid="{00000000-0005-0000-0000-0000FD050000}"/>
    <cellStyle name="備註 5 2 3 12 2" xfId="37625" xr:uid="{00000000-0005-0000-0000-00008A410000}"/>
    <cellStyle name="備註 5 2 3 12 3" xfId="51117" xr:uid="{00000000-0005-0000-0000-00008A410000}"/>
    <cellStyle name="備註 5 2 3 13" xfId="22331" xr:uid="{00000000-0005-0000-0000-0000ED090000}"/>
    <cellStyle name="備註 5 2 3 13 2" xfId="40871" xr:uid="{00000000-0005-0000-0000-00008B410000}"/>
    <cellStyle name="備註 5 2 3 13 3" xfId="54065" xr:uid="{00000000-0005-0000-0000-00008B410000}"/>
    <cellStyle name="備註 5 2 3 14" xfId="23222" xr:uid="{00000000-0005-0000-0000-000087410000}"/>
    <cellStyle name="備註 5 2 3 15" xfId="29839" xr:uid="{00000000-0005-0000-0000-000087410000}"/>
    <cellStyle name="備註 5 2 3 16" xfId="54588" xr:uid="{00000000-0005-0000-0000-0000FD050000}"/>
    <cellStyle name="備註 5 2 3 2" xfId="2139" xr:uid="{00000000-0005-0000-0000-0000FD050000}"/>
    <cellStyle name="備註 5 2 3 2 10" xfId="12287" xr:uid="{00000000-0005-0000-0000-0000EE090000}"/>
    <cellStyle name="備註 5 2 3 2 10 2" xfId="30848" xr:uid="{00000000-0005-0000-0000-00008D410000}"/>
    <cellStyle name="備註 5 2 3 2 10 3" xfId="44961" xr:uid="{00000000-0005-0000-0000-00008D410000}"/>
    <cellStyle name="備註 5 2 3 2 11" xfId="18303" xr:uid="{00000000-0005-0000-0000-0000FD050000}"/>
    <cellStyle name="備註 5 2 3 2 11 2" xfId="36859" xr:uid="{00000000-0005-0000-0000-00008E410000}"/>
    <cellStyle name="備註 5 2 3 2 11 3" xfId="50390" xr:uid="{00000000-0005-0000-0000-00008E410000}"/>
    <cellStyle name="備註 5 2 3 2 12" xfId="19222" xr:uid="{00000000-0005-0000-0000-0000EE090000}"/>
    <cellStyle name="備註 5 2 3 2 12 2" xfId="37778" xr:uid="{00000000-0005-0000-0000-00008F410000}"/>
    <cellStyle name="備註 5 2 3 2 12 3" xfId="51270" xr:uid="{00000000-0005-0000-0000-00008F410000}"/>
    <cellStyle name="備註 5 2 3 2 13" xfId="23650" xr:uid="{00000000-0005-0000-0000-00008C410000}"/>
    <cellStyle name="備註 5 2 3 2 14" xfId="55059" xr:uid="{00000000-0005-0000-0000-0000FD050000}"/>
    <cellStyle name="備註 5 2 3 2 2" xfId="5346" xr:uid="{00000000-0005-0000-0000-0000EE090000}"/>
    <cellStyle name="備註 5 2 3 2 2 2" xfId="20336" xr:uid="{00000000-0005-0000-0000-0000E60C0000}"/>
    <cellStyle name="備註 5 2 3 2 2 2 2" xfId="38888" xr:uid="{00000000-0005-0000-0000-000091410000}"/>
    <cellStyle name="備註 5 2 3 2 2 2 3" xfId="52367" xr:uid="{00000000-0005-0000-0000-000091410000}"/>
    <cellStyle name="備註 5 2 3 2 2 3" xfId="25763" xr:uid="{00000000-0005-0000-0000-000090410000}"/>
    <cellStyle name="備註 5 2 3 2 2 4" xfId="41259" xr:uid="{00000000-0005-0000-0000-000090410000}"/>
    <cellStyle name="備註 5 2 3 2 3" xfId="7312" xr:uid="{00000000-0005-0000-0000-0000EE090000}"/>
    <cellStyle name="備註 5 2 3 2 3 2" xfId="27497" xr:uid="{00000000-0005-0000-0000-000092410000}"/>
    <cellStyle name="備註 5 2 3 2 3 3" xfId="42583" xr:uid="{00000000-0005-0000-0000-000092410000}"/>
    <cellStyle name="備註 5 2 3 2 4" xfId="4488" xr:uid="{00000000-0005-0000-0000-0000EE090000}"/>
    <cellStyle name="備註 5 2 3 2 4 2" xfId="25002" xr:uid="{00000000-0005-0000-0000-000093410000}"/>
    <cellStyle name="備註 5 2 3 2 4 3" xfId="28316" xr:uid="{00000000-0005-0000-0000-000093410000}"/>
    <cellStyle name="備註 5 2 3 2 5" xfId="6806" xr:uid="{00000000-0005-0000-0000-0000EE090000}"/>
    <cellStyle name="備註 5 2 3 2 5 2" xfId="27067" xr:uid="{00000000-0005-0000-0000-000094410000}"/>
    <cellStyle name="備註 5 2 3 2 5 3" xfId="42241" xr:uid="{00000000-0005-0000-0000-000094410000}"/>
    <cellStyle name="備註 5 2 3 2 6" xfId="10794" xr:uid="{00000000-0005-0000-0000-0000692A0000}"/>
    <cellStyle name="備註 5 2 3 2 7" xfId="11485" xr:uid="{00000000-0005-0000-0000-0000EE090000}"/>
    <cellStyle name="備註 5 2 3 2 7 2" xfId="30049" xr:uid="{00000000-0005-0000-0000-000096410000}"/>
    <cellStyle name="備註 5 2 3 2 7 3" xfId="44267" xr:uid="{00000000-0005-0000-0000-000096410000}"/>
    <cellStyle name="備註 5 2 3 2 8" xfId="14816" xr:uid="{00000000-0005-0000-0000-0000ED090000}"/>
    <cellStyle name="備註 5 2 3 2 8 2" xfId="33372" xr:uid="{00000000-0005-0000-0000-000097410000}"/>
    <cellStyle name="備註 5 2 3 2 8 3" xfId="47334" xr:uid="{00000000-0005-0000-0000-000097410000}"/>
    <cellStyle name="備註 5 2 3 2 9" xfId="13403" xr:uid="{00000000-0005-0000-0000-0000FD050000}"/>
    <cellStyle name="備註 5 2 3 2 9 2" xfId="31959" xr:uid="{00000000-0005-0000-0000-000098410000}"/>
    <cellStyle name="備註 5 2 3 2 9 3" xfId="46033" xr:uid="{00000000-0005-0000-0000-000098410000}"/>
    <cellStyle name="備註 5 2 3 3" xfId="1952" xr:uid="{00000000-0005-0000-0000-0000FD050000}"/>
    <cellStyle name="備註 5 2 3 3 10" xfId="17629" xr:uid="{00000000-0005-0000-0000-0000FD050000}"/>
    <cellStyle name="備註 5 2 3 3 10 2" xfId="36185" xr:uid="{00000000-0005-0000-0000-00009A410000}"/>
    <cellStyle name="備註 5 2 3 3 10 3" xfId="49812" xr:uid="{00000000-0005-0000-0000-00009A410000}"/>
    <cellStyle name="備註 5 2 3 3 11" xfId="19206" xr:uid="{00000000-0005-0000-0000-0000EF090000}"/>
    <cellStyle name="備註 5 2 3 3 11 2" xfId="37762" xr:uid="{00000000-0005-0000-0000-00009B410000}"/>
    <cellStyle name="備註 5 2 3 3 11 3" xfId="51254" xr:uid="{00000000-0005-0000-0000-00009B410000}"/>
    <cellStyle name="備註 5 2 3 3 12" xfId="54872" xr:uid="{00000000-0005-0000-0000-0000FD050000}"/>
    <cellStyle name="備註 5 2 3 3 2" xfId="5159" xr:uid="{00000000-0005-0000-0000-0000EF090000}"/>
    <cellStyle name="備註 5 2 3 3 2 2" xfId="20186" xr:uid="{00000000-0005-0000-0000-0000E80C0000}"/>
    <cellStyle name="備註 5 2 3 3 2 2 2" xfId="38738" xr:uid="{00000000-0005-0000-0000-00009D410000}"/>
    <cellStyle name="備註 5 2 3 3 2 2 3" xfId="52217" xr:uid="{00000000-0005-0000-0000-00009D410000}"/>
    <cellStyle name="備註 5 2 3 3 2 3" xfId="25576" xr:uid="{00000000-0005-0000-0000-00009C410000}"/>
    <cellStyle name="備註 5 2 3 3 2 4" xfId="41126" xr:uid="{00000000-0005-0000-0000-00009C410000}"/>
    <cellStyle name="備註 5 2 3 3 3" xfId="7125" xr:uid="{00000000-0005-0000-0000-0000EF090000}"/>
    <cellStyle name="備註 5 2 3 3 3 2" xfId="27310" xr:uid="{00000000-0005-0000-0000-00009E410000}"/>
    <cellStyle name="備註 5 2 3 3 3 3" xfId="42401" xr:uid="{00000000-0005-0000-0000-00009E410000}"/>
    <cellStyle name="備註 5 2 3 3 4" xfId="4062" xr:uid="{00000000-0005-0000-0000-0000EF090000}"/>
    <cellStyle name="備註 5 2 3 3 4 2" xfId="24615" xr:uid="{00000000-0005-0000-0000-00009F410000}"/>
    <cellStyle name="備註 5 2 3 3 4 3" xfId="22742" xr:uid="{00000000-0005-0000-0000-00009F410000}"/>
    <cellStyle name="備註 5 2 3 3 5" xfId="6656" xr:uid="{00000000-0005-0000-0000-0000EF090000}"/>
    <cellStyle name="備註 5 2 3 3 5 2" xfId="26917" xr:uid="{00000000-0005-0000-0000-0000A0410000}"/>
    <cellStyle name="備註 5 2 3 3 5 3" xfId="42091" xr:uid="{00000000-0005-0000-0000-0000A0410000}"/>
    <cellStyle name="備註 5 2 3 3 6" xfId="10795" xr:uid="{00000000-0005-0000-0000-00006A2A0000}"/>
    <cellStyle name="備註 5 2 3 3 7" xfId="14155" xr:uid="{00000000-0005-0000-0000-0000EF090000}"/>
    <cellStyle name="備註 5 2 3 3 7 2" xfId="32711" xr:uid="{00000000-0005-0000-0000-0000A2410000}"/>
    <cellStyle name="備註 5 2 3 3 7 3" xfId="46711" xr:uid="{00000000-0005-0000-0000-0000A2410000}"/>
    <cellStyle name="備註 5 2 3 3 8" xfId="14335" xr:uid="{00000000-0005-0000-0000-0000FD050000}"/>
    <cellStyle name="備註 5 2 3 3 8 2" xfId="32891" xr:uid="{00000000-0005-0000-0000-0000A3410000}"/>
    <cellStyle name="備註 5 2 3 3 8 3" xfId="46880" xr:uid="{00000000-0005-0000-0000-0000A3410000}"/>
    <cellStyle name="備註 5 2 3 3 9" xfId="13657" xr:uid="{00000000-0005-0000-0000-0000EF090000}"/>
    <cellStyle name="備註 5 2 3 3 9 2" xfId="32213" xr:uid="{00000000-0005-0000-0000-0000A4410000}"/>
    <cellStyle name="備註 5 2 3 3 9 3" xfId="46258" xr:uid="{00000000-0005-0000-0000-0000A4410000}"/>
    <cellStyle name="備註 5 2 3 4" xfId="2084" xr:uid="{00000000-0005-0000-0000-0000FD050000}"/>
    <cellStyle name="備註 5 2 3 4 10" xfId="21345" xr:uid="{00000000-0005-0000-0000-0000FD050000}"/>
    <cellStyle name="備註 5 2 3 4 10 2" xfId="39885" xr:uid="{00000000-0005-0000-0000-0000A6410000}"/>
    <cellStyle name="備註 5 2 3 4 10 3" xfId="53233" xr:uid="{00000000-0005-0000-0000-0000A6410000}"/>
    <cellStyle name="備註 5 2 3 4 11" xfId="23601" xr:uid="{00000000-0005-0000-0000-0000A5410000}"/>
    <cellStyle name="備註 5 2 3 4 12" xfId="55004" xr:uid="{00000000-0005-0000-0000-0000FD050000}"/>
    <cellStyle name="備註 5 2 3 4 2" xfId="5291" xr:uid="{00000000-0005-0000-0000-0000F0090000}"/>
    <cellStyle name="備註 5 2 3 4 2 2" xfId="25708" xr:uid="{00000000-0005-0000-0000-0000A7410000}"/>
    <cellStyle name="備註 5 2 3 4 2 3" xfId="41204" xr:uid="{00000000-0005-0000-0000-0000A7410000}"/>
    <cellStyle name="備註 5 2 3 4 3" xfId="6751" xr:uid="{00000000-0005-0000-0000-0000F0090000}"/>
    <cellStyle name="備註 5 2 3 4 3 2" xfId="27012" xr:uid="{00000000-0005-0000-0000-0000A8410000}"/>
    <cellStyle name="備註 5 2 3 4 3 3" xfId="42186" xr:uid="{00000000-0005-0000-0000-0000A8410000}"/>
    <cellStyle name="備註 5 2 3 4 4" xfId="10796" xr:uid="{00000000-0005-0000-0000-00006B2A0000}"/>
    <cellStyle name="備註 5 2 3 4 5" xfId="12073" xr:uid="{00000000-0005-0000-0000-0000F0090000}"/>
    <cellStyle name="備註 5 2 3 4 5 2" xfId="30636" xr:uid="{00000000-0005-0000-0000-0000AA410000}"/>
    <cellStyle name="備註 5 2 3 4 5 3" xfId="44779" xr:uid="{00000000-0005-0000-0000-0000AA410000}"/>
    <cellStyle name="備註 5 2 3 4 6" xfId="13896" xr:uid="{00000000-0005-0000-0000-0000FD050000}"/>
    <cellStyle name="備註 5 2 3 4 6 2" xfId="32452" xr:uid="{00000000-0005-0000-0000-0000AB410000}"/>
    <cellStyle name="備註 5 2 3 4 6 3" xfId="46464" xr:uid="{00000000-0005-0000-0000-0000AB410000}"/>
    <cellStyle name="備註 5 2 3 4 7" xfId="11541" xr:uid="{00000000-0005-0000-0000-0000F0090000}"/>
    <cellStyle name="備註 5 2 3 4 7 2" xfId="30105" xr:uid="{00000000-0005-0000-0000-0000AC410000}"/>
    <cellStyle name="備註 5 2 3 4 7 3" xfId="44315" xr:uid="{00000000-0005-0000-0000-0000AC410000}"/>
    <cellStyle name="備註 5 2 3 4 8" xfId="15743" xr:uid="{00000000-0005-0000-0000-0000FD050000}"/>
    <cellStyle name="備註 5 2 3 4 8 2" xfId="34299" xr:uid="{00000000-0005-0000-0000-0000AD410000}"/>
    <cellStyle name="備註 5 2 3 4 8 3" xfId="48158" xr:uid="{00000000-0005-0000-0000-0000AD410000}"/>
    <cellStyle name="備註 5 2 3 4 9" xfId="19793" xr:uid="{00000000-0005-0000-0000-0000F0090000}"/>
    <cellStyle name="備註 5 2 3 4 9 2" xfId="38349" xr:uid="{00000000-0005-0000-0000-0000AE410000}"/>
    <cellStyle name="備註 5 2 3 4 9 3" xfId="51841" xr:uid="{00000000-0005-0000-0000-0000AE410000}"/>
    <cellStyle name="備註 5 2 3 5" xfId="4700" xr:uid="{00000000-0005-0000-0000-0000ED090000}"/>
    <cellStyle name="備註 5 2 3 5 2" xfId="25211" xr:uid="{00000000-0005-0000-0000-0000AF410000}"/>
    <cellStyle name="備註 5 2 3 5 3" xfId="28314" xr:uid="{00000000-0005-0000-0000-0000AF410000}"/>
    <cellStyle name="備註 5 2 3 6" xfId="10793" xr:uid="{00000000-0005-0000-0000-0000682A0000}"/>
    <cellStyle name="備註 5 2 3 7" xfId="15311" xr:uid="{00000000-0005-0000-0000-0000FD050000}"/>
    <cellStyle name="備註 5 2 3 7 2" xfId="33867" xr:uid="{00000000-0005-0000-0000-0000B1410000}"/>
    <cellStyle name="備註 5 2 3 7 3" xfId="47803" xr:uid="{00000000-0005-0000-0000-0000B1410000}"/>
    <cellStyle name="備註 5 2 3 8" xfId="15410" xr:uid="{00000000-0005-0000-0000-0000ED090000}"/>
    <cellStyle name="備註 5 2 3 8 2" xfId="33966" xr:uid="{00000000-0005-0000-0000-0000B2410000}"/>
    <cellStyle name="備註 5 2 3 8 3" xfId="47891" xr:uid="{00000000-0005-0000-0000-0000B2410000}"/>
    <cellStyle name="備註 5 2 3 9" xfId="17681" xr:uid="{00000000-0005-0000-0000-0000FD050000}"/>
    <cellStyle name="備註 5 2 3 9 2" xfId="36237" xr:uid="{00000000-0005-0000-0000-0000B3410000}"/>
    <cellStyle name="備註 5 2 3 9 3" xfId="49853" xr:uid="{00000000-0005-0000-0000-0000B3410000}"/>
    <cellStyle name="備註 5 2 4" xfId="2141" xr:uid="{00000000-0005-0000-0000-0000FB050000}"/>
    <cellStyle name="備註 5 2 4 10" xfId="15641" xr:uid="{00000000-0005-0000-0000-0000F1090000}"/>
    <cellStyle name="備註 5 2 4 10 2" xfId="34197" xr:uid="{00000000-0005-0000-0000-0000B5410000}"/>
    <cellStyle name="備註 5 2 4 10 3" xfId="48086" xr:uid="{00000000-0005-0000-0000-0000B5410000}"/>
    <cellStyle name="備註 5 2 4 11" xfId="18784" xr:uid="{00000000-0005-0000-0000-0000FB050000}"/>
    <cellStyle name="備註 5 2 4 11 2" xfId="37340" xr:uid="{00000000-0005-0000-0000-0000B6410000}"/>
    <cellStyle name="備註 5 2 4 11 3" xfId="50833" xr:uid="{00000000-0005-0000-0000-0000B6410000}"/>
    <cellStyle name="備註 5 2 4 12" xfId="19857" xr:uid="{00000000-0005-0000-0000-0000F1090000}"/>
    <cellStyle name="備註 5 2 4 12 2" xfId="38413" xr:uid="{00000000-0005-0000-0000-0000B7410000}"/>
    <cellStyle name="備註 5 2 4 12 3" xfId="51905" xr:uid="{00000000-0005-0000-0000-0000B7410000}"/>
    <cellStyle name="備註 5 2 4 13" xfId="23652" xr:uid="{00000000-0005-0000-0000-0000B4410000}"/>
    <cellStyle name="備註 5 2 4 14" xfId="55061" xr:uid="{00000000-0005-0000-0000-0000FB050000}"/>
    <cellStyle name="備註 5 2 4 2" xfId="5348" xr:uid="{00000000-0005-0000-0000-0000F1090000}"/>
    <cellStyle name="備註 5 2 4 2 2" xfId="20338" xr:uid="{00000000-0005-0000-0000-0000EB0C0000}"/>
    <cellStyle name="備註 5 2 4 2 2 2" xfId="38890" xr:uid="{00000000-0005-0000-0000-0000B9410000}"/>
    <cellStyle name="備註 5 2 4 2 2 3" xfId="52369" xr:uid="{00000000-0005-0000-0000-0000B9410000}"/>
    <cellStyle name="備註 5 2 4 2 3" xfId="25765" xr:uid="{00000000-0005-0000-0000-0000B8410000}"/>
    <cellStyle name="備註 5 2 4 2 4" xfId="41261" xr:uid="{00000000-0005-0000-0000-0000B8410000}"/>
    <cellStyle name="備註 5 2 4 3" xfId="7314" xr:uid="{00000000-0005-0000-0000-0000F1090000}"/>
    <cellStyle name="備註 5 2 4 3 2" xfId="27499" xr:uid="{00000000-0005-0000-0000-0000BA410000}"/>
    <cellStyle name="備註 5 2 4 3 3" xfId="42585" xr:uid="{00000000-0005-0000-0000-0000BA410000}"/>
    <cellStyle name="備註 5 2 4 4" xfId="4490" xr:uid="{00000000-0005-0000-0000-0000F1090000}"/>
    <cellStyle name="備註 5 2 4 4 2" xfId="25004" xr:uid="{00000000-0005-0000-0000-0000BB410000}"/>
    <cellStyle name="備註 5 2 4 4 3" xfId="24442" xr:uid="{00000000-0005-0000-0000-0000BB410000}"/>
    <cellStyle name="備註 5 2 4 5" xfId="8144" xr:uid="{00000000-0005-0000-0000-0000F1090000}"/>
    <cellStyle name="備註 5 2 4 5 2" xfId="28161" xr:uid="{00000000-0005-0000-0000-0000BC410000}"/>
    <cellStyle name="備註 5 2 4 5 3" xfId="43059" xr:uid="{00000000-0005-0000-0000-0000BC410000}"/>
    <cellStyle name="備註 5 2 4 6" xfId="10797" xr:uid="{00000000-0005-0000-0000-00006C2A0000}"/>
    <cellStyle name="備註 5 2 4 7" xfId="14181" xr:uid="{00000000-0005-0000-0000-0000F1090000}"/>
    <cellStyle name="備註 5 2 4 7 2" xfId="32737" xr:uid="{00000000-0005-0000-0000-0000BE410000}"/>
    <cellStyle name="備註 5 2 4 7 3" xfId="46737" xr:uid="{00000000-0005-0000-0000-0000BE410000}"/>
    <cellStyle name="備註 5 2 4 8" xfId="14818" xr:uid="{00000000-0005-0000-0000-0000F0090000}"/>
    <cellStyle name="備註 5 2 4 8 2" xfId="33374" xr:uid="{00000000-0005-0000-0000-0000BF410000}"/>
    <cellStyle name="備註 5 2 4 8 3" xfId="47336" xr:uid="{00000000-0005-0000-0000-0000BF410000}"/>
    <cellStyle name="備註 5 2 4 9" xfId="14464" xr:uid="{00000000-0005-0000-0000-0000FB050000}"/>
    <cellStyle name="備註 5 2 4 9 2" xfId="33020" xr:uid="{00000000-0005-0000-0000-0000C0410000}"/>
    <cellStyle name="備註 5 2 4 9 3" xfId="47000" xr:uid="{00000000-0005-0000-0000-0000C0410000}"/>
    <cellStyle name="備註 5 2 5" xfId="1954" xr:uid="{00000000-0005-0000-0000-0000FB050000}"/>
    <cellStyle name="備註 5 2 5 10" xfId="16261" xr:uid="{00000000-0005-0000-0000-0000FB050000}"/>
    <cellStyle name="備註 5 2 5 10 2" xfId="34817" xr:uid="{00000000-0005-0000-0000-0000C2410000}"/>
    <cellStyle name="備註 5 2 5 10 3" xfId="48607" xr:uid="{00000000-0005-0000-0000-0000C2410000}"/>
    <cellStyle name="備註 5 2 5 11" xfId="19275" xr:uid="{00000000-0005-0000-0000-0000F2090000}"/>
    <cellStyle name="備註 5 2 5 11 2" xfId="37831" xr:uid="{00000000-0005-0000-0000-0000C3410000}"/>
    <cellStyle name="備註 5 2 5 11 3" xfId="51323" xr:uid="{00000000-0005-0000-0000-0000C3410000}"/>
    <cellStyle name="備註 5 2 5 12" xfId="54874" xr:uid="{00000000-0005-0000-0000-0000FB050000}"/>
    <cellStyle name="備註 5 2 5 2" xfId="5161" xr:uid="{00000000-0005-0000-0000-0000F2090000}"/>
    <cellStyle name="備註 5 2 5 2 2" xfId="20188" xr:uid="{00000000-0005-0000-0000-0000ED0C0000}"/>
    <cellStyle name="備註 5 2 5 2 2 2" xfId="38740" xr:uid="{00000000-0005-0000-0000-0000C5410000}"/>
    <cellStyle name="備註 5 2 5 2 2 3" xfId="52219" xr:uid="{00000000-0005-0000-0000-0000C5410000}"/>
    <cellStyle name="備註 5 2 5 2 3" xfId="25578" xr:uid="{00000000-0005-0000-0000-0000C4410000}"/>
    <cellStyle name="備註 5 2 5 2 4" xfId="41128" xr:uid="{00000000-0005-0000-0000-0000C4410000}"/>
    <cellStyle name="備註 5 2 5 3" xfId="7127" xr:uid="{00000000-0005-0000-0000-0000F2090000}"/>
    <cellStyle name="備註 5 2 5 3 2" xfId="27312" xr:uid="{00000000-0005-0000-0000-0000C6410000}"/>
    <cellStyle name="備註 5 2 5 3 3" xfId="42403" xr:uid="{00000000-0005-0000-0000-0000C6410000}"/>
    <cellStyle name="備註 5 2 5 4" xfId="4064" xr:uid="{00000000-0005-0000-0000-0000F2090000}"/>
    <cellStyle name="備註 5 2 5 4 2" xfId="24617" xr:uid="{00000000-0005-0000-0000-0000C7410000}"/>
    <cellStyle name="備註 5 2 5 4 3" xfId="28476" xr:uid="{00000000-0005-0000-0000-0000C7410000}"/>
    <cellStyle name="備註 5 2 5 5" xfId="7260" xr:uid="{00000000-0005-0000-0000-0000F2090000}"/>
    <cellStyle name="備註 5 2 5 5 2" xfId="27445" xr:uid="{00000000-0005-0000-0000-0000C8410000}"/>
    <cellStyle name="備註 5 2 5 5 3" xfId="42536" xr:uid="{00000000-0005-0000-0000-0000C8410000}"/>
    <cellStyle name="備註 5 2 5 6" xfId="10798" xr:uid="{00000000-0005-0000-0000-00006D2A0000}"/>
    <cellStyle name="備註 5 2 5 7" xfId="14026" xr:uid="{00000000-0005-0000-0000-0000F2090000}"/>
    <cellStyle name="備註 5 2 5 7 2" xfId="32582" xr:uid="{00000000-0005-0000-0000-0000CA410000}"/>
    <cellStyle name="備註 5 2 5 7 3" xfId="46586" xr:uid="{00000000-0005-0000-0000-0000CA410000}"/>
    <cellStyle name="備註 5 2 5 8" xfId="14528" xr:uid="{00000000-0005-0000-0000-0000FB050000}"/>
    <cellStyle name="備註 5 2 5 8 2" xfId="33084" xr:uid="{00000000-0005-0000-0000-0000CB410000}"/>
    <cellStyle name="備註 5 2 5 8 3" xfId="47063" xr:uid="{00000000-0005-0000-0000-0000CB410000}"/>
    <cellStyle name="備註 5 2 5 9" xfId="15803" xr:uid="{00000000-0005-0000-0000-0000F2090000}"/>
    <cellStyle name="備註 5 2 5 9 2" xfId="34359" xr:uid="{00000000-0005-0000-0000-0000CC410000}"/>
    <cellStyle name="備註 5 2 5 9 3" xfId="48214" xr:uid="{00000000-0005-0000-0000-0000CC410000}"/>
    <cellStyle name="備註 5 2 6" xfId="3151" xr:uid="{00000000-0005-0000-0000-0000FB050000}"/>
    <cellStyle name="備註 5 2 6 10" xfId="21915" xr:uid="{00000000-0005-0000-0000-0000FB050000}"/>
    <cellStyle name="備註 5 2 6 10 2" xfId="40455" xr:uid="{00000000-0005-0000-0000-0000CE410000}"/>
    <cellStyle name="備註 5 2 6 10 3" xfId="53803" xr:uid="{00000000-0005-0000-0000-0000CE410000}"/>
    <cellStyle name="備註 5 2 6 11" xfId="24353" xr:uid="{00000000-0005-0000-0000-0000CD410000}"/>
    <cellStyle name="備註 5 2 6 12" xfId="55972" xr:uid="{00000000-0005-0000-0000-0000FB050000}"/>
    <cellStyle name="備註 5 2 6 2" xfId="6358" xr:uid="{00000000-0005-0000-0000-0000F3090000}"/>
    <cellStyle name="備註 5 2 6 2 2" xfId="26766" xr:uid="{00000000-0005-0000-0000-0000CF410000}"/>
    <cellStyle name="備註 5 2 6 2 3" xfId="41987" xr:uid="{00000000-0005-0000-0000-0000CF410000}"/>
    <cellStyle name="備註 5 2 6 3" xfId="10041" xr:uid="{00000000-0005-0000-0000-0000F3090000}"/>
    <cellStyle name="備註 5 2 6 3 2" xfId="29642" xr:uid="{00000000-0005-0000-0000-0000D0410000}"/>
    <cellStyle name="備註 5 2 6 3 3" xfId="44207" xr:uid="{00000000-0005-0000-0000-0000D0410000}"/>
    <cellStyle name="備註 5 2 6 4" xfId="10799" xr:uid="{00000000-0005-0000-0000-00006E2A0000}"/>
    <cellStyle name="備註 5 2 6 5" xfId="12908" xr:uid="{00000000-0005-0000-0000-0000F3090000}"/>
    <cellStyle name="備註 5 2 6 5 2" xfId="31464" xr:uid="{00000000-0005-0000-0000-0000D2410000}"/>
    <cellStyle name="備註 5 2 6 5 3" xfId="45547" xr:uid="{00000000-0005-0000-0000-0000D2410000}"/>
    <cellStyle name="備註 5 2 6 6" xfId="16216" xr:uid="{00000000-0005-0000-0000-0000FB050000}"/>
    <cellStyle name="備註 5 2 6 6 2" xfId="34772" xr:uid="{00000000-0005-0000-0000-0000D3410000}"/>
    <cellStyle name="備註 5 2 6 6 3" xfId="48564" xr:uid="{00000000-0005-0000-0000-0000D3410000}"/>
    <cellStyle name="備註 5 2 6 7" xfId="17057" xr:uid="{00000000-0005-0000-0000-0000F3090000}"/>
    <cellStyle name="備註 5 2 6 7 2" xfId="35613" xr:uid="{00000000-0005-0000-0000-0000D4410000}"/>
    <cellStyle name="備註 5 2 6 7 3" xfId="49293" xr:uid="{00000000-0005-0000-0000-0000D4410000}"/>
    <cellStyle name="備註 5 2 6 8" xfId="15272" xr:uid="{00000000-0005-0000-0000-0000FB050000}"/>
    <cellStyle name="備註 5 2 6 8 2" xfId="33828" xr:uid="{00000000-0005-0000-0000-0000D5410000}"/>
    <cellStyle name="備註 5 2 6 8 3" xfId="47768" xr:uid="{00000000-0005-0000-0000-0000D5410000}"/>
    <cellStyle name="備註 5 2 6 9" xfId="19643" xr:uid="{00000000-0005-0000-0000-0000F3090000}"/>
    <cellStyle name="備註 5 2 6 9 2" xfId="38199" xr:uid="{00000000-0005-0000-0000-0000D6410000}"/>
    <cellStyle name="備註 5 2 6 9 3" xfId="51691" xr:uid="{00000000-0005-0000-0000-0000D6410000}"/>
    <cellStyle name="備註 5 2 7" xfId="4698" xr:uid="{00000000-0005-0000-0000-0000E8090000}"/>
    <cellStyle name="備註 5 2 7 2" xfId="25209" xr:uid="{00000000-0005-0000-0000-0000D7410000}"/>
    <cellStyle name="備註 5 2 7 3" xfId="22542" xr:uid="{00000000-0005-0000-0000-0000D7410000}"/>
    <cellStyle name="備註 5 2 8" xfId="10788" xr:uid="{00000000-0005-0000-0000-0000632A0000}"/>
    <cellStyle name="備註 5 2 9" xfId="14016" xr:uid="{00000000-0005-0000-0000-0000FB050000}"/>
    <cellStyle name="備註 5 2 9 2" xfId="32572" xr:uid="{00000000-0005-0000-0000-0000D9410000}"/>
    <cellStyle name="備註 5 2 9 3" xfId="46577" xr:uid="{00000000-0005-0000-0000-0000D9410000}"/>
    <cellStyle name="備註 5 3" xfId="1488" xr:uid="{00000000-0005-0000-0000-0000FE050000}"/>
    <cellStyle name="備註 5 3 10" xfId="19513" xr:uid="{00000000-0005-0000-0000-0000F4090000}"/>
    <cellStyle name="備註 5 3 10 2" xfId="38069" xr:uid="{00000000-0005-0000-0000-0000DB410000}"/>
    <cellStyle name="備註 5 3 10 3" xfId="51561" xr:uid="{00000000-0005-0000-0000-0000DB410000}"/>
    <cellStyle name="備註 5 3 11" xfId="21142" xr:uid="{00000000-0005-0000-0000-0000FE050000}"/>
    <cellStyle name="備註 5 3 11 2" xfId="39682" xr:uid="{00000000-0005-0000-0000-0000DC410000}"/>
    <cellStyle name="備註 5 3 11 3" xfId="53030" xr:uid="{00000000-0005-0000-0000-0000DC410000}"/>
    <cellStyle name="備註 5 3 12" xfId="19711" xr:uid="{00000000-0005-0000-0000-0000FE050000}"/>
    <cellStyle name="備註 5 3 12 2" xfId="38267" xr:uid="{00000000-0005-0000-0000-0000DD410000}"/>
    <cellStyle name="備註 5 3 12 3" xfId="51759" xr:uid="{00000000-0005-0000-0000-0000DD410000}"/>
    <cellStyle name="備註 5 3 13" xfId="22332" xr:uid="{00000000-0005-0000-0000-0000F4090000}"/>
    <cellStyle name="備註 5 3 13 2" xfId="40872" xr:uid="{00000000-0005-0000-0000-0000DE410000}"/>
    <cellStyle name="備註 5 3 13 3" xfId="54066" xr:uid="{00000000-0005-0000-0000-0000DE410000}"/>
    <cellStyle name="備註 5 3 14" xfId="23223" xr:uid="{00000000-0005-0000-0000-0000DA410000}"/>
    <cellStyle name="備註 5 3 15" xfId="29838" xr:uid="{00000000-0005-0000-0000-0000DA410000}"/>
    <cellStyle name="備註 5 3 16" xfId="54589" xr:uid="{00000000-0005-0000-0000-0000FE050000}"/>
    <cellStyle name="備註 5 3 2" xfId="2138" xr:uid="{00000000-0005-0000-0000-0000FE050000}"/>
    <cellStyle name="備註 5 3 2 10" xfId="13490" xr:uid="{00000000-0005-0000-0000-0000F5090000}"/>
    <cellStyle name="備註 5 3 2 10 2" xfId="32046" xr:uid="{00000000-0005-0000-0000-0000E0410000}"/>
    <cellStyle name="備註 5 3 2 10 3" xfId="46111" xr:uid="{00000000-0005-0000-0000-0000E0410000}"/>
    <cellStyle name="備註 5 3 2 11" xfId="16159" xr:uid="{00000000-0005-0000-0000-0000FE050000}"/>
    <cellStyle name="備註 5 3 2 11 2" xfId="34715" xr:uid="{00000000-0005-0000-0000-0000E1410000}"/>
    <cellStyle name="備註 5 3 2 11 3" xfId="48514" xr:uid="{00000000-0005-0000-0000-0000E1410000}"/>
    <cellStyle name="備註 5 3 2 12" xfId="15805" xr:uid="{00000000-0005-0000-0000-0000F5090000}"/>
    <cellStyle name="備註 5 3 2 12 2" xfId="34361" xr:uid="{00000000-0005-0000-0000-0000E2410000}"/>
    <cellStyle name="備註 5 3 2 12 3" xfId="48216" xr:uid="{00000000-0005-0000-0000-0000E2410000}"/>
    <cellStyle name="備註 5 3 2 13" xfId="23649" xr:uid="{00000000-0005-0000-0000-0000DF410000}"/>
    <cellStyle name="備註 5 3 2 14" xfId="55058" xr:uid="{00000000-0005-0000-0000-0000FE050000}"/>
    <cellStyle name="備註 5 3 2 2" xfId="5345" xr:uid="{00000000-0005-0000-0000-0000F5090000}"/>
    <cellStyle name="備註 5 3 2 2 2" xfId="20335" xr:uid="{00000000-0005-0000-0000-0000F10C0000}"/>
    <cellStyle name="備註 5 3 2 2 2 2" xfId="38887" xr:uid="{00000000-0005-0000-0000-0000E4410000}"/>
    <cellStyle name="備註 5 3 2 2 2 3" xfId="52366" xr:uid="{00000000-0005-0000-0000-0000E4410000}"/>
    <cellStyle name="備註 5 3 2 2 3" xfId="25762" xr:uid="{00000000-0005-0000-0000-0000E3410000}"/>
    <cellStyle name="備註 5 3 2 2 4" xfId="41258" xr:uid="{00000000-0005-0000-0000-0000E3410000}"/>
    <cellStyle name="備註 5 3 2 3" xfId="7311" xr:uid="{00000000-0005-0000-0000-0000F5090000}"/>
    <cellStyle name="備註 5 3 2 3 2" xfId="27496" xr:uid="{00000000-0005-0000-0000-0000E5410000}"/>
    <cellStyle name="備註 5 3 2 3 3" xfId="42582" xr:uid="{00000000-0005-0000-0000-0000E5410000}"/>
    <cellStyle name="備註 5 3 2 4" xfId="4487" xr:uid="{00000000-0005-0000-0000-0000F5090000}"/>
    <cellStyle name="備註 5 3 2 4 2" xfId="25001" xr:uid="{00000000-0005-0000-0000-0000E6410000}"/>
    <cellStyle name="備註 5 3 2 4 3" xfId="22611" xr:uid="{00000000-0005-0000-0000-0000E6410000}"/>
    <cellStyle name="備註 5 3 2 5" xfId="6805" xr:uid="{00000000-0005-0000-0000-0000F5090000}"/>
    <cellStyle name="備註 5 3 2 5 2" xfId="27066" xr:uid="{00000000-0005-0000-0000-0000E7410000}"/>
    <cellStyle name="備註 5 3 2 5 3" xfId="42240" xr:uid="{00000000-0005-0000-0000-0000E7410000}"/>
    <cellStyle name="備註 5 3 2 6" xfId="10801" xr:uid="{00000000-0005-0000-0000-0000702A0000}"/>
    <cellStyle name="備註 5 3 2 7" xfId="13583" xr:uid="{00000000-0005-0000-0000-0000F5090000}"/>
    <cellStyle name="備註 5 3 2 7 2" xfId="32139" xr:uid="{00000000-0005-0000-0000-0000E9410000}"/>
    <cellStyle name="備註 5 3 2 7 3" xfId="46190" xr:uid="{00000000-0005-0000-0000-0000E9410000}"/>
    <cellStyle name="備註 5 3 2 8" xfId="14815" xr:uid="{00000000-0005-0000-0000-0000F4090000}"/>
    <cellStyle name="備註 5 3 2 8 2" xfId="33371" xr:uid="{00000000-0005-0000-0000-0000EA410000}"/>
    <cellStyle name="備註 5 3 2 8 3" xfId="47333" xr:uid="{00000000-0005-0000-0000-0000EA410000}"/>
    <cellStyle name="備註 5 3 2 9" xfId="14662" xr:uid="{00000000-0005-0000-0000-0000FE050000}"/>
    <cellStyle name="備註 5 3 2 9 2" xfId="33218" xr:uid="{00000000-0005-0000-0000-0000EB410000}"/>
    <cellStyle name="備註 5 3 2 9 3" xfId="47187" xr:uid="{00000000-0005-0000-0000-0000EB410000}"/>
    <cellStyle name="備註 5 3 3" xfId="1951" xr:uid="{00000000-0005-0000-0000-0000FE050000}"/>
    <cellStyle name="備註 5 3 3 10" xfId="15815" xr:uid="{00000000-0005-0000-0000-0000FE050000}"/>
    <cellStyle name="備註 5 3 3 10 2" xfId="34371" xr:uid="{00000000-0005-0000-0000-0000ED410000}"/>
    <cellStyle name="備註 5 3 3 10 3" xfId="48226" xr:uid="{00000000-0005-0000-0000-0000ED410000}"/>
    <cellStyle name="備註 5 3 3 11" xfId="19933" xr:uid="{00000000-0005-0000-0000-0000F6090000}"/>
    <cellStyle name="備註 5 3 3 11 2" xfId="38489" xr:uid="{00000000-0005-0000-0000-0000EE410000}"/>
    <cellStyle name="備註 5 3 3 11 3" xfId="51981" xr:uid="{00000000-0005-0000-0000-0000EE410000}"/>
    <cellStyle name="備註 5 3 3 12" xfId="54871" xr:uid="{00000000-0005-0000-0000-0000FE050000}"/>
    <cellStyle name="備註 5 3 3 2" xfId="5158" xr:uid="{00000000-0005-0000-0000-0000F6090000}"/>
    <cellStyle name="備註 5 3 3 2 2" xfId="20185" xr:uid="{00000000-0005-0000-0000-0000F30C0000}"/>
    <cellStyle name="備註 5 3 3 2 2 2" xfId="38737" xr:uid="{00000000-0005-0000-0000-0000F0410000}"/>
    <cellStyle name="備註 5 3 3 2 2 3" xfId="52216" xr:uid="{00000000-0005-0000-0000-0000F0410000}"/>
    <cellStyle name="備註 5 3 3 2 3" xfId="25575" xr:uid="{00000000-0005-0000-0000-0000EF410000}"/>
    <cellStyle name="備註 5 3 3 2 4" xfId="41125" xr:uid="{00000000-0005-0000-0000-0000EF410000}"/>
    <cellStyle name="備註 5 3 3 3" xfId="7124" xr:uid="{00000000-0005-0000-0000-0000F6090000}"/>
    <cellStyle name="備註 5 3 3 3 2" xfId="27309" xr:uid="{00000000-0005-0000-0000-0000F1410000}"/>
    <cellStyle name="備註 5 3 3 3 3" xfId="42400" xr:uid="{00000000-0005-0000-0000-0000F1410000}"/>
    <cellStyle name="備註 5 3 3 4" xfId="4061" xr:uid="{00000000-0005-0000-0000-0000F6090000}"/>
    <cellStyle name="備註 5 3 3 4 2" xfId="24614" xr:uid="{00000000-0005-0000-0000-0000F2410000}"/>
    <cellStyle name="備註 5 3 3 4 3" xfId="29693" xr:uid="{00000000-0005-0000-0000-0000F2410000}"/>
    <cellStyle name="備註 5 3 3 5" xfId="6655" xr:uid="{00000000-0005-0000-0000-0000F6090000}"/>
    <cellStyle name="備註 5 3 3 5 2" xfId="26916" xr:uid="{00000000-0005-0000-0000-0000F3410000}"/>
    <cellStyle name="備註 5 3 3 5 3" xfId="42090" xr:uid="{00000000-0005-0000-0000-0000F3410000}"/>
    <cellStyle name="備註 5 3 3 6" xfId="10802" xr:uid="{00000000-0005-0000-0000-0000712A0000}"/>
    <cellStyle name="備註 5 3 3 7" xfId="13301" xr:uid="{00000000-0005-0000-0000-0000F6090000}"/>
    <cellStyle name="備註 5 3 3 7 2" xfId="31857" xr:uid="{00000000-0005-0000-0000-0000F5410000}"/>
    <cellStyle name="備註 5 3 3 7 3" xfId="45938" xr:uid="{00000000-0005-0000-0000-0000F5410000}"/>
    <cellStyle name="備註 5 3 3 8" xfId="14337" xr:uid="{00000000-0005-0000-0000-0000FE050000}"/>
    <cellStyle name="備註 5 3 3 8 2" xfId="32893" xr:uid="{00000000-0005-0000-0000-0000F6410000}"/>
    <cellStyle name="備註 5 3 3 8 3" xfId="46882" xr:uid="{00000000-0005-0000-0000-0000F6410000}"/>
    <cellStyle name="備註 5 3 3 9" xfId="13759" xr:uid="{00000000-0005-0000-0000-0000F6090000}"/>
    <cellStyle name="備註 5 3 3 9 2" xfId="32315" xr:uid="{00000000-0005-0000-0000-0000F7410000}"/>
    <cellStyle name="備註 5 3 3 9 3" xfId="46347" xr:uid="{00000000-0005-0000-0000-0000F7410000}"/>
    <cellStyle name="備註 5 3 4" xfId="2083" xr:uid="{00000000-0005-0000-0000-0000FE050000}"/>
    <cellStyle name="備註 5 3 4 10" xfId="21344" xr:uid="{00000000-0005-0000-0000-0000FE050000}"/>
    <cellStyle name="備註 5 3 4 10 2" xfId="39884" xr:uid="{00000000-0005-0000-0000-0000F9410000}"/>
    <cellStyle name="備註 5 3 4 10 3" xfId="53232" xr:uid="{00000000-0005-0000-0000-0000F9410000}"/>
    <cellStyle name="備註 5 3 4 11" xfId="23600" xr:uid="{00000000-0005-0000-0000-0000F8410000}"/>
    <cellStyle name="備註 5 3 4 12" xfId="55003" xr:uid="{00000000-0005-0000-0000-0000FE050000}"/>
    <cellStyle name="備註 5 3 4 2" xfId="5290" xr:uid="{00000000-0005-0000-0000-0000F7090000}"/>
    <cellStyle name="備註 5 3 4 2 2" xfId="25707" xr:uid="{00000000-0005-0000-0000-0000FA410000}"/>
    <cellStyle name="備註 5 3 4 2 3" xfId="41203" xr:uid="{00000000-0005-0000-0000-0000FA410000}"/>
    <cellStyle name="備註 5 3 4 3" xfId="6750" xr:uid="{00000000-0005-0000-0000-0000F7090000}"/>
    <cellStyle name="備註 5 3 4 3 2" xfId="27011" xr:uid="{00000000-0005-0000-0000-0000FB410000}"/>
    <cellStyle name="備註 5 3 4 3 3" xfId="42185" xr:uid="{00000000-0005-0000-0000-0000FB410000}"/>
    <cellStyle name="備註 5 3 4 4" xfId="10803" xr:uid="{00000000-0005-0000-0000-0000722A0000}"/>
    <cellStyle name="備註 5 3 4 5" xfId="14049" xr:uid="{00000000-0005-0000-0000-0000F7090000}"/>
    <cellStyle name="備註 5 3 4 5 2" xfId="32605" xr:uid="{00000000-0005-0000-0000-0000FD410000}"/>
    <cellStyle name="備註 5 3 4 5 3" xfId="46608" xr:uid="{00000000-0005-0000-0000-0000FD410000}"/>
    <cellStyle name="備註 5 3 4 6" xfId="12371" xr:uid="{00000000-0005-0000-0000-0000FE050000}"/>
    <cellStyle name="備註 5 3 4 6 2" xfId="30930" xr:uid="{00000000-0005-0000-0000-0000FE410000}"/>
    <cellStyle name="備註 5 3 4 6 3" xfId="45031" xr:uid="{00000000-0005-0000-0000-0000FE410000}"/>
    <cellStyle name="備註 5 3 4 7" xfId="15620" xr:uid="{00000000-0005-0000-0000-0000F7090000}"/>
    <cellStyle name="備註 5 3 4 7 2" xfId="34176" xr:uid="{00000000-0005-0000-0000-0000FF410000}"/>
    <cellStyle name="備註 5 3 4 7 3" xfId="48065" xr:uid="{00000000-0005-0000-0000-0000FF410000}"/>
    <cellStyle name="備註 5 3 4 8" xfId="17195" xr:uid="{00000000-0005-0000-0000-0000FE050000}"/>
    <cellStyle name="備註 5 3 4 8 2" xfId="35751" xr:uid="{00000000-0005-0000-0000-000000420000}"/>
    <cellStyle name="備註 5 3 4 8 3" xfId="49425" xr:uid="{00000000-0005-0000-0000-000000420000}"/>
    <cellStyle name="備註 5 3 4 9" xfId="13729" xr:uid="{00000000-0005-0000-0000-0000F7090000}"/>
    <cellStyle name="備註 5 3 4 9 2" xfId="32285" xr:uid="{00000000-0005-0000-0000-000001420000}"/>
    <cellStyle name="備註 5 3 4 9 3" xfId="46317" xr:uid="{00000000-0005-0000-0000-000001420000}"/>
    <cellStyle name="備註 5 3 5" xfId="4701" xr:uid="{00000000-0005-0000-0000-0000F4090000}"/>
    <cellStyle name="備註 5 3 5 2" xfId="25212" xr:uid="{00000000-0005-0000-0000-000002420000}"/>
    <cellStyle name="備註 5 3 5 3" xfId="24427" xr:uid="{00000000-0005-0000-0000-000002420000}"/>
    <cellStyle name="備註 5 3 6" xfId="10800" xr:uid="{00000000-0005-0000-0000-00006F2A0000}"/>
    <cellStyle name="備註 5 3 7" xfId="15775" xr:uid="{00000000-0005-0000-0000-0000FE050000}"/>
    <cellStyle name="備註 5 3 7 2" xfId="34331" xr:uid="{00000000-0005-0000-0000-000004420000}"/>
    <cellStyle name="備註 5 3 7 3" xfId="48187" xr:uid="{00000000-0005-0000-0000-000004420000}"/>
    <cellStyle name="備註 5 3 8" xfId="18529" xr:uid="{00000000-0005-0000-0000-0000F4090000}"/>
    <cellStyle name="備註 5 3 8 2" xfId="37085" xr:uid="{00000000-0005-0000-0000-000005420000}"/>
    <cellStyle name="備註 5 3 8 3" xfId="50589" xr:uid="{00000000-0005-0000-0000-000005420000}"/>
    <cellStyle name="備註 5 3 9" xfId="17290" xr:uid="{00000000-0005-0000-0000-0000FE050000}"/>
    <cellStyle name="備註 5 3 9 2" xfId="35846" xr:uid="{00000000-0005-0000-0000-000006420000}"/>
    <cellStyle name="備註 5 3 9 3" xfId="49514" xr:uid="{00000000-0005-0000-0000-000006420000}"/>
    <cellStyle name="備註 5 4" xfId="1489" xr:uid="{00000000-0005-0000-0000-0000FF050000}"/>
    <cellStyle name="備註 5 4 10" xfId="19409" xr:uid="{00000000-0005-0000-0000-0000F8090000}"/>
    <cellStyle name="備註 5 4 10 2" xfId="37965" xr:uid="{00000000-0005-0000-0000-000008420000}"/>
    <cellStyle name="備註 5 4 10 3" xfId="51457" xr:uid="{00000000-0005-0000-0000-000008420000}"/>
    <cellStyle name="備註 5 4 11" xfId="21143" xr:uid="{00000000-0005-0000-0000-0000FF050000}"/>
    <cellStyle name="備註 5 4 11 2" xfId="39683" xr:uid="{00000000-0005-0000-0000-000009420000}"/>
    <cellStyle name="備註 5 4 11 3" xfId="53031" xr:uid="{00000000-0005-0000-0000-000009420000}"/>
    <cellStyle name="備註 5 4 12" xfId="19010" xr:uid="{00000000-0005-0000-0000-0000FF050000}"/>
    <cellStyle name="備註 5 4 12 2" xfId="37566" xr:uid="{00000000-0005-0000-0000-00000A420000}"/>
    <cellStyle name="備註 5 4 12 3" xfId="51058" xr:uid="{00000000-0005-0000-0000-00000A420000}"/>
    <cellStyle name="備註 5 4 13" xfId="22333" xr:uid="{00000000-0005-0000-0000-0000F8090000}"/>
    <cellStyle name="備註 5 4 13 2" xfId="40873" xr:uid="{00000000-0005-0000-0000-00000B420000}"/>
    <cellStyle name="備註 5 4 13 3" xfId="54067" xr:uid="{00000000-0005-0000-0000-00000B420000}"/>
    <cellStyle name="備註 5 4 14" xfId="23224" xr:uid="{00000000-0005-0000-0000-000007420000}"/>
    <cellStyle name="備註 5 4 15" xfId="29834" xr:uid="{00000000-0005-0000-0000-000007420000}"/>
    <cellStyle name="備註 5 4 16" xfId="54590" xr:uid="{00000000-0005-0000-0000-0000FF050000}"/>
    <cellStyle name="備註 5 4 2" xfId="2137" xr:uid="{00000000-0005-0000-0000-0000FF050000}"/>
    <cellStyle name="備註 5 4 2 10" xfId="11536" xr:uid="{00000000-0005-0000-0000-0000F9090000}"/>
    <cellStyle name="備註 5 4 2 10 2" xfId="30100" xr:uid="{00000000-0005-0000-0000-00000D420000}"/>
    <cellStyle name="備註 5 4 2 10 3" xfId="44310" xr:uid="{00000000-0005-0000-0000-00000D420000}"/>
    <cellStyle name="備註 5 4 2 11" xfId="17753" xr:uid="{00000000-0005-0000-0000-0000FF050000}"/>
    <cellStyle name="備註 5 4 2 11 2" xfId="36309" xr:uid="{00000000-0005-0000-0000-00000E420000}"/>
    <cellStyle name="備註 5 4 2 11 3" xfId="49918" xr:uid="{00000000-0005-0000-0000-00000E420000}"/>
    <cellStyle name="備註 5 4 2 12" xfId="18920" xr:uid="{00000000-0005-0000-0000-0000F9090000}"/>
    <cellStyle name="備註 5 4 2 12 2" xfId="37476" xr:uid="{00000000-0005-0000-0000-00000F420000}"/>
    <cellStyle name="備註 5 4 2 12 3" xfId="50968" xr:uid="{00000000-0005-0000-0000-00000F420000}"/>
    <cellStyle name="備註 5 4 2 13" xfId="23648" xr:uid="{00000000-0005-0000-0000-00000C420000}"/>
    <cellStyle name="備註 5 4 2 14" xfId="55057" xr:uid="{00000000-0005-0000-0000-0000FF050000}"/>
    <cellStyle name="備註 5 4 2 2" xfId="5344" xr:uid="{00000000-0005-0000-0000-0000F9090000}"/>
    <cellStyle name="備註 5 4 2 2 2" xfId="20334" xr:uid="{00000000-0005-0000-0000-0000F70C0000}"/>
    <cellStyle name="備註 5 4 2 2 2 2" xfId="38886" xr:uid="{00000000-0005-0000-0000-000011420000}"/>
    <cellStyle name="備註 5 4 2 2 2 3" xfId="52365" xr:uid="{00000000-0005-0000-0000-000011420000}"/>
    <cellStyle name="備註 5 4 2 2 3" xfId="25761" xr:uid="{00000000-0005-0000-0000-000010420000}"/>
    <cellStyle name="備註 5 4 2 2 4" xfId="41257" xr:uid="{00000000-0005-0000-0000-000010420000}"/>
    <cellStyle name="備註 5 4 2 3" xfId="7310" xr:uid="{00000000-0005-0000-0000-0000F9090000}"/>
    <cellStyle name="備註 5 4 2 3 2" xfId="27495" xr:uid="{00000000-0005-0000-0000-000012420000}"/>
    <cellStyle name="備註 5 4 2 3 3" xfId="42581" xr:uid="{00000000-0005-0000-0000-000012420000}"/>
    <cellStyle name="備註 5 4 2 4" xfId="6427" xr:uid="{00000000-0005-0000-0000-0000F9090000}"/>
    <cellStyle name="備註 5 4 2 4 2" xfId="26832" xr:uid="{00000000-0005-0000-0000-000013420000}"/>
    <cellStyle name="備註 5 4 2 4 3" xfId="42044" xr:uid="{00000000-0005-0000-0000-000013420000}"/>
    <cellStyle name="備註 5 4 2 5" xfId="6804" xr:uid="{00000000-0005-0000-0000-0000F9090000}"/>
    <cellStyle name="備註 5 4 2 5 2" xfId="27065" xr:uid="{00000000-0005-0000-0000-000014420000}"/>
    <cellStyle name="備註 5 4 2 5 3" xfId="42239" xr:uid="{00000000-0005-0000-0000-000014420000}"/>
    <cellStyle name="備註 5 4 2 6" xfId="10805" xr:uid="{00000000-0005-0000-0000-0000742A0000}"/>
    <cellStyle name="備註 5 4 2 7" xfId="14468" xr:uid="{00000000-0005-0000-0000-0000F9090000}"/>
    <cellStyle name="備註 5 4 2 7 2" xfId="33024" xr:uid="{00000000-0005-0000-0000-000016420000}"/>
    <cellStyle name="備註 5 4 2 7 3" xfId="47004" xr:uid="{00000000-0005-0000-0000-000016420000}"/>
    <cellStyle name="備註 5 4 2 8" xfId="14814" xr:uid="{00000000-0005-0000-0000-0000F8090000}"/>
    <cellStyle name="備註 5 4 2 8 2" xfId="33370" xr:uid="{00000000-0005-0000-0000-000017420000}"/>
    <cellStyle name="備註 5 4 2 8 3" xfId="47332" xr:uid="{00000000-0005-0000-0000-000017420000}"/>
    <cellStyle name="備註 5 4 2 9" xfId="13897" xr:uid="{00000000-0005-0000-0000-0000FF050000}"/>
    <cellStyle name="備註 5 4 2 9 2" xfId="32453" xr:uid="{00000000-0005-0000-0000-000018420000}"/>
    <cellStyle name="備註 5 4 2 9 3" xfId="46465" xr:uid="{00000000-0005-0000-0000-000018420000}"/>
    <cellStyle name="備註 5 4 3" xfId="1950" xr:uid="{00000000-0005-0000-0000-0000FF050000}"/>
    <cellStyle name="備註 5 4 3 10" xfId="14389" xr:uid="{00000000-0005-0000-0000-0000FF050000}"/>
    <cellStyle name="備註 5 4 3 10 2" xfId="32945" xr:uid="{00000000-0005-0000-0000-00001A420000}"/>
    <cellStyle name="備註 5 4 3 10 3" xfId="46929" xr:uid="{00000000-0005-0000-0000-00001A420000}"/>
    <cellStyle name="備註 5 4 3 11" xfId="14713" xr:uid="{00000000-0005-0000-0000-0000FA090000}"/>
    <cellStyle name="備註 5 4 3 11 2" xfId="33269" xr:uid="{00000000-0005-0000-0000-00001B420000}"/>
    <cellStyle name="備註 5 4 3 11 3" xfId="47236" xr:uid="{00000000-0005-0000-0000-00001B420000}"/>
    <cellStyle name="備註 5 4 3 12" xfId="54870" xr:uid="{00000000-0005-0000-0000-0000FF050000}"/>
    <cellStyle name="備註 5 4 3 2" xfId="5157" xr:uid="{00000000-0005-0000-0000-0000FA090000}"/>
    <cellStyle name="備註 5 4 3 2 2" xfId="20184" xr:uid="{00000000-0005-0000-0000-0000F90C0000}"/>
    <cellStyle name="備註 5 4 3 2 2 2" xfId="38736" xr:uid="{00000000-0005-0000-0000-00001D420000}"/>
    <cellStyle name="備註 5 4 3 2 2 3" xfId="52215" xr:uid="{00000000-0005-0000-0000-00001D420000}"/>
    <cellStyle name="備註 5 4 3 2 3" xfId="25574" xr:uid="{00000000-0005-0000-0000-00001C420000}"/>
    <cellStyle name="備註 5 4 3 2 4" xfId="41124" xr:uid="{00000000-0005-0000-0000-00001C420000}"/>
    <cellStyle name="備註 5 4 3 3" xfId="7123" xr:uid="{00000000-0005-0000-0000-0000FA090000}"/>
    <cellStyle name="備註 5 4 3 3 2" xfId="27308" xr:uid="{00000000-0005-0000-0000-00001E420000}"/>
    <cellStyle name="備註 5 4 3 3 3" xfId="42399" xr:uid="{00000000-0005-0000-0000-00001E420000}"/>
    <cellStyle name="備註 5 4 3 4" xfId="4060" xr:uid="{00000000-0005-0000-0000-0000FA090000}"/>
    <cellStyle name="備註 5 4 3 4 2" xfId="24613" xr:uid="{00000000-0005-0000-0000-00001F420000}"/>
    <cellStyle name="備註 5 4 3 4 3" xfId="22743" xr:uid="{00000000-0005-0000-0000-00001F420000}"/>
    <cellStyle name="備註 5 4 3 5" xfId="7274" xr:uid="{00000000-0005-0000-0000-0000FA090000}"/>
    <cellStyle name="備註 5 4 3 5 2" xfId="27459" xr:uid="{00000000-0005-0000-0000-000020420000}"/>
    <cellStyle name="備註 5 4 3 5 3" xfId="42546" xr:uid="{00000000-0005-0000-0000-000020420000}"/>
    <cellStyle name="備註 5 4 3 6" xfId="10806" xr:uid="{00000000-0005-0000-0000-0000752A0000}"/>
    <cellStyle name="備註 5 4 3 7" xfId="14025" xr:uid="{00000000-0005-0000-0000-0000FA090000}"/>
    <cellStyle name="備註 5 4 3 7 2" xfId="32581" xr:uid="{00000000-0005-0000-0000-000022420000}"/>
    <cellStyle name="備註 5 4 3 7 3" xfId="46585" xr:uid="{00000000-0005-0000-0000-000022420000}"/>
    <cellStyle name="備註 5 4 3 8" xfId="13923" xr:uid="{00000000-0005-0000-0000-0000FF050000}"/>
    <cellStyle name="備註 5 4 3 8 2" xfId="32479" xr:uid="{00000000-0005-0000-0000-000023420000}"/>
    <cellStyle name="備註 5 4 3 8 3" xfId="46491" xr:uid="{00000000-0005-0000-0000-000023420000}"/>
    <cellStyle name="備註 5 4 3 9" xfId="13470" xr:uid="{00000000-0005-0000-0000-0000FA090000}"/>
    <cellStyle name="備註 5 4 3 9 2" xfId="32026" xr:uid="{00000000-0005-0000-0000-000024420000}"/>
    <cellStyle name="備註 5 4 3 9 3" xfId="46091" xr:uid="{00000000-0005-0000-0000-000024420000}"/>
    <cellStyle name="備註 5 4 4" xfId="3153" xr:uid="{00000000-0005-0000-0000-0000FF050000}"/>
    <cellStyle name="備註 5 4 4 10" xfId="21917" xr:uid="{00000000-0005-0000-0000-0000FF050000}"/>
    <cellStyle name="備註 5 4 4 10 2" xfId="40457" xr:uid="{00000000-0005-0000-0000-000026420000}"/>
    <cellStyle name="備註 5 4 4 10 3" xfId="53805" xr:uid="{00000000-0005-0000-0000-000026420000}"/>
    <cellStyle name="備註 5 4 4 11" xfId="24355" xr:uid="{00000000-0005-0000-0000-000025420000}"/>
    <cellStyle name="備註 5 4 4 12" xfId="55974" xr:uid="{00000000-0005-0000-0000-0000FF050000}"/>
    <cellStyle name="備註 5 4 4 2" xfId="6360" xr:uid="{00000000-0005-0000-0000-0000FB090000}"/>
    <cellStyle name="備註 5 4 4 2 2" xfId="26768" xr:uid="{00000000-0005-0000-0000-000027420000}"/>
    <cellStyle name="備註 5 4 4 2 3" xfId="41989" xr:uid="{00000000-0005-0000-0000-000027420000}"/>
    <cellStyle name="備註 5 4 4 3" xfId="10043" xr:uid="{00000000-0005-0000-0000-0000FB090000}"/>
    <cellStyle name="備註 5 4 4 3 2" xfId="29644" xr:uid="{00000000-0005-0000-0000-000028420000}"/>
    <cellStyle name="備註 5 4 4 3 3" xfId="44209" xr:uid="{00000000-0005-0000-0000-000028420000}"/>
    <cellStyle name="備註 5 4 4 4" xfId="10807" xr:uid="{00000000-0005-0000-0000-0000762A0000}"/>
    <cellStyle name="備註 5 4 4 5" xfId="11784" xr:uid="{00000000-0005-0000-0000-0000FB090000}"/>
    <cellStyle name="備註 5 4 4 5 2" xfId="30348" xr:uid="{00000000-0005-0000-0000-00002A420000}"/>
    <cellStyle name="備註 5 4 4 5 3" xfId="44495" xr:uid="{00000000-0005-0000-0000-00002A420000}"/>
    <cellStyle name="備註 5 4 4 6" xfId="16218" xr:uid="{00000000-0005-0000-0000-0000FF050000}"/>
    <cellStyle name="備註 5 4 4 6 2" xfId="34774" xr:uid="{00000000-0005-0000-0000-00002B420000}"/>
    <cellStyle name="備註 5 4 4 6 3" xfId="48566" xr:uid="{00000000-0005-0000-0000-00002B420000}"/>
    <cellStyle name="備註 5 4 4 7" xfId="17059" xr:uid="{00000000-0005-0000-0000-0000FB090000}"/>
    <cellStyle name="備註 5 4 4 7 2" xfId="35615" xr:uid="{00000000-0005-0000-0000-00002C420000}"/>
    <cellStyle name="備註 5 4 4 7 3" xfId="49295" xr:uid="{00000000-0005-0000-0000-00002C420000}"/>
    <cellStyle name="備註 5 4 4 8" xfId="18447" xr:uid="{00000000-0005-0000-0000-0000FF050000}"/>
    <cellStyle name="備註 5 4 4 8 2" xfId="37003" xr:uid="{00000000-0005-0000-0000-00002D420000}"/>
    <cellStyle name="備註 5 4 4 8 3" xfId="50520" xr:uid="{00000000-0005-0000-0000-00002D420000}"/>
    <cellStyle name="備註 5 4 4 9" xfId="19940" xr:uid="{00000000-0005-0000-0000-0000FB090000}"/>
    <cellStyle name="備註 5 4 4 9 2" xfId="38496" xr:uid="{00000000-0005-0000-0000-00002E420000}"/>
    <cellStyle name="備註 5 4 4 9 3" xfId="51988" xr:uid="{00000000-0005-0000-0000-00002E420000}"/>
    <cellStyle name="備註 5 4 5" xfId="4702" xr:uid="{00000000-0005-0000-0000-0000F8090000}"/>
    <cellStyle name="備註 5 4 5 2" xfId="25213" xr:uid="{00000000-0005-0000-0000-00002F420000}"/>
    <cellStyle name="備註 5 4 5 3" xfId="22540" xr:uid="{00000000-0005-0000-0000-00002F420000}"/>
    <cellStyle name="備註 5 4 6" xfId="10804" xr:uid="{00000000-0005-0000-0000-0000732A0000}"/>
    <cellStyle name="備註 5 4 7" xfId="15313" xr:uid="{00000000-0005-0000-0000-0000FF050000}"/>
    <cellStyle name="備註 5 4 7 2" xfId="33869" xr:uid="{00000000-0005-0000-0000-000031420000}"/>
    <cellStyle name="備註 5 4 7 3" xfId="47805" xr:uid="{00000000-0005-0000-0000-000031420000}"/>
    <cellStyle name="備註 5 4 8" xfId="17942" xr:uid="{00000000-0005-0000-0000-0000F8090000}"/>
    <cellStyle name="備註 5 4 8 2" xfId="36498" xr:uid="{00000000-0005-0000-0000-000032420000}"/>
    <cellStyle name="備註 5 4 8 3" xfId="50080" xr:uid="{00000000-0005-0000-0000-000032420000}"/>
    <cellStyle name="備註 5 4 9" xfId="17244" xr:uid="{00000000-0005-0000-0000-0000FF050000}"/>
    <cellStyle name="備註 5 4 9 2" xfId="35800" xr:uid="{00000000-0005-0000-0000-000033420000}"/>
    <cellStyle name="備註 5 4 9 3" xfId="49471" xr:uid="{00000000-0005-0000-0000-000033420000}"/>
    <cellStyle name="備註 5 5" xfId="2142" xr:uid="{00000000-0005-0000-0000-0000FA050000}"/>
    <cellStyle name="備註 5 5 10" xfId="15472" xr:uid="{00000000-0005-0000-0000-0000FC090000}"/>
    <cellStyle name="備註 5 5 10 2" xfId="34028" xr:uid="{00000000-0005-0000-0000-000035420000}"/>
    <cellStyle name="備註 5 5 10 3" xfId="47952" xr:uid="{00000000-0005-0000-0000-000035420000}"/>
    <cellStyle name="備註 5 5 11" xfId="18653" xr:uid="{00000000-0005-0000-0000-0000FA050000}"/>
    <cellStyle name="備註 5 5 11 2" xfId="37209" xr:uid="{00000000-0005-0000-0000-000036420000}"/>
    <cellStyle name="備註 5 5 11 3" xfId="50706" xr:uid="{00000000-0005-0000-0000-000036420000}"/>
    <cellStyle name="備註 5 5 12" xfId="12859" xr:uid="{00000000-0005-0000-0000-0000FC090000}"/>
    <cellStyle name="備註 5 5 12 2" xfId="31415" xr:uid="{00000000-0005-0000-0000-000037420000}"/>
    <cellStyle name="備註 5 5 12 3" xfId="45500" xr:uid="{00000000-0005-0000-0000-000037420000}"/>
    <cellStyle name="備註 5 5 13" xfId="23653" xr:uid="{00000000-0005-0000-0000-000034420000}"/>
    <cellStyle name="備註 5 5 14" xfId="55062" xr:uid="{00000000-0005-0000-0000-0000FA050000}"/>
    <cellStyle name="備註 5 5 2" xfId="5349" xr:uid="{00000000-0005-0000-0000-0000FC090000}"/>
    <cellStyle name="備註 5 5 2 2" xfId="20339" xr:uid="{00000000-0005-0000-0000-0000FC0C0000}"/>
    <cellStyle name="備註 5 5 2 2 2" xfId="38891" xr:uid="{00000000-0005-0000-0000-000039420000}"/>
    <cellStyle name="備註 5 5 2 2 3" xfId="52370" xr:uid="{00000000-0005-0000-0000-000039420000}"/>
    <cellStyle name="備註 5 5 2 3" xfId="25766" xr:uid="{00000000-0005-0000-0000-000038420000}"/>
    <cellStyle name="備註 5 5 2 4" xfId="41262" xr:uid="{00000000-0005-0000-0000-000038420000}"/>
    <cellStyle name="備註 5 5 3" xfId="7315" xr:uid="{00000000-0005-0000-0000-0000FC090000}"/>
    <cellStyle name="備註 5 5 3 2" xfId="27500" xr:uid="{00000000-0005-0000-0000-00003A420000}"/>
    <cellStyle name="備註 5 5 3 3" xfId="42586" xr:uid="{00000000-0005-0000-0000-00003A420000}"/>
    <cellStyle name="備註 5 5 4" xfId="4491" xr:uid="{00000000-0005-0000-0000-0000FC090000}"/>
    <cellStyle name="備註 5 5 4 2" xfId="25005" xr:uid="{00000000-0005-0000-0000-00003B420000}"/>
    <cellStyle name="備註 5 5 4 3" xfId="22609" xr:uid="{00000000-0005-0000-0000-00003B420000}"/>
    <cellStyle name="備註 5 5 5" xfId="6807" xr:uid="{00000000-0005-0000-0000-0000FC090000}"/>
    <cellStyle name="備註 5 5 5 2" xfId="27068" xr:uid="{00000000-0005-0000-0000-00003C420000}"/>
    <cellStyle name="備註 5 5 5 3" xfId="42242" xr:uid="{00000000-0005-0000-0000-00003C420000}"/>
    <cellStyle name="備註 5 5 6" xfId="10808" xr:uid="{00000000-0005-0000-0000-0000772A0000}"/>
    <cellStyle name="備註 5 5 7" xfId="14060" xr:uid="{00000000-0005-0000-0000-0000FC090000}"/>
    <cellStyle name="備註 5 5 7 2" xfId="32616" xr:uid="{00000000-0005-0000-0000-00003E420000}"/>
    <cellStyle name="備註 5 5 7 3" xfId="46619" xr:uid="{00000000-0005-0000-0000-00003E420000}"/>
    <cellStyle name="備註 5 5 8" xfId="14819" xr:uid="{00000000-0005-0000-0000-0000FB090000}"/>
    <cellStyle name="備註 5 5 8 2" xfId="33375" xr:uid="{00000000-0005-0000-0000-00003F420000}"/>
    <cellStyle name="備註 5 5 8 3" xfId="47337" xr:uid="{00000000-0005-0000-0000-00003F420000}"/>
    <cellStyle name="備註 5 5 9" xfId="14344" xr:uid="{00000000-0005-0000-0000-0000FA050000}"/>
    <cellStyle name="備註 5 5 9 2" xfId="32900" xr:uid="{00000000-0005-0000-0000-000040420000}"/>
    <cellStyle name="備註 5 5 9 3" xfId="46889" xr:uid="{00000000-0005-0000-0000-000040420000}"/>
    <cellStyle name="備註 5 6" xfId="1955" xr:uid="{00000000-0005-0000-0000-0000FA050000}"/>
    <cellStyle name="備註 5 6 10" xfId="17322" xr:uid="{00000000-0005-0000-0000-0000FA050000}"/>
    <cellStyle name="備註 5 6 10 2" xfId="35878" xr:uid="{00000000-0005-0000-0000-000042420000}"/>
    <cellStyle name="備註 5 6 10 3" xfId="49540" xr:uid="{00000000-0005-0000-0000-000042420000}"/>
    <cellStyle name="備註 5 6 11" xfId="19671" xr:uid="{00000000-0005-0000-0000-0000FD090000}"/>
    <cellStyle name="備註 5 6 11 2" xfId="38227" xr:uid="{00000000-0005-0000-0000-000043420000}"/>
    <cellStyle name="備註 5 6 11 3" xfId="51719" xr:uid="{00000000-0005-0000-0000-000043420000}"/>
    <cellStyle name="備註 5 6 12" xfId="54875" xr:uid="{00000000-0005-0000-0000-0000FA050000}"/>
    <cellStyle name="備註 5 6 2" xfId="5162" xr:uid="{00000000-0005-0000-0000-0000FD090000}"/>
    <cellStyle name="備註 5 6 2 2" xfId="20189" xr:uid="{00000000-0005-0000-0000-0000FE0C0000}"/>
    <cellStyle name="備註 5 6 2 2 2" xfId="38741" xr:uid="{00000000-0005-0000-0000-000045420000}"/>
    <cellStyle name="備註 5 6 2 2 3" xfId="52220" xr:uid="{00000000-0005-0000-0000-000045420000}"/>
    <cellStyle name="備註 5 6 2 3" xfId="25579" xr:uid="{00000000-0005-0000-0000-000044420000}"/>
    <cellStyle name="備註 5 6 2 4" xfId="41129" xr:uid="{00000000-0005-0000-0000-000044420000}"/>
    <cellStyle name="備註 5 6 3" xfId="7128" xr:uid="{00000000-0005-0000-0000-0000FD090000}"/>
    <cellStyle name="備註 5 6 3 2" xfId="27313" xr:uid="{00000000-0005-0000-0000-000046420000}"/>
    <cellStyle name="備註 5 6 3 3" xfId="42404" xr:uid="{00000000-0005-0000-0000-000046420000}"/>
    <cellStyle name="備註 5 6 4" xfId="4065" xr:uid="{00000000-0005-0000-0000-0000FD090000}"/>
    <cellStyle name="備註 5 6 4 2" xfId="24618" xr:uid="{00000000-0005-0000-0000-000047420000}"/>
    <cellStyle name="備註 5 6 4 3" xfId="28467" xr:uid="{00000000-0005-0000-0000-000047420000}"/>
    <cellStyle name="備註 5 6 5" xfId="6658" xr:uid="{00000000-0005-0000-0000-0000FD090000}"/>
    <cellStyle name="備註 5 6 5 2" xfId="26919" xr:uid="{00000000-0005-0000-0000-000048420000}"/>
    <cellStyle name="備註 5 6 5 3" xfId="42093" xr:uid="{00000000-0005-0000-0000-000048420000}"/>
    <cellStyle name="備註 5 6 6" xfId="10809" xr:uid="{00000000-0005-0000-0000-0000782A0000}"/>
    <cellStyle name="備註 5 6 7" xfId="13300" xr:uid="{00000000-0005-0000-0000-0000FD090000}"/>
    <cellStyle name="備註 5 6 7 2" xfId="31856" xr:uid="{00000000-0005-0000-0000-00004A420000}"/>
    <cellStyle name="備註 5 6 7 3" xfId="45937" xr:uid="{00000000-0005-0000-0000-00004A420000}"/>
    <cellStyle name="備註 5 6 8" xfId="13871" xr:uid="{00000000-0005-0000-0000-0000FA050000}"/>
    <cellStyle name="備註 5 6 8 2" xfId="32427" xr:uid="{00000000-0005-0000-0000-00004B420000}"/>
    <cellStyle name="備註 5 6 8 3" xfId="46443" xr:uid="{00000000-0005-0000-0000-00004B420000}"/>
    <cellStyle name="備註 5 6 9" xfId="13602" xr:uid="{00000000-0005-0000-0000-0000FD090000}"/>
    <cellStyle name="備註 5 6 9 2" xfId="32158" xr:uid="{00000000-0005-0000-0000-00004C420000}"/>
    <cellStyle name="備註 5 6 9 3" xfId="46209" xr:uid="{00000000-0005-0000-0000-00004C420000}"/>
    <cellStyle name="備註 5 7" xfId="2085" xr:uid="{00000000-0005-0000-0000-0000FA050000}"/>
    <cellStyle name="備註 5 7 10" xfId="21346" xr:uid="{00000000-0005-0000-0000-0000FA050000}"/>
    <cellStyle name="備註 5 7 10 2" xfId="39886" xr:uid="{00000000-0005-0000-0000-00004E420000}"/>
    <cellStyle name="備註 5 7 10 3" xfId="53234" xr:uid="{00000000-0005-0000-0000-00004E420000}"/>
    <cellStyle name="備註 5 7 11" xfId="23602" xr:uid="{00000000-0005-0000-0000-00004D420000}"/>
    <cellStyle name="備註 5 7 12" xfId="55005" xr:uid="{00000000-0005-0000-0000-0000FA050000}"/>
    <cellStyle name="備註 5 7 2" xfId="5292" xr:uid="{00000000-0005-0000-0000-0000FE090000}"/>
    <cellStyle name="備註 5 7 2 2" xfId="25709" xr:uid="{00000000-0005-0000-0000-00004F420000}"/>
    <cellStyle name="備註 5 7 2 3" xfId="41205" xr:uid="{00000000-0005-0000-0000-00004F420000}"/>
    <cellStyle name="備註 5 7 3" xfId="6752" xr:uid="{00000000-0005-0000-0000-0000FE090000}"/>
    <cellStyle name="備註 5 7 3 2" xfId="27013" xr:uid="{00000000-0005-0000-0000-000050420000}"/>
    <cellStyle name="備註 5 7 3 3" xfId="42187" xr:uid="{00000000-0005-0000-0000-000050420000}"/>
    <cellStyle name="備註 5 7 4" xfId="10810" xr:uid="{00000000-0005-0000-0000-0000792A0000}"/>
    <cellStyle name="備註 5 7 5" xfId="14175" xr:uid="{00000000-0005-0000-0000-0000FE090000}"/>
    <cellStyle name="備註 5 7 5 2" xfId="32731" xr:uid="{00000000-0005-0000-0000-000052420000}"/>
    <cellStyle name="備註 5 7 5 3" xfId="46731" xr:uid="{00000000-0005-0000-0000-000052420000}"/>
    <cellStyle name="備註 5 7 6" xfId="12533" xr:uid="{00000000-0005-0000-0000-0000FA050000}"/>
    <cellStyle name="備註 5 7 6 2" xfId="31091" xr:uid="{00000000-0005-0000-0000-000053420000}"/>
    <cellStyle name="備註 5 7 6 3" xfId="45191" xr:uid="{00000000-0005-0000-0000-000053420000}"/>
    <cellStyle name="備註 5 7 7" xfId="15454" xr:uid="{00000000-0005-0000-0000-0000FE090000}"/>
    <cellStyle name="備註 5 7 7 2" xfId="34010" xr:uid="{00000000-0005-0000-0000-000054420000}"/>
    <cellStyle name="備註 5 7 7 3" xfId="47934" xr:uid="{00000000-0005-0000-0000-000054420000}"/>
    <cellStyle name="備註 5 7 8" xfId="17962" xr:uid="{00000000-0005-0000-0000-0000FA050000}"/>
    <cellStyle name="備註 5 7 8 2" xfId="36518" xr:uid="{00000000-0005-0000-0000-000055420000}"/>
    <cellStyle name="備註 5 7 8 3" xfId="50099" xr:uid="{00000000-0005-0000-0000-000055420000}"/>
    <cellStyle name="備註 5 7 9" xfId="19540" xr:uid="{00000000-0005-0000-0000-0000FE090000}"/>
    <cellStyle name="備註 5 7 9 2" xfId="38096" xr:uid="{00000000-0005-0000-0000-000056420000}"/>
    <cellStyle name="備註 5 7 9 3" xfId="51588" xr:uid="{00000000-0005-0000-0000-000056420000}"/>
    <cellStyle name="備註 5 8" xfId="4697" xr:uid="{00000000-0005-0000-0000-0000E7090000}"/>
    <cellStyle name="備註 5 8 2" xfId="25208" xr:uid="{00000000-0005-0000-0000-000057420000}"/>
    <cellStyle name="備註 5 8 3" xfId="24429" xr:uid="{00000000-0005-0000-0000-000057420000}"/>
    <cellStyle name="備註 5 9" xfId="10787" xr:uid="{00000000-0005-0000-0000-0000622A0000}"/>
    <cellStyle name="備註 6" xfId="1490" xr:uid="{00000000-0005-0000-0000-000000060000}"/>
    <cellStyle name="備註 6 10" xfId="12783" xr:uid="{00000000-0005-0000-0000-000000060000}"/>
    <cellStyle name="備註 6 10 2" xfId="31339" xr:uid="{00000000-0005-0000-0000-00005A420000}"/>
    <cellStyle name="備註 6 10 3" xfId="45427" xr:uid="{00000000-0005-0000-0000-00005A420000}"/>
    <cellStyle name="備註 6 11" xfId="18404" xr:uid="{00000000-0005-0000-0000-0000FF090000}"/>
    <cellStyle name="備註 6 11 2" xfId="36960" xr:uid="{00000000-0005-0000-0000-00005B420000}"/>
    <cellStyle name="備註 6 11 3" xfId="50480" xr:uid="{00000000-0005-0000-0000-00005B420000}"/>
    <cellStyle name="備註 6 12" xfId="17473" xr:uid="{00000000-0005-0000-0000-000000060000}"/>
    <cellStyle name="備註 6 12 2" xfId="36029" xr:uid="{00000000-0005-0000-0000-00005C420000}"/>
    <cellStyle name="備註 6 12 3" xfId="49670" xr:uid="{00000000-0005-0000-0000-00005C420000}"/>
    <cellStyle name="備註 6 13" xfId="19602" xr:uid="{00000000-0005-0000-0000-0000FF090000}"/>
    <cellStyle name="備註 6 13 2" xfId="38158" xr:uid="{00000000-0005-0000-0000-00005D420000}"/>
    <cellStyle name="備註 6 13 3" xfId="51650" xr:uid="{00000000-0005-0000-0000-00005D420000}"/>
    <cellStyle name="備註 6 14" xfId="21144" xr:uid="{00000000-0005-0000-0000-000000060000}"/>
    <cellStyle name="備註 6 14 2" xfId="39684" xr:uid="{00000000-0005-0000-0000-00005E420000}"/>
    <cellStyle name="備註 6 14 3" xfId="53032" xr:uid="{00000000-0005-0000-0000-00005E420000}"/>
    <cellStyle name="備註 6 15" xfId="19006" xr:uid="{00000000-0005-0000-0000-000000060000}"/>
    <cellStyle name="備註 6 15 2" xfId="37562" xr:uid="{00000000-0005-0000-0000-00005F420000}"/>
    <cellStyle name="備註 6 15 3" xfId="51054" xr:uid="{00000000-0005-0000-0000-00005F420000}"/>
    <cellStyle name="備註 6 16" xfId="22334" xr:uid="{00000000-0005-0000-0000-0000FF090000}"/>
    <cellStyle name="備註 6 16 2" xfId="40874" xr:uid="{00000000-0005-0000-0000-000060420000}"/>
    <cellStyle name="備註 6 16 3" xfId="54068" xr:uid="{00000000-0005-0000-0000-000060420000}"/>
    <cellStyle name="備註 6 17" xfId="23225" xr:uid="{00000000-0005-0000-0000-000059420000}"/>
    <cellStyle name="備註 6 18" xfId="29837" xr:uid="{00000000-0005-0000-0000-000059420000}"/>
    <cellStyle name="備註 6 19" xfId="54591" xr:uid="{00000000-0005-0000-0000-000000060000}"/>
    <cellStyle name="備註 6 2" xfId="1491" xr:uid="{00000000-0005-0000-0000-000001060000}"/>
    <cellStyle name="備註 6 2 10" xfId="17751" xr:uid="{00000000-0005-0000-0000-0000000A0000}"/>
    <cellStyle name="備註 6 2 10 2" xfId="36307" xr:uid="{00000000-0005-0000-0000-000062420000}"/>
    <cellStyle name="備註 6 2 10 3" xfId="49916" xr:uid="{00000000-0005-0000-0000-000062420000}"/>
    <cellStyle name="備註 6 2 11" xfId="18077" xr:uid="{00000000-0005-0000-0000-000001060000}"/>
    <cellStyle name="備註 6 2 11 2" xfId="36633" xr:uid="{00000000-0005-0000-0000-000063420000}"/>
    <cellStyle name="備註 6 2 11 3" xfId="50195" xr:uid="{00000000-0005-0000-0000-000063420000}"/>
    <cellStyle name="備註 6 2 12" xfId="21092" xr:uid="{00000000-0005-0000-0000-0000000A0000}"/>
    <cellStyle name="備註 6 2 12 2" xfId="39632" xr:uid="{00000000-0005-0000-0000-000064420000}"/>
    <cellStyle name="備註 6 2 12 3" xfId="52980" xr:uid="{00000000-0005-0000-0000-000064420000}"/>
    <cellStyle name="備註 6 2 13" xfId="21145" xr:uid="{00000000-0005-0000-0000-000001060000}"/>
    <cellStyle name="備註 6 2 13 2" xfId="39685" xr:uid="{00000000-0005-0000-0000-000065420000}"/>
    <cellStyle name="備註 6 2 13 3" xfId="53033" xr:uid="{00000000-0005-0000-0000-000065420000}"/>
    <cellStyle name="備註 6 2 14" xfId="17120" xr:uid="{00000000-0005-0000-0000-000001060000}"/>
    <cellStyle name="備註 6 2 14 2" xfId="35676" xr:uid="{00000000-0005-0000-0000-000066420000}"/>
    <cellStyle name="備註 6 2 14 3" xfId="49355" xr:uid="{00000000-0005-0000-0000-000066420000}"/>
    <cellStyle name="備註 6 2 15" xfId="22335" xr:uid="{00000000-0005-0000-0000-0000000A0000}"/>
    <cellStyle name="備註 6 2 15 2" xfId="40875" xr:uid="{00000000-0005-0000-0000-000067420000}"/>
    <cellStyle name="備註 6 2 15 3" xfId="54069" xr:uid="{00000000-0005-0000-0000-000067420000}"/>
    <cellStyle name="備註 6 2 16" xfId="23226" xr:uid="{00000000-0005-0000-0000-000061420000}"/>
    <cellStyle name="備註 6 2 17" xfId="29836" xr:uid="{00000000-0005-0000-0000-000061420000}"/>
    <cellStyle name="備註 6 2 18" xfId="54592" xr:uid="{00000000-0005-0000-0000-000001060000}"/>
    <cellStyle name="備註 6 2 2" xfId="1492" xr:uid="{00000000-0005-0000-0000-000002060000}"/>
    <cellStyle name="備註 6 2 2 10" xfId="21088" xr:uid="{00000000-0005-0000-0000-0000010A0000}"/>
    <cellStyle name="備註 6 2 2 10 2" xfId="39628" xr:uid="{00000000-0005-0000-0000-000069420000}"/>
    <cellStyle name="備註 6 2 2 10 3" xfId="52976" xr:uid="{00000000-0005-0000-0000-000069420000}"/>
    <cellStyle name="備註 6 2 2 11" xfId="21146" xr:uid="{00000000-0005-0000-0000-000002060000}"/>
    <cellStyle name="備註 6 2 2 11 2" xfId="39686" xr:uid="{00000000-0005-0000-0000-00006A420000}"/>
    <cellStyle name="備註 6 2 2 11 3" xfId="53034" xr:uid="{00000000-0005-0000-0000-00006A420000}"/>
    <cellStyle name="備註 6 2 2 12" xfId="19957" xr:uid="{00000000-0005-0000-0000-000002060000}"/>
    <cellStyle name="備註 6 2 2 12 2" xfId="38513" xr:uid="{00000000-0005-0000-0000-00006B420000}"/>
    <cellStyle name="備註 6 2 2 12 3" xfId="52005" xr:uid="{00000000-0005-0000-0000-00006B420000}"/>
    <cellStyle name="備註 6 2 2 13" xfId="22336" xr:uid="{00000000-0005-0000-0000-0000010A0000}"/>
    <cellStyle name="備註 6 2 2 13 2" xfId="40876" xr:uid="{00000000-0005-0000-0000-00006C420000}"/>
    <cellStyle name="備註 6 2 2 13 3" xfId="54070" xr:uid="{00000000-0005-0000-0000-00006C420000}"/>
    <cellStyle name="備註 6 2 2 14" xfId="23227" xr:uid="{00000000-0005-0000-0000-000068420000}"/>
    <cellStyle name="備註 6 2 2 15" xfId="24158" xr:uid="{00000000-0005-0000-0000-000068420000}"/>
    <cellStyle name="備註 6 2 2 16" xfId="54593" xr:uid="{00000000-0005-0000-0000-000002060000}"/>
    <cellStyle name="備註 6 2 2 2" xfId="2134" xr:uid="{00000000-0005-0000-0000-000002060000}"/>
    <cellStyle name="備註 6 2 2 2 10" xfId="15638" xr:uid="{00000000-0005-0000-0000-0000020A0000}"/>
    <cellStyle name="備註 6 2 2 2 10 2" xfId="34194" xr:uid="{00000000-0005-0000-0000-00006E420000}"/>
    <cellStyle name="備註 6 2 2 2 10 3" xfId="48083" xr:uid="{00000000-0005-0000-0000-00006E420000}"/>
    <cellStyle name="備註 6 2 2 2 11" xfId="18779" xr:uid="{00000000-0005-0000-0000-000002060000}"/>
    <cellStyle name="備註 6 2 2 2 11 2" xfId="37335" xr:uid="{00000000-0005-0000-0000-00006F420000}"/>
    <cellStyle name="備註 6 2 2 2 11 3" xfId="50828" xr:uid="{00000000-0005-0000-0000-00006F420000}"/>
    <cellStyle name="備註 6 2 2 2 12" xfId="19751" xr:uid="{00000000-0005-0000-0000-0000020A0000}"/>
    <cellStyle name="備註 6 2 2 2 12 2" xfId="38307" xr:uid="{00000000-0005-0000-0000-000070420000}"/>
    <cellStyle name="備註 6 2 2 2 12 3" xfId="51799" xr:uid="{00000000-0005-0000-0000-000070420000}"/>
    <cellStyle name="備註 6 2 2 2 13" xfId="23645" xr:uid="{00000000-0005-0000-0000-00006D420000}"/>
    <cellStyle name="備註 6 2 2 2 14" xfId="55054" xr:uid="{00000000-0005-0000-0000-000002060000}"/>
    <cellStyle name="備註 6 2 2 2 2" xfId="5341" xr:uid="{00000000-0005-0000-0000-0000020A0000}"/>
    <cellStyle name="備註 6 2 2 2 2 2" xfId="20331" xr:uid="{00000000-0005-0000-0000-0000040D0000}"/>
    <cellStyle name="備註 6 2 2 2 2 2 2" xfId="38883" xr:uid="{00000000-0005-0000-0000-000072420000}"/>
    <cellStyle name="備註 6 2 2 2 2 2 3" xfId="52362" xr:uid="{00000000-0005-0000-0000-000072420000}"/>
    <cellStyle name="備註 6 2 2 2 2 3" xfId="25758" xr:uid="{00000000-0005-0000-0000-000071420000}"/>
    <cellStyle name="備註 6 2 2 2 2 4" xfId="41254" xr:uid="{00000000-0005-0000-0000-000071420000}"/>
    <cellStyle name="備註 6 2 2 2 3" xfId="7307" xr:uid="{00000000-0005-0000-0000-0000020A0000}"/>
    <cellStyle name="備註 6 2 2 2 3 2" xfId="27492" xr:uid="{00000000-0005-0000-0000-000073420000}"/>
    <cellStyle name="備註 6 2 2 2 3 3" xfId="42578" xr:uid="{00000000-0005-0000-0000-000073420000}"/>
    <cellStyle name="備註 6 2 2 2 4" xfId="6424" xr:uid="{00000000-0005-0000-0000-0000020A0000}"/>
    <cellStyle name="備註 6 2 2 2 4 2" xfId="26829" xr:uid="{00000000-0005-0000-0000-000074420000}"/>
    <cellStyle name="備註 6 2 2 2 4 3" xfId="42041" xr:uid="{00000000-0005-0000-0000-000074420000}"/>
    <cellStyle name="備註 6 2 2 2 5" xfId="6801" xr:uid="{00000000-0005-0000-0000-0000020A0000}"/>
    <cellStyle name="備註 6 2 2 2 5 2" xfId="27062" xr:uid="{00000000-0005-0000-0000-000075420000}"/>
    <cellStyle name="備註 6 2 2 2 5 3" xfId="42236" xr:uid="{00000000-0005-0000-0000-000075420000}"/>
    <cellStyle name="備註 6 2 2 2 6" xfId="10814" xr:uid="{00000000-0005-0000-0000-00007D2A0000}"/>
    <cellStyle name="備註 6 2 2 2 7" xfId="14360" xr:uid="{00000000-0005-0000-0000-0000020A0000}"/>
    <cellStyle name="備註 6 2 2 2 7 2" xfId="32916" xr:uid="{00000000-0005-0000-0000-000077420000}"/>
    <cellStyle name="備註 6 2 2 2 7 3" xfId="46905" xr:uid="{00000000-0005-0000-0000-000077420000}"/>
    <cellStyle name="備註 6 2 2 2 8" xfId="14811" xr:uid="{00000000-0005-0000-0000-0000010A0000}"/>
    <cellStyle name="備註 6 2 2 2 8 2" xfId="33367" xr:uid="{00000000-0005-0000-0000-000078420000}"/>
    <cellStyle name="備註 6 2 2 2 8 3" xfId="47329" xr:uid="{00000000-0005-0000-0000-000078420000}"/>
    <cellStyle name="備註 6 2 2 2 9" xfId="14467" xr:uid="{00000000-0005-0000-0000-000002060000}"/>
    <cellStyle name="備註 6 2 2 2 9 2" xfId="33023" xr:uid="{00000000-0005-0000-0000-000079420000}"/>
    <cellStyle name="備註 6 2 2 2 9 3" xfId="47003" xr:uid="{00000000-0005-0000-0000-000079420000}"/>
    <cellStyle name="備註 6 2 2 3" xfId="1941" xr:uid="{00000000-0005-0000-0000-000002060000}"/>
    <cellStyle name="備註 6 2 2 3 10" xfId="12088" xr:uid="{00000000-0005-0000-0000-000002060000}"/>
    <cellStyle name="備註 6 2 2 3 10 2" xfId="30651" xr:uid="{00000000-0005-0000-0000-00007B420000}"/>
    <cellStyle name="備註 6 2 2 3 10 3" xfId="44794" xr:uid="{00000000-0005-0000-0000-00007B420000}"/>
    <cellStyle name="備註 6 2 2 3 11" xfId="19247" xr:uid="{00000000-0005-0000-0000-0000030A0000}"/>
    <cellStyle name="備註 6 2 2 3 11 2" xfId="37803" xr:uid="{00000000-0005-0000-0000-00007C420000}"/>
    <cellStyle name="備註 6 2 2 3 11 3" xfId="51295" xr:uid="{00000000-0005-0000-0000-00007C420000}"/>
    <cellStyle name="備註 6 2 2 3 12" xfId="54861" xr:uid="{00000000-0005-0000-0000-000002060000}"/>
    <cellStyle name="備註 6 2 2 3 2" xfId="5148" xr:uid="{00000000-0005-0000-0000-0000030A0000}"/>
    <cellStyle name="備註 6 2 2 3 2 2" xfId="20175" xr:uid="{00000000-0005-0000-0000-0000060D0000}"/>
    <cellStyle name="備註 6 2 2 3 2 2 2" xfId="38727" xr:uid="{00000000-0005-0000-0000-00007E420000}"/>
    <cellStyle name="備註 6 2 2 3 2 2 3" xfId="52212" xr:uid="{00000000-0005-0000-0000-00007E420000}"/>
    <cellStyle name="備註 6 2 2 3 2 3" xfId="25565" xr:uid="{00000000-0005-0000-0000-00007D420000}"/>
    <cellStyle name="備註 6 2 2 3 2 4" xfId="41121" xr:uid="{00000000-0005-0000-0000-00007D420000}"/>
    <cellStyle name="備註 6 2 2 3 3" xfId="7114" xr:uid="{00000000-0005-0000-0000-0000030A0000}"/>
    <cellStyle name="備註 6 2 2 3 3 2" xfId="27299" xr:uid="{00000000-0005-0000-0000-00007F420000}"/>
    <cellStyle name="備註 6 2 2 3 3 3" xfId="42396" xr:uid="{00000000-0005-0000-0000-00007F420000}"/>
    <cellStyle name="備註 6 2 2 3 4" xfId="4051" xr:uid="{00000000-0005-0000-0000-0000030A0000}"/>
    <cellStyle name="備註 6 2 2 3 4 2" xfId="24604" xr:uid="{00000000-0005-0000-0000-000080420000}"/>
    <cellStyle name="備註 6 2 2 3 4 3" xfId="22744" xr:uid="{00000000-0005-0000-0000-000080420000}"/>
    <cellStyle name="備註 6 2 2 3 5" xfId="6651" xr:uid="{00000000-0005-0000-0000-0000030A0000}"/>
    <cellStyle name="備註 6 2 2 3 5 2" xfId="26912" xr:uid="{00000000-0005-0000-0000-000081420000}"/>
    <cellStyle name="備註 6 2 2 3 5 3" xfId="42088" xr:uid="{00000000-0005-0000-0000-000081420000}"/>
    <cellStyle name="備註 6 2 2 3 6" xfId="10815" xr:uid="{00000000-0005-0000-0000-00007E2A0000}"/>
    <cellStyle name="備註 6 2 2 3 7" xfId="14022" xr:uid="{00000000-0005-0000-0000-0000030A0000}"/>
    <cellStyle name="備註 6 2 2 3 7 2" xfId="32578" xr:uid="{00000000-0005-0000-0000-000083420000}"/>
    <cellStyle name="備註 6 2 2 3 7 3" xfId="46582" xr:uid="{00000000-0005-0000-0000-000083420000}"/>
    <cellStyle name="備註 6 2 2 3 8" xfId="11920" xr:uid="{00000000-0005-0000-0000-000002060000}"/>
    <cellStyle name="備註 6 2 2 3 8 2" xfId="30484" xr:uid="{00000000-0005-0000-0000-000084420000}"/>
    <cellStyle name="備註 6 2 2 3 8 3" xfId="44628" xr:uid="{00000000-0005-0000-0000-000084420000}"/>
    <cellStyle name="備註 6 2 2 3 9" xfId="11504" xr:uid="{00000000-0005-0000-0000-0000030A0000}"/>
    <cellStyle name="備註 6 2 2 3 9 2" xfId="30068" xr:uid="{00000000-0005-0000-0000-000085420000}"/>
    <cellStyle name="備註 6 2 2 3 9 3" xfId="44284" xr:uid="{00000000-0005-0000-0000-000085420000}"/>
    <cellStyle name="備註 6 2 2 4" xfId="2081" xr:uid="{00000000-0005-0000-0000-000002060000}"/>
    <cellStyle name="備註 6 2 2 4 10" xfId="21342" xr:uid="{00000000-0005-0000-0000-000002060000}"/>
    <cellStyle name="備註 6 2 2 4 10 2" xfId="39882" xr:uid="{00000000-0005-0000-0000-000087420000}"/>
    <cellStyle name="備註 6 2 2 4 10 3" xfId="53230" xr:uid="{00000000-0005-0000-0000-000087420000}"/>
    <cellStyle name="備註 6 2 2 4 11" xfId="23598" xr:uid="{00000000-0005-0000-0000-000086420000}"/>
    <cellStyle name="備註 6 2 2 4 12" xfId="55001" xr:uid="{00000000-0005-0000-0000-000002060000}"/>
    <cellStyle name="備註 6 2 2 4 2" xfId="5288" xr:uid="{00000000-0005-0000-0000-0000040A0000}"/>
    <cellStyle name="備註 6 2 2 4 2 2" xfId="25705" xr:uid="{00000000-0005-0000-0000-000088420000}"/>
    <cellStyle name="備註 6 2 2 4 2 3" xfId="41201" xr:uid="{00000000-0005-0000-0000-000088420000}"/>
    <cellStyle name="備註 6 2 2 4 3" xfId="6748" xr:uid="{00000000-0005-0000-0000-0000040A0000}"/>
    <cellStyle name="備註 6 2 2 4 3 2" xfId="27009" xr:uid="{00000000-0005-0000-0000-000089420000}"/>
    <cellStyle name="備註 6 2 2 4 3 3" xfId="42183" xr:uid="{00000000-0005-0000-0000-000089420000}"/>
    <cellStyle name="備註 6 2 2 4 4" xfId="10816" xr:uid="{00000000-0005-0000-0000-00007F2A0000}"/>
    <cellStyle name="備註 6 2 2 4 5" xfId="14174" xr:uid="{00000000-0005-0000-0000-0000040A0000}"/>
    <cellStyle name="備註 6 2 2 4 5 2" xfId="32730" xr:uid="{00000000-0005-0000-0000-00008B420000}"/>
    <cellStyle name="備註 6 2 2 4 5 3" xfId="46730" xr:uid="{00000000-0005-0000-0000-00008B420000}"/>
    <cellStyle name="備註 6 2 2 4 6" xfId="12368" xr:uid="{00000000-0005-0000-0000-000002060000}"/>
    <cellStyle name="備註 6 2 2 4 6 2" xfId="30927" xr:uid="{00000000-0005-0000-0000-00008C420000}"/>
    <cellStyle name="備註 6 2 2 4 6 3" xfId="45028" xr:uid="{00000000-0005-0000-0000-00008C420000}"/>
    <cellStyle name="備註 6 2 2 4 7" xfId="15621" xr:uid="{00000000-0005-0000-0000-0000040A0000}"/>
    <cellStyle name="備註 6 2 2 4 7 2" xfId="34177" xr:uid="{00000000-0005-0000-0000-00008D420000}"/>
    <cellStyle name="備註 6 2 2 4 7 3" xfId="48066" xr:uid="{00000000-0005-0000-0000-00008D420000}"/>
    <cellStyle name="備註 6 2 2 4 8" xfId="18084" xr:uid="{00000000-0005-0000-0000-000002060000}"/>
    <cellStyle name="備註 6 2 2 4 8 2" xfId="36640" xr:uid="{00000000-0005-0000-0000-00008E420000}"/>
    <cellStyle name="備註 6 2 2 4 8 3" xfId="50200" xr:uid="{00000000-0005-0000-0000-00008E420000}"/>
    <cellStyle name="備註 6 2 2 4 9" xfId="18484" xr:uid="{00000000-0005-0000-0000-0000040A0000}"/>
    <cellStyle name="備註 6 2 2 4 9 2" xfId="37040" xr:uid="{00000000-0005-0000-0000-00008F420000}"/>
    <cellStyle name="備註 6 2 2 4 9 3" xfId="50552" xr:uid="{00000000-0005-0000-0000-00008F420000}"/>
    <cellStyle name="備註 6 2 2 5" xfId="4705" xr:uid="{00000000-0005-0000-0000-0000010A0000}"/>
    <cellStyle name="備註 6 2 2 5 2" xfId="25216" xr:uid="{00000000-0005-0000-0000-000090420000}"/>
    <cellStyle name="備註 6 2 2 5 3" xfId="22538" xr:uid="{00000000-0005-0000-0000-000090420000}"/>
    <cellStyle name="備註 6 2 2 6" xfId="10813" xr:uid="{00000000-0005-0000-0000-00007C2A0000}"/>
    <cellStyle name="備註 6 2 2 7" xfId="15312" xr:uid="{00000000-0005-0000-0000-000002060000}"/>
    <cellStyle name="備註 6 2 2 7 2" xfId="33868" xr:uid="{00000000-0005-0000-0000-000092420000}"/>
    <cellStyle name="備註 6 2 2 7 3" xfId="47804" xr:uid="{00000000-0005-0000-0000-000092420000}"/>
    <cellStyle name="備註 6 2 2 8" xfId="11597" xr:uid="{00000000-0005-0000-0000-0000010A0000}"/>
    <cellStyle name="備註 6 2 2 8 2" xfId="30161" xr:uid="{00000000-0005-0000-0000-000093420000}"/>
    <cellStyle name="備註 6 2 2 8 3" xfId="44361" xr:uid="{00000000-0005-0000-0000-000093420000}"/>
    <cellStyle name="備註 6 2 2 9" xfId="18885" xr:uid="{00000000-0005-0000-0000-000002060000}"/>
    <cellStyle name="備註 6 2 2 9 2" xfId="37441" xr:uid="{00000000-0005-0000-0000-000094420000}"/>
    <cellStyle name="備註 6 2 2 9 3" xfId="50933" xr:uid="{00000000-0005-0000-0000-000094420000}"/>
    <cellStyle name="備註 6 2 3" xfId="1493" xr:uid="{00000000-0005-0000-0000-000003060000}"/>
    <cellStyle name="備註 6 2 3 10" xfId="21093" xr:uid="{00000000-0005-0000-0000-0000050A0000}"/>
    <cellStyle name="備註 6 2 3 10 2" xfId="39633" xr:uid="{00000000-0005-0000-0000-000096420000}"/>
    <cellStyle name="備註 6 2 3 10 3" xfId="52981" xr:uid="{00000000-0005-0000-0000-000096420000}"/>
    <cellStyle name="備註 6 2 3 11" xfId="21147" xr:uid="{00000000-0005-0000-0000-000003060000}"/>
    <cellStyle name="備註 6 2 3 11 2" xfId="39687" xr:uid="{00000000-0005-0000-0000-000097420000}"/>
    <cellStyle name="備註 6 2 3 11 3" xfId="53035" xr:uid="{00000000-0005-0000-0000-000097420000}"/>
    <cellStyle name="備註 6 2 3 12" xfId="19822" xr:uid="{00000000-0005-0000-0000-000003060000}"/>
    <cellStyle name="備註 6 2 3 12 2" xfId="38378" xr:uid="{00000000-0005-0000-0000-000098420000}"/>
    <cellStyle name="備註 6 2 3 12 3" xfId="51870" xr:uid="{00000000-0005-0000-0000-000098420000}"/>
    <cellStyle name="備註 6 2 3 13" xfId="22337" xr:uid="{00000000-0005-0000-0000-0000050A0000}"/>
    <cellStyle name="備註 6 2 3 13 2" xfId="40877" xr:uid="{00000000-0005-0000-0000-000099420000}"/>
    <cellStyle name="備註 6 2 3 13 3" xfId="54071" xr:uid="{00000000-0005-0000-0000-000099420000}"/>
    <cellStyle name="備註 6 2 3 14" xfId="23228" xr:uid="{00000000-0005-0000-0000-000095420000}"/>
    <cellStyle name="備註 6 2 3 15" xfId="29835" xr:uid="{00000000-0005-0000-0000-000095420000}"/>
    <cellStyle name="備註 6 2 3 16" xfId="54594" xr:uid="{00000000-0005-0000-0000-000003060000}"/>
    <cellStyle name="備註 6 2 3 2" xfId="2133" xr:uid="{00000000-0005-0000-0000-000003060000}"/>
    <cellStyle name="備註 6 2 3 2 10" xfId="15470" xr:uid="{00000000-0005-0000-0000-0000060A0000}"/>
    <cellStyle name="備註 6 2 3 2 10 2" xfId="34026" xr:uid="{00000000-0005-0000-0000-00009B420000}"/>
    <cellStyle name="備註 6 2 3 2 10 3" xfId="47950" xr:uid="{00000000-0005-0000-0000-00009B420000}"/>
    <cellStyle name="備註 6 2 3 2 11" xfId="17320" xr:uid="{00000000-0005-0000-0000-000003060000}"/>
    <cellStyle name="備註 6 2 3 2 11 2" xfId="35876" xr:uid="{00000000-0005-0000-0000-00009C420000}"/>
    <cellStyle name="備註 6 2 3 2 11 3" xfId="49538" xr:uid="{00000000-0005-0000-0000-00009C420000}"/>
    <cellStyle name="備註 6 2 3 2 12" xfId="18973" xr:uid="{00000000-0005-0000-0000-0000060A0000}"/>
    <cellStyle name="備註 6 2 3 2 12 2" xfId="37529" xr:uid="{00000000-0005-0000-0000-00009D420000}"/>
    <cellStyle name="備註 6 2 3 2 12 3" xfId="51021" xr:uid="{00000000-0005-0000-0000-00009D420000}"/>
    <cellStyle name="備註 6 2 3 2 13" xfId="23644" xr:uid="{00000000-0005-0000-0000-00009A420000}"/>
    <cellStyle name="備註 6 2 3 2 14" xfId="55053" xr:uid="{00000000-0005-0000-0000-000003060000}"/>
    <cellStyle name="備註 6 2 3 2 2" xfId="5340" xr:uid="{00000000-0005-0000-0000-0000060A0000}"/>
    <cellStyle name="備註 6 2 3 2 2 2" xfId="20330" xr:uid="{00000000-0005-0000-0000-00000A0D0000}"/>
    <cellStyle name="備註 6 2 3 2 2 2 2" xfId="38882" xr:uid="{00000000-0005-0000-0000-00009F420000}"/>
    <cellStyle name="備註 6 2 3 2 2 2 3" xfId="52361" xr:uid="{00000000-0005-0000-0000-00009F420000}"/>
    <cellStyle name="備註 6 2 3 2 2 3" xfId="25757" xr:uid="{00000000-0005-0000-0000-00009E420000}"/>
    <cellStyle name="備註 6 2 3 2 2 4" xfId="41253" xr:uid="{00000000-0005-0000-0000-00009E420000}"/>
    <cellStyle name="備註 6 2 3 2 3" xfId="7306" xr:uid="{00000000-0005-0000-0000-0000060A0000}"/>
    <cellStyle name="備註 6 2 3 2 3 2" xfId="27491" xr:uid="{00000000-0005-0000-0000-0000A0420000}"/>
    <cellStyle name="備註 6 2 3 2 3 3" xfId="42577" xr:uid="{00000000-0005-0000-0000-0000A0420000}"/>
    <cellStyle name="備註 6 2 3 2 4" xfId="6425" xr:uid="{00000000-0005-0000-0000-0000060A0000}"/>
    <cellStyle name="備註 6 2 3 2 4 2" xfId="26830" xr:uid="{00000000-0005-0000-0000-0000A1420000}"/>
    <cellStyle name="備註 6 2 3 2 4 3" xfId="42042" xr:uid="{00000000-0005-0000-0000-0000A1420000}"/>
    <cellStyle name="備註 6 2 3 2 5" xfId="6800" xr:uid="{00000000-0005-0000-0000-0000060A0000}"/>
    <cellStyle name="備註 6 2 3 2 5 2" xfId="27061" xr:uid="{00000000-0005-0000-0000-0000A2420000}"/>
    <cellStyle name="備註 6 2 3 2 5 3" xfId="42235" xr:uid="{00000000-0005-0000-0000-0000A2420000}"/>
    <cellStyle name="備註 6 2 3 2 6" xfId="10818" xr:uid="{00000000-0005-0000-0000-0000812A0000}"/>
    <cellStyle name="備註 6 2 3 2 7" xfId="14133" xr:uid="{00000000-0005-0000-0000-0000060A0000}"/>
    <cellStyle name="備註 6 2 3 2 7 2" xfId="32689" xr:uid="{00000000-0005-0000-0000-0000A4420000}"/>
    <cellStyle name="備註 6 2 3 2 7 3" xfId="46689" xr:uid="{00000000-0005-0000-0000-0000A4420000}"/>
    <cellStyle name="備註 6 2 3 2 8" xfId="14810" xr:uid="{00000000-0005-0000-0000-0000050A0000}"/>
    <cellStyle name="備註 6 2 3 2 8 2" xfId="33366" xr:uid="{00000000-0005-0000-0000-0000A5420000}"/>
    <cellStyle name="備註 6 2 3 2 8 3" xfId="47328" xr:uid="{00000000-0005-0000-0000-0000A5420000}"/>
    <cellStyle name="備註 6 2 3 2 9" xfId="12055" xr:uid="{00000000-0005-0000-0000-000003060000}"/>
    <cellStyle name="備註 6 2 3 2 9 2" xfId="30618" xr:uid="{00000000-0005-0000-0000-0000A6420000}"/>
    <cellStyle name="備註 6 2 3 2 9 3" xfId="44762" xr:uid="{00000000-0005-0000-0000-0000A6420000}"/>
    <cellStyle name="備註 6 2 3 3" xfId="1940" xr:uid="{00000000-0005-0000-0000-000003060000}"/>
    <cellStyle name="備註 6 2 3 3 10" xfId="16135" xr:uid="{00000000-0005-0000-0000-000003060000}"/>
    <cellStyle name="備註 6 2 3 3 10 2" xfId="34691" xr:uid="{00000000-0005-0000-0000-0000A8420000}"/>
    <cellStyle name="備註 6 2 3 3 10 3" xfId="48497" xr:uid="{00000000-0005-0000-0000-0000A8420000}"/>
    <cellStyle name="備註 6 2 3 3 11" xfId="19794" xr:uid="{00000000-0005-0000-0000-0000070A0000}"/>
    <cellStyle name="備註 6 2 3 3 11 2" xfId="38350" xr:uid="{00000000-0005-0000-0000-0000A9420000}"/>
    <cellStyle name="備註 6 2 3 3 11 3" xfId="51842" xr:uid="{00000000-0005-0000-0000-0000A9420000}"/>
    <cellStyle name="備註 6 2 3 3 12" xfId="54860" xr:uid="{00000000-0005-0000-0000-000003060000}"/>
    <cellStyle name="備註 6 2 3 3 2" xfId="5147" xr:uid="{00000000-0005-0000-0000-0000070A0000}"/>
    <cellStyle name="備註 6 2 3 3 2 2" xfId="20174" xr:uid="{00000000-0005-0000-0000-00000C0D0000}"/>
    <cellStyle name="備註 6 2 3 3 2 2 2" xfId="38726" xr:uid="{00000000-0005-0000-0000-0000AB420000}"/>
    <cellStyle name="備註 6 2 3 3 2 2 3" xfId="52211" xr:uid="{00000000-0005-0000-0000-0000AB420000}"/>
    <cellStyle name="備註 6 2 3 3 2 3" xfId="25564" xr:uid="{00000000-0005-0000-0000-0000AA420000}"/>
    <cellStyle name="備註 6 2 3 3 2 4" xfId="41120" xr:uid="{00000000-0005-0000-0000-0000AA420000}"/>
    <cellStyle name="備註 6 2 3 3 3" xfId="7113" xr:uid="{00000000-0005-0000-0000-0000070A0000}"/>
    <cellStyle name="備註 6 2 3 3 3 2" xfId="27298" xr:uid="{00000000-0005-0000-0000-0000AC420000}"/>
    <cellStyle name="備註 6 2 3 3 3 3" xfId="42395" xr:uid="{00000000-0005-0000-0000-0000AC420000}"/>
    <cellStyle name="備註 6 2 3 3 4" xfId="4050" xr:uid="{00000000-0005-0000-0000-0000070A0000}"/>
    <cellStyle name="備註 6 2 3 3 4 2" xfId="24603" xr:uid="{00000000-0005-0000-0000-0000AD420000}"/>
    <cellStyle name="備註 6 2 3 3 4 3" xfId="22745" xr:uid="{00000000-0005-0000-0000-0000AD420000}"/>
    <cellStyle name="備註 6 2 3 3 5" xfId="6650" xr:uid="{00000000-0005-0000-0000-0000070A0000}"/>
    <cellStyle name="備註 6 2 3 3 5 2" xfId="26911" xr:uid="{00000000-0005-0000-0000-0000AE420000}"/>
    <cellStyle name="備註 6 2 3 3 5 3" xfId="42087" xr:uid="{00000000-0005-0000-0000-0000AE420000}"/>
    <cellStyle name="備註 6 2 3 3 6" xfId="10819" xr:uid="{00000000-0005-0000-0000-0000822A0000}"/>
    <cellStyle name="備註 6 2 3 3 7" xfId="14217" xr:uid="{00000000-0005-0000-0000-0000070A0000}"/>
    <cellStyle name="備註 6 2 3 3 7 2" xfId="32773" xr:uid="{00000000-0005-0000-0000-0000B0420000}"/>
    <cellStyle name="備註 6 2 3 3 7 3" xfId="46770" xr:uid="{00000000-0005-0000-0000-0000B0420000}"/>
    <cellStyle name="備註 6 2 3 3 8" xfId="12218" xr:uid="{00000000-0005-0000-0000-000003060000}"/>
    <cellStyle name="備註 6 2 3 3 8 2" xfId="30780" xr:uid="{00000000-0005-0000-0000-0000B1420000}"/>
    <cellStyle name="備註 6 2 3 3 8 3" xfId="44904" xr:uid="{00000000-0005-0000-0000-0000B1420000}"/>
    <cellStyle name="備註 6 2 3 3 9" xfId="11554" xr:uid="{00000000-0005-0000-0000-0000070A0000}"/>
    <cellStyle name="備註 6 2 3 3 9 2" xfId="30118" xr:uid="{00000000-0005-0000-0000-0000B2420000}"/>
    <cellStyle name="備註 6 2 3 3 9 3" xfId="44328" xr:uid="{00000000-0005-0000-0000-0000B2420000}"/>
    <cellStyle name="備註 6 2 3 4" xfId="3155" xr:uid="{00000000-0005-0000-0000-000003060000}"/>
    <cellStyle name="備註 6 2 3 4 10" xfId="21919" xr:uid="{00000000-0005-0000-0000-000003060000}"/>
    <cellStyle name="備註 6 2 3 4 10 2" xfId="40459" xr:uid="{00000000-0005-0000-0000-0000B4420000}"/>
    <cellStyle name="備註 6 2 3 4 10 3" xfId="53807" xr:uid="{00000000-0005-0000-0000-0000B4420000}"/>
    <cellStyle name="備註 6 2 3 4 11" xfId="24357" xr:uid="{00000000-0005-0000-0000-0000B3420000}"/>
    <cellStyle name="備註 6 2 3 4 12" xfId="55976" xr:uid="{00000000-0005-0000-0000-000003060000}"/>
    <cellStyle name="備註 6 2 3 4 2" xfId="6362" xr:uid="{00000000-0005-0000-0000-0000080A0000}"/>
    <cellStyle name="備註 6 2 3 4 2 2" xfId="26770" xr:uid="{00000000-0005-0000-0000-0000B5420000}"/>
    <cellStyle name="備註 6 2 3 4 2 3" xfId="41991" xr:uid="{00000000-0005-0000-0000-0000B5420000}"/>
    <cellStyle name="備註 6 2 3 4 3" xfId="10045" xr:uid="{00000000-0005-0000-0000-0000080A0000}"/>
    <cellStyle name="備註 6 2 3 4 3 2" xfId="29646" xr:uid="{00000000-0005-0000-0000-0000B6420000}"/>
    <cellStyle name="備註 6 2 3 4 3 3" xfId="44211" xr:uid="{00000000-0005-0000-0000-0000B6420000}"/>
    <cellStyle name="備註 6 2 3 4 4" xfId="10820" xr:uid="{00000000-0005-0000-0000-0000832A0000}"/>
    <cellStyle name="備註 6 2 3 4 5" xfId="11786" xr:uid="{00000000-0005-0000-0000-0000080A0000}"/>
    <cellStyle name="備註 6 2 3 4 5 2" xfId="30350" xr:uid="{00000000-0005-0000-0000-0000B8420000}"/>
    <cellStyle name="備註 6 2 3 4 5 3" xfId="44497" xr:uid="{00000000-0005-0000-0000-0000B8420000}"/>
    <cellStyle name="備註 6 2 3 4 6" xfId="16220" xr:uid="{00000000-0005-0000-0000-000003060000}"/>
    <cellStyle name="備註 6 2 3 4 6 2" xfId="34776" xr:uid="{00000000-0005-0000-0000-0000B9420000}"/>
    <cellStyle name="備註 6 2 3 4 6 3" xfId="48568" xr:uid="{00000000-0005-0000-0000-0000B9420000}"/>
    <cellStyle name="備註 6 2 3 4 7" xfId="17061" xr:uid="{00000000-0005-0000-0000-0000080A0000}"/>
    <cellStyle name="備註 6 2 3 4 7 2" xfId="35617" xr:uid="{00000000-0005-0000-0000-0000BA420000}"/>
    <cellStyle name="備註 6 2 3 4 7 3" xfId="49297" xr:uid="{00000000-0005-0000-0000-0000BA420000}"/>
    <cellStyle name="備註 6 2 3 4 8" xfId="13569" xr:uid="{00000000-0005-0000-0000-000003060000}"/>
    <cellStyle name="備註 6 2 3 4 8 2" xfId="32125" xr:uid="{00000000-0005-0000-0000-0000BB420000}"/>
    <cellStyle name="備註 6 2 3 4 8 3" xfId="46178" xr:uid="{00000000-0005-0000-0000-0000BB420000}"/>
    <cellStyle name="備註 6 2 3 4 9" xfId="17856" xr:uid="{00000000-0005-0000-0000-0000080A0000}"/>
    <cellStyle name="備註 6 2 3 4 9 2" xfId="36412" xr:uid="{00000000-0005-0000-0000-0000BC420000}"/>
    <cellStyle name="備註 6 2 3 4 9 3" xfId="50002" xr:uid="{00000000-0005-0000-0000-0000BC420000}"/>
    <cellStyle name="備註 6 2 3 5" xfId="4706" xr:uid="{00000000-0005-0000-0000-0000050A0000}"/>
    <cellStyle name="備註 6 2 3 5 2" xfId="25217" xr:uid="{00000000-0005-0000-0000-0000BD420000}"/>
    <cellStyle name="備註 6 2 3 5 3" xfId="22537" xr:uid="{00000000-0005-0000-0000-0000BD420000}"/>
    <cellStyle name="備註 6 2 3 6" xfId="10817" xr:uid="{00000000-0005-0000-0000-0000802A0000}"/>
    <cellStyle name="備註 6 2 3 7" xfId="14552" xr:uid="{00000000-0005-0000-0000-000003060000}"/>
    <cellStyle name="備註 6 2 3 7 2" xfId="33108" xr:uid="{00000000-0005-0000-0000-0000BF420000}"/>
    <cellStyle name="備註 6 2 3 7 3" xfId="47086" xr:uid="{00000000-0005-0000-0000-0000BF420000}"/>
    <cellStyle name="備註 6 2 3 8" xfId="17536" xr:uid="{00000000-0005-0000-0000-0000050A0000}"/>
    <cellStyle name="備註 6 2 3 8 2" xfId="36092" xr:uid="{00000000-0005-0000-0000-0000C0420000}"/>
    <cellStyle name="備註 6 2 3 8 3" xfId="49723" xr:uid="{00000000-0005-0000-0000-0000C0420000}"/>
    <cellStyle name="備註 6 2 3 9" xfId="18879" xr:uid="{00000000-0005-0000-0000-000003060000}"/>
    <cellStyle name="備註 6 2 3 9 2" xfId="37435" xr:uid="{00000000-0005-0000-0000-0000C1420000}"/>
    <cellStyle name="備註 6 2 3 9 3" xfId="50927" xr:uid="{00000000-0005-0000-0000-0000C1420000}"/>
    <cellStyle name="備註 6 2 4" xfId="2135" xr:uid="{00000000-0005-0000-0000-000001060000}"/>
    <cellStyle name="備註 6 2 4 10" xfId="15467" xr:uid="{00000000-0005-0000-0000-0000090A0000}"/>
    <cellStyle name="備註 6 2 4 10 2" xfId="34023" xr:uid="{00000000-0005-0000-0000-0000C3420000}"/>
    <cellStyle name="備註 6 2 4 10 3" xfId="47947" xr:uid="{00000000-0005-0000-0000-0000C3420000}"/>
    <cellStyle name="備註 6 2 4 11" xfId="18648" xr:uid="{00000000-0005-0000-0000-000001060000}"/>
    <cellStyle name="備註 6 2 4 11 2" xfId="37204" xr:uid="{00000000-0005-0000-0000-0000C4420000}"/>
    <cellStyle name="備註 6 2 4 11 3" xfId="50701" xr:uid="{00000000-0005-0000-0000-0000C4420000}"/>
    <cellStyle name="備註 6 2 4 12" xfId="15711" xr:uid="{00000000-0005-0000-0000-0000090A0000}"/>
    <cellStyle name="備註 6 2 4 12 2" xfId="34267" xr:uid="{00000000-0005-0000-0000-0000C5420000}"/>
    <cellStyle name="備註 6 2 4 12 3" xfId="48128" xr:uid="{00000000-0005-0000-0000-0000C5420000}"/>
    <cellStyle name="備註 6 2 4 13" xfId="23646" xr:uid="{00000000-0005-0000-0000-0000C2420000}"/>
    <cellStyle name="備註 6 2 4 14" xfId="55055" xr:uid="{00000000-0005-0000-0000-000001060000}"/>
    <cellStyle name="備註 6 2 4 2" xfId="5342" xr:uid="{00000000-0005-0000-0000-0000090A0000}"/>
    <cellStyle name="備註 6 2 4 2 2" xfId="20332" xr:uid="{00000000-0005-0000-0000-00000F0D0000}"/>
    <cellStyle name="備註 6 2 4 2 2 2" xfId="38884" xr:uid="{00000000-0005-0000-0000-0000C7420000}"/>
    <cellStyle name="備註 6 2 4 2 2 3" xfId="52363" xr:uid="{00000000-0005-0000-0000-0000C7420000}"/>
    <cellStyle name="備註 6 2 4 2 3" xfId="25759" xr:uid="{00000000-0005-0000-0000-0000C6420000}"/>
    <cellStyle name="備註 6 2 4 2 4" xfId="41255" xr:uid="{00000000-0005-0000-0000-0000C6420000}"/>
    <cellStyle name="備註 6 2 4 3" xfId="7308" xr:uid="{00000000-0005-0000-0000-0000090A0000}"/>
    <cellStyle name="備註 6 2 4 3 2" xfId="27493" xr:uid="{00000000-0005-0000-0000-0000C8420000}"/>
    <cellStyle name="備註 6 2 4 3 3" xfId="42579" xr:uid="{00000000-0005-0000-0000-0000C8420000}"/>
    <cellStyle name="備註 6 2 4 4" xfId="6426" xr:uid="{00000000-0005-0000-0000-0000090A0000}"/>
    <cellStyle name="備註 6 2 4 4 2" xfId="26831" xr:uid="{00000000-0005-0000-0000-0000C9420000}"/>
    <cellStyle name="備註 6 2 4 4 3" xfId="42043" xr:uid="{00000000-0005-0000-0000-0000C9420000}"/>
    <cellStyle name="備註 6 2 4 5" xfId="6802" xr:uid="{00000000-0005-0000-0000-0000090A0000}"/>
    <cellStyle name="備註 6 2 4 5 2" xfId="27063" xr:uid="{00000000-0005-0000-0000-0000CA420000}"/>
    <cellStyle name="備註 6 2 4 5 3" xfId="42237" xr:uid="{00000000-0005-0000-0000-0000CA420000}"/>
    <cellStyle name="備註 6 2 4 6" xfId="10821" xr:uid="{00000000-0005-0000-0000-0000842A0000}"/>
    <cellStyle name="備註 6 2 4 7" xfId="14067" xr:uid="{00000000-0005-0000-0000-0000090A0000}"/>
    <cellStyle name="備註 6 2 4 7 2" xfId="32623" xr:uid="{00000000-0005-0000-0000-0000CC420000}"/>
    <cellStyle name="備註 6 2 4 7 3" xfId="46626" xr:uid="{00000000-0005-0000-0000-0000CC420000}"/>
    <cellStyle name="備註 6 2 4 8" xfId="14812" xr:uid="{00000000-0005-0000-0000-0000080A0000}"/>
    <cellStyle name="備註 6 2 4 8 2" xfId="33368" xr:uid="{00000000-0005-0000-0000-0000CD420000}"/>
    <cellStyle name="備註 6 2 4 8 3" xfId="47330" xr:uid="{00000000-0005-0000-0000-0000CD420000}"/>
    <cellStyle name="備註 6 2 4 9" xfId="13942" xr:uid="{00000000-0005-0000-0000-000001060000}"/>
    <cellStyle name="備註 6 2 4 9 2" xfId="32498" xr:uid="{00000000-0005-0000-0000-0000CE420000}"/>
    <cellStyle name="備註 6 2 4 9 3" xfId="46510" xr:uid="{00000000-0005-0000-0000-0000CE420000}"/>
    <cellStyle name="備註 6 2 5" xfId="1942" xr:uid="{00000000-0005-0000-0000-000001060000}"/>
    <cellStyle name="備註 6 2 5 10" xfId="13426" xr:uid="{00000000-0005-0000-0000-000001060000}"/>
    <cellStyle name="備註 6 2 5 10 2" xfId="31982" xr:uid="{00000000-0005-0000-0000-0000D0420000}"/>
    <cellStyle name="備註 6 2 5 10 3" xfId="46053" xr:uid="{00000000-0005-0000-0000-0000D0420000}"/>
    <cellStyle name="備註 6 2 5 11" xfId="19962" xr:uid="{00000000-0005-0000-0000-00000A0A0000}"/>
    <cellStyle name="備註 6 2 5 11 2" xfId="38518" xr:uid="{00000000-0005-0000-0000-0000D1420000}"/>
    <cellStyle name="備註 6 2 5 11 3" xfId="52010" xr:uid="{00000000-0005-0000-0000-0000D1420000}"/>
    <cellStyle name="備註 6 2 5 12" xfId="54862" xr:uid="{00000000-0005-0000-0000-000001060000}"/>
    <cellStyle name="備註 6 2 5 2" xfId="5149" xr:uid="{00000000-0005-0000-0000-00000A0A0000}"/>
    <cellStyle name="備註 6 2 5 2 2" xfId="20176" xr:uid="{00000000-0005-0000-0000-0000110D0000}"/>
    <cellStyle name="備註 6 2 5 2 2 2" xfId="38728" xr:uid="{00000000-0005-0000-0000-0000D3420000}"/>
    <cellStyle name="備註 6 2 5 2 2 3" xfId="52213" xr:uid="{00000000-0005-0000-0000-0000D3420000}"/>
    <cellStyle name="備註 6 2 5 2 3" xfId="25566" xr:uid="{00000000-0005-0000-0000-0000D2420000}"/>
    <cellStyle name="備註 6 2 5 2 4" xfId="41122" xr:uid="{00000000-0005-0000-0000-0000D2420000}"/>
    <cellStyle name="備註 6 2 5 3" xfId="7115" xr:uid="{00000000-0005-0000-0000-00000A0A0000}"/>
    <cellStyle name="備註 6 2 5 3 2" xfId="27300" xr:uid="{00000000-0005-0000-0000-0000D4420000}"/>
    <cellStyle name="備註 6 2 5 3 3" xfId="42397" xr:uid="{00000000-0005-0000-0000-0000D4420000}"/>
    <cellStyle name="備註 6 2 5 4" xfId="4052" xr:uid="{00000000-0005-0000-0000-00000A0A0000}"/>
    <cellStyle name="備註 6 2 5 4 2" xfId="24605" xr:uid="{00000000-0005-0000-0000-0000D5420000}"/>
    <cellStyle name="備註 6 2 5 4 3" xfId="29702" xr:uid="{00000000-0005-0000-0000-0000D5420000}"/>
    <cellStyle name="備註 6 2 5 5" xfId="7272" xr:uid="{00000000-0005-0000-0000-00000A0A0000}"/>
    <cellStyle name="備註 6 2 5 5 2" xfId="27457" xr:uid="{00000000-0005-0000-0000-0000D6420000}"/>
    <cellStyle name="備註 6 2 5 5 3" xfId="42545" xr:uid="{00000000-0005-0000-0000-0000D6420000}"/>
    <cellStyle name="備註 6 2 5 6" xfId="10822" xr:uid="{00000000-0005-0000-0000-0000852A0000}"/>
    <cellStyle name="備註 6 2 5 7" xfId="12089" xr:uid="{00000000-0005-0000-0000-00000A0A0000}"/>
    <cellStyle name="備註 6 2 5 7 2" xfId="30652" xr:uid="{00000000-0005-0000-0000-0000D8420000}"/>
    <cellStyle name="備註 6 2 5 7 3" xfId="44795" xr:uid="{00000000-0005-0000-0000-0000D8420000}"/>
    <cellStyle name="備註 6 2 5 8" xfId="12871" xr:uid="{00000000-0005-0000-0000-000001060000}"/>
    <cellStyle name="備註 6 2 5 8 2" xfId="31427" xr:uid="{00000000-0005-0000-0000-0000D9420000}"/>
    <cellStyle name="備註 6 2 5 8 3" xfId="45511" xr:uid="{00000000-0005-0000-0000-0000D9420000}"/>
    <cellStyle name="備註 6 2 5 9" xfId="14653" xr:uid="{00000000-0005-0000-0000-00000A0A0000}"/>
    <cellStyle name="備註 6 2 5 9 2" xfId="33209" xr:uid="{00000000-0005-0000-0000-0000DA420000}"/>
    <cellStyle name="備註 6 2 5 9 3" xfId="47179" xr:uid="{00000000-0005-0000-0000-0000DA420000}"/>
    <cellStyle name="備註 6 2 6" xfId="2082" xr:uid="{00000000-0005-0000-0000-000001060000}"/>
    <cellStyle name="備註 6 2 6 10" xfId="21343" xr:uid="{00000000-0005-0000-0000-000001060000}"/>
    <cellStyle name="備註 6 2 6 10 2" xfId="39883" xr:uid="{00000000-0005-0000-0000-0000DC420000}"/>
    <cellStyle name="備註 6 2 6 10 3" xfId="53231" xr:uid="{00000000-0005-0000-0000-0000DC420000}"/>
    <cellStyle name="備註 6 2 6 11" xfId="23599" xr:uid="{00000000-0005-0000-0000-0000DB420000}"/>
    <cellStyle name="備註 6 2 6 12" xfId="55002" xr:uid="{00000000-0005-0000-0000-000001060000}"/>
    <cellStyle name="備註 6 2 6 2" xfId="5289" xr:uid="{00000000-0005-0000-0000-00000B0A0000}"/>
    <cellStyle name="備註 6 2 6 2 2" xfId="25706" xr:uid="{00000000-0005-0000-0000-0000DD420000}"/>
    <cellStyle name="備註 6 2 6 2 3" xfId="41202" xr:uid="{00000000-0005-0000-0000-0000DD420000}"/>
    <cellStyle name="備註 6 2 6 3" xfId="6749" xr:uid="{00000000-0005-0000-0000-00000B0A0000}"/>
    <cellStyle name="備註 6 2 6 3 2" xfId="27010" xr:uid="{00000000-0005-0000-0000-0000DE420000}"/>
    <cellStyle name="備註 6 2 6 3 3" xfId="42184" xr:uid="{00000000-0005-0000-0000-0000DE420000}"/>
    <cellStyle name="備註 6 2 6 4" xfId="10823" xr:uid="{00000000-0005-0000-0000-0000862A0000}"/>
    <cellStyle name="備註 6 2 6 5" xfId="14110" xr:uid="{00000000-0005-0000-0000-00000B0A0000}"/>
    <cellStyle name="備註 6 2 6 5 2" xfId="32666" xr:uid="{00000000-0005-0000-0000-0000E0420000}"/>
    <cellStyle name="備註 6 2 6 5 3" xfId="46668" xr:uid="{00000000-0005-0000-0000-0000E0420000}"/>
    <cellStyle name="備註 6 2 6 6" xfId="14312" xr:uid="{00000000-0005-0000-0000-000001060000}"/>
    <cellStyle name="備註 6 2 6 6 2" xfId="32868" xr:uid="{00000000-0005-0000-0000-0000E1420000}"/>
    <cellStyle name="備註 6 2 6 6 3" xfId="46859" xr:uid="{00000000-0005-0000-0000-0000E1420000}"/>
    <cellStyle name="備註 6 2 6 7" xfId="15452" xr:uid="{00000000-0005-0000-0000-00000B0A0000}"/>
    <cellStyle name="備註 6 2 6 7 2" xfId="34008" xr:uid="{00000000-0005-0000-0000-0000E2420000}"/>
    <cellStyle name="備註 6 2 6 7 3" xfId="47932" xr:uid="{00000000-0005-0000-0000-0000E2420000}"/>
    <cellStyle name="備註 6 2 6 8" xfId="14922" xr:uid="{00000000-0005-0000-0000-000001060000}"/>
    <cellStyle name="備註 6 2 6 8 2" xfId="33478" xr:uid="{00000000-0005-0000-0000-0000E3420000}"/>
    <cellStyle name="備註 6 2 6 8 3" xfId="47437" xr:uid="{00000000-0005-0000-0000-0000E3420000}"/>
    <cellStyle name="備註 6 2 6 9" xfId="19890" xr:uid="{00000000-0005-0000-0000-00000B0A0000}"/>
    <cellStyle name="備註 6 2 6 9 2" xfId="38446" xr:uid="{00000000-0005-0000-0000-0000E4420000}"/>
    <cellStyle name="備註 6 2 6 9 3" xfId="51938" xr:uid="{00000000-0005-0000-0000-0000E4420000}"/>
    <cellStyle name="備註 6 2 7" xfId="4704" xr:uid="{00000000-0005-0000-0000-0000000A0000}"/>
    <cellStyle name="備註 6 2 7 2" xfId="25215" xr:uid="{00000000-0005-0000-0000-0000E5420000}"/>
    <cellStyle name="備註 6 2 7 3" xfId="28320" xr:uid="{00000000-0005-0000-0000-0000E5420000}"/>
    <cellStyle name="備註 6 2 8" xfId="10812" xr:uid="{00000000-0005-0000-0000-00007B2A0000}"/>
    <cellStyle name="備註 6 2 9" xfId="15213" xr:uid="{00000000-0005-0000-0000-000001060000}"/>
    <cellStyle name="備註 6 2 9 2" xfId="33769" xr:uid="{00000000-0005-0000-0000-0000E7420000}"/>
    <cellStyle name="備註 6 2 9 3" xfId="47715" xr:uid="{00000000-0005-0000-0000-0000E7420000}"/>
    <cellStyle name="備註 6 3" xfId="1494" xr:uid="{00000000-0005-0000-0000-000004060000}"/>
    <cellStyle name="備註 6 3 10" xfId="21090" xr:uid="{00000000-0005-0000-0000-00000C0A0000}"/>
    <cellStyle name="備註 6 3 10 2" xfId="39630" xr:uid="{00000000-0005-0000-0000-0000E9420000}"/>
    <cellStyle name="備註 6 3 10 3" xfId="52978" xr:uid="{00000000-0005-0000-0000-0000E9420000}"/>
    <cellStyle name="備註 6 3 11" xfId="21148" xr:uid="{00000000-0005-0000-0000-000004060000}"/>
    <cellStyle name="備註 6 3 11 2" xfId="39688" xr:uid="{00000000-0005-0000-0000-0000EA420000}"/>
    <cellStyle name="備註 6 3 11 3" xfId="53036" xr:uid="{00000000-0005-0000-0000-0000EA420000}"/>
    <cellStyle name="備註 6 3 12" xfId="21052" xr:uid="{00000000-0005-0000-0000-000004060000}"/>
    <cellStyle name="備註 6 3 12 2" xfId="39592" xr:uid="{00000000-0005-0000-0000-0000EB420000}"/>
    <cellStyle name="備註 6 3 12 3" xfId="52940" xr:uid="{00000000-0005-0000-0000-0000EB420000}"/>
    <cellStyle name="備註 6 3 13" xfId="22338" xr:uid="{00000000-0005-0000-0000-00000C0A0000}"/>
    <cellStyle name="備註 6 3 13 2" xfId="40878" xr:uid="{00000000-0005-0000-0000-0000EC420000}"/>
    <cellStyle name="備註 6 3 13 3" xfId="54072" xr:uid="{00000000-0005-0000-0000-0000EC420000}"/>
    <cellStyle name="備註 6 3 14" xfId="23229" xr:uid="{00000000-0005-0000-0000-0000E8420000}"/>
    <cellStyle name="備註 6 3 15" xfId="29826" xr:uid="{00000000-0005-0000-0000-0000E8420000}"/>
    <cellStyle name="備註 6 3 16" xfId="54595" xr:uid="{00000000-0005-0000-0000-000004060000}"/>
    <cellStyle name="備註 6 3 2" xfId="2132" xr:uid="{00000000-0005-0000-0000-000004060000}"/>
    <cellStyle name="備註 6 3 2 10" xfId="12169" xr:uid="{00000000-0005-0000-0000-00000D0A0000}"/>
    <cellStyle name="備註 6 3 2 10 2" xfId="30732" xr:uid="{00000000-0005-0000-0000-0000EE420000}"/>
    <cellStyle name="備註 6 3 2 10 3" xfId="44866" xr:uid="{00000000-0005-0000-0000-0000EE420000}"/>
    <cellStyle name="備註 6 3 2 11" xfId="18553" xr:uid="{00000000-0005-0000-0000-000004060000}"/>
    <cellStyle name="備註 6 3 2 11 2" xfId="37109" xr:uid="{00000000-0005-0000-0000-0000EF420000}"/>
    <cellStyle name="備註 6 3 2 11 3" xfId="50611" xr:uid="{00000000-0005-0000-0000-0000EF420000}"/>
    <cellStyle name="備註 6 3 2 12" xfId="19273" xr:uid="{00000000-0005-0000-0000-00000D0A0000}"/>
    <cellStyle name="備註 6 3 2 12 2" xfId="37829" xr:uid="{00000000-0005-0000-0000-0000F0420000}"/>
    <cellStyle name="備註 6 3 2 12 3" xfId="51321" xr:uid="{00000000-0005-0000-0000-0000F0420000}"/>
    <cellStyle name="備註 6 3 2 13" xfId="23643" xr:uid="{00000000-0005-0000-0000-0000ED420000}"/>
    <cellStyle name="備註 6 3 2 14" xfId="55052" xr:uid="{00000000-0005-0000-0000-000004060000}"/>
    <cellStyle name="備註 6 3 2 2" xfId="5339" xr:uid="{00000000-0005-0000-0000-00000D0A0000}"/>
    <cellStyle name="備註 6 3 2 2 2" xfId="20329" xr:uid="{00000000-0005-0000-0000-0000150D0000}"/>
    <cellStyle name="備註 6 3 2 2 2 2" xfId="38881" xr:uid="{00000000-0005-0000-0000-0000F2420000}"/>
    <cellStyle name="備註 6 3 2 2 2 3" xfId="52360" xr:uid="{00000000-0005-0000-0000-0000F2420000}"/>
    <cellStyle name="備註 6 3 2 2 3" xfId="25756" xr:uid="{00000000-0005-0000-0000-0000F1420000}"/>
    <cellStyle name="備註 6 3 2 2 4" xfId="41252" xr:uid="{00000000-0005-0000-0000-0000F1420000}"/>
    <cellStyle name="備註 6 3 2 3" xfId="7305" xr:uid="{00000000-0005-0000-0000-00000D0A0000}"/>
    <cellStyle name="備註 6 3 2 3 2" xfId="27490" xr:uid="{00000000-0005-0000-0000-0000F3420000}"/>
    <cellStyle name="備註 6 3 2 3 3" xfId="42576" xr:uid="{00000000-0005-0000-0000-0000F3420000}"/>
    <cellStyle name="備註 6 3 2 4" xfId="6421" xr:uid="{00000000-0005-0000-0000-00000D0A0000}"/>
    <cellStyle name="備註 6 3 2 4 2" xfId="26826" xr:uid="{00000000-0005-0000-0000-0000F4420000}"/>
    <cellStyle name="備註 6 3 2 4 3" xfId="42038" xr:uid="{00000000-0005-0000-0000-0000F4420000}"/>
    <cellStyle name="備註 6 3 2 5" xfId="6799" xr:uid="{00000000-0005-0000-0000-00000D0A0000}"/>
    <cellStyle name="備註 6 3 2 5 2" xfId="27060" xr:uid="{00000000-0005-0000-0000-0000F5420000}"/>
    <cellStyle name="備註 6 3 2 5 3" xfId="42234" xr:uid="{00000000-0005-0000-0000-0000F5420000}"/>
    <cellStyle name="備註 6 3 2 6" xfId="10825" xr:uid="{00000000-0005-0000-0000-0000882A0000}"/>
    <cellStyle name="備註 6 3 2 7" xfId="13283" xr:uid="{00000000-0005-0000-0000-00000D0A0000}"/>
    <cellStyle name="備註 6 3 2 7 2" xfId="31839" xr:uid="{00000000-0005-0000-0000-0000F7420000}"/>
    <cellStyle name="備註 6 3 2 7 3" xfId="45921" xr:uid="{00000000-0005-0000-0000-0000F7420000}"/>
    <cellStyle name="備註 6 3 2 8" xfId="12214" xr:uid="{00000000-0005-0000-0000-00000C0A0000}"/>
    <cellStyle name="備註 6 3 2 8 2" xfId="30776" xr:uid="{00000000-0005-0000-0000-0000F8420000}"/>
    <cellStyle name="備註 6 3 2 8 3" xfId="44900" xr:uid="{00000000-0005-0000-0000-0000F8420000}"/>
    <cellStyle name="備註 6 3 2 9" xfId="13902" xr:uid="{00000000-0005-0000-0000-000004060000}"/>
    <cellStyle name="備註 6 3 2 9 2" xfId="32458" xr:uid="{00000000-0005-0000-0000-0000F9420000}"/>
    <cellStyle name="備註 6 3 2 9 3" xfId="46470" xr:uid="{00000000-0005-0000-0000-0000F9420000}"/>
    <cellStyle name="備註 6 3 3" xfId="1939" xr:uid="{00000000-0005-0000-0000-000004060000}"/>
    <cellStyle name="備註 6 3 3 10" xfId="18026" xr:uid="{00000000-0005-0000-0000-000004060000}"/>
    <cellStyle name="備註 6 3 3 10 2" xfId="36582" xr:uid="{00000000-0005-0000-0000-0000FB420000}"/>
    <cellStyle name="備註 6 3 3 10 3" xfId="50149" xr:uid="{00000000-0005-0000-0000-0000FB420000}"/>
    <cellStyle name="備註 6 3 3 11" xfId="19194" xr:uid="{00000000-0005-0000-0000-00000E0A0000}"/>
    <cellStyle name="備註 6 3 3 11 2" xfId="37750" xr:uid="{00000000-0005-0000-0000-0000FC420000}"/>
    <cellStyle name="備註 6 3 3 11 3" xfId="51242" xr:uid="{00000000-0005-0000-0000-0000FC420000}"/>
    <cellStyle name="備註 6 3 3 12" xfId="54859" xr:uid="{00000000-0005-0000-0000-000004060000}"/>
    <cellStyle name="備註 6 3 3 2" xfId="5146" xr:uid="{00000000-0005-0000-0000-00000E0A0000}"/>
    <cellStyle name="備註 6 3 3 2 2" xfId="20173" xr:uid="{00000000-0005-0000-0000-0000170D0000}"/>
    <cellStyle name="備註 6 3 3 2 2 2" xfId="38725" xr:uid="{00000000-0005-0000-0000-0000FE420000}"/>
    <cellStyle name="備註 6 3 3 2 2 3" xfId="52210" xr:uid="{00000000-0005-0000-0000-0000FE420000}"/>
    <cellStyle name="備註 6 3 3 2 3" xfId="25563" xr:uid="{00000000-0005-0000-0000-0000FD420000}"/>
    <cellStyle name="備註 6 3 3 2 4" xfId="41119" xr:uid="{00000000-0005-0000-0000-0000FD420000}"/>
    <cellStyle name="備註 6 3 3 3" xfId="7112" xr:uid="{00000000-0005-0000-0000-00000E0A0000}"/>
    <cellStyle name="備註 6 3 3 3 2" xfId="27297" xr:uid="{00000000-0005-0000-0000-0000FF420000}"/>
    <cellStyle name="備註 6 3 3 3 3" xfId="42394" xr:uid="{00000000-0005-0000-0000-0000FF420000}"/>
    <cellStyle name="備註 6 3 3 4" xfId="4049" xr:uid="{00000000-0005-0000-0000-00000E0A0000}"/>
    <cellStyle name="備註 6 3 3 4 2" xfId="24602" xr:uid="{00000000-0005-0000-0000-000000430000}"/>
    <cellStyle name="備註 6 3 3 4 3" xfId="24502" xr:uid="{00000000-0005-0000-0000-000000430000}"/>
    <cellStyle name="備註 6 3 3 5" xfId="6649" xr:uid="{00000000-0005-0000-0000-00000E0A0000}"/>
    <cellStyle name="備註 6 3 3 5 2" xfId="26910" xr:uid="{00000000-0005-0000-0000-000001430000}"/>
    <cellStyle name="備註 6 3 3 5 3" xfId="42086" xr:uid="{00000000-0005-0000-0000-000001430000}"/>
    <cellStyle name="備註 6 3 3 6" xfId="10826" xr:uid="{00000000-0005-0000-0000-0000892A0000}"/>
    <cellStyle name="備註 6 3 3 7" xfId="14151" xr:uid="{00000000-0005-0000-0000-00000E0A0000}"/>
    <cellStyle name="備註 6 3 3 7 2" xfId="32707" xr:uid="{00000000-0005-0000-0000-000003430000}"/>
    <cellStyle name="備註 6 3 3 7 3" xfId="46707" xr:uid="{00000000-0005-0000-0000-000003430000}"/>
    <cellStyle name="備註 6 3 3 8" xfId="12820" xr:uid="{00000000-0005-0000-0000-000004060000}"/>
    <cellStyle name="備註 6 3 3 8 2" xfId="31376" xr:uid="{00000000-0005-0000-0000-000004430000}"/>
    <cellStyle name="備註 6 3 3 8 3" xfId="45463" xr:uid="{00000000-0005-0000-0000-000004430000}"/>
    <cellStyle name="備註 6 3 3 9" xfId="15802" xr:uid="{00000000-0005-0000-0000-00000E0A0000}"/>
    <cellStyle name="備註 6 3 3 9 2" xfId="34358" xr:uid="{00000000-0005-0000-0000-000005430000}"/>
    <cellStyle name="備註 6 3 3 9 3" xfId="48213" xr:uid="{00000000-0005-0000-0000-000005430000}"/>
    <cellStyle name="備註 6 3 4" xfId="3154" xr:uid="{00000000-0005-0000-0000-000004060000}"/>
    <cellStyle name="備註 6 3 4 10" xfId="21918" xr:uid="{00000000-0005-0000-0000-000004060000}"/>
    <cellStyle name="備註 6 3 4 10 2" xfId="40458" xr:uid="{00000000-0005-0000-0000-000007430000}"/>
    <cellStyle name="備註 6 3 4 10 3" xfId="53806" xr:uid="{00000000-0005-0000-0000-000007430000}"/>
    <cellStyle name="備註 6 3 4 11" xfId="24356" xr:uid="{00000000-0005-0000-0000-000006430000}"/>
    <cellStyle name="備註 6 3 4 12" xfId="55975" xr:uid="{00000000-0005-0000-0000-000004060000}"/>
    <cellStyle name="備註 6 3 4 2" xfId="6361" xr:uid="{00000000-0005-0000-0000-00000F0A0000}"/>
    <cellStyle name="備註 6 3 4 2 2" xfId="26769" xr:uid="{00000000-0005-0000-0000-000008430000}"/>
    <cellStyle name="備註 6 3 4 2 3" xfId="41990" xr:uid="{00000000-0005-0000-0000-000008430000}"/>
    <cellStyle name="備註 6 3 4 3" xfId="10044" xr:uid="{00000000-0005-0000-0000-00000F0A0000}"/>
    <cellStyle name="備註 6 3 4 3 2" xfId="29645" xr:uid="{00000000-0005-0000-0000-000009430000}"/>
    <cellStyle name="備註 6 3 4 3 3" xfId="44210" xr:uid="{00000000-0005-0000-0000-000009430000}"/>
    <cellStyle name="備註 6 3 4 4" xfId="10827" xr:uid="{00000000-0005-0000-0000-00008A2A0000}"/>
    <cellStyle name="備註 6 3 4 5" xfId="11959" xr:uid="{00000000-0005-0000-0000-00000F0A0000}"/>
    <cellStyle name="備註 6 3 4 5 2" xfId="30523" xr:uid="{00000000-0005-0000-0000-00000B430000}"/>
    <cellStyle name="備註 6 3 4 5 3" xfId="44667" xr:uid="{00000000-0005-0000-0000-00000B430000}"/>
    <cellStyle name="備註 6 3 4 6" xfId="16219" xr:uid="{00000000-0005-0000-0000-000004060000}"/>
    <cellStyle name="備註 6 3 4 6 2" xfId="34775" xr:uid="{00000000-0005-0000-0000-00000C430000}"/>
    <cellStyle name="備註 6 3 4 6 3" xfId="48567" xr:uid="{00000000-0005-0000-0000-00000C430000}"/>
    <cellStyle name="備註 6 3 4 7" xfId="17060" xr:uid="{00000000-0005-0000-0000-00000F0A0000}"/>
    <cellStyle name="備註 6 3 4 7 2" xfId="35616" xr:uid="{00000000-0005-0000-0000-00000D430000}"/>
    <cellStyle name="備註 6 3 4 7 3" xfId="49296" xr:uid="{00000000-0005-0000-0000-00000D430000}"/>
    <cellStyle name="備註 6 3 4 8" xfId="18091" xr:uid="{00000000-0005-0000-0000-000004060000}"/>
    <cellStyle name="備註 6 3 4 8 2" xfId="36647" xr:uid="{00000000-0005-0000-0000-00000E430000}"/>
    <cellStyle name="備註 6 3 4 8 3" xfId="50207" xr:uid="{00000000-0005-0000-0000-00000E430000}"/>
    <cellStyle name="備註 6 3 4 9" xfId="15975" xr:uid="{00000000-0005-0000-0000-00000F0A0000}"/>
    <cellStyle name="備註 6 3 4 9 2" xfId="34531" xr:uid="{00000000-0005-0000-0000-00000F430000}"/>
    <cellStyle name="備註 6 3 4 9 3" xfId="48370" xr:uid="{00000000-0005-0000-0000-00000F430000}"/>
    <cellStyle name="備註 6 3 5" xfId="4707" xr:uid="{00000000-0005-0000-0000-00000C0A0000}"/>
    <cellStyle name="備註 6 3 5 2" xfId="25218" xr:uid="{00000000-0005-0000-0000-000010430000}"/>
    <cellStyle name="備註 6 3 5 3" xfId="28312" xr:uid="{00000000-0005-0000-0000-000010430000}"/>
    <cellStyle name="備註 6 3 6" xfId="10824" xr:uid="{00000000-0005-0000-0000-0000872A0000}"/>
    <cellStyle name="備註 6 3 7" xfId="12064" xr:uid="{00000000-0005-0000-0000-000004060000}"/>
    <cellStyle name="備註 6 3 7 2" xfId="30627" xr:uid="{00000000-0005-0000-0000-000012430000}"/>
    <cellStyle name="備註 6 3 7 3" xfId="44770" xr:uid="{00000000-0005-0000-0000-000012430000}"/>
    <cellStyle name="備註 6 3 8" xfId="17467" xr:uid="{00000000-0005-0000-0000-00000C0A0000}"/>
    <cellStyle name="備註 6 3 8 2" xfId="36023" xr:uid="{00000000-0005-0000-0000-000013430000}"/>
    <cellStyle name="備註 6 3 8 3" xfId="49664" xr:uid="{00000000-0005-0000-0000-000013430000}"/>
    <cellStyle name="備註 6 3 9" xfId="14330" xr:uid="{00000000-0005-0000-0000-000004060000}"/>
    <cellStyle name="備註 6 3 9 2" xfId="32886" xr:uid="{00000000-0005-0000-0000-000014430000}"/>
    <cellStyle name="備註 6 3 9 3" xfId="46876" xr:uid="{00000000-0005-0000-0000-000014430000}"/>
    <cellStyle name="備註 6 4" xfId="1495" xr:uid="{00000000-0005-0000-0000-000005060000}"/>
    <cellStyle name="備註 6 4 10" xfId="17327" xr:uid="{00000000-0005-0000-0000-0000100A0000}"/>
    <cellStyle name="備註 6 4 10 2" xfId="35883" xr:uid="{00000000-0005-0000-0000-000016430000}"/>
    <cellStyle name="備註 6 4 10 3" xfId="49545" xr:uid="{00000000-0005-0000-0000-000016430000}"/>
    <cellStyle name="備註 6 4 11" xfId="21149" xr:uid="{00000000-0005-0000-0000-000005060000}"/>
    <cellStyle name="備註 6 4 11 2" xfId="39689" xr:uid="{00000000-0005-0000-0000-000017430000}"/>
    <cellStyle name="備註 6 4 11 3" xfId="53037" xr:uid="{00000000-0005-0000-0000-000017430000}"/>
    <cellStyle name="備註 6 4 12" xfId="13336" xr:uid="{00000000-0005-0000-0000-000005060000}"/>
    <cellStyle name="備註 6 4 12 2" xfId="31892" xr:uid="{00000000-0005-0000-0000-000018430000}"/>
    <cellStyle name="備註 6 4 12 3" xfId="45972" xr:uid="{00000000-0005-0000-0000-000018430000}"/>
    <cellStyle name="備註 6 4 13" xfId="22339" xr:uid="{00000000-0005-0000-0000-0000100A0000}"/>
    <cellStyle name="備註 6 4 13 2" xfId="40879" xr:uid="{00000000-0005-0000-0000-000019430000}"/>
    <cellStyle name="備註 6 4 13 3" xfId="54073" xr:uid="{00000000-0005-0000-0000-000019430000}"/>
    <cellStyle name="備註 6 4 14" xfId="23230" xr:uid="{00000000-0005-0000-0000-000015430000}"/>
    <cellStyle name="備註 6 4 15" xfId="29833" xr:uid="{00000000-0005-0000-0000-000015430000}"/>
    <cellStyle name="備註 6 4 16" xfId="54596" xr:uid="{00000000-0005-0000-0000-000005060000}"/>
    <cellStyle name="備註 6 4 2" xfId="2131" xr:uid="{00000000-0005-0000-0000-000005060000}"/>
    <cellStyle name="備註 6 4 2 10" xfId="15636" xr:uid="{00000000-0005-0000-0000-0000110A0000}"/>
    <cellStyle name="備註 6 4 2 10 2" xfId="34192" xr:uid="{00000000-0005-0000-0000-00001B430000}"/>
    <cellStyle name="備註 6 4 2 10 3" xfId="48081" xr:uid="{00000000-0005-0000-0000-00001B430000}"/>
    <cellStyle name="備註 6 4 2 11" xfId="17966" xr:uid="{00000000-0005-0000-0000-000005060000}"/>
    <cellStyle name="備註 6 4 2 11 2" xfId="36522" xr:uid="{00000000-0005-0000-0000-00001C430000}"/>
    <cellStyle name="備註 6 4 2 11 3" xfId="50102" xr:uid="{00000000-0005-0000-0000-00001C430000}"/>
    <cellStyle name="備註 6 4 2 12" xfId="19241" xr:uid="{00000000-0005-0000-0000-0000110A0000}"/>
    <cellStyle name="備註 6 4 2 12 2" xfId="37797" xr:uid="{00000000-0005-0000-0000-00001D430000}"/>
    <cellStyle name="備註 6 4 2 12 3" xfId="51289" xr:uid="{00000000-0005-0000-0000-00001D430000}"/>
    <cellStyle name="備註 6 4 2 13" xfId="23642" xr:uid="{00000000-0005-0000-0000-00001A430000}"/>
    <cellStyle name="備註 6 4 2 14" xfId="55051" xr:uid="{00000000-0005-0000-0000-000005060000}"/>
    <cellStyle name="備註 6 4 2 2" xfId="5338" xr:uid="{00000000-0005-0000-0000-0000110A0000}"/>
    <cellStyle name="備註 6 4 2 2 2" xfId="20328" xr:uid="{00000000-0005-0000-0000-00001B0D0000}"/>
    <cellStyle name="備註 6 4 2 2 2 2" xfId="38880" xr:uid="{00000000-0005-0000-0000-00001F430000}"/>
    <cellStyle name="備註 6 4 2 2 2 3" xfId="52359" xr:uid="{00000000-0005-0000-0000-00001F430000}"/>
    <cellStyle name="備註 6 4 2 2 3" xfId="25755" xr:uid="{00000000-0005-0000-0000-00001E430000}"/>
    <cellStyle name="備註 6 4 2 2 4" xfId="41251" xr:uid="{00000000-0005-0000-0000-00001E430000}"/>
    <cellStyle name="備註 6 4 2 3" xfId="7304" xr:uid="{00000000-0005-0000-0000-0000110A0000}"/>
    <cellStyle name="備註 6 4 2 3 2" xfId="27489" xr:uid="{00000000-0005-0000-0000-000020430000}"/>
    <cellStyle name="備註 6 4 2 3 3" xfId="42575" xr:uid="{00000000-0005-0000-0000-000020430000}"/>
    <cellStyle name="備註 6 4 2 4" xfId="6423" xr:uid="{00000000-0005-0000-0000-0000110A0000}"/>
    <cellStyle name="備註 6 4 2 4 2" xfId="26828" xr:uid="{00000000-0005-0000-0000-000021430000}"/>
    <cellStyle name="備註 6 4 2 4 3" xfId="42040" xr:uid="{00000000-0005-0000-0000-000021430000}"/>
    <cellStyle name="備註 6 4 2 5" xfId="6798" xr:uid="{00000000-0005-0000-0000-0000110A0000}"/>
    <cellStyle name="備註 6 4 2 5 2" xfId="27059" xr:uid="{00000000-0005-0000-0000-000022430000}"/>
    <cellStyle name="備註 6 4 2 5 3" xfId="42233" xr:uid="{00000000-0005-0000-0000-000022430000}"/>
    <cellStyle name="備註 6 4 2 6" xfId="10829" xr:uid="{00000000-0005-0000-0000-00008C2A0000}"/>
    <cellStyle name="備註 6 4 2 7" xfId="13284" xr:uid="{00000000-0005-0000-0000-0000110A0000}"/>
    <cellStyle name="備註 6 4 2 7 2" xfId="31840" xr:uid="{00000000-0005-0000-0000-000024430000}"/>
    <cellStyle name="備註 6 4 2 7 3" xfId="45922" xr:uid="{00000000-0005-0000-0000-000024430000}"/>
    <cellStyle name="備註 6 4 2 8" xfId="12053" xr:uid="{00000000-0005-0000-0000-0000100A0000}"/>
    <cellStyle name="備註 6 4 2 8 2" xfId="30616" xr:uid="{00000000-0005-0000-0000-000025430000}"/>
    <cellStyle name="備註 6 4 2 8 3" xfId="44760" xr:uid="{00000000-0005-0000-0000-000025430000}"/>
    <cellStyle name="備註 6 4 2 9" xfId="14284" xr:uid="{00000000-0005-0000-0000-000005060000}"/>
    <cellStyle name="備註 6 4 2 9 2" xfId="32840" xr:uid="{00000000-0005-0000-0000-000026430000}"/>
    <cellStyle name="備註 6 4 2 9 3" xfId="46832" xr:uid="{00000000-0005-0000-0000-000026430000}"/>
    <cellStyle name="備註 6 4 3" xfId="1938" xr:uid="{00000000-0005-0000-0000-000005060000}"/>
    <cellStyle name="備註 6 4 3 10" xfId="17965" xr:uid="{00000000-0005-0000-0000-000005060000}"/>
    <cellStyle name="備註 6 4 3 10 2" xfId="36521" xr:uid="{00000000-0005-0000-0000-000028430000}"/>
    <cellStyle name="備註 6 4 3 10 3" xfId="50101" xr:uid="{00000000-0005-0000-0000-000028430000}"/>
    <cellStyle name="備註 6 4 3 11" xfId="19954" xr:uid="{00000000-0005-0000-0000-0000120A0000}"/>
    <cellStyle name="備註 6 4 3 11 2" xfId="38510" xr:uid="{00000000-0005-0000-0000-000029430000}"/>
    <cellStyle name="備註 6 4 3 11 3" xfId="52002" xr:uid="{00000000-0005-0000-0000-000029430000}"/>
    <cellStyle name="備註 6 4 3 12" xfId="54858" xr:uid="{00000000-0005-0000-0000-000005060000}"/>
    <cellStyle name="備註 6 4 3 2" xfId="5145" xr:uid="{00000000-0005-0000-0000-0000120A0000}"/>
    <cellStyle name="備註 6 4 3 2 2" xfId="20172" xr:uid="{00000000-0005-0000-0000-00001D0D0000}"/>
    <cellStyle name="備註 6 4 3 2 2 2" xfId="38724" xr:uid="{00000000-0005-0000-0000-00002B430000}"/>
    <cellStyle name="備註 6 4 3 2 2 3" xfId="52209" xr:uid="{00000000-0005-0000-0000-00002B430000}"/>
    <cellStyle name="備註 6 4 3 2 3" xfId="25562" xr:uid="{00000000-0005-0000-0000-00002A430000}"/>
    <cellStyle name="備註 6 4 3 2 4" xfId="41118" xr:uid="{00000000-0005-0000-0000-00002A430000}"/>
    <cellStyle name="備註 6 4 3 3" xfId="7111" xr:uid="{00000000-0005-0000-0000-0000120A0000}"/>
    <cellStyle name="備註 6 4 3 3 2" xfId="27296" xr:uid="{00000000-0005-0000-0000-00002C430000}"/>
    <cellStyle name="備註 6 4 3 3 3" xfId="42393" xr:uid="{00000000-0005-0000-0000-00002C430000}"/>
    <cellStyle name="備註 6 4 3 4" xfId="4048" xr:uid="{00000000-0005-0000-0000-0000120A0000}"/>
    <cellStyle name="備註 6 4 3 4 2" xfId="24601" xr:uid="{00000000-0005-0000-0000-00002D430000}"/>
    <cellStyle name="備註 6 4 3 4 3" xfId="22746" xr:uid="{00000000-0005-0000-0000-00002D430000}"/>
    <cellStyle name="備註 6 4 3 5" xfId="7280" xr:uid="{00000000-0005-0000-0000-0000120A0000}"/>
    <cellStyle name="備註 6 4 3 5 2" xfId="27465" xr:uid="{00000000-0005-0000-0000-00002E430000}"/>
    <cellStyle name="備註 6 4 3 5 3" xfId="42552" xr:uid="{00000000-0005-0000-0000-00002E430000}"/>
    <cellStyle name="備註 6 4 3 6" xfId="10830" xr:uid="{00000000-0005-0000-0000-00008D2A0000}"/>
    <cellStyle name="備註 6 4 3 7" xfId="11603" xr:uid="{00000000-0005-0000-0000-0000120A0000}"/>
    <cellStyle name="備註 6 4 3 7 2" xfId="30167" xr:uid="{00000000-0005-0000-0000-000030430000}"/>
    <cellStyle name="備註 6 4 3 7 3" xfId="44367" xr:uid="{00000000-0005-0000-0000-000030430000}"/>
    <cellStyle name="備註 6 4 3 8" xfId="13413" xr:uid="{00000000-0005-0000-0000-000005060000}"/>
    <cellStyle name="備註 6 4 3 8 2" xfId="31969" xr:uid="{00000000-0005-0000-0000-000031430000}"/>
    <cellStyle name="備註 6 4 3 8 3" xfId="46042" xr:uid="{00000000-0005-0000-0000-000031430000}"/>
    <cellStyle name="備註 6 4 3 9" xfId="14622" xr:uid="{00000000-0005-0000-0000-0000120A0000}"/>
    <cellStyle name="備註 6 4 3 9 2" xfId="33178" xr:uid="{00000000-0005-0000-0000-000032430000}"/>
    <cellStyle name="備註 6 4 3 9 3" xfId="47148" xr:uid="{00000000-0005-0000-0000-000032430000}"/>
    <cellStyle name="備註 6 4 4" xfId="2080" xr:uid="{00000000-0005-0000-0000-000005060000}"/>
    <cellStyle name="備註 6 4 4 10" xfId="21341" xr:uid="{00000000-0005-0000-0000-000005060000}"/>
    <cellStyle name="備註 6 4 4 10 2" xfId="39881" xr:uid="{00000000-0005-0000-0000-000034430000}"/>
    <cellStyle name="備註 6 4 4 10 3" xfId="53229" xr:uid="{00000000-0005-0000-0000-000034430000}"/>
    <cellStyle name="備註 6 4 4 11" xfId="23597" xr:uid="{00000000-0005-0000-0000-000033430000}"/>
    <cellStyle name="備註 6 4 4 12" xfId="55000" xr:uid="{00000000-0005-0000-0000-000005060000}"/>
    <cellStyle name="備註 6 4 4 2" xfId="5287" xr:uid="{00000000-0005-0000-0000-0000130A0000}"/>
    <cellStyle name="備註 6 4 4 2 2" xfId="25704" xr:uid="{00000000-0005-0000-0000-000035430000}"/>
    <cellStyle name="備註 6 4 4 2 3" xfId="41200" xr:uid="{00000000-0005-0000-0000-000035430000}"/>
    <cellStyle name="備註 6 4 4 3" xfId="6747" xr:uid="{00000000-0005-0000-0000-0000130A0000}"/>
    <cellStyle name="備註 6 4 4 3 2" xfId="27008" xr:uid="{00000000-0005-0000-0000-000036430000}"/>
    <cellStyle name="備註 6 4 4 3 3" xfId="42182" xr:uid="{00000000-0005-0000-0000-000036430000}"/>
    <cellStyle name="備註 6 4 4 4" xfId="10831" xr:uid="{00000000-0005-0000-0000-00008E2A0000}"/>
    <cellStyle name="備註 6 4 4 5" xfId="14051" xr:uid="{00000000-0005-0000-0000-0000130A0000}"/>
    <cellStyle name="備註 6 4 4 5 2" xfId="32607" xr:uid="{00000000-0005-0000-0000-000038430000}"/>
    <cellStyle name="備註 6 4 4 5 3" xfId="46610" xr:uid="{00000000-0005-0000-0000-000038430000}"/>
    <cellStyle name="備註 6 4 4 6" xfId="12407" xr:uid="{00000000-0005-0000-0000-000005060000}"/>
    <cellStyle name="備註 6 4 4 6 2" xfId="30966" xr:uid="{00000000-0005-0000-0000-000039430000}"/>
    <cellStyle name="備註 6 4 4 6 3" xfId="45066" xr:uid="{00000000-0005-0000-0000-000039430000}"/>
    <cellStyle name="備註 6 4 4 7" xfId="15453" xr:uid="{00000000-0005-0000-0000-0000130A0000}"/>
    <cellStyle name="備註 6 4 4 7 2" xfId="34009" xr:uid="{00000000-0005-0000-0000-00003A430000}"/>
    <cellStyle name="備註 6 4 4 7 3" xfId="47933" xr:uid="{00000000-0005-0000-0000-00003A430000}"/>
    <cellStyle name="備註 6 4 4 8" xfId="13694" xr:uid="{00000000-0005-0000-0000-000005060000}"/>
    <cellStyle name="備註 6 4 4 8 2" xfId="32250" xr:uid="{00000000-0005-0000-0000-00003B430000}"/>
    <cellStyle name="備註 6 4 4 8 3" xfId="46286" xr:uid="{00000000-0005-0000-0000-00003B430000}"/>
    <cellStyle name="備註 6 4 4 9" xfId="15151" xr:uid="{00000000-0005-0000-0000-0000130A0000}"/>
    <cellStyle name="備註 6 4 4 9 2" xfId="33707" xr:uid="{00000000-0005-0000-0000-00003C430000}"/>
    <cellStyle name="備註 6 4 4 9 3" xfId="47658" xr:uid="{00000000-0005-0000-0000-00003C430000}"/>
    <cellStyle name="備註 6 4 5" xfId="4708" xr:uid="{00000000-0005-0000-0000-0000100A0000}"/>
    <cellStyle name="備註 6 4 5 2" xfId="25219" xr:uid="{00000000-0005-0000-0000-00003D430000}"/>
    <cellStyle name="備註 6 4 5 3" xfId="24426" xr:uid="{00000000-0005-0000-0000-00003D430000}"/>
    <cellStyle name="備註 6 4 6" xfId="10828" xr:uid="{00000000-0005-0000-0000-00008B2A0000}"/>
    <cellStyle name="備註 6 4 7" xfId="14221" xr:uid="{00000000-0005-0000-0000-000005060000}"/>
    <cellStyle name="備註 6 4 7 2" xfId="32777" xr:uid="{00000000-0005-0000-0000-00003F430000}"/>
    <cellStyle name="備註 6 4 7 3" xfId="46774" xr:uid="{00000000-0005-0000-0000-00003F430000}"/>
    <cellStyle name="備註 6 4 8" xfId="17593" xr:uid="{00000000-0005-0000-0000-0000100A0000}"/>
    <cellStyle name="備註 6 4 8 2" xfId="36149" xr:uid="{00000000-0005-0000-0000-000040430000}"/>
    <cellStyle name="備註 6 4 8 3" xfId="49778" xr:uid="{00000000-0005-0000-0000-000040430000}"/>
    <cellStyle name="備註 6 4 9" xfId="14296" xr:uid="{00000000-0005-0000-0000-000005060000}"/>
    <cellStyle name="備註 6 4 9 2" xfId="32852" xr:uid="{00000000-0005-0000-0000-000041430000}"/>
    <cellStyle name="備註 6 4 9 3" xfId="46844" xr:uid="{00000000-0005-0000-0000-000041430000}"/>
    <cellStyle name="備註 6 5" xfId="2136" xr:uid="{00000000-0005-0000-0000-000000060000}"/>
    <cellStyle name="備註 6 5 10" xfId="15635" xr:uid="{00000000-0005-0000-0000-0000140A0000}"/>
    <cellStyle name="備註 6 5 10 2" xfId="34191" xr:uid="{00000000-0005-0000-0000-000043430000}"/>
    <cellStyle name="備註 6 5 10 3" xfId="48080" xr:uid="{00000000-0005-0000-0000-000043430000}"/>
    <cellStyle name="備註 6 5 11" xfId="17314" xr:uid="{00000000-0005-0000-0000-000000060000}"/>
    <cellStyle name="備註 6 5 11 2" xfId="35870" xr:uid="{00000000-0005-0000-0000-000044430000}"/>
    <cellStyle name="備註 6 5 11 3" xfId="49534" xr:uid="{00000000-0005-0000-0000-000044430000}"/>
    <cellStyle name="備註 6 5 12" xfId="19077" xr:uid="{00000000-0005-0000-0000-0000140A0000}"/>
    <cellStyle name="備註 6 5 12 2" xfId="37633" xr:uid="{00000000-0005-0000-0000-000045430000}"/>
    <cellStyle name="備註 6 5 12 3" xfId="51125" xr:uid="{00000000-0005-0000-0000-000045430000}"/>
    <cellStyle name="備註 6 5 13" xfId="23647" xr:uid="{00000000-0005-0000-0000-000042430000}"/>
    <cellStyle name="備註 6 5 14" xfId="55056" xr:uid="{00000000-0005-0000-0000-000000060000}"/>
    <cellStyle name="備註 6 5 2" xfId="5343" xr:uid="{00000000-0005-0000-0000-0000140A0000}"/>
    <cellStyle name="備註 6 5 2 2" xfId="20333" xr:uid="{00000000-0005-0000-0000-0000200D0000}"/>
    <cellStyle name="備註 6 5 2 2 2" xfId="38885" xr:uid="{00000000-0005-0000-0000-000047430000}"/>
    <cellStyle name="備註 6 5 2 2 3" xfId="52364" xr:uid="{00000000-0005-0000-0000-000047430000}"/>
    <cellStyle name="備註 6 5 2 3" xfId="25760" xr:uid="{00000000-0005-0000-0000-000046430000}"/>
    <cellStyle name="備註 6 5 2 4" xfId="41256" xr:uid="{00000000-0005-0000-0000-000046430000}"/>
    <cellStyle name="備註 6 5 3" xfId="7309" xr:uid="{00000000-0005-0000-0000-0000140A0000}"/>
    <cellStyle name="備註 6 5 3 2" xfId="27494" xr:uid="{00000000-0005-0000-0000-000048430000}"/>
    <cellStyle name="備註 6 5 3 3" xfId="42580" xr:uid="{00000000-0005-0000-0000-000048430000}"/>
    <cellStyle name="備註 6 5 4" xfId="6428" xr:uid="{00000000-0005-0000-0000-0000140A0000}"/>
    <cellStyle name="備註 6 5 4 2" xfId="26833" xr:uid="{00000000-0005-0000-0000-000049430000}"/>
    <cellStyle name="備註 6 5 4 3" xfId="42045" xr:uid="{00000000-0005-0000-0000-000049430000}"/>
    <cellStyle name="備註 6 5 5" xfId="6803" xr:uid="{00000000-0005-0000-0000-0000140A0000}"/>
    <cellStyle name="備註 6 5 5 2" xfId="27064" xr:uid="{00000000-0005-0000-0000-00004A430000}"/>
    <cellStyle name="備註 6 5 5 3" xfId="42238" xr:uid="{00000000-0005-0000-0000-00004A430000}"/>
    <cellStyle name="備註 6 5 6" xfId="10832" xr:uid="{00000000-0005-0000-0000-00008F2A0000}"/>
    <cellStyle name="備註 6 5 7" xfId="14666" xr:uid="{00000000-0005-0000-0000-0000140A0000}"/>
    <cellStyle name="備註 6 5 7 2" xfId="33222" xr:uid="{00000000-0005-0000-0000-00004C430000}"/>
    <cellStyle name="備註 6 5 7 3" xfId="47191" xr:uid="{00000000-0005-0000-0000-00004C430000}"/>
    <cellStyle name="備註 6 5 8" xfId="14813" xr:uid="{00000000-0005-0000-0000-0000130A0000}"/>
    <cellStyle name="備註 6 5 8 2" xfId="33369" xr:uid="{00000000-0005-0000-0000-00004D430000}"/>
    <cellStyle name="備註 6 5 8 3" xfId="47331" xr:uid="{00000000-0005-0000-0000-00004D430000}"/>
    <cellStyle name="備註 6 5 9" xfId="14311" xr:uid="{00000000-0005-0000-0000-000000060000}"/>
    <cellStyle name="備註 6 5 9 2" xfId="32867" xr:uid="{00000000-0005-0000-0000-00004E430000}"/>
    <cellStyle name="備註 6 5 9 3" xfId="46858" xr:uid="{00000000-0005-0000-0000-00004E430000}"/>
    <cellStyle name="備註 6 6" xfId="1943" xr:uid="{00000000-0005-0000-0000-000000060000}"/>
    <cellStyle name="備註 6 6 10" xfId="15424" xr:uid="{00000000-0005-0000-0000-000000060000}"/>
    <cellStyle name="備註 6 6 10 2" xfId="33980" xr:uid="{00000000-0005-0000-0000-000050430000}"/>
    <cellStyle name="備註 6 6 10 3" xfId="47905" xr:uid="{00000000-0005-0000-0000-000050430000}"/>
    <cellStyle name="備註 6 6 11" xfId="19232" xr:uid="{00000000-0005-0000-0000-0000150A0000}"/>
    <cellStyle name="備註 6 6 11 2" xfId="37788" xr:uid="{00000000-0005-0000-0000-000051430000}"/>
    <cellStyle name="備註 6 6 11 3" xfId="51280" xr:uid="{00000000-0005-0000-0000-000051430000}"/>
    <cellStyle name="備註 6 6 12" xfId="54863" xr:uid="{00000000-0005-0000-0000-000000060000}"/>
    <cellStyle name="備註 6 6 2" xfId="5150" xr:uid="{00000000-0005-0000-0000-0000150A0000}"/>
    <cellStyle name="備註 6 6 2 2" xfId="20177" xr:uid="{00000000-0005-0000-0000-0000220D0000}"/>
    <cellStyle name="備註 6 6 2 2 2" xfId="38729" xr:uid="{00000000-0005-0000-0000-000053430000}"/>
    <cellStyle name="備註 6 6 2 2 3" xfId="52214" xr:uid="{00000000-0005-0000-0000-000053430000}"/>
    <cellStyle name="備註 6 6 2 3" xfId="25567" xr:uid="{00000000-0005-0000-0000-000052430000}"/>
    <cellStyle name="備註 6 6 2 4" xfId="41123" xr:uid="{00000000-0005-0000-0000-000052430000}"/>
    <cellStyle name="備註 6 6 3" xfId="7116" xr:uid="{00000000-0005-0000-0000-0000150A0000}"/>
    <cellStyle name="備註 6 6 3 2" xfId="27301" xr:uid="{00000000-0005-0000-0000-000054430000}"/>
    <cellStyle name="備註 6 6 3 3" xfId="42398" xr:uid="{00000000-0005-0000-0000-000054430000}"/>
    <cellStyle name="備註 6 6 4" xfId="4053" xr:uid="{00000000-0005-0000-0000-0000150A0000}"/>
    <cellStyle name="備註 6 6 4 2" xfId="24606" xr:uid="{00000000-0005-0000-0000-000055430000}"/>
    <cellStyle name="備註 6 6 4 3" xfId="29704" xr:uid="{00000000-0005-0000-0000-000055430000}"/>
    <cellStyle name="備註 6 6 5" xfId="6652" xr:uid="{00000000-0005-0000-0000-0000150A0000}"/>
    <cellStyle name="備註 6 6 5 2" xfId="26913" xr:uid="{00000000-0005-0000-0000-000056430000}"/>
    <cellStyle name="備註 6 6 5 3" xfId="42089" xr:uid="{00000000-0005-0000-0000-000056430000}"/>
    <cellStyle name="備註 6 6 6" xfId="10833" xr:uid="{00000000-0005-0000-0000-0000902A0000}"/>
    <cellStyle name="備註 6 6 7" xfId="11598" xr:uid="{00000000-0005-0000-0000-0000150A0000}"/>
    <cellStyle name="備註 6 6 7 2" xfId="30162" xr:uid="{00000000-0005-0000-0000-000058430000}"/>
    <cellStyle name="備註 6 6 7 3" xfId="44362" xr:uid="{00000000-0005-0000-0000-000058430000}"/>
    <cellStyle name="備註 6 6 8" xfId="12863" xr:uid="{00000000-0005-0000-0000-000000060000}"/>
    <cellStyle name="備註 6 6 8 2" xfId="31419" xr:uid="{00000000-0005-0000-0000-000059430000}"/>
    <cellStyle name="備註 6 6 8 3" xfId="45504" xr:uid="{00000000-0005-0000-0000-000059430000}"/>
    <cellStyle name="備註 6 6 9" xfId="13760" xr:uid="{00000000-0005-0000-0000-0000150A0000}"/>
    <cellStyle name="備註 6 6 9 2" xfId="32316" xr:uid="{00000000-0005-0000-0000-00005A430000}"/>
    <cellStyle name="備註 6 6 9 3" xfId="46348" xr:uid="{00000000-0005-0000-0000-00005A430000}"/>
    <cellStyle name="備註 6 7" xfId="3152" xr:uid="{00000000-0005-0000-0000-000000060000}"/>
    <cellStyle name="備註 6 7 10" xfId="21916" xr:uid="{00000000-0005-0000-0000-000000060000}"/>
    <cellStyle name="備註 6 7 10 2" xfId="40456" xr:uid="{00000000-0005-0000-0000-00005C430000}"/>
    <cellStyle name="備註 6 7 10 3" xfId="53804" xr:uid="{00000000-0005-0000-0000-00005C430000}"/>
    <cellStyle name="備註 6 7 11" xfId="24354" xr:uid="{00000000-0005-0000-0000-00005B430000}"/>
    <cellStyle name="備註 6 7 12" xfId="55973" xr:uid="{00000000-0005-0000-0000-000000060000}"/>
    <cellStyle name="備註 6 7 2" xfId="6359" xr:uid="{00000000-0005-0000-0000-0000160A0000}"/>
    <cellStyle name="備註 6 7 2 2" xfId="26767" xr:uid="{00000000-0005-0000-0000-00005D430000}"/>
    <cellStyle name="備註 6 7 2 3" xfId="41988" xr:uid="{00000000-0005-0000-0000-00005D430000}"/>
    <cellStyle name="備註 6 7 3" xfId="10042" xr:uid="{00000000-0005-0000-0000-0000160A0000}"/>
    <cellStyle name="備註 6 7 3 2" xfId="29643" xr:uid="{00000000-0005-0000-0000-00005E430000}"/>
    <cellStyle name="備註 6 7 3 3" xfId="44208" xr:uid="{00000000-0005-0000-0000-00005E430000}"/>
    <cellStyle name="備註 6 7 4" xfId="10834" xr:uid="{00000000-0005-0000-0000-0000912A0000}"/>
    <cellStyle name="備註 6 7 5" xfId="11957" xr:uid="{00000000-0005-0000-0000-0000160A0000}"/>
    <cellStyle name="備註 6 7 5 2" xfId="30521" xr:uid="{00000000-0005-0000-0000-000060430000}"/>
    <cellStyle name="備註 6 7 5 3" xfId="44665" xr:uid="{00000000-0005-0000-0000-000060430000}"/>
    <cellStyle name="備註 6 7 6" xfId="16217" xr:uid="{00000000-0005-0000-0000-000000060000}"/>
    <cellStyle name="備註 6 7 6 2" xfId="34773" xr:uid="{00000000-0005-0000-0000-000061430000}"/>
    <cellStyle name="備註 6 7 6 3" xfId="48565" xr:uid="{00000000-0005-0000-0000-000061430000}"/>
    <cellStyle name="備註 6 7 7" xfId="17058" xr:uid="{00000000-0005-0000-0000-0000160A0000}"/>
    <cellStyle name="備註 6 7 7 2" xfId="35614" xr:uid="{00000000-0005-0000-0000-000062430000}"/>
    <cellStyle name="備註 6 7 7 3" xfId="49294" xr:uid="{00000000-0005-0000-0000-000062430000}"/>
    <cellStyle name="備註 6 7 8" xfId="15959" xr:uid="{00000000-0005-0000-0000-000000060000}"/>
    <cellStyle name="備註 6 7 8 2" xfId="34515" xr:uid="{00000000-0005-0000-0000-000063430000}"/>
    <cellStyle name="備註 6 7 8 3" xfId="48354" xr:uid="{00000000-0005-0000-0000-000063430000}"/>
    <cellStyle name="備註 6 7 9" xfId="19406" xr:uid="{00000000-0005-0000-0000-0000160A0000}"/>
    <cellStyle name="備註 6 7 9 2" xfId="37962" xr:uid="{00000000-0005-0000-0000-000064430000}"/>
    <cellStyle name="備註 6 7 9 3" xfId="51454" xr:uid="{00000000-0005-0000-0000-000064430000}"/>
    <cellStyle name="備註 6 8" xfId="4703" xr:uid="{00000000-0005-0000-0000-0000FF090000}"/>
    <cellStyle name="備註 6 8 2" xfId="25214" xr:uid="{00000000-0005-0000-0000-000065430000}"/>
    <cellStyle name="備註 6 8 3" xfId="22539" xr:uid="{00000000-0005-0000-0000-000065430000}"/>
    <cellStyle name="備註 6 9" xfId="10811" xr:uid="{00000000-0005-0000-0000-00007A2A0000}"/>
    <cellStyle name="備註 7" xfId="1496" xr:uid="{00000000-0005-0000-0000-000006060000}"/>
    <cellStyle name="備註 7 10" xfId="14518" xr:uid="{00000000-0005-0000-0000-000006060000}"/>
    <cellStyle name="備註 7 10 2" xfId="33074" xr:uid="{00000000-0005-0000-0000-000068430000}"/>
    <cellStyle name="備註 7 10 3" xfId="47053" xr:uid="{00000000-0005-0000-0000-000068430000}"/>
    <cellStyle name="備註 7 11" xfId="18530" xr:uid="{00000000-0005-0000-0000-0000170A0000}"/>
    <cellStyle name="備註 7 11 2" xfId="37086" xr:uid="{00000000-0005-0000-0000-000069430000}"/>
    <cellStyle name="備註 7 11 3" xfId="50590" xr:uid="{00000000-0005-0000-0000-000069430000}"/>
    <cellStyle name="備註 7 12" xfId="13887" xr:uid="{00000000-0005-0000-0000-000006060000}"/>
    <cellStyle name="備註 7 12 2" xfId="32443" xr:uid="{00000000-0005-0000-0000-00006A430000}"/>
    <cellStyle name="備註 7 12 3" xfId="46455" xr:uid="{00000000-0005-0000-0000-00006A430000}"/>
    <cellStyle name="備註 7 13" xfId="17613" xr:uid="{00000000-0005-0000-0000-0000170A0000}"/>
    <cellStyle name="備註 7 13 2" xfId="36169" xr:uid="{00000000-0005-0000-0000-00006B430000}"/>
    <cellStyle name="備註 7 13 3" xfId="49797" xr:uid="{00000000-0005-0000-0000-00006B430000}"/>
    <cellStyle name="備註 7 14" xfId="21150" xr:uid="{00000000-0005-0000-0000-000006060000}"/>
    <cellStyle name="備註 7 14 2" xfId="39690" xr:uid="{00000000-0005-0000-0000-00006C430000}"/>
    <cellStyle name="備註 7 14 3" xfId="53038" xr:uid="{00000000-0005-0000-0000-00006C430000}"/>
    <cellStyle name="備註 7 15" xfId="19297" xr:uid="{00000000-0005-0000-0000-000006060000}"/>
    <cellStyle name="備註 7 15 2" xfId="37853" xr:uid="{00000000-0005-0000-0000-00006D430000}"/>
    <cellStyle name="備註 7 15 3" xfId="51345" xr:uid="{00000000-0005-0000-0000-00006D430000}"/>
    <cellStyle name="備註 7 16" xfId="22340" xr:uid="{00000000-0005-0000-0000-0000170A0000}"/>
    <cellStyle name="備註 7 16 2" xfId="40880" xr:uid="{00000000-0005-0000-0000-00006E430000}"/>
    <cellStyle name="備註 7 16 3" xfId="54074" xr:uid="{00000000-0005-0000-0000-00006E430000}"/>
    <cellStyle name="備註 7 17" xfId="23231" xr:uid="{00000000-0005-0000-0000-000067430000}"/>
    <cellStyle name="備註 7 18" xfId="24366" xr:uid="{00000000-0005-0000-0000-000067430000}"/>
    <cellStyle name="備註 7 19" xfId="54597" xr:uid="{00000000-0005-0000-0000-000006060000}"/>
    <cellStyle name="備註 7 2" xfId="1497" xr:uid="{00000000-0005-0000-0000-000007060000}"/>
    <cellStyle name="備註 7 2 10" xfId="18355" xr:uid="{00000000-0005-0000-0000-0000180A0000}"/>
    <cellStyle name="備註 7 2 10 2" xfId="36911" xr:uid="{00000000-0005-0000-0000-000070430000}"/>
    <cellStyle name="備註 7 2 10 3" xfId="50434" xr:uid="{00000000-0005-0000-0000-000070430000}"/>
    <cellStyle name="備註 7 2 11" xfId="14324" xr:uid="{00000000-0005-0000-0000-000007060000}"/>
    <cellStyle name="備註 7 2 11 2" xfId="32880" xr:uid="{00000000-0005-0000-0000-000071430000}"/>
    <cellStyle name="備註 7 2 11 3" xfId="46870" xr:uid="{00000000-0005-0000-0000-000071430000}"/>
    <cellStyle name="備註 7 2 12" xfId="19408" xr:uid="{00000000-0005-0000-0000-0000180A0000}"/>
    <cellStyle name="備註 7 2 12 2" xfId="37964" xr:uid="{00000000-0005-0000-0000-000072430000}"/>
    <cellStyle name="備註 7 2 12 3" xfId="51456" xr:uid="{00000000-0005-0000-0000-000072430000}"/>
    <cellStyle name="備註 7 2 13" xfId="21151" xr:uid="{00000000-0005-0000-0000-000007060000}"/>
    <cellStyle name="備註 7 2 13 2" xfId="39691" xr:uid="{00000000-0005-0000-0000-000073430000}"/>
    <cellStyle name="備註 7 2 13 3" xfId="53039" xr:uid="{00000000-0005-0000-0000-000073430000}"/>
    <cellStyle name="備註 7 2 14" xfId="19003" xr:uid="{00000000-0005-0000-0000-000007060000}"/>
    <cellStyle name="備註 7 2 14 2" xfId="37559" xr:uid="{00000000-0005-0000-0000-000074430000}"/>
    <cellStyle name="備註 7 2 14 3" xfId="51051" xr:uid="{00000000-0005-0000-0000-000074430000}"/>
    <cellStyle name="備註 7 2 15" xfId="22341" xr:uid="{00000000-0005-0000-0000-0000180A0000}"/>
    <cellStyle name="備註 7 2 15 2" xfId="40881" xr:uid="{00000000-0005-0000-0000-000075430000}"/>
    <cellStyle name="備註 7 2 15 3" xfId="54075" xr:uid="{00000000-0005-0000-0000-000075430000}"/>
    <cellStyle name="備註 7 2 16" xfId="23232" xr:uid="{00000000-0005-0000-0000-00006F430000}"/>
    <cellStyle name="備註 7 2 17" xfId="29832" xr:uid="{00000000-0005-0000-0000-00006F430000}"/>
    <cellStyle name="備註 7 2 18" xfId="54598" xr:uid="{00000000-0005-0000-0000-000007060000}"/>
    <cellStyle name="備註 7 2 2" xfId="1498" xr:uid="{00000000-0005-0000-0000-000008060000}"/>
    <cellStyle name="備註 7 2 2 10" xfId="17836" xr:uid="{00000000-0005-0000-0000-0000190A0000}"/>
    <cellStyle name="備註 7 2 2 10 2" xfId="36392" xr:uid="{00000000-0005-0000-0000-000077430000}"/>
    <cellStyle name="備註 7 2 2 10 3" xfId="49986" xr:uid="{00000000-0005-0000-0000-000077430000}"/>
    <cellStyle name="備註 7 2 2 11" xfId="21152" xr:uid="{00000000-0005-0000-0000-000008060000}"/>
    <cellStyle name="備註 7 2 2 11 2" xfId="39692" xr:uid="{00000000-0005-0000-0000-000078430000}"/>
    <cellStyle name="備註 7 2 2 11 3" xfId="53040" xr:uid="{00000000-0005-0000-0000-000078430000}"/>
    <cellStyle name="備註 7 2 2 12" xfId="21053" xr:uid="{00000000-0005-0000-0000-000008060000}"/>
    <cellStyle name="備註 7 2 2 12 2" xfId="39593" xr:uid="{00000000-0005-0000-0000-000079430000}"/>
    <cellStyle name="備註 7 2 2 12 3" xfId="52941" xr:uid="{00000000-0005-0000-0000-000079430000}"/>
    <cellStyle name="備註 7 2 2 13" xfId="22342" xr:uid="{00000000-0005-0000-0000-0000190A0000}"/>
    <cellStyle name="備註 7 2 2 13 2" xfId="40882" xr:uid="{00000000-0005-0000-0000-00007A430000}"/>
    <cellStyle name="備註 7 2 2 13 3" xfId="54076" xr:uid="{00000000-0005-0000-0000-00007A430000}"/>
    <cellStyle name="備註 7 2 2 14" xfId="23233" xr:uid="{00000000-0005-0000-0000-000076430000}"/>
    <cellStyle name="備註 7 2 2 15" xfId="29831" xr:uid="{00000000-0005-0000-0000-000076430000}"/>
    <cellStyle name="備註 7 2 2 16" xfId="54599" xr:uid="{00000000-0005-0000-0000-000008060000}"/>
    <cellStyle name="備註 7 2 2 2" xfId="2128" xr:uid="{00000000-0005-0000-0000-000008060000}"/>
    <cellStyle name="備註 7 2 2 2 10" xfId="15469" xr:uid="{00000000-0005-0000-0000-00001A0A0000}"/>
    <cellStyle name="備註 7 2 2 2 10 2" xfId="34025" xr:uid="{00000000-0005-0000-0000-00007C430000}"/>
    <cellStyle name="備註 7 2 2 2 10 3" xfId="47949" xr:uid="{00000000-0005-0000-0000-00007C430000}"/>
    <cellStyle name="備註 7 2 2 2 11" xfId="18031" xr:uid="{00000000-0005-0000-0000-000008060000}"/>
    <cellStyle name="備註 7 2 2 2 11 2" xfId="36587" xr:uid="{00000000-0005-0000-0000-00007D430000}"/>
    <cellStyle name="備註 7 2 2 2 11 3" xfId="50154" xr:uid="{00000000-0005-0000-0000-00007D430000}"/>
    <cellStyle name="備註 7 2 2 2 12" xfId="19910" xr:uid="{00000000-0005-0000-0000-00001A0A0000}"/>
    <cellStyle name="備註 7 2 2 2 12 2" xfId="38466" xr:uid="{00000000-0005-0000-0000-00007E430000}"/>
    <cellStyle name="備註 7 2 2 2 12 3" xfId="51958" xr:uid="{00000000-0005-0000-0000-00007E430000}"/>
    <cellStyle name="備註 7 2 2 2 13" xfId="23639" xr:uid="{00000000-0005-0000-0000-00007B430000}"/>
    <cellStyle name="備註 7 2 2 2 14" xfId="55048" xr:uid="{00000000-0005-0000-0000-000008060000}"/>
    <cellStyle name="備註 7 2 2 2 2" xfId="5335" xr:uid="{00000000-0005-0000-0000-00001A0A0000}"/>
    <cellStyle name="備註 7 2 2 2 2 2" xfId="20325" xr:uid="{00000000-0005-0000-0000-0000280D0000}"/>
    <cellStyle name="備註 7 2 2 2 2 2 2" xfId="38877" xr:uid="{00000000-0005-0000-0000-000080430000}"/>
    <cellStyle name="備註 7 2 2 2 2 2 3" xfId="52356" xr:uid="{00000000-0005-0000-0000-000080430000}"/>
    <cellStyle name="備註 7 2 2 2 2 3" xfId="25752" xr:uid="{00000000-0005-0000-0000-00007F430000}"/>
    <cellStyle name="備註 7 2 2 2 2 4" xfId="41248" xr:uid="{00000000-0005-0000-0000-00007F430000}"/>
    <cellStyle name="備註 7 2 2 2 3" xfId="7301" xr:uid="{00000000-0005-0000-0000-00001A0A0000}"/>
    <cellStyle name="備註 7 2 2 2 3 2" xfId="27486" xr:uid="{00000000-0005-0000-0000-000081430000}"/>
    <cellStyle name="備註 7 2 2 2 3 3" xfId="42572" xr:uid="{00000000-0005-0000-0000-000081430000}"/>
    <cellStyle name="備註 7 2 2 2 4" xfId="4399" xr:uid="{00000000-0005-0000-0000-00001A0A0000}"/>
    <cellStyle name="備註 7 2 2 2 4 2" xfId="24913" xr:uid="{00000000-0005-0000-0000-000082430000}"/>
    <cellStyle name="備註 7 2 2 2 4 3" xfId="28499" xr:uid="{00000000-0005-0000-0000-000082430000}"/>
    <cellStyle name="備註 7 2 2 2 5" xfId="6795" xr:uid="{00000000-0005-0000-0000-00001A0A0000}"/>
    <cellStyle name="備註 7 2 2 2 5 2" xfId="27056" xr:uid="{00000000-0005-0000-0000-000083430000}"/>
    <cellStyle name="備註 7 2 2 2 5 3" xfId="42230" xr:uid="{00000000-0005-0000-0000-000083430000}"/>
    <cellStyle name="備註 7 2 2 2 6" xfId="10838" xr:uid="{00000000-0005-0000-0000-0000952A0000}"/>
    <cellStyle name="備註 7 2 2 2 7" xfId="12071" xr:uid="{00000000-0005-0000-0000-00001A0A0000}"/>
    <cellStyle name="備註 7 2 2 2 7 2" xfId="30634" xr:uid="{00000000-0005-0000-0000-000085430000}"/>
    <cellStyle name="備註 7 2 2 2 7 3" xfId="44777" xr:uid="{00000000-0005-0000-0000-000085430000}"/>
    <cellStyle name="備註 7 2 2 2 8" xfId="11766" xr:uid="{00000000-0005-0000-0000-0000190A0000}"/>
    <cellStyle name="備註 7 2 2 2 8 2" xfId="30330" xr:uid="{00000000-0005-0000-0000-000086430000}"/>
    <cellStyle name="備註 7 2 2 2 8 3" xfId="44477" xr:uid="{00000000-0005-0000-0000-000086430000}"/>
    <cellStyle name="備註 7 2 2 2 9" xfId="14190" xr:uid="{00000000-0005-0000-0000-000008060000}"/>
    <cellStyle name="備註 7 2 2 2 9 2" xfId="32746" xr:uid="{00000000-0005-0000-0000-000087430000}"/>
    <cellStyle name="備註 7 2 2 2 9 3" xfId="46746" xr:uid="{00000000-0005-0000-0000-000087430000}"/>
    <cellStyle name="備註 7 2 2 3" xfId="1935" xr:uid="{00000000-0005-0000-0000-000008060000}"/>
    <cellStyle name="備註 7 2 2 3 10" xfId="17270" xr:uid="{00000000-0005-0000-0000-000008060000}"/>
    <cellStyle name="備註 7 2 2 3 10 2" xfId="35826" xr:uid="{00000000-0005-0000-0000-000089430000}"/>
    <cellStyle name="備註 7 2 2 3 10 3" xfId="49494" xr:uid="{00000000-0005-0000-0000-000089430000}"/>
    <cellStyle name="備註 7 2 2 3 11" xfId="15926" xr:uid="{00000000-0005-0000-0000-00001B0A0000}"/>
    <cellStyle name="備註 7 2 2 3 11 2" xfId="34482" xr:uid="{00000000-0005-0000-0000-00008A430000}"/>
    <cellStyle name="備註 7 2 2 3 11 3" xfId="48327" xr:uid="{00000000-0005-0000-0000-00008A430000}"/>
    <cellStyle name="備註 7 2 2 3 12" xfId="54855" xr:uid="{00000000-0005-0000-0000-000008060000}"/>
    <cellStyle name="備註 7 2 2 3 2" xfId="5142" xr:uid="{00000000-0005-0000-0000-00001B0A0000}"/>
    <cellStyle name="備註 7 2 2 3 2 2" xfId="20169" xr:uid="{00000000-0005-0000-0000-00002A0D0000}"/>
    <cellStyle name="備註 7 2 2 3 2 2 2" xfId="38721" xr:uid="{00000000-0005-0000-0000-00008C430000}"/>
    <cellStyle name="備註 7 2 2 3 2 2 3" xfId="52206" xr:uid="{00000000-0005-0000-0000-00008C430000}"/>
    <cellStyle name="備註 7 2 2 3 2 3" xfId="25559" xr:uid="{00000000-0005-0000-0000-00008B430000}"/>
    <cellStyle name="備註 7 2 2 3 2 4" xfId="41115" xr:uid="{00000000-0005-0000-0000-00008B430000}"/>
    <cellStyle name="備註 7 2 2 3 3" xfId="7108" xr:uid="{00000000-0005-0000-0000-00001B0A0000}"/>
    <cellStyle name="備註 7 2 2 3 3 2" xfId="27293" xr:uid="{00000000-0005-0000-0000-00008D430000}"/>
    <cellStyle name="備註 7 2 2 3 3 3" xfId="42390" xr:uid="{00000000-0005-0000-0000-00008D430000}"/>
    <cellStyle name="備註 7 2 2 3 4" xfId="4045" xr:uid="{00000000-0005-0000-0000-00001B0A0000}"/>
    <cellStyle name="備註 7 2 2 3 4 2" xfId="24598" xr:uid="{00000000-0005-0000-0000-00008E430000}"/>
    <cellStyle name="備註 7 2 2 3 4 3" xfId="24509" xr:uid="{00000000-0005-0000-0000-00008E430000}"/>
    <cellStyle name="備註 7 2 2 3 5" xfId="7276" xr:uid="{00000000-0005-0000-0000-00001B0A0000}"/>
    <cellStyle name="備註 7 2 2 3 5 2" xfId="27461" xr:uid="{00000000-0005-0000-0000-00008F430000}"/>
    <cellStyle name="備註 7 2 2 3 5 3" xfId="42548" xr:uid="{00000000-0005-0000-0000-00008F430000}"/>
    <cellStyle name="備註 7 2 2 3 6" xfId="10839" xr:uid="{00000000-0005-0000-0000-0000962A0000}"/>
    <cellStyle name="備註 7 2 2 3 7" xfId="14150" xr:uid="{00000000-0005-0000-0000-00001B0A0000}"/>
    <cellStyle name="備註 7 2 2 3 7 2" xfId="32706" xr:uid="{00000000-0005-0000-0000-000091430000}"/>
    <cellStyle name="備註 7 2 2 3 7 3" xfId="46706" xr:uid="{00000000-0005-0000-0000-000091430000}"/>
    <cellStyle name="備註 7 2 2 3 8" xfId="13540" xr:uid="{00000000-0005-0000-0000-000008060000}"/>
    <cellStyle name="備註 7 2 2 3 8 2" xfId="32096" xr:uid="{00000000-0005-0000-0000-000092430000}"/>
    <cellStyle name="備註 7 2 2 3 8 3" xfId="46152" xr:uid="{00000000-0005-0000-0000-000092430000}"/>
    <cellStyle name="備註 7 2 2 3 9" xfId="13712" xr:uid="{00000000-0005-0000-0000-00001B0A0000}"/>
    <cellStyle name="備註 7 2 2 3 9 2" xfId="32268" xr:uid="{00000000-0005-0000-0000-000093430000}"/>
    <cellStyle name="備註 7 2 2 3 9 3" xfId="46302" xr:uid="{00000000-0005-0000-0000-000093430000}"/>
    <cellStyle name="備註 7 2 2 4" xfId="3158" xr:uid="{00000000-0005-0000-0000-000008060000}"/>
    <cellStyle name="備註 7 2 2 4 10" xfId="21922" xr:uid="{00000000-0005-0000-0000-000008060000}"/>
    <cellStyle name="備註 7 2 2 4 10 2" xfId="40462" xr:uid="{00000000-0005-0000-0000-000095430000}"/>
    <cellStyle name="備註 7 2 2 4 10 3" xfId="53810" xr:uid="{00000000-0005-0000-0000-000095430000}"/>
    <cellStyle name="備註 7 2 2 4 11" xfId="24360" xr:uid="{00000000-0005-0000-0000-000094430000}"/>
    <cellStyle name="備註 7 2 2 4 12" xfId="55979" xr:uid="{00000000-0005-0000-0000-000008060000}"/>
    <cellStyle name="備註 7 2 2 4 2" xfId="6365" xr:uid="{00000000-0005-0000-0000-00001C0A0000}"/>
    <cellStyle name="備註 7 2 2 4 2 2" xfId="26773" xr:uid="{00000000-0005-0000-0000-000096430000}"/>
    <cellStyle name="備註 7 2 2 4 2 3" xfId="41994" xr:uid="{00000000-0005-0000-0000-000096430000}"/>
    <cellStyle name="備註 7 2 2 4 3" xfId="10048" xr:uid="{00000000-0005-0000-0000-00001C0A0000}"/>
    <cellStyle name="備註 7 2 2 4 3 2" xfId="29649" xr:uid="{00000000-0005-0000-0000-000097430000}"/>
    <cellStyle name="備註 7 2 2 4 3 3" xfId="44214" xr:uid="{00000000-0005-0000-0000-000097430000}"/>
    <cellStyle name="備註 7 2 2 4 4" xfId="10840" xr:uid="{00000000-0005-0000-0000-0000972A0000}"/>
    <cellStyle name="備註 7 2 2 4 5" xfId="11783" xr:uid="{00000000-0005-0000-0000-00001C0A0000}"/>
    <cellStyle name="備註 7 2 2 4 5 2" xfId="30347" xr:uid="{00000000-0005-0000-0000-000099430000}"/>
    <cellStyle name="備註 7 2 2 4 5 3" xfId="44494" xr:uid="{00000000-0005-0000-0000-000099430000}"/>
    <cellStyle name="備註 7 2 2 4 6" xfId="16223" xr:uid="{00000000-0005-0000-0000-000008060000}"/>
    <cellStyle name="備註 7 2 2 4 6 2" xfId="34779" xr:uid="{00000000-0005-0000-0000-00009A430000}"/>
    <cellStyle name="備註 7 2 2 4 6 3" xfId="48571" xr:uid="{00000000-0005-0000-0000-00009A430000}"/>
    <cellStyle name="備註 7 2 2 4 7" xfId="17064" xr:uid="{00000000-0005-0000-0000-00001C0A0000}"/>
    <cellStyle name="備註 7 2 2 4 7 2" xfId="35620" xr:uid="{00000000-0005-0000-0000-00009B430000}"/>
    <cellStyle name="備註 7 2 2 4 7 3" xfId="49300" xr:uid="{00000000-0005-0000-0000-00009B430000}"/>
    <cellStyle name="備註 7 2 2 4 8" xfId="16122" xr:uid="{00000000-0005-0000-0000-000008060000}"/>
    <cellStyle name="備註 7 2 2 4 8 2" xfId="34678" xr:uid="{00000000-0005-0000-0000-00009C430000}"/>
    <cellStyle name="備註 7 2 2 4 8 3" xfId="48486" xr:uid="{00000000-0005-0000-0000-00009C430000}"/>
    <cellStyle name="備註 7 2 2 4 9" xfId="19445" xr:uid="{00000000-0005-0000-0000-00001C0A0000}"/>
    <cellStyle name="備註 7 2 2 4 9 2" xfId="38001" xr:uid="{00000000-0005-0000-0000-00009D430000}"/>
    <cellStyle name="備註 7 2 2 4 9 3" xfId="51493" xr:uid="{00000000-0005-0000-0000-00009D430000}"/>
    <cellStyle name="備註 7 2 2 5" xfId="4711" xr:uid="{00000000-0005-0000-0000-0000190A0000}"/>
    <cellStyle name="備註 7 2 2 5 2" xfId="25222" xr:uid="{00000000-0005-0000-0000-00009E430000}"/>
    <cellStyle name="備註 7 2 2 5 3" xfId="22535" xr:uid="{00000000-0005-0000-0000-00009E430000}"/>
    <cellStyle name="備註 7 2 2 6" xfId="10837" xr:uid="{00000000-0005-0000-0000-0000942A0000}"/>
    <cellStyle name="備註 7 2 2 7" xfId="15298" xr:uid="{00000000-0005-0000-0000-000008060000}"/>
    <cellStyle name="備註 7 2 2 7 2" xfId="33854" xr:uid="{00000000-0005-0000-0000-0000A0430000}"/>
    <cellStyle name="備註 7 2 2 7 3" xfId="47790" xr:uid="{00000000-0005-0000-0000-0000A0430000}"/>
    <cellStyle name="備註 7 2 2 8" xfId="12866" xr:uid="{00000000-0005-0000-0000-0000190A0000}"/>
    <cellStyle name="備註 7 2 2 8 2" xfId="31422" xr:uid="{00000000-0005-0000-0000-0000A1430000}"/>
    <cellStyle name="備註 7 2 2 8 3" xfId="45507" xr:uid="{00000000-0005-0000-0000-0000A1430000}"/>
    <cellStyle name="備註 7 2 2 9" xfId="17994" xr:uid="{00000000-0005-0000-0000-000008060000}"/>
    <cellStyle name="備註 7 2 2 9 2" xfId="36550" xr:uid="{00000000-0005-0000-0000-0000A2430000}"/>
    <cellStyle name="備註 7 2 2 9 3" xfId="50120" xr:uid="{00000000-0005-0000-0000-0000A2430000}"/>
    <cellStyle name="備註 7 2 3" xfId="1499" xr:uid="{00000000-0005-0000-0000-000009060000}"/>
    <cellStyle name="備註 7 2 3 10" xfId="13463" xr:uid="{00000000-0005-0000-0000-00001D0A0000}"/>
    <cellStyle name="備註 7 2 3 10 2" xfId="32019" xr:uid="{00000000-0005-0000-0000-0000A4430000}"/>
    <cellStyle name="備註 7 2 3 10 3" xfId="46085" xr:uid="{00000000-0005-0000-0000-0000A4430000}"/>
    <cellStyle name="備註 7 2 3 11" xfId="21153" xr:uid="{00000000-0005-0000-0000-000009060000}"/>
    <cellStyle name="備註 7 2 3 11 2" xfId="39693" xr:uid="{00000000-0005-0000-0000-0000A5430000}"/>
    <cellStyle name="備註 7 2 3 11 3" xfId="53041" xr:uid="{00000000-0005-0000-0000-0000A5430000}"/>
    <cellStyle name="備註 7 2 3 12" xfId="19430" xr:uid="{00000000-0005-0000-0000-000009060000}"/>
    <cellStyle name="備註 7 2 3 12 2" xfId="37986" xr:uid="{00000000-0005-0000-0000-0000A6430000}"/>
    <cellStyle name="備註 7 2 3 12 3" xfId="51478" xr:uid="{00000000-0005-0000-0000-0000A6430000}"/>
    <cellStyle name="備註 7 2 3 13" xfId="22343" xr:uid="{00000000-0005-0000-0000-00001D0A0000}"/>
    <cellStyle name="備註 7 2 3 13 2" xfId="40883" xr:uid="{00000000-0005-0000-0000-0000A7430000}"/>
    <cellStyle name="備註 7 2 3 13 3" xfId="54077" xr:uid="{00000000-0005-0000-0000-0000A7430000}"/>
    <cellStyle name="備註 7 2 3 14" xfId="23234" xr:uid="{00000000-0005-0000-0000-0000A3430000}"/>
    <cellStyle name="備註 7 2 3 15" xfId="29827" xr:uid="{00000000-0005-0000-0000-0000A3430000}"/>
    <cellStyle name="備註 7 2 3 16" xfId="54600" xr:uid="{00000000-0005-0000-0000-000009060000}"/>
    <cellStyle name="備註 7 2 3 2" xfId="2127" xr:uid="{00000000-0005-0000-0000-000009060000}"/>
    <cellStyle name="備註 7 2 3 2 10" xfId="12290" xr:uid="{00000000-0005-0000-0000-00001E0A0000}"/>
    <cellStyle name="備註 7 2 3 2 10 2" xfId="30851" xr:uid="{00000000-0005-0000-0000-0000A9430000}"/>
    <cellStyle name="備註 7 2 3 2 10 3" xfId="44964" xr:uid="{00000000-0005-0000-0000-0000A9430000}"/>
    <cellStyle name="備註 7 2 3 2 11" xfId="17808" xr:uid="{00000000-0005-0000-0000-000009060000}"/>
    <cellStyle name="備註 7 2 3 2 11 2" xfId="36364" xr:uid="{00000000-0005-0000-0000-0000AA430000}"/>
    <cellStyle name="備註 7 2 3 2 11 3" xfId="49960" xr:uid="{00000000-0005-0000-0000-0000AA430000}"/>
    <cellStyle name="備註 7 2 3 2 12" xfId="18814" xr:uid="{00000000-0005-0000-0000-00001E0A0000}"/>
    <cellStyle name="備註 7 2 3 2 12 2" xfId="37370" xr:uid="{00000000-0005-0000-0000-0000AB430000}"/>
    <cellStyle name="備註 7 2 3 2 12 3" xfId="50863" xr:uid="{00000000-0005-0000-0000-0000AB430000}"/>
    <cellStyle name="備註 7 2 3 2 13" xfId="23638" xr:uid="{00000000-0005-0000-0000-0000A8430000}"/>
    <cellStyle name="備註 7 2 3 2 14" xfId="55047" xr:uid="{00000000-0005-0000-0000-000009060000}"/>
    <cellStyle name="備註 7 2 3 2 2" xfId="5334" xr:uid="{00000000-0005-0000-0000-00001E0A0000}"/>
    <cellStyle name="備註 7 2 3 2 2 2" xfId="20324" xr:uid="{00000000-0005-0000-0000-00002E0D0000}"/>
    <cellStyle name="備註 7 2 3 2 2 2 2" xfId="38876" xr:uid="{00000000-0005-0000-0000-0000AD430000}"/>
    <cellStyle name="備註 7 2 3 2 2 2 3" xfId="52355" xr:uid="{00000000-0005-0000-0000-0000AD430000}"/>
    <cellStyle name="備註 7 2 3 2 2 3" xfId="25751" xr:uid="{00000000-0005-0000-0000-0000AC430000}"/>
    <cellStyle name="備註 7 2 3 2 2 4" xfId="41247" xr:uid="{00000000-0005-0000-0000-0000AC430000}"/>
    <cellStyle name="備註 7 2 3 2 3" xfId="7300" xr:uid="{00000000-0005-0000-0000-00001E0A0000}"/>
    <cellStyle name="備註 7 2 3 2 3 2" xfId="27485" xr:uid="{00000000-0005-0000-0000-0000AE430000}"/>
    <cellStyle name="備註 7 2 3 2 3 3" xfId="42571" xr:uid="{00000000-0005-0000-0000-0000AE430000}"/>
    <cellStyle name="備註 7 2 3 2 4" xfId="4398" xr:uid="{00000000-0005-0000-0000-00001E0A0000}"/>
    <cellStyle name="備註 7 2 3 2 4 2" xfId="24912" xr:uid="{00000000-0005-0000-0000-0000AF430000}"/>
    <cellStyle name="備註 7 2 3 2 4 3" xfId="22612" xr:uid="{00000000-0005-0000-0000-0000AF430000}"/>
    <cellStyle name="備註 7 2 3 2 5" xfId="6794" xr:uid="{00000000-0005-0000-0000-00001E0A0000}"/>
    <cellStyle name="備註 7 2 3 2 5 2" xfId="27055" xr:uid="{00000000-0005-0000-0000-0000B0430000}"/>
    <cellStyle name="備註 7 2 3 2 5 3" xfId="42229" xr:uid="{00000000-0005-0000-0000-0000B0430000}"/>
    <cellStyle name="備註 7 2 3 2 6" xfId="10842" xr:uid="{00000000-0005-0000-0000-0000992A0000}"/>
    <cellStyle name="備註 7 2 3 2 7" xfId="11615" xr:uid="{00000000-0005-0000-0000-00001E0A0000}"/>
    <cellStyle name="備註 7 2 3 2 7 2" xfId="30179" xr:uid="{00000000-0005-0000-0000-0000B2430000}"/>
    <cellStyle name="備註 7 2 3 2 7 3" xfId="44378" xr:uid="{00000000-0005-0000-0000-0000B2430000}"/>
    <cellStyle name="備註 7 2 3 2 8" xfId="12219" xr:uid="{00000000-0005-0000-0000-00001D0A0000}"/>
    <cellStyle name="備註 7 2 3 2 8 2" xfId="30781" xr:uid="{00000000-0005-0000-0000-0000B3430000}"/>
    <cellStyle name="備註 7 2 3 2 8 3" xfId="44905" xr:uid="{00000000-0005-0000-0000-0000B3430000}"/>
    <cellStyle name="備註 7 2 3 2 9" xfId="14341" xr:uid="{00000000-0005-0000-0000-000009060000}"/>
    <cellStyle name="備註 7 2 3 2 9 2" xfId="32897" xr:uid="{00000000-0005-0000-0000-0000B4430000}"/>
    <cellStyle name="備註 7 2 3 2 9 3" xfId="46886" xr:uid="{00000000-0005-0000-0000-0000B4430000}"/>
    <cellStyle name="備註 7 2 3 3" xfId="1934" xr:uid="{00000000-0005-0000-0000-000009060000}"/>
    <cellStyle name="備註 7 2 3 3 10" xfId="15904" xr:uid="{00000000-0005-0000-0000-000009060000}"/>
    <cellStyle name="備註 7 2 3 3 10 2" xfId="34460" xr:uid="{00000000-0005-0000-0000-0000B6430000}"/>
    <cellStyle name="備註 7 2 3 3 10 3" xfId="48307" xr:uid="{00000000-0005-0000-0000-0000B6430000}"/>
    <cellStyle name="備註 7 2 3 3 11" xfId="19111" xr:uid="{00000000-0005-0000-0000-00001F0A0000}"/>
    <cellStyle name="備註 7 2 3 3 11 2" xfId="37667" xr:uid="{00000000-0005-0000-0000-0000B7430000}"/>
    <cellStyle name="備註 7 2 3 3 11 3" xfId="51159" xr:uid="{00000000-0005-0000-0000-0000B7430000}"/>
    <cellStyle name="備註 7 2 3 3 12" xfId="54854" xr:uid="{00000000-0005-0000-0000-000009060000}"/>
    <cellStyle name="備註 7 2 3 3 2" xfId="5141" xr:uid="{00000000-0005-0000-0000-00001F0A0000}"/>
    <cellStyle name="備註 7 2 3 3 2 2" xfId="20168" xr:uid="{00000000-0005-0000-0000-0000300D0000}"/>
    <cellStyle name="備註 7 2 3 3 2 2 2" xfId="38720" xr:uid="{00000000-0005-0000-0000-0000B9430000}"/>
    <cellStyle name="備註 7 2 3 3 2 2 3" xfId="52205" xr:uid="{00000000-0005-0000-0000-0000B9430000}"/>
    <cellStyle name="備註 7 2 3 3 2 3" xfId="25558" xr:uid="{00000000-0005-0000-0000-0000B8430000}"/>
    <cellStyle name="備註 7 2 3 3 2 4" xfId="41114" xr:uid="{00000000-0005-0000-0000-0000B8430000}"/>
    <cellStyle name="備註 7 2 3 3 3" xfId="7107" xr:uid="{00000000-0005-0000-0000-00001F0A0000}"/>
    <cellStyle name="備註 7 2 3 3 3 2" xfId="27292" xr:uid="{00000000-0005-0000-0000-0000BA430000}"/>
    <cellStyle name="備註 7 2 3 3 3 3" xfId="42389" xr:uid="{00000000-0005-0000-0000-0000BA430000}"/>
    <cellStyle name="備註 7 2 3 3 4" xfId="4044" xr:uid="{00000000-0005-0000-0000-00001F0A0000}"/>
    <cellStyle name="備註 7 2 3 3 4 2" xfId="24597" xr:uid="{00000000-0005-0000-0000-0000BB430000}"/>
    <cellStyle name="備註 7 2 3 3 4 3" xfId="22748" xr:uid="{00000000-0005-0000-0000-0000BB430000}"/>
    <cellStyle name="備註 7 2 3 3 5" xfId="6647" xr:uid="{00000000-0005-0000-0000-00001F0A0000}"/>
    <cellStyle name="備註 7 2 3 3 5 2" xfId="26908" xr:uid="{00000000-0005-0000-0000-0000BC430000}"/>
    <cellStyle name="備註 7 2 3 3 5 3" xfId="42084" xr:uid="{00000000-0005-0000-0000-0000BC430000}"/>
    <cellStyle name="備註 7 2 3 3 6" xfId="10843" xr:uid="{00000000-0005-0000-0000-00009A2A0000}"/>
    <cellStyle name="備註 7 2 3 3 7" xfId="14023" xr:uid="{00000000-0005-0000-0000-00001F0A0000}"/>
    <cellStyle name="備註 7 2 3 3 7 2" xfId="32579" xr:uid="{00000000-0005-0000-0000-0000BE430000}"/>
    <cellStyle name="備註 7 2 3 3 7 3" xfId="46583" xr:uid="{00000000-0005-0000-0000-0000BE430000}"/>
    <cellStyle name="備註 7 2 3 3 8" xfId="14339" xr:uid="{00000000-0005-0000-0000-000009060000}"/>
    <cellStyle name="備註 7 2 3 3 8 2" xfId="32895" xr:uid="{00000000-0005-0000-0000-0000BF430000}"/>
    <cellStyle name="備註 7 2 3 3 8 3" xfId="46884" xr:uid="{00000000-0005-0000-0000-0000BF430000}"/>
    <cellStyle name="備註 7 2 3 3 9" xfId="15799" xr:uid="{00000000-0005-0000-0000-00001F0A0000}"/>
    <cellStyle name="備註 7 2 3 3 9 2" xfId="34355" xr:uid="{00000000-0005-0000-0000-0000C0430000}"/>
    <cellStyle name="備註 7 2 3 3 9 3" xfId="48210" xr:uid="{00000000-0005-0000-0000-0000C0430000}"/>
    <cellStyle name="備註 7 2 3 4" xfId="3157" xr:uid="{00000000-0005-0000-0000-000009060000}"/>
    <cellStyle name="備註 7 2 3 4 10" xfId="21921" xr:uid="{00000000-0005-0000-0000-000009060000}"/>
    <cellStyle name="備註 7 2 3 4 10 2" xfId="40461" xr:uid="{00000000-0005-0000-0000-0000C2430000}"/>
    <cellStyle name="備註 7 2 3 4 10 3" xfId="53809" xr:uid="{00000000-0005-0000-0000-0000C2430000}"/>
    <cellStyle name="備註 7 2 3 4 11" xfId="24359" xr:uid="{00000000-0005-0000-0000-0000C1430000}"/>
    <cellStyle name="備註 7 2 3 4 12" xfId="55978" xr:uid="{00000000-0005-0000-0000-000009060000}"/>
    <cellStyle name="備註 7 2 3 4 2" xfId="6364" xr:uid="{00000000-0005-0000-0000-0000200A0000}"/>
    <cellStyle name="備註 7 2 3 4 2 2" xfId="26772" xr:uid="{00000000-0005-0000-0000-0000C3430000}"/>
    <cellStyle name="備註 7 2 3 4 2 3" xfId="41993" xr:uid="{00000000-0005-0000-0000-0000C3430000}"/>
    <cellStyle name="備註 7 2 3 4 3" xfId="10047" xr:uid="{00000000-0005-0000-0000-0000200A0000}"/>
    <cellStyle name="備註 7 2 3 4 3 2" xfId="29648" xr:uid="{00000000-0005-0000-0000-0000C4430000}"/>
    <cellStyle name="備註 7 2 3 4 3 3" xfId="44213" xr:uid="{00000000-0005-0000-0000-0000C4430000}"/>
    <cellStyle name="備註 7 2 3 4 4" xfId="10844" xr:uid="{00000000-0005-0000-0000-00009B2A0000}"/>
    <cellStyle name="備註 7 2 3 4 5" xfId="11956" xr:uid="{00000000-0005-0000-0000-0000200A0000}"/>
    <cellStyle name="備註 7 2 3 4 5 2" xfId="30520" xr:uid="{00000000-0005-0000-0000-0000C6430000}"/>
    <cellStyle name="備註 7 2 3 4 5 3" xfId="44664" xr:uid="{00000000-0005-0000-0000-0000C6430000}"/>
    <cellStyle name="備註 7 2 3 4 6" xfId="16222" xr:uid="{00000000-0005-0000-0000-000009060000}"/>
    <cellStyle name="備註 7 2 3 4 6 2" xfId="34778" xr:uid="{00000000-0005-0000-0000-0000C7430000}"/>
    <cellStyle name="備註 7 2 3 4 6 3" xfId="48570" xr:uid="{00000000-0005-0000-0000-0000C7430000}"/>
    <cellStyle name="備註 7 2 3 4 7" xfId="17063" xr:uid="{00000000-0005-0000-0000-0000200A0000}"/>
    <cellStyle name="備註 7 2 3 4 7 2" xfId="35619" xr:uid="{00000000-0005-0000-0000-0000C8430000}"/>
    <cellStyle name="備註 7 2 3 4 7 3" xfId="49299" xr:uid="{00000000-0005-0000-0000-0000C8430000}"/>
    <cellStyle name="備註 7 2 3 4 8" xfId="14132" xr:uid="{00000000-0005-0000-0000-000009060000}"/>
    <cellStyle name="備註 7 2 3 4 8 2" xfId="32688" xr:uid="{00000000-0005-0000-0000-0000C9430000}"/>
    <cellStyle name="備註 7 2 3 4 8 3" xfId="46688" xr:uid="{00000000-0005-0000-0000-0000C9430000}"/>
    <cellStyle name="備註 7 2 3 4 9" xfId="19645" xr:uid="{00000000-0005-0000-0000-0000200A0000}"/>
    <cellStyle name="備註 7 2 3 4 9 2" xfId="38201" xr:uid="{00000000-0005-0000-0000-0000CA430000}"/>
    <cellStyle name="備註 7 2 3 4 9 3" xfId="51693" xr:uid="{00000000-0005-0000-0000-0000CA430000}"/>
    <cellStyle name="備註 7 2 3 5" xfId="4712" xr:uid="{00000000-0005-0000-0000-00001D0A0000}"/>
    <cellStyle name="備註 7 2 3 5 2" xfId="25223" xr:uid="{00000000-0005-0000-0000-0000CB430000}"/>
    <cellStyle name="備註 7 2 3 5 3" xfId="24424" xr:uid="{00000000-0005-0000-0000-0000CB430000}"/>
    <cellStyle name="備註 7 2 3 6" xfId="10841" xr:uid="{00000000-0005-0000-0000-0000982A0000}"/>
    <cellStyle name="備註 7 2 3 7" xfId="15220" xr:uid="{00000000-0005-0000-0000-000009060000}"/>
    <cellStyle name="備註 7 2 3 7 2" xfId="33776" xr:uid="{00000000-0005-0000-0000-0000CD430000}"/>
    <cellStyle name="備註 7 2 3 7 3" xfId="47721" xr:uid="{00000000-0005-0000-0000-0000CD430000}"/>
    <cellStyle name="備註 7 2 3 8" xfId="13803" xr:uid="{00000000-0005-0000-0000-00001D0A0000}"/>
    <cellStyle name="備註 7 2 3 8 2" xfId="32359" xr:uid="{00000000-0005-0000-0000-0000CE430000}"/>
    <cellStyle name="備註 7 2 3 8 3" xfId="46385" xr:uid="{00000000-0005-0000-0000-0000CE430000}"/>
    <cellStyle name="備註 7 2 3 9" xfId="15226" xr:uid="{00000000-0005-0000-0000-000009060000}"/>
    <cellStyle name="備註 7 2 3 9 2" xfId="33782" xr:uid="{00000000-0005-0000-0000-0000CF430000}"/>
    <cellStyle name="備註 7 2 3 9 3" xfId="47727" xr:uid="{00000000-0005-0000-0000-0000CF430000}"/>
    <cellStyle name="備註 7 2 4" xfId="2129" xr:uid="{00000000-0005-0000-0000-000007060000}"/>
    <cellStyle name="備註 7 2 4 10" xfId="15637" xr:uid="{00000000-0005-0000-0000-0000210A0000}"/>
    <cellStyle name="備註 7 2 4 10 2" xfId="34193" xr:uid="{00000000-0005-0000-0000-0000D1430000}"/>
    <cellStyle name="備註 7 2 4 10 3" xfId="48082" xr:uid="{00000000-0005-0000-0000-0000D1430000}"/>
    <cellStyle name="備註 7 2 4 11" xfId="12822" xr:uid="{00000000-0005-0000-0000-000007060000}"/>
    <cellStyle name="備註 7 2 4 11 2" xfId="31378" xr:uid="{00000000-0005-0000-0000-0000D2430000}"/>
    <cellStyle name="備註 7 2 4 11 3" xfId="45465" xr:uid="{00000000-0005-0000-0000-0000D2430000}"/>
    <cellStyle name="備註 7 2 4 12" xfId="19423" xr:uid="{00000000-0005-0000-0000-0000210A0000}"/>
    <cellStyle name="備註 7 2 4 12 2" xfId="37979" xr:uid="{00000000-0005-0000-0000-0000D3430000}"/>
    <cellStyle name="備註 7 2 4 12 3" xfId="51471" xr:uid="{00000000-0005-0000-0000-0000D3430000}"/>
    <cellStyle name="備註 7 2 4 13" xfId="23640" xr:uid="{00000000-0005-0000-0000-0000D0430000}"/>
    <cellStyle name="備註 7 2 4 14" xfId="55049" xr:uid="{00000000-0005-0000-0000-000007060000}"/>
    <cellStyle name="備註 7 2 4 2" xfId="5336" xr:uid="{00000000-0005-0000-0000-0000210A0000}"/>
    <cellStyle name="備註 7 2 4 2 2" xfId="20326" xr:uid="{00000000-0005-0000-0000-0000330D0000}"/>
    <cellStyle name="備註 7 2 4 2 2 2" xfId="38878" xr:uid="{00000000-0005-0000-0000-0000D5430000}"/>
    <cellStyle name="備註 7 2 4 2 2 3" xfId="52357" xr:uid="{00000000-0005-0000-0000-0000D5430000}"/>
    <cellStyle name="備註 7 2 4 2 3" xfId="25753" xr:uid="{00000000-0005-0000-0000-0000D4430000}"/>
    <cellStyle name="備註 7 2 4 2 4" xfId="41249" xr:uid="{00000000-0005-0000-0000-0000D4430000}"/>
    <cellStyle name="備註 7 2 4 3" xfId="7302" xr:uid="{00000000-0005-0000-0000-0000210A0000}"/>
    <cellStyle name="備註 7 2 4 3 2" xfId="27487" xr:uid="{00000000-0005-0000-0000-0000D6430000}"/>
    <cellStyle name="備註 7 2 4 3 3" xfId="42573" xr:uid="{00000000-0005-0000-0000-0000D6430000}"/>
    <cellStyle name="備註 7 2 4 4" xfId="6419" xr:uid="{00000000-0005-0000-0000-0000210A0000}"/>
    <cellStyle name="備註 7 2 4 4 2" xfId="26824" xr:uid="{00000000-0005-0000-0000-0000D7430000}"/>
    <cellStyle name="備註 7 2 4 4 3" xfId="42036" xr:uid="{00000000-0005-0000-0000-0000D7430000}"/>
    <cellStyle name="備註 7 2 4 5" xfId="6796" xr:uid="{00000000-0005-0000-0000-0000210A0000}"/>
    <cellStyle name="備註 7 2 4 5 2" xfId="27057" xr:uid="{00000000-0005-0000-0000-0000D8430000}"/>
    <cellStyle name="備註 7 2 4 5 3" xfId="42231" xr:uid="{00000000-0005-0000-0000-0000D8430000}"/>
    <cellStyle name="備註 7 2 4 6" xfId="10845" xr:uid="{00000000-0005-0000-0000-00009C2A0000}"/>
    <cellStyle name="備註 7 2 4 7" xfId="11611" xr:uid="{00000000-0005-0000-0000-0000210A0000}"/>
    <cellStyle name="備註 7 2 4 7 2" xfId="30175" xr:uid="{00000000-0005-0000-0000-0000DA430000}"/>
    <cellStyle name="備註 7 2 4 7 3" xfId="44374" xr:uid="{00000000-0005-0000-0000-0000DA430000}"/>
    <cellStyle name="備註 7 2 4 8" xfId="11925" xr:uid="{00000000-0005-0000-0000-0000200A0000}"/>
    <cellStyle name="備註 7 2 4 8 2" xfId="30489" xr:uid="{00000000-0005-0000-0000-0000DB430000}"/>
    <cellStyle name="備註 7 2 4 8 3" xfId="44633" xr:uid="{00000000-0005-0000-0000-0000DB430000}"/>
    <cellStyle name="備註 7 2 4 9" xfId="14665" xr:uid="{00000000-0005-0000-0000-000007060000}"/>
    <cellStyle name="備註 7 2 4 9 2" xfId="33221" xr:uid="{00000000-0005-0000-0000-0000DC430000}"/>
    <cellStyle name="備註 7 2 4 9 3" xfId="47190" xr:uid="{00000000-0005-0000-0000-0000DC430000}"/>
    <cellStyle name="備註 7 2 5" xfId="1936" xr:uid="{00000000-0005-0000-0000-000007060000}"/>
    <cellStyle name="備註 7 2 5 10" xfId="15738" xr:uid="{00000000-0005-0000-0000-000007060000}"/>
    <cellStyle name="備註 7 2 5 10 2" xfId="34294" xr:uid="{00000000-0005-0000-0000-0000DE430000}"/>
    <cellStyle name="備註 7 2 5 10 3" xfId="48153" xr:uid="{00000000-0005-0000-0000-0000DE430000}"/>
    <cellStyle name="備註 7 2 5 11" xfId="19229" xr:uid="{00000000-0005-0000-0000-0000220A0000}"/>
    <cellStyle name="備註 7 2 5 11 2" xfId="37785" xr:uid="{00000000-0005-0000-0000-0000DF430000}"/>
    <cellStyle name="備註 7 2 5 11 3" xfId="51277" xr:uid="{00000000-0005-0000-0000-0000DF430000}"/>
    <cellStyle name="備註 7 2 5 12" xfId="54856" xr:uid="{00000000-0005-0000-0000-000007060000}"/>
    <cellStyle name="備註 7 2 5 2" xfId="5143" xr:uid="{00000000-0005-0000-0000-0000220A0000}"/>
    <cellStyle name="備註 7 2 5 2 2" xfId="20170" xr:uid="{00000000-0005-0000-0000-0000350D0000}"/>
    <cellStyle name="備註 7 2 5 2 2 2" xfId="38722" xr:uid="{00000000-0005-0000-0000-0000E1430000}"/>
    <cellStyle name="備註 7 2 5 2 2 3" xfId="52207" xr:uid="{00000000-0005-0000-0000-0000E1430000}"/>
    <cellStyle name="備註 7 2 5 2 3" xfId="25560" xr:uid="{00000000-0005-0000-0000-0000E0430000}"/>
    <cellStyle name="備註 7 2 5 2 4" xfId="41116" xr:uid="{00000000-0005-0000-0000-0000E0430000}"/>
    <cellStyle name="備註 7 2 5 3" xfId="7109" xr:uid="{00000000-0005-0000-0000-0000220A0000}"/>
    <cellStyle name="備註 7 2 5 3 2" xfId="27294" xr:uid="{00000000-0005-0000-0000-0000E2430000}"/>
    <cellStyle name="備註 7 2 5 3 3" xfId="42391" xr:uid="{00000000-0005-0000-0000-0000E2430000}"/>
    <cellStyle name="備註 7 2 5 4" xfId="4046" xr:uid="{00000000-0005-0000-0000-0000220A0000}"/>
    <cellStyle name="備註 7 2 5 4 2" xfId="24599" xr:uid="{00000000-0005-0000-0000-0000E3430000}"/>
    <cellStyle name="備註 7 2 5 4 3" xfId="29703" xr:uid="{00000000-0005-0000-0000-0000E3430000}"/>
    <cellStyle name="備註 7 2 5 5" xfId="6648" xr:uid="{00000000-0005-0000-0000-0000220A0000}"/>
    <cellStyle name="備註 7 2 5 5 2" xfId="26909" xr:uid="{00000000-0005-0000-0000-0000E4430000}"/>
    <cellStyle name="備註 7 2 5 5 3" xfId="42085" xr:uid="{00000000-0005-0000-0000-0000E4430000}"/>
    <cellStyle name="備註 7 2 5 6" xfId="10846" xr:uid="{00000000-0005-0000-0000-00009D2A0000}"/>
    <cellStyle name="備註 7 2 5 7" xfId="14218" xr:uid="{00000000-0005-0000-0000-0000220A0000}"/>
    <cellStyle name="備註 7 2 5 7 2" xfId="32774" xr:uid="{00000000-0005-0000-0000-0000E6430000}"/>
    <cellStyle name="備註 7 2 5 7 3" xfId="46771" xr:uid="{00000000-0005-0000-0000-0000E6430000}"/>
    <cellStyle name="備註 7 2 5 8" xfId="13870" xr:uid="{00000000-0005-0000-0000-000007060000}"/>
    <cellStyle name="備註 7 2 5 8 2" xfId="32426" xr:uid="{00000000-0005-0000-0000-0000E7430000}"/>
    <cellStyle name="備註 7 2 5 8 3" xfId="46442" xr:uid="{00000000-0005-0000-0000-0000E7430000}"/>
    <cellStyle name="備註 7 2 5 9" xfId="12831" xr:uid="{00000000-0005-0000-0000-0000220A0000}"/>
    <cellStyle name="備註 7 2 5 9 2" xfId="31387" xr:uid="{00000000-0005-0000-0000-0000E8430000}"/>
    <cellStyle name="備註 7 2 5 9 3" xfId="45474" xr:uid="{00000000-0005-0000-0000-0000E8430000}"/>
    <cellStyle name="備註 7 2 6" xfId="2078" xr:uid="{00000000-0005-0000-0000-000007060000}"/>
    <cellStyle name="備註 7 2 6 10" xfId="21339" xr:uid="{00000000-0005-0000-0000-000007060000}"/>
    <cellStyle name="備註 7 2 6 10 2" xfId="39879" xr:uid="{00000000-0005-0000-0000-0000EA430000}"/>
    <cellStyle name="備註 7 2 6 10 3" xfId="53227" xr:uid="{00000000-0005-0000-0000-0000EA430000}"/>
    <cellStyle name="備註 7 2 6 11" xfId="23595" xr:uid="{00000000-0005-0000-0000-0000E9430000}"/>
    <cellStyle name="備註 7 2 6 12" xfId="54998" xr:uid="{00000000-0005-0000-0000-000007060000}"/>
    <cellStyle name="備註 7 2 6 2" xfId="5285" xr:uid="{00000000-0005-0000-0000-0000230A0000}"/>
    <cellStyle name="備註 7 2 6 2 2" xfId="25702" xr:uid="{00000000-0005-0000-0000-0000EB430000}"/>
    <cellStyle name="備註 7 2 6 2 3" xfId="41198" xr:uid="{00000000-0005-0000-0000-0000EB430000}"/>
    <cellStyle name="備註 7 2 6 3" xfId="6745" xr:uid="{00000000-0005-0000-0000-0000230A0000}"/>
    <cellStyle name="備註 7 2 6 3 2" xfId="27006" xr:uid="{00000000-0005-0000-0000-0000EC430000}"/>
    <cellStyle name="備註 7 2 6 3 3" xfId="42180" xr:uid="{00000000-0005-0000-0000-0000EC430000}"/>
    <cellStyle name="備註 7 2 6 4" xfId="10847" xr:uid="{00000000-0005-0000-0000-00009E2A0000}"/>
    <cellStyle name="備註 7 2 6 5" xfId="14176" xr:uid="{00000000-0005-0000-0000-0000230A0000}"/>
    <cellStyle name="備註 7 2 6 5 2" xfId="32732" xr:uid="{00000000-0005-0000-0000-0000EE430000}"/>
    <cellStyle name="備註 7 2 6 5 3" xfId="46732" xr:uid="{00000000-0005-0000-0000-0000EE430000}"/>
    <cellStyle name="備註 7 2 6 6" xfId="12528" xr:uid="{00000000-0005-0000-0000-000007060000}"/>
    <cellStyle name="備註 7 2 6 6 2" xfId="31086" xr:uid="{00000000-0005-0000-0000-0000EF430000}"/>
    <cellStyle name="備註 7 2 6 6 3" xfId="45186" xr:uid="{00000000-0005-0000-0000-0000EF430000}"/>
    <cellStyle name="備註 7 2 6 7" xfId="12295" xr:uid="{00000000-0005-0000-0000-0000230A0000}"/>
    <cellStyle name="備註 7 2 6 7 2" xfId="30856" xr:uid="{00000000-0005-0000-0000-0000F0430000}"/>
    <cellStyle name="備註 7 2 6 7 3" xfId="44969" xr:uid="{00000000-0005-0000-0000-0000F0430000}"/>
    <cellStyle name="備註 7 2 6 8" xfId="17463" xr:uid="{00000000-0005-0000-0000-000007060000}"/>
    <cellStyle name="備註 7 2 6 8 2" xfId="36019" xr:uid="{00000000-0005-0000-0000-0000F1430000}"/>
    <cellStyle name="備註 7 2 6 8 3" xfId="49662" xr:uid="{00000000-0005-0000-0000-0000F1430000}"/>
    <cellStyle name="備註 7 2 6 9" xfId="15155" xr:uid="{00000000-0005-0000-0000-0000230A0000}"/>
    <cellStyle name="備註 7 2 6 9 2" xfId="33711" xr:uid="{00000000-0005-0000-0000-0000F2430000}"/>
    <cellStyle name="備註 7 2 6 9 3" xfId="47661" xr:uid="{00000000-0005-0000-0000-0000F2430000}"/>
    <cellStyle name="備註 7 2 7" xfId="4710" xr:uid="{00000000-0005-0000-0000-0000180A0000}"/>
    <cellStyle name="備註 7 2 7 2" xfId="25221" xr:uid="{00000000-0005-0000-0000-0000F3430000}"/>
    <cellStyle name="備註 7 2 7 3" xfId="22536" xr:uid="{00000000-0005-0000-0000-0000F3430000}"/>
    <cellStyle name="備註 7 2 8" xfId="10836" xr:uid="{00000000-0005-0000-0000-0000932A0000}"/>
    <cellStyle name="備註 7 2 9" xfId="15231" xr:uid="{00000000-0005-0000-0000-000007060000}"/>
    <cellStyle name="備註 7 2 9 2" xfId="33787" xr:uid="{00000000-0005-0000-0000-0000F5430000}"/>
    <cellStyle name="備註 7 2 9 3" xfId="47731" xr:uid="{00000000-0005-0000-0000-0000F5430000}"/>
    <cellStyle name="備註 7 3" xfId="1500" xr:uid="{00000000-0005-0000-0000-00000A060000}"/>
    <cellStyle name="備註 7 3 10" xfId="18265" xr:uid="{00000000-0005-0000-0000-0000240A0000}"/>
    <cellStyle name="備註 7 3 10 2" xfId="36821" xr:uid="{00000000-0005-0000-0000-0000F7430000}"/>
    <cellStyle name="備註 7 3 10 3" xfId="50359" xr:uid="{00000000-0005-0000-0000-0000F7430000}"/>
    <cellStyle name="備註 7 3 11" xfId="21154" xr:uid="{00000000-0005-0000-0000-00000A060000}"/>
    <cellStyle name="備註 7 3 11 2" xfId="39694" xr:uid="{00000000-0005-0000-0000-0000F8430000}"/>
    <cellStyle name="備註 7 3 11 3" xfId="53042" xr:uid="{00000000-0005-0000-0000-0000F8430000}"/>
    <cellStyle name="備註 7 3 12" xfId="19317" xr:uid="{00000000-0005-0000-0000-00000A060000}"/>
    <cellStyle name="備註 7 3 12 2" xfId="37873" xr:uid="{00000000-0005-0000-0000-0000F9430000}"/>
    <cellStyle name="備註 7 3 12 3" xfId="51365" xr:uid="{00000000-0005-0000-0000-0000F9430000}"/>
    <cellStyle name="備註 7 3 13" xfId="22344" xr:uid="{00000000-0005-0000-0000-0000240A0000}"/>
    <cellStyle name="備註 7 3 13 2" xfId="40884" xr:uid="{00000000-0005-0000-0000-0000FA430000}"/>
    <cellStyle name="備註 7 3 13 3" xfId="54078" xr:uid="{00000000-0005-0000-0000-0000FA430000}"/>
    <cellStyle name="備註 7 3 14" xfId="23235" xr:uid="{00000000-0005-0000-0000-0000F6430000}"/>
    <cellStyle name="備註 7 3 15" xfId="29830" xr:uid="{00000000-0005-0000-0000-0000F6430000}"/>
    <cellStyle name="備註 7 3 16" xfId="54601" xr:uid="{00000000-0005-0000-0000-00000A060000}"/>
    <cellStyle name="備註 7 3 2" xfId="2126" xr:uid="{00000000-0005-0000-0000-00000A060000}"/>
    <cellStyle name="備註 7 3 2 10" xfId="13489" xr:uid="{00000000-0005-0000-0000-0000250A0000}"/>
    <cellStyle name="備註 7 3 2 10 2" xfId="32045" xr:uid="{00000000-0005-0000-0000-0000FC430000}"/>
    <cellStyle name="備註 7 3 2 10 3" xfId="46110" xr:uid="{00000000-0005-0000-0000-0000FC430000}"/>
    <cellStyle name="備註 7 3 2 11" xfId="18264" xr:uid="{00000000-0005-0000-0000-00000A060000}"/>
    <cellStyle name="備註 7 3 2 11 2" xfId="36820" xr:uid="{00000000-0005-0000-0000-0000FD430000}"/>
    <cellStyle name="備註 7 3 2 11 3" xfId="50358" xr:uid="{00000000-0005-0000-0000-0000FD430000}"/>
    <cellStyle name="備註 7 3 2 12" xfId="18953" xr:uid="{00000000-0005-0000-0000-0000250A0000}"/>
    <cellStyle name="備註 7 3 2 12 2" xfId="37509" xr:uid="{00000000-0005-0000-0000-0000FE430000}"/>
    <cellStyle name="備註 7 3 2 12 3" xfId="51001" xr:uid="{00000000-0005-0000-0000-0000FE430000}"/>
    <cellStyle name="備註 7 3 2 13" xfId="23637" xr:uid="{00000000-0005-0000-0000-0000FB430000}"/>
    <cellStyle name="備註 7 3 2 14" xfId="55046" xr:uid="{00000000-0005-0000-0000-00000A060000}"/>
    <cellStyle name="備註 7 3 2 2" xfId="5333" xr:uid="{00000000-0005-0000-0000-0000250A0000}"/>
    <cellStyle name="備註 7 3 2 2 2" xfId="20323" xr:uid="{00000000-0005-0000-0000-0000390D0000}"/>
    <cellStyle name="備註 7 3 2 2 2 2" xfId="38875" xr:uid="{00000000-0005-0000-0000-000000440000}"/>
    <cellStyle name="備註 7 3 2 2 2 3" xfId="52354" xr:uid="{00000000-0005-0000-0000-000000440000}"/>
    <cellStyle name="備註 7 3 2 2 3" xfId="25750" xr:uid="{00000000-0005-0000-0000-0000FF430000}"/>
    <cellStyle name="備註 7 3 2 2 4" xfId="41246" xr:uid="{00000000-0005-0000-0000-0000FF430000}"/>
    <cellStyle name="備註 7 3 2 3" xfId="7299" xr:uid="{00000000-0005-0000-0000-0000250A0000}"/>
    <cellStyle name="備註 7 3 2 3 2" xfId="27484" xr:uid="{00000000-0005-0000-0000-000001440000}"/>
    <cellStyle name="備註 7 3 2 3 3" xfId="42570" xr:uid="{00000000-0005-0000-0000-000001440000}"/>
    <cellStyle name="備註 7 3 2 4" xfId="4397" xr:uid="{00000000-0005-0000-0000-0000250A0000}"/>
    <cellStyle name="備註 7 3 2 4 2" xfId="24911" xr:uid="{00000000-0005-0000-0000-000002440000}"/>
    <cellStyle name="備註 7 3 2 4 3" xfId="22613" xr:uid="{00000000-0005-0000-0000-000002440000}"/>
    <cellStyle name="備註 7 3 2 5" xfId="6793" xr:uid="{00000000-0005-0000-0000-0000250A0000}"/>
    <cellStyle name="備註 7 3 2 5 2" xfId="27054" xr:uid="{00000000-0005-0000-0000-000003440000}"/>
    <cellStyle name="備註 7 3 2 5 3" xfId="42228" xr:uid="{00000000-0005-0000-0000-000003440000}"/>
    <cellStyle name="備註 7 3 2 6" xfId="10849" xr:uid="{00000000-0005-0000-0000-0000A02A0000}"/>
    <cellStyle name="備註 7 3 2 7" xfId="12066" xr:uid="{00000000-0005-0000-0000-0000250A0000}"/>
    <cellStyle name="備註 7 3 2 7 2" xfId="30629" xr:uid="{00000000-0005-0000-0000-000005440000}"/>
    <cellStyle name="備註 7 3 2 7 3" xfId="44772" xr:uid="{00000000-0005-0000-0000-000005440000}"/>
    <cellStyle name="備註 7 3 2 8" xfId="12245" xr:uid="{00000000-0005-0000-0000-0000240A0000}"/>
    <cellStyle name="備註 7 3 2 8 2" xfId="30806" xr:uid="{00000000-0005-0000-0000-000006440000}"/>
    <cellStyle name="備註 7 3 2 8 3" xfId="44926" xr:uid="{00000000-0005-0000-0000-000006440000}"/>
    <cellStyle name="備註 7 3 2 9" xfId="14078" xr:uid="{00000000-0005-0000-0000-00000A060000}"/>
    <cellStyle name="備註 7 3 2 9 2" xfId="32634" xr:uid="{00000000-0005-0000-0000-000007440000}"/>
    <cellStyle name="備註 7 3 2 9 3" xfId="46637" xr:uid="{00000000-0005-0000-0000-000007440000}"/>
    <cellStyle name="備註 7 3 3" xfId="1933" xr:uid="{00000000-0005-0000-0000-00000A060000}"/>
    <cellStyle name="備註 7 3 3 10" xfId="18399" xr:uid="{00000000-0005-0000-0000-00000A060000}"/>
    <cellStyle name="備註 7 3 3 10 2" xfId="36955" xr:uid="{00000000-0005-0000-0000-000009440000}"/>
    <cellStyle name="備註 7 3 3 10 3" xfId="50475" xr:uid="{00000000-0005-0000-0000-000009440000}"/>
    <cellStyle name="備註 7 3 3 11" xfId="18112" xr:uid="{00000000-0005-0000-0000-0000260A0000}"/>
    <cellStyle name="備註 7 3 3 11 2" xfId="36668" xr:uid="{00000000-0005-0000-0000-00000A440000}"/>
    <cellStyle name="備註 7 3 3 11 3" xfId="50226" xr:uid="{00000000-0005-0000-0000-00000A440000}"/>
    <cellStyle name="備註 7 3 3 12" xfId="54853" xr:uid="{00000000-0005-0000-0000-00000A060000}"/>
    <cellStyle name="備註 7 3 3 2" xfId="5140" xr:uid="{00000000-0005-0000-0000-0000260A0000}"/>
    <cellStyle name="備註 7 3 3 2 2" xfId="20167" xr:uid="{00000000-0005-0000-0000-00003B0D0000}"/>
    <cellStyle name="備註 7 3 3 2 2 2" xfId="38719" xr:uid="{00000000-0005-0000-0000-00000C440000}"/>
    <cellStyle name="備註 7 3 3 2 2 3" xfId="52204" xr:uid="{00000000-0005-0000-0000-00000C440000}"/>
    <cellStyle name="備註 7 3 3 2 3" xfId="25557" xr:uid="{00000000-0005-0000-0000-00000B440000}"/>
    <cellStyle name="備註 7 3 3 2 4" xfId="41113" xr:uid="{00000000-0005-0000-0000-00000B440000}"/>
    <cellStyle name="備註 7 3 3 3" xfId="7106" xr:uid="{00000000-0005-0000-0000-0000260A0000}"/>
    <cellStyle name="備註 7 3 3 3 2" xfId="27291" xr:uid="{00000000-0005-0000-0000-00000D440000}"/>
    <cellStyle name="備註 7 3 3 3 3" xfId="42388" xr:uid="{00000000-0005-0000-0000-00000D440000}"/>
    <cellStyle name="備註 7 3 3 4" xfId="4043" xr:uid="{00000000-0005-0000-0000-0000260A0000}"/>
    <cellStyle name="備註 7 3 3 4 2" xfId="24596" xr:uid="{00000000-0005-0000-0000-00000E440000}"/>
    <cellStyle name="備註 7 3 3 4 3" xfId="22749" xr:uid="{00000000-0005-0000-0000-00000E440000}"/>
    <cellStyle name="備註 7 3 3 5" xfId="7279" xr:uid="{00000000-0005-0000-0000-0000260A0000}"/>
    <cellStyle name="備註 7 3 3 5 2" xfId="27464" xr:uid="{00000000-0005-0000-0000-00000F440000}"/>
    <cellStyle name="備註 7 3 3 5 3" xfId="42551" xr:uid="{00000000-0005-0000-0000-00000F440000}"/>
    <cellStyle name="備註 7 3 3 6" xfId="10850" xr:uid="{00000000-0005-0000-0000-0000A12A0000}"/>
    <cellStyle name="備註 7 3 3 7" xfId="14216" xr:uid="{00000000-0005-0000-0000-0000260A0000}"/>
    <cellStyle name="備註 7 3 3 7 2" xfId="32772" xr:uid="{00000000-0005-0000-0000-000011440000}"/>
    <cellStyle name="備註 7 3 3 7 3" xfId="46769" xr:uid="{00000000-0005-0000-0000-000011440000}"/>
    <cellStyle name="備註 7 3 3 8" xfId="13922" xr:uid="{00000000-0005-0000-0000-00000A060000}"/>
    <cellStyle name="備註 7 3 3 8 2" xfId="32478" xr:uid="{00000000-0005-0000-0000-000012440000}"/>
    <cellStyle name="備註 7 3 3 8 3" xfId="46490" xr:uid="{00000000-0005-0000-0000-000012440000}"/>
    <cellStyle name="備註 7 3 3 9" xfId="14411" xr:uid="{00000000-0005-0000-0000-0000260A0000}"/>
    <cellStyle name="備註 7 3 3 9 2" xfId="32967" xr:uid="{00000000-0005-0000-0000-000013440000}"/>
    <cellStyle name="備註 7 3 3 9 3" xfId="46951" xr:uid="{00000000-0005-0000-0000-000013440000}"/>
    <cellStyle name="備註 7 3 4" xfId="2077" xr:uid="{00000000-0005-0000-0000-00000A060000}"/>
    <cellStyle name="備註 7 3 4 10" xfId="21338" xr:uid="{00000000-0005-0000-0000-00000A060000}"/>
    <cellStyle name="備註 7 3 4 10 2" xfId="39878" xr:uid="{00000000-0005-0000-0000-000015440000}"/>
    <cellStyle name="備註 7 3 4 10 3" xfId="53226" xr:uid="{00000000-0005-0000-0000-000015440000}"/>
    <cellStyle name="備註 7 3 4 11" xfId="23594" xr:uid="{00000000-0005-0000-0000-000014440000}"/>
    <cellStyle name="備註 7 3 4 12" xfId="54997" xr:uid="{00000000-0005-0000-0000-00000A060000}"/>
    <cellStyle name="備註 7 3 4 2" xfId="5284" xr:uid="{00000000-0005-0000-0000-0000270A0000}"/>
    <cellStyle name="備註 7 3 4 2 2" xfId="25701" xr:uid="{00000000-0005-0000-0000-000016440000}"/>
    <cellStyle name="備註 7 3 4 2 3" xfId="41197" xr:uid="{00000000-0005-0000-0000-000016440000}"/>
    <cellStyle name="備註 7 3 4 3" xfId="6744" xr:uid="{00000000-0005-0000-0000-0000270A0000}"/>
    <cellStyle name="備註 7 3 4 3 2" xfId="27005" xr:uid="{00000000-0005-0000-0000-000017440000}"/>
    <cellStyle name="備註 7 3 4 3 3" xfId="42179" xr:uid="{00000000-0005-0000-0000-000017440000}"/>
    <cellStyle name="備註 7 3 4 4" xfId="10851" xr:uid="{00000000-0005-0000-0000-0000A22A0000}"/>
    <cellStyle name="備註 7 3 4 5" xfId="13293" xr:uid="{00000000-0005-0000-0000-0000270A0000}"/>
    <cellStyle name="備註 7 3 4 5 2" xfId="31849" xr:uid="{00000000-0005-0000-0000-000019440000}"/>
    <cellStyle name="備註 7 3 4 5 3" xfId="45931" xr:uid="{00000000-0005-0000-0000-000019440000}"/>
    <cellStyle name="備註 7 3 4 6" xfId="14490" xr:uid="{00000000-0005-0000-0000-00000A060000}"/>
    <cellStyle name="備註 7 3 4 6 2" xfId="33046" xr:uid="{00000000-0005-0000-0000-00001A440000}"/>
    <cellStyle name="備註 7 3 4 6 3" xfId="47025" xr:uid="{00000000-0005-0000-0000-00001A440000}"/>
    <cellStyle name="備註 7 3 4 7" xfId="11539" xr:uid="{00000000-0005-0000-0000-0000270A0000}"/>
    <cellStyle name="備註 7 3 4 7 2" xfId="30103" xr:uid="{00000000-0005-0000-0000-00001B440000}"/>
    <cellStyle name="備註 7 3 4 7 3" xfId="44313" xr:uid="{00000000-0005-0000-0000-00001B440000}"/>
    <cellStyle name="備註 7 3 4 8" xfId="17238" xr:uid="{00000000-0005-0000-0000-00000A060000}"/>
    <cellStyle name="備註 7 3 4 8 2" xfId="35794" xr:uid="{00000000-0005-0000-0000-00001C440000}"/>
    <cellStyle name="備註 7 3 4 8 3" xfId="49465" xr:uid="{00000000-0005-0000-0000-00001C440000}"/>
    <cellStyle name="備註 7 3 4 9" xfId="17353" xr:uid="{00000000-0005-0000-0000-0000270A0000}"/>
    <cellStyle name="備註 7 3 4 9 2" xfId="35909" xr:uid="{00000000-0005-0000-0000-00001D440000}"/>
    <cellStyle name="備註 7 3 4 9 3" xfId="49567" xr:uid="{00000000-0005-0000-0000-00001D440000}"/>
    <cellStyle name="備註 7 3 5" xfId="4713" xr:uid="{00000000-0005-0000-0000-0000240A0000}"/>
    <cellStyle name="備註 7 3 5 2" xfId="25224" xr:uid="{00000000-0005-0000-0000-00001E440000}"/>
    <cellStyle name="備註 7 3 5 3" xfId="25403" xr:uid="{00000000-0005-0000-0000-00001E440000}"/>
    <cellStyle name="備註 7 3 6" xfId="10848" xr:uid="{00000000-0005-0000-0000-00009F2A0000}"/>
    <cellStyle name="備註 7 3 7" xfId="15308" xr:uid="{00000000-0005-0000-0000-00000A060000}"/>
    <cellStyle name="備註 7 3 7 2" xfId="33864" xr:uid="{00000000-0005-0000-0000-000020440000}"/>
    <cellStyle name="備註 7 3 7 3" xfId="47800" xr:uid="{00000000-0005-0000-0000-000020440000}"/>
    <cellStyle name="備註 7 3 8" xfId="17303" xr:uid="{00000000-0005-0000-0000-0000240A0000}"/>
    <cellStyle name="備註 7 3 8 2" xfId="35859" xr:uid="{00000000-0005-0000-0000-000021440000}"/>
    <cellStyle name="備註 7 3 8 3" xfId="49525" xr:uid="{00000000-0005-0000-0000-000021440000}"/>
    <cellStyle name="備註 7 3 9" xfId="16233" xr:uid="{00000000-0005-0000-0000-00000A060000}"/>
    <cellStyle name="備註 7 3 9 2" xfId="34789" xr:uid="{00000000-0005-0000-0000-000022440000}"/>
    <cellStyle name="備註 7 3 9 3" xfId="48581" xr:uid="{00000000-0005-0000-0000-000022440000}"/>
    <cellStyle name="備註 7 4" xfId="1501" xr:uid="{00000000-0005-0000-0000-00000B060000}"/>
    <cellStyle name="備註 7 4 10" xfId="17245" xr:uid="{00000000-0005-0000-0000-0000280A0000}"/>
    <cellStyle name="備註 7 4 10 2" xfId="35801" xr:uid="{00000000-0005-0000-0000-000024440000}"/>
    <cellStyle name="備註 7 4 10 3" xfId="49472" xr:uid="{00000000-0005-0000-0000-000024440000}"/>
    <cellStyle name="備註 7 4 11" xfId="21155" xr:uid="{00000000-0005-0000-0000-00000B060000}"/>
    <cellStyle name="備註 7 4 11 2" xfId="39695" xr:uid="{00000000-0005-0000-0000-000025440000}"/>
    <cellStyle name="備註 7 4 11 3" xfId="53043" xr:uid="{00000000-0005-0000-0000-000025440000}"/>
    <cellStyle name="備註 7 4 12" xfId="19000" xr:uid="{00000000-0005-0000-0000-00000B060000}"/>
    <cellStyle name="備註 7 4 12 2" xfId="37556" xr:uid="{00000000-0005-0000-0000-000026440000}"/>
    <cellStyle name="備註 7 4 12 3" xfId="51048" xr:uid="{00000000-0005-0000-0000-000026440000}"/>
    <cellStyle name="備註 7 4 13" xfId="22345" xr:uid="{00000000-0005-0000-0000-0000280A0000}"/>
    <cellStyle name="備註 7 4 13 2" xfId="40885" xr:uid="{00000000-0005-0000-0000-000027440000}"/>
    <cellStyle name="備註 7 4 13 3" xfId="54079" xr:uid="{00000000-0005-0000-0000-000027440000}"/>
    <cellStyle name="備註 7 4 14" xfId="23236" xr:uid="{00000000-0005-0000-0000-000023440000}"/>
    <cellStyle name="備註 7 4 15" xfId="29829" xr:uid="{00000000-0005-0000-0000-000023440000}"/>
    <cellStyle name="備註 7 4 16" xfId="54602" xr:uid="{00000000-0005-0000-0000-00000B060000}"/>
    <cellStyle name="備註 7 4 2" xfId="2125" xr:uid="{00000000-0005-0000-0000-00000B060000}"/>
    <cellStyle name="備註 7 4 2 10" xfId="11537" xr:uid="{00000000-0005-0000-0000-0000290A0000}"/>
    <cellStyle name="備註 7 4 2 10 2" xfId="30101" xr:uid="{00000000-0005-0000-0000-000029440000}"/>
    <cellStyle name="備註 7 4 2 10 3" xfId="44311" xr:uid="{00000000-0005-0000-0000-000029440000}"/>
    <cellStyle name="備註 7 4 2 11" xfId="17602" xr:uid="{00000000-0005-0000-0000-00000B060000}"/>
    <cellStyle name="備註 7 4 2 11 2" xfId="36158" xr:uid="{00000000-0005-0000-0000-00002A440000}"/>
    <cellStyle name="備註 7 4 2 11 3" xfId="49787" xr:uid="{00000000-0005-0000-0000-00002A440000}"/>
    <cellStyle name="備註 7 4 2 12" xfId="19132" xr:uid="{00000000-0005-0000-0000-0000290A0000}"/>
    <cellStyle name="備註 7 4 2 12 2" xfId="37688" xr:uid="{00000000-0005-0000-0000-00002B440000}"/>
    <cellStyle name="備註 7 4 2 12 3" xfId="51180" xr:uid="{00000000-0005-0000-0000-00002B440000}"/>
    <cellStyle name="備註 7 4 2 13" xfId="23636" xr:uid="{00000000-0005-0000-0000-000028440000}"/>
    <cellStyle name="備註 7 4 2 14" xfId="55045" xr:uid="{00000000-0005-0000-0000-00000B060000}"/>
    <cellStyle name="備註 7 4 2 2" xfId="5332" xr:uid="{00000000-0005-0000-0000-0000290A0000}"/>
    <cellStyle name="備註 7 4 2 2 2" xfId="20322" xr:uid="{00000000-0005-0000-0000-00003F0D0000}"/>
    <cellStyle name="備註 7 4 2 2 2 2" xfId="38874" xr:uid="{00000000-0005-0000-0000-00002D440000}"/>
    <cellStyle name="備註 7 4 2 2 2 3" xfId="52353" xr:uid="{00000000-0005-0000-0000-00002D440000}"/>
    <cellStyle name="備註 7 4 2 2 3" xfId="25749" xr:uid="{00000000-0005-0000-0000-00002C440000}"/>
    <cellStyle name="備註 7 4 2 2 4" xfId="41245" xr:uid="{00000000-0005-0000-0000-00002C440000}"/>
    <cellStyle name="備註 7 4 2 3" xfId="7298" xr:uid="{00000000-0005-0000-0000-0000290A0000}"/>
    <cellStyle name="備註 7 4 2 3 2" xfId="27483" xr:uid="{00000000-0005-0000-0000-00002E440000}"/>
    <cellStyle name="備註 7 4 2 3 3" xfId="42569" xr:uid="{00000000-0005-0000-0000-00002E440000}"/>
    <cellStyle name="備註 7 4 2 4" xfId="4396" xr:uid="{00000000-0005-0000-0000-0000290A0000}"/>
    <cellStyle name="備註 7 4 2 4 2" xfId="24910" xr:uid="{00000000-0005-0000-0000-00002F440000}"/>
    <cellStyle name="備註 7 4 2 4 3" xfId="24445" xr:uid="{00000000-0005-0000-0000-00002F440000}"/>
    <cellStyle name="備註 7 4 2 5" xfId="6792" xr:uid="{00000000-0005-0000-0000-0000290A0000}"/>
    <cellStyle name="備註 7 4 2 5 2" xfId="27053" xr:uid="{00000000-0005-0000-0000-000030440000}"/>
    <cellStyle name="備註 7 4 2 5 3" xfId="42227" xr:uid="{00000000-0005-0000-0000-000030440000}"/>
    <cellStyle name="備註 7 4 2 6" xfId="10853" xr:uid="{00000000-0005-0000-0000-0000A42A0000}"/>
    <cellStyle name="備註 7 4 2 7" xfId="13286" xr:uid="{00000000-0005-0000-0000-0000290A0000}"/>
    <cellStyle name="備註 7 4 2 7 2" xfId="31842" xr:uid="{00000000-0005-0000-0000-000032440000}"/>
    <cellStyle name="備註 7 4 2 7 3" xfId="45924" xr:uid="{00000000-0005-0000-0000-000032440000}"/>
    <cellStyle name="備註 7 4 2 8" xfId="13539" xr:uid="{00000000-0005-0000-0000-0000280A0000}"/>
    <cellStyle name="備註 7 4 2 8 2" xfId="32095" xr:uid="{00000000-0005-0000-0000-000033440000}"/>
    <cellStyle name="備註 7 4 2 8 3" xfId="46151" xr:uid="{00000000-0005-0000-0000-000033440000}"/>
    <cellStyle name="備註 7 4 2 9" xfId="14494" xr:uid="{00000000-0005-0000-0000-00000B060000}"/>
    <cellStyle name="備註 7 4 2 9 2" xfId="33050" xr:uid="{00000000-0005-0000-0000-000034440000}"/>
    <cellStyle name="備註 7 4 2 9 3" xfId="47029" xr:uid="{00000000-0005-0000-0000-000034440000}"/>
    <cellStyle name="備註 7 4 3" xfId="1932" xr:uid="{00000000-0005-0000-0000-00000B060000}"/>
    <cellStyle name="備註 7 4 3 10" xfId="17631" xr:uid="{00000000-0005-0000-0000-00000B060000}"/>
    <cellStyle name="備註 7 4 3 10 2" xfId="36187" xr:uid="{00000000-0005-0000-0000-000036440000}"/>
    <cellStyle name="備註 7 4 3 10 3" xfId="49813" xr:uid="{00000000-0005-0000-0000-000036440000}"/>
    <cellStyle name="備註 7 4 3 11" xfId="19720" xr:uid="{00000000-0005-0000-0000-00002A0A0000}"/>
    <cellStyle name="備註 7 4 3 11 2" xfId="38276" xr:uid="{00000000-0005-0000-0000-000037440000}"/>
    <cellStyle name="備註 7 4 3 11 3" xfId="51768" xr:uid="{00000000-0005-0000-0000-000037440000}"/>
    <cellStyle name="備註 7 4 3 12" xfId="54852" xr:uid="{00000000-0005-0000-0000-00000B060000}"/>
    <cellStyle name="備註 7 4 3 2" xfId="5139" xr:uid="{00000000-0005-0000-0000-00002A0A0000}"/>
    <cellStyle name="備註 7 4 3 2 2" xfId="20166" xr:uid="{00000000-0005-0000-0000-0000410D0000}"/>
    <cellStyle name="備註 7 4 3 2 2 2" xfId="38718" xr:uid="{00000000-0005-0000-0000-000039440000}"/>
    <cellStyle name="備註 7 4 3 2 2 3" xfId="52203" xr:uid="{00000000-0005-0000-0000-000039440000}"/>
    <cellStyle name="備註 7 4 3 2 3" xfId="25556" xr:uid="{00000000-0005-0000-0000-000038440000}"/>
    <cellStyle name="備註 7 4 3 2 4" xfId="41112" xr:uid="{00000000-0005-0000-0000-000038440000}"/>
    <cellStyle name="備註 7 4 3 3" xfId="7105" xr:uid="{00000000-0005-0000-0000-00002A0A0000}"/>
    <cellStyle name="備註 7 4 3 3 2" xfId="27290" xr:uid="{00000000-0005-0000-0000-00003A440000}"/>
    <cellStyle name="備註 7 4 3 3 3" xfId="42387" xr:uid="{00000000-0005-0000-0000-00003A440000}"/>
    <cellStyle name="備註 7 4 3 4" xfId="4042" xr:uid="{00000000-0005-0000-0000-00002A0A0000}"/>
    <cellStyle name="備註 7 4 3 4 2" xfId="24595" xr:uid="{00000000-0005-0000-0000-00003B440000}"/>
    <cellStyle name="備註 7 4 3 4 3" xfId="24488" xr:uid="{00000000-0005-0000-0000-00003B440000}"/>
    <cellStyle name="備註 7 4 3 5" xfId="7277" xr:uid="{00000000-0005-0000-0000-00002A0A0000}"/>
    <cellStyle name="備註 7 4 3 5 2" xfId="27462" xr:uid="{00000000-0005-0000-0000-00003C440000}"/>
    <cellStyle name="備註 7 4 3 5 3" xfId="42549" xr:uid="{00000000-0005-0000-0000-00003C440000}"/>
    <cellStyle name="備註 7 4 3 6" xfId="10854" xr:uid="{00000000-0005-0000-0000-0000A52A0000}"/>
    <cellStyle name="備註 7 4 3 7" xfId="14152" xr:uid="{00000000-0005-0000-0000-00002A0A0000}"/>
    <cellStyle name="備註 7 4 3 7 2" xfId="32708" xr:uid="{00000000-0005-0000-0000-00003E440000}"/>
    <cellStyle name="備註 7 4 3 7 3" xfId="46708" xr:uid="{00000000-0005-0000-0000-00003E440000}"/>
    <cellStyle name="備註 7 4 3 8" xfId="13414" xr:uid="{00000000-0005-0000-0000-00000B060000}"/>
    <cellStyle name="備註 7 4 3 8 2" xfId="31970" xr:uid="{00000000-0005-0000-0000-00003F440000}"/>
    <cellStyle name="備註 7 4 3 8 3" xfId="46043" xr:uid="{00000000-0005-0000-0000-00003F440000}"/>
    <cellStyle name="備註 7 4 3 9" xfId="13606" xr:uid="{00000000-0005-0000-0000-00002A0A0000}"/>
    <cellStyle name="備註 7 4 3 9 2" xfId="32162" xr:uid="{00000000-0005-0000-0000-000040440000}"/>
    <cellStyle name="備註 7 4 3 9 3" xfId="46212" xr:uid="{00000000-0005-0000-0000-000040440000}"/>
    <cellStyle name="備註 7 4 4" xfId="3159" xr:uid="{00000000-0005-0000-0000-00000B060000}"/>
    <cellStyle name="備註 7 4 4 10" xfId="21923" xr:uid="{00000000-0005-0000-0000-00000B060000}"/>
    <cellStyle name="備註 7 4 4 10 2" xfId="40463" xr:uid="{00000000-0005-0000-0000-000042440000}"/>
    <cellStyle name="備註 7 4 4 10 3" xfId="53811" xr:uid="{00000000-0005-0000-0000-000042440000}"/>
    <cellStyle name="備註 7 4 4 11" xfId="24361" xr:uid="{00000000-0005-0000-0000-000041440000}"/>
    <cellStyle name="備註 7 4 4 12" xfId="55980" xr:uid="{00000000-0005-0000-0000-00000B060000}"/>
    <cellStyle name="備註 7 4 4 2" xfId="6366" xr:uid="{00000000-0005-0000-0000-00002B0A0000}"/>
    <cellStyle name="備註 7 4 4 2 2" xfId="26774" xr:uid="{00000000-0005-0000-0000-000043440000}"/>
    <cellStyle name="備註 7 4 4 2 3" xfId="41995" xr:uid="{00000000-0005-0000-0000-000043440000}"/>
    <cellStyle name="備註 7 4 4 3" xfId="10049" xr:uid="{00000000-0005-0000-0000-00002B0A0000}"/>
    <cellStyle name="備註 7 4 4 3 2" xfId="29650" xr:uid="{00000000-0005-0000-0000-000044440000}"/>
    <cellStyle name="備註 7 4 4 3 3" xfId="44215" xr:uid="{00000000-0005-0000-0000-000044440000}"/>
    <cellStyle name="備註 7 4 4 4" xfId="10855" xr:uid="{00000000-0005-0000-0000-0000A62A0000}"/>
    <cellStyle name="備註 7 4 4 5" xfId="12906" xr:uid="{00000000-0005-0000-0000-00002B0A0000}"/>
    <cellStyle name="備註 7 4 4 5 2" xfId="31462" xr:uid="{00000000-0005-0000-0000-000046440000}"/>
    <cellStyle name="備註 7 4 4 5 3" xfId="45545" xr:uid="{00000000-0005-0000-0000-000046440000}"/>
    <cellStyle name="備註 7 4 4 6" xfId="16224" xr:uid="{00000000-0005-0000-0000-00000B060000}"/>
    <cellStyle name="備註 7 4 4 6 2" xfId="34780" xr:uid="{00000000-0005-0000-0000-000047440000}"/>
    <cellStyle name="備註 7 4 4 6 3" xfId="48572" xr:uid="{00000000-0005-0000-0000-000047440000}"/>
    <cellStyle name="備註 7 4 4 7" xfId="17065" xr:uid="{00000000-0005-0000-0000-00002B0A0000}"/>
    <cellStyle name="備註 7 4 4 7 2" xfId="35621" xr:uid="{00000000-0005-0000-0000-000048440000}"/>
    <cellStyle name="備註 7 4 4 7 3" xfId="49301" xr:uid="{00000000-0005-0000-0000-000048440000}"/>
    <cellStyle name="備註 7 4 4 8" xfId="17295" xr:uid="{00000000-0005-0000-0000-00000B060000}"/>
    <cellStyle name="備註 7 4 4 8 2" xfId="35851" xr:uid="{00000000-0005-0000-0000-000049440000}"/>
    <cellStyle name="備註 7 4 4 8 3" xfId="49519" xr:uid="{00000000-0005-0000-0000-000049440000}"/>
    <cellStyle name="備註 7 4 4 9" xfId="17653" xr:uid="{00000000-0005-0000-0000-00002B0A0000}"/>
    <cellStyle name="備註 7 4 4 9 2" xfId="36209" xr:uid="{00000000-0005-0000-0000-00004A440000}"/>
    <cellStyle name="備註 7 4 4 9 3" xfId="49833" xr:uid="{00000000-0005-0000-0000-00004A440000}"/>
    <cellStyle name="備註 7 4 5" xfId="4714" xr:uid="{00000000-0005-0000-0000-0000280A0000}"/>
    <cellStyle name="備註 7 4 5 2" xfId="25225" xr:uid="{00000000-0005-0000-0000-00004B440000}"/>
    <cellStyle name="備註 7 4 5 3" xfId="22534" xr:uid="{00000000-0005-0000-0000-00004B440000}"/>
    <cellStyle name="備註 7 4 6" xfId="10852" xr:uid="{00000000-0005-0000-0000-0000A32A0000}"/>
    <cellStyle name="備註 7 4 7" xfId="11931" xr:uid="{00000000-0005-0000-0000-00000B060000}"/>
    <cellStyle name="備註 7 4 7 2" xfId="30495" xr:uid="{00000000-0005-0000-0000-00004D440000}"/>
    <cellStyle name="備註 7 4 7 3" xfId="44639" xr:uid="{00000000-0005-0000-0000-00004D440000}"/>
    <cellStyle name="備註 7 4 8" xfId="12045" xr:uid="{00000000-0005-0000-0000-0000280A0000}"/>
    <cellStyle name="備註 7 4 8 2" xfId="30609" xr:uid="{00000000-0005-0000-0000-00004E440000}"/>
    <cellStyle name="備註 7 4 8 3" xfId="44753" xr:uid="{00000000-0005-0000-0000-00004E440000}"/>
    <cellStyle name="備註 7 4 9" xfId="13791" xr:uid="{00000000-0005-0000-0000-00000B060000}"/>
    <cellStyle name="備註 7 4 9 2" xfId="32347" xr:uid="{00000000-0005-0000-0000-00004F440000}"/>
    <cellStyle name="備註 7 4 9 3" xfId="46375" xr:uid="{00000000-0005-0000-0000-00004F440000}"/>
    <cellStyle name="備註 7 5" xfId="2130" xr:uid="{00000000-0005-0000-0000-000006060000}"/>
    <cellStyle name="備註 7 5 10" xfId="15468" xr:uid="{00000000-0005-0000-0000-00002C0A0000}"/>
    <cellStyle name="備註 7 5 10 2" xfId="34024" xr:uid="{00000000-0005-0000-0000-000051440000}"/>
    <cellStyle name="備註 7 5 10 3" xfId="47948" xr:uid="{00000000-0005-0000-0000-000051440000}"/>
    <cellStyle name="備註 7 5 11" xfId="15938" xr:uid="{00000000-0005-0000-0000-000006060000}"/>
    <cellStyle name="備註 7 5 11 2" xfId="34494" xr:uid="{00000000-0005-0000-0000-000052440000}"/>
    <cellStyle name="備註 7 5 11 3" xfId="48338" xr:uid="{00000000-0005-0000-0000-000052440000}"/>
    <cellStyle name="備註 7 5 12" xfId="21066" xr:uid="{00000000-0005-0000-0000-00002C0A0000}"/>
    <cellStyle name="備註 7 5 12 2" xfId="39606" xr:uid="{00000000-0005-0000-0000-000053440000}"/>
    <cellStyle name="備註 7 5 12 3" xfId="52954" xr:uid="{00000000-0005-0000-0000-000053440000}"/>
    <cellStyle name="備註 7 5 13" xfId="23641" xr:uid="{00000000-0005-0000-0000-000050440000}"/>
    <cellStyle name="備註 7 5 14" xfId="55050" xr:uid="{00000000-0005-0000-0000-000006060000}"/>
    <cellStyle name="備註 7 5 2" xfId="5337" xr:uid="{00000000-0005-0000-0000-00002C0A0000}"/>
    <cellStyle name="備註 7 5 2 2" xfId="20327" xr:uid="{00000000-0005-0000-0000-0000440D0000}"/>
    <cellStyle name="備註 7 5 2 2 2" xfId="38879" xr:uid="{00000000-0005-0000-0000-000055440000}"/>
    <cellStyle name="備註 7 5 2 2 3" xfId="52358" xr:uid="{00000000-0005-0000-0000-000055440000}"/>
    <cellStyle name="備註 7 5 2 3" xfId="25754" xr:uid="{00000000-0005-0000-0000-000054440000}"/>
    <cellStyle name="備註 7 5 2 4" xfId="41250" xr:uid="{00000000-0005-0000-0000-000054440000}"/>
    <cellStyle name="備註 7 5 3" xfId="7303" xr:uid="{00000000-0005-0000-0000-00002C0A0000}"/>
    <cellStyle name="備註 7 5 3 2" xfId="27488" xr:uid="{00000000-0005-0000-0000-000056440000}"/>
    <cellStyle name="備註 7 5 3 3" xfId="42574" xr:uid="{00000000-0005-0000-0000-000056440000}"/>
    <cellStyle name="備註 7 5 4" xfId="6422" xr:uid="{00000000-0005-0000-0000-00002C0A0000}"/>
    <cellStyle name="備註 7 5 4 2" xfId="26827" xr:uid="{00000000-0005-0000-0000-000057440000}"/>
    <cellStyle name="備註 7 5 4 3" xfId="42039" xr:uid="{00000000-0005-0000-0000-000057440000}"/>
    <cellStyle name="備註 7 5 5" xfId="6797" xr:uid="{00000000-0005-0000-0000-00002C0A0000}"/>
    <cellStyle name="備註 7 5 5 2" xfId="27058" xr:uid="{00000000-0005-0000-0000-000058440000}"/>
    <cellStyle name="備註 7 5 5 3" xfId="42232" xr:uid="{00000000-0005-0000-0000-000058440000}"/>
    <cellStyle name="備註 7 5 6" xfId="10856" xr:uid="{00000000-0005-0000-0000-0000A72A0000}"/>
    <cellStyle name="備註 7 5 7" xfId="13285" xr:uid="{00000000-0005-0000-0000-00002C0A0000}"/>
    <cellStyle name="備註 7 5 7 2" xfId="31841" xr:uid="{00000000-0005-0000-0000-00005A440000}"/>
    <cellStyle name="備註 7 5 7 3" xfId="45923" xr:uid="{00000000-0005-0000-0000-00005A440000}"/>
    <cellStyle name="備註 7 5 8" xfId="12823" xr:uid="{00000000-0005-0000-0000-00002B0A0000}"/>
    <cellStyle name="備註 7 5 8 2" xfId="31379" xr:uid="{00000000-0005-0000-0000-00005B440000}"/>
    <cellStyle name="備註 7 5 8 3" xfId="45466" xr:uid="{00000000-0005-0000-0000-00005B440000}"/>
    <cellStyle name="備註 7 5 9" xfId="14306" xr:uid="{00000000-0005-0000-0000-000006060000}"/>
    <cellStyle name="備註 7 5 9 2" xfId="32862" xr:uid="{00000000-0005-0000-0000-00005C440000}"/>
    <cellStyle name="備註 7 5 9 3" xfId="46853" xr:uid="{00000000-0005-0000-0000-00005C440000}"/>
    <cellStyle name="備註 7 6" xfId="1937" xr:uid="{00000000-0005-0000-0000-000006060000}"/>
    <cellStyle name="備註 7 6 10" xfId="17828" xr:uid="{00000000-0005-0000-0000-000006060000}"/>
    <cellStyle name="備註 7 6 10 2" xfId="36384" xr:uid="{00000000-0005-0000-0000-00005E440000}"/>
    <cellStyle name="備註 7 6 10 3" xfId="49978" xr:uid="{00000000-0005-0000-0000-00005E440000}"/>
    <cellStyle name="備註 7 6 11" xfId="14157" xr:uid="{00000000-0005-0000-0000-00002D0A0000}"/>
    <cellStyle name="備註 7 6 11 2" xfId="32713" xr:uid="{00000000-0005-0000-0000-00005F440000}"/>
    <cellStyle name="備註 7 6 11 3" xfId="46713" xr:uid="{00000000-0005-0000-0000-00005F440000}"/>
    <cellStyle name="備註 7 6 12" xfId="54857" xr:uid="{00000000-0005-0000-0000-000006060000}"/>
    <cellStyle name="備註 7 6 2" xfId="5144" xr:uid="{00000000-0005-0000-0000-00002D0A0000}"/>
    <cellStyle name="備註 7 6 2 2" xfId="20171" xr:uid="{00000000-0005-0000-0000-0000460D0000}"/>
    <cellStyle name="備註 7 6 2 2 2" xfId="38723" xr:uid="{00000000-0005-0000-0000-000061440000}"/>
    <cellStyle name="備註 7 6 2 2 3" xfId="52208" xr:uid="{00000000-0005-0000-0000-000061440000}"/>
    <cellStyle name="備註 7 6 2 3" xfId="25561" xr:uid="{00000000-0005-0000-0000-000060440000}"/>
    <cellStyle name="備註 7 6 2 4" xfId="41117" xr:uid="{00000000-0005-0000-0000-000060440000}"/>
    <cellStyle name="備註 7 6 3" xfId="7110" xr:uid="{00000000-0005-0000-0000-00002D0A0000}"/>
    <cellStyle name="備註 7 6 3 2" xfId="27295" xr:uid="{00000000-0005-0000-0000-000062440000}"/>
    <cellStyle name="備註 7 6 3 3" xfId="42392" xr:uid="{00000000-0005-0000-0000-000062440000}"/>
    <cellStyle name="備註 7 6 4" xfId="4047" xr:uid="{00000000-0005-0000-0000-00002D0A0000}"/>
    <cellStyle name="備註 7 6 4 2" xfId="24600" xr:uid="{00000000-0005-0000-0000-000063440000}"/>
    <cellStyle name="備註 7 6 4 3" xfId="22747" xr:uid="{00000000-0005-0000-0000-000063440000}"/>
    <cellStyle name="備註 7 6 5" xfId="7275" xr:uid="{00000000-0005-0000-0000-00002D0A0000}"/>
    <cellStyle name="備註 7 6 5 2" xfId="27460" xr:uid="{00000000-0005-0000-0000-000064440000}"/>
    <cellStyle name="備註 7 6 5 3" xfId="42547" xr:uid="{00000000-0005-0000-0000-000064440000}"/>
    <cellStyle name="備註 7 6 6" xfId="10857" xr:uid="{00000000-0005-0000-0000-0000A82A0000}"/>
    <cellStyle name="備註 7 6 7" xfId="14021" xr:uid="{00000000-0005-0000-0000-00002D0A0000}"/>
    <cellStyle name="備註 7 6 7 2" xfId="32577" xr:uid="{00000000-0005-0000-0000-000066440000}"/>
    <cellStyle name="備註 7 6 7 3" xfId="46581" xr:uid="{00000000-0005-0000-0000-000066440000}"/>
    <cellStyle name="備註 7 6 8" xfId="14338" xr:uid="{00000000-0005-0000-0000-000006060000}"/>
    <cellStyle name="備註 7 6 8 2" xfId="32894" xr:uid="{00000000-0005-0000-0000-000067440000}"/>
    <cellStyle name="備註 7 6 8 3" xfId="46883" xr:uid="{00000000-0005-0000-0000-000067440000}"/>
    <cellStyle name="備註 7 6 9" xfId="12205" xr:uid="{00000000-0005-0000-0000-00002D0A0000}"/>
    <cellStyle name="備註 7 6 9 2" xfId="30767" xr:uid="{00000000-0005-0000-0000-000068440000}"/>
    <cellStyle name="備註 7 6 9 3" xfId="44892" xr:uid="{00000000-0005-0000-0000-000068440000}"/>
    <cellStyle name="備註 7 7" xfId="2079" xr:uid="{00000000-0005-0000-0000-000006060000}"/>
    <cellStyle name="備註 7 7 10" xfId="21340" xr:uid="{00000000-0005-0000-0000-000006060000}"/>
    <cellStyle name="備註 7 7 10 2" xfId="39880" xr:uid="{00000000-0005-0000-0000-00006A440000}"/>
    <cellStyle name="備註 7 7 10 3" xfId="53228" xr:uid="{00000000-0005-0000-0000-00006A440000}"/>
    <cellStyle name="備註 7 7 11" xfId="23596" xr:uid="{00000000-0005-0000-0000-000069440000}"/>
    <cellStyle name="備註 7 7 12" xfId="54999" xr:uid="{00000000-0005-0000-0000-000006060000}"/>
    <cellStyle name="備註 7 7 2" xfId="5286" xr:uid="{00000000-0005-0000-0000-00002E0A0000}"/>
    <cellStyle name="備註 7 7 2 2" xfId="25703" xr:uid="{00000000-0005-0000-0000-00006B440000}"/>
    <cellStyle name="備註 7 7 2 3" xfId="41199" xr:uid="{00000000-0005-0000-0000-00006B440000}"/>
    <cellStyle name="備註 7 7 3" xfId="6746" xr:uid="{00000000-0005-0000-0000-00002E0A0000}"/>
    <cellStyle name="備註 7 7 3 2" xfId="27007" xr:uid="{00000000-0005-0000-0000-00006C440000}"/>
    <cellStyle name="備註 7 7 3 3" xfId="42181" xr:uid="{00000000-0005-0000-0000-00006C440000}"/>
    <cellStyle name="備註 7 7 4" xfId="10858" xr:uid="{00000000-0005-0000-0000-0000A92A0000}"/>
    <cellStyle name="備註 7 7 5" xfId="14112" xr:uid="{00000000-0005-0000-0000-00002E0A0000}"/>
    <cellStyle name="備註 7 7 5 2" xfId="32668" xr:uid="{00000000-0005-0000-0000-00006E440000}"/>
    <cellStyle name="備註 7 7 5 3" xfId="46670" xr:uid="{00000000-0005-0000-0000-00006E440000}"/>
    <cellStyle name="備註 7 7 6" xfId="13941" xr:uid="{00000000-0005-0000-0000-000006060000}"/>
    <cellStyle name="備註 7 7 6 2" xfId="32497" xr:uid="{00000000-0005-0000-0000-00006F440000}"/>
    <cellStyle name="備註 7 7 6 3" xfId="46509" xr:uid="{00000000-0005-0000-0000-00006F440000}"/>
    <cellStyle name="備註 7 7 7" xfId="12164" xr:uid="{00000000-0005-0000-0000-00002E0A0000}"/>
    <cellStyle name="備註 7 7 7 2" xfId="30727" xr:uid="{00000000-0005-0000-0000-000070440000}"/>
    <cellStyle name="備註 7 7 7 3" xfId="44861" xr:uid="{00000000-0005-0000-0000-000070440000}"/>
    <cellStyle name="備註 7 7 8" xfId="17508" xr:uid="{00000000-0005-0000-0000-000006060000}"/>
    <cellStyle name="備註 7 7 8 2" xfId="36064" xr:uid="{00000000-0005-0000-0000-000071440000}"/>
    <cellStyle name="備註 7 7 8 3" xfId="49701" xr:uid="{00000000-0005-0000-0000-000071440000}"/>
    <cellStyle name="備註 7 7 9" xfId="16189" xr:uid="{00000000-0005-0000-0000-00002E0A0000}"/>
    <cellStyle name="備註 7 7 9 2" xfId="34745" xr:uid="{00000000-0005-0000-0000-000072440000}"/>
    <cellStyle name="備註 7 7 9 3" xfId="48539" xr:uid="{00000000-0005-0000-0000-000072440000}"/>
    <cellStyle name="備註 7 8" xfId="4709" xr:uid="{00000000-0005-0000-0000-0000170A0000}"/>
    <cellStyle name="備註 7 8 2" xfId="25220" xr:uid="{00000000-0005-0000-0000-000073440000}"/>
    <cellStyle name="備註 7 8 3" xfId="24425" xr:uid="{00000000-0005-0000-0000-000073440000}"/>
    <cellStyle name="備註 7 9" xfId="10835" xr:uid="{00000000-0005-0000-0000-0000922A0000}"/>
    <cellStyle name="備註 8" xfId="1502" xr:uid="{00000000-0005-0000-0000-00000C060000}"/>
    <cellStyle name="備註 8 10" xfId="15221" xr:uid="{00000000-0005-0000-0000-00000C060000}"/>
    <cellStyle name="備註 8 10 2" xfId="33777" xr:uid="{00000000-0005-0000-0000-000076440000}"/>
    <cellStyle name="備註 8 10 3" xfId="47722" xr:uid="{00000000-0005-0000-0000-000076440000}"/>
    <cellStyle name="備註 8 11" xfId="12080" xr:uid="{00000000-0005-0000-0000-00002F0A0000}"/>
    <cellStyle name="備註 8 11 2" xfId="30643" xr:uid="{00000000-0005-0000-0000-000077440000}"/>
    <cellStyle name="備註 8 11 3" xfId="44786" xr:uid="{00000000-0005-0000-0000-000077440000}"/>
    <cellStyle name="備註 8 12" xfId="15378" xr:uid="{00000000-0005-0000-0000-00000C060000}"/>
    <cellStyle name="備註 8 12 2" xfId="33934" xr:uid="{00000000-0005-0000-0000-000078440000}"/>
    <cellStyle name="備註 8 12 3" xfId="47865" xr:uid="{00000000-0005-0000-0000-000078440000}"/>
    <cellStyle name="備註 8 13" xfId="16184" xr:uid="{00000000-0005-0000-0000-00002F0A0000}"/>
    <cellStyle name="備註 8 13 2" xfId="34740" xr:uid="{00000000-0005-0000-0000-000079440000}"/>
    <cellStyle name="備註 8 13 3" xfId="48535" xr:uid="{00000000-0005-0000-0000-000079440000}"/>
    <cellStyle name="備註 8 14" xfId="21156" xr:uid="{00000000-0005-0000-0000-00000C060000}"/>
    <cellStyle name="備註 8 14 2" xfId="39696" xr:uid="{00000000-0005-0000-0000-00007A440000}"/>
    <cellStyle name="備註 8 14 3" xfId="53044" xr:uid="{00000000-0005-0000-0000-00007A440000}"/>
    <cellStyle name="備註 8 15" xfId="16266" xr:uid="{00000000-0005-0000-0000-00000C060000}"/>
    <cellStyle name="備註 8 15 2" xfId="34822" xr:uid="{00000000-0005-0000-0000-00007B440000}"/>
    <cellStyle name="備註 8 15 3" xfId="48611" xr:uid="{00000000-0005-0000-0000-00007B440000}"/>
    <cellStyle name="備註 8 16" xfId="22346" xr:uid="{00000000-0005-0000-0000-00002F0A0000}"/>
    <cellStyle name="備註 8 16 2" xfId="40886" xr:uid="{00000000-0005-0000-0000-00007C440000}"/>
    <cellStyle name="備註 8 16 3" xfId="54080" xr:uid="{00000000-0005-0000-0000-00007C440000}"/>
    <cellStyle name="備註 8 17" xfId="23237" xr:uid="{00000000-0005-0000-0000-000075440000}"/>
    <cellStyle name="備註 8 18" xfId="24159" xr:uid="{00000000-0005-0000-0000-000075440000}"/>
    <cellStyle name="備註 8 19" xfId="54603" xr:uid="{00000000-0005-0000-0000-00000C060000}"/>
    <cellStyle name="備註 8 2" xfId="1503" xr:uid="{00000000-0005-0000-0000-00000D060000}"/>
    <cellStyle name="備註 8 2 10" xfId="14558" xr:uid="{00000000-0005-0000-0000-0000300A0000}"/>
    <cellStyle name="備註 8 2 10 2" xfId="33114" xr:uid="{00000000-0005-0000-0000-00007E440000}"/>
    <cellStyle name="備註 8 2 10 3" xfId="47092" xr:uid="{00000000-0005-0000-0000-00007E440000}"/>
    <cellStyle name="備註 8 2 11" xfId="15393" xr:uid="{00000000-0005-0000-0000-00000D060000}"/>
    <cellStyle name="備註 8 2 11 2" xfId="33949" xr:uid="{00000000-0005-0000-0000-00007F440000}"/>
    <cellStyle name="備註 8 2 11 3" xfId="47880" xr:uid="{00000000-0005-0000-0000-00007F440000}"/>
    <cellStyle name="備註 8 2 12" xfId="18141" xr:uid="{00000000-0005-0000-0000-0000300A0000}"/>
    <cellStyle name="備註 8 2 12 2" xfId="36697" xr:uid="{00000000-0005-0000-0000-000080440000}"/>
    <cellStyle name="備註 8 2 12 3" xfId="50252" xr:uid="{00000000-0005-0000-0000-000080440000}"/>
    <cellStyle name="備註 8 2 13" xfId="21157" xr:uid="{00000000-0005-0000-0000-00000D060000}"/>
    <cellStyle name="備註 8 2 13 2" xfId="39697" xr:uid="{00000000-0005-0000-0000-000081440000}"/>
    <cellStyle name="備註 8 2 13 3" xfId="53045" xr:uid="{00000000-0005-0000-0000-000081440000}"/>
    <cellStyle name="備註 8 2 14" xfId="15175" xr:uid="{00000000-0005-0000-0000-00000D060000}"/>
    <cellStyle name="備註 8 2 14 2" xfId="33731" xr:uid="{00000000-0005-0000-0000-000082440000}"/>
    <cellStyle name="備註 8 2 14 3" xfId="47678" xr:uid="{00000000-0005-0000-0000-000082440000}"/>
    <cellStyle name="備註 8 2 15" xfId="22347" xr:uid="{00000000-0005-0000-0000-0000300A0000}"/>
    <cellStyle name="備註 8 2 15 2" xfId="40887" xr:uid="{00000000-0005-0000-0000-000083440000}"/>
    <cellStyle name="備註 8 2 15 3" xfId="54081" xr:uid="{00000000-0005-0000-0000-000083440000}"/>
    <cellStyle name="備註 8 2 16" xfId="23238" xr:uid="{00000000-0005-0000-0000-00007D440000}"/>
    <cellStyle name="備註 8 2 17" xfId="29828" xr:uid="{00000000-0005-0000-0000-00007D440000}"/>
    <cellStyle name="備註 8 2 18" xfId="54604" xr:uid="{00000000-0005-0000-0000-00000D060000}"/>
    <cellStyle name="備註 8 2 2" xfId="1504" xr:uid="{00000000-0005-0000-0000-00000E060000}"/>
    <cellStyle name="備註 8 2 2 10" xfId="19014" xr:uid="{00000000-0005-0000-0000-0000310A0000}"/>
    <cellStyle name="備註 8 2 2 10 2" xfId="37570" xr:uid="{00000000-0005-0000-0000-000085440000}"/>
    <cellStyle name="備註 8 2 2 10 3" xfId="51062" xr:uid="{00000000-0005-0000-0000-000085440000}"/>
    <cellStyle name="備註 8 2 2 11" xfId="21158" xr:uid="{00000000-0005-0000-0000-00000E060000}"/>
    <cellStyle name="備註 8 2 2 11 2" xfId="39698" xr:uid="{00000000-0005-0000-0000-000086440000}"/>
    <cellStyle name="備註 8 2 2 11 3" xfId="53046" xr:uid="{00000000-0005-0000-0000-000086440000}"/>
    <cellStyle name="備註 8 2 2 12" xfId="19071" xr:uid="{00000000-0005-0000-0000-00000E060000}"/>
    <cellStyle name="備註 8 2 2 12 2" xfId="37627" xr:uid="{00000000-0005-0000-0000-000087440000}"/>
    <cellStyle name="備註 8 2 2 12 3" xfId="51119" xr:uid="{00000000-0005-0000-0000-000087440000}"/>
    <cellStyle name="備註 8 2 2 13" xfId="22348" xr:uid="{00000000-0005-0000-0000-0000310A0000}"/>
    <cellStyle name="備註 8 2 2 13 2" xfId="40888" xr:uid="{00000000-0005-0000-0000-000088440000}"/>
    <cellStyle name="備註 8 2 2 13 3" xfId="54082" xr:uid="{00000000-0005-0000-0000-000088440000}"/>
    <cellStyle name="備註 8 2 2 14" xfId="23239" xr:uid="{00000000-0005-0000-0000-000084440000}"/>
    <cellStyle name="備註 8 2 2 15" xfId="29817" xr:uid="{00000000-0005-0000-0000-000084440000}"/>
    <cellStyle name="備註 8 2 2 16" xfId="54605" xr:uid="{00000000-0005-0000-0000-00000E060000}"/>
    <cellStyle name="備註 8 2 2 2" xfId="2122" xr:uid="{00000000-0005-0000-0000-00000E060000}"/>
    <cellStyle name="備註 8 2 2 2 10" xfId="15634" xr:uid="{00000000-0005-0000-0000-0000320A0000}"/>
    <cellStyle name="備註 8 2 2 2 10 2" xfId="34190" xr:uid="{00000000-0005-0000-0000-00008A440000}"/>
    <cellStyle name="備註 8 2 2 2 10 3" xfId="48079" xr:uid="{00000000-0005-0000-0000-00008A440000}"/>
    <cellStyle name="備註 8 2 2 2 11" xfId="18030" xr:uid="{00000000-0005-0000-0000-00000E060000}"/>
    <cellStyle name="備註 8 2 2 2 11 2" xfId="36586" xr:uid="{00000000-0005-0000-0000-00008B440000}"/>
    <cellStyle name="備註 8 2 2 2 11 3" xfId="50153" xr:uid="{00000000-0005-0000-0000-00008B440000}"/>
    <cellStyle name="備註 8 2 2 2 12" xfId="21068" xr:uid="{00000000-0005-0000-0000-0000320A0000}"/>
    <cellStyle name="備註 8 2 2 2 12 2" xfId="39608" xr:uid="{00000000-0005-0000-0000-00008C440000}"/>
    <cellStyle name="備註 8 2 2 2 12 3" xfId="52956" xr:uid="{00000000-0005-0000-0000-00008C440000}"/>
    <cellStyle name="備註 8 2 2 2 13" xfId="23633" xr:uid="{00000000-0005-0000-0000-000089440000}"/>
    <cellStyle name="備註 8 2 2 2 14" xfId="55042" xr:uid="{00000000-0005-0000-0000-00000E060000}"/>
    <cellStyle name="備註 8 2 2 2 2" xfId="5329" xr:uid="{00000000-0005-0000-0000-0000320A0000}"/>
    <cellStyle name="備註 8 2 2 2 2 2" xfId="20319" xr:uid="{00000000-0005-0000-0000-00004C0D0000}"/>
    <cellStyle name="備註 8 2 2 2 2 2 2" xfId="38871" xr:uid="{00000000-0005-0000-0000-00008E440000}"/>
    <cellStyle name="備註 8 2 2 2 2 2 3" xfId="52350" xr:uid="{00000000-0005-0000-0000-00008E440000}"/>
    <cellStyle name="備註 8 2 2 2 2 3" xfId="25746" xr:uid="{00000000-0005-0000-0000-00008D440000}"/>
    <cellStyle name="備註 8 2 2 2 2 4" xfId="41242" xr:uid="{00000000-0005-0000-0000-00008D440000}"/>
    <cellStyle name="備註 8 2 2 2 3" xfId="7295" xr:uid="{00000000-0005-0000-0000-0000320A0000}"/>
    <cellStyle name="備註 8 2 2 2 3 2" xfId="27480" xr:uid="{00000000-0005-0000-0000-00008F440000}"/>
    <cellStyle name="備註 8 2 2 2 3 3" xfId="42566" xr:uid="{00000000-0005-0000-0000-00008F440000}"/>
    <cellStyle name="備註 8 2 2 2 4" xfId="3229" xr:uid="{00000000-0005-0000-0000-0000320A0000}"/>
    <cellStyle name="備註 8 2 2 2 4 2" xfId="24398" xr:uid="{00000000-0005-0000-0000-000090440000}"/>
    <cellStyle name="備註 8 2 2 2 4 3" xfId="26852" xr:uid="{00000000-0005-0000-0000-000090440000}"/>
    <cellStyle name="備註 8 2 2 2 5" xfId="6789" xr:uid="{00000000-0005-0000-0000-0000320A0000}"/>
    <cellStyle name="備註 8 2 2 2 5 2" xfId="27050" xr:uid="{00000000-0005-0000-0000-000091440000}"/>
    <cellStyle name="備註 8 2 2 2 5 3" xfId="42224" xr:uid="{00000000-0005-0000-0000-000091440000}"/>
    <cellStyle name="備註 8 2 2 2 6" xfId="10862" xr:uid="{00000000-0005-0000-0000-0000AD2A0000}"/>
    <cellStyle name="備註 8 2 2 2 7" xfId="13287" xr:uid="{00000000-0005-0000-0000-0000320A0000}"/>
    <cellStyle name="備註 8 2 2 2 7 2" xfId="31843" xr:uid="{00000000-0005-0000-0000-000093440000}"/>
    <cellStyle name="備註 8 2 2 2 7 3" xfId="45925" xr:uid="{00000000-0005-0000-0000-000093440000}"/>
    <cellStyle name="備註 8 2 2 2 8" xfId="13536" xr:uid="{00000000-0005-0000-0000-0000310A0000}"/>
    <cellStyle name="備註 8 2 2 2 8 2" xfId="32092" xr:uid="{00000000-0005-0000-0000-000094440000}"/>
    <cellStyle name="備註 8 2 2 2 8 3" xfId="46148" xr:uid="{00000000-0005-0000-0000-000094440000}"/>
    <cellStyle name="備註 8 2 2 2 9" xfId="14080" xr:uid="{00000000-0005-0000-0000-00000E060000}"/>
    <cellStyle name="備註 8 2 2 2 9 2" xfId="32636" xr:uid="{00000000-0005-0000-0000-000095440000}"/>
    <cellStyle name="備註 8 2 2 2 9 3" xfId="46639" xr:uid="{00000000-0005-0000-0000-000095440000}"/>
    <cellStyle name="備註 8 2 2 3" xfId="1929" xr:uid="{00000000-0005-0000-0000-00000E060000}"/>
    <cellStyle name="備註 8 2 2 3 10" xfId="12216" xr:uid="{00000000-0005-0000-0000-00000E060000}"/>
    <cellStyle name="備註 8 2 2 3 10 2" xfId="30778" xr:uid="{00000000-0005-0000-0000-000097440000}"/>
    <cellStyle name="備註 8 2 2 3 10 3" xfId="44902" xr:uid="{00000000-0005-0000-0000-000097440000}"/>
    <cellStyle name="備註 8 2 2 3 11" xfId="18770" xr:uid="{00000000-0005-0000-0000-0000330A0000}"/>
    <cellStyle name="備註 8 2 2 3 11 2" xfId="37326" xr:uid="{00000000-0005-0000-0000-000098440000}"/>
    <cellStyle name="備註 8 2 2 3 11 3" xfId="50823" xr:uid="{00000000-0005-0000-0000-000098440000}"/>
    <cellStyle name="備註 8 2 2 3 12" xfId="54849" xr:uid="{00000000-0005-0000-0000-00000E060000}"/>
    <cellStyle name="備註 8 2 2 3 2" xfId="5136" xr:uid="{00000000-0005-0000-0000-0000330A0000}"/>
    <cellStyle name="備註 8 2 2 3 2 2" xfId="20163" xr:uid="{00000000-0005-0000-0000-00004E0D0000}"/>
    <cellStyle name="備註 8 2 2 3 2 2 2" xfId="38715" xr:uid="{00000000-0005-0000-0000-00009A440000}"/>
    <cellStyle name="備註 8 2 2 3 2 2 3" xfId="52200" xr:uid="{00000000-0005-0000-0000-00009A440000}"/>
    <cellStyle name="備註 8 2 2 3 2 3" xfId="25553" xr:uid="{00000000-0005-0000-0000-000099440000}"/>
    <cellStyle name="備註 8 2 2 3 2 4" xfId="41109" xr:uid="{00000000-0005-0000-0000-000099440000}"/>
    <cellStyle name="備註 8 2 2 3 3" xfId="7102" xr:uid="{00000000-0005-0000-0000-0000330A0000}"/>
    <cellStyle name="備註 8 2 2 3 3 2" xfId="27287" xr:uid="{00000000-0005-0000-0000-00009B440000}"/>
    <cellStyle name="備註 8 2 2 3 3 3" xfId="42384" xr:uid="{00000000-0005-0000-0000-00009B440000}"/>
    <cellStyle name="備註 8 2 2 3 4" xfId="4039" xr:uid="{00000000-0005-0000-0000-0000330A0000}"/>
    <cellStyle name="備註 8 2 2 3 4 2" xfId="24592" xr:uid="{00000000-0005-0000-0000-00009C440000}"/>
    <cellStyle name="備註 8 2 2 3 4 3" xfId="22750" xr:uid="{00000000-0005-0000-0000-00009C440000}"/>
    <cellStyle name="備註 8 2 2 3 5" xfId="6645" xr:uid="{00000000-0005-0000-0000-0000330A0000}"/>
    <cellStyle name="備註 8 2 2 3 5 2" xfId="26906" xr:uid="{00000000-0005-0000-0000-00009D440000}"/>
    <cellStyle name="備註 8 2 2 3 5 3" xfId="42082" xr:uid="{00000000-0005-0000-0000-00009D440000}"/>
    <cellStyle name="備註 8 2 2 3 6" xfId="10863" xr:uid="{00000000-0005-0000-0000-0000AE2A0000}"/>
    <cellStyle name="備註 8 2 2 3 7" xfId="14219" xr:uid="{00000000-0005-0000-0000-0000330A0000}"/>
    <cellStyle name="備註 8 2 2 3 7 2" xfId="32775" xr:uid="{00000000-0005-0000-0000-00009F440000}"/>
    <cellStyle name="備註 8 2 2 3 7 3" xfId="46772" xr:uid="{00000000-0005-0000-0000-00009F440000}"/>
    <cellStyle name="備註 8 2 2 3 8" xfId="12217" xr:uid="{00000000-0005-0000-0000-00000E060000}"/>
    <cellStyle name="備註 8 2 2 3 8 2" xfId="30779" xr:uid="{00000000-0005-0000-0000-0000A0440000}"/>
    <cellStyle name="備註 8 2 2 3 8 3" xfId="44903" xr:uid="{00000000-0005-0000-0000-0000A0440000}"/>
    <cellStyle name="備註 8 2 2 3 9" xfId="15795" xr:uid="{00000000-0005-0000-0000-0000330A0000}"/>
    <cellStyle name="備註 8 2 2 3 9 2" xfId="34351" xr:uid="{00000000-0005-0000-0000-0000A1440000}"/>
    <cellStyle name="備註 8 2 2 3 9 3" xfId="48207" xr:uid="{00000000-0005-0000-0000-0000A1440000}"/>
    <cellStyle name="備註 8 2 2 4" xfId="2075" xr:uid="{00000000-0005-0000-0000-00000E060000}"/>
    <cellStyle name="備註 8 2 2 4 10" xfId="21336" xr:uid="{00000000-0005-0000-0000-00000E060000}"/>
    <cellStyle name="備註 8 2 2 4 10 2" xfId="39876" xr:uid="{00000000-0005-0000-0000-0000A3440000}"/>
    <cellStyle name="備註 8 2 2 4 10 3" xfId="53224" xr:uid="{00000000-0005-0000-0000-0000A3440000}"/>
    <cellStyle name="備註 8 2 2 4 11" xfId="23592" xr:uid="{00000000-0005-0000-0000-0000A2440000}"/>
    <cellStyle name="備註 8 2 2 4 12" xfId="54995" xr:uid="{00000000-0005-0000-0000-00000E060000}"/>
    <cellStyle name="備註 8 2 2 4 2" xfId="5282" xr:uid="{00000000-0005-0000-0000-0000340A0000}"/>
    <cellStyle name="備註 8 2 2 4 2 2" xfId="25699" xr:uid="{00000000-0005-0000-0000-0000A4440000}"/>
    <cellStyle name="備註 8 2 2 4 2 3" xfId="41195" xr:uid="{00000000-0005-0000-0000-0000A4440000}"/>
    <cellStyle name="備註 8 2 2 4 3" xfId="6742" xr:uid="{00000000-0005-0000-0000-0000340A0000}"/>
    <cellStyle name="備註 8 2 2 4 3 2" xfId="27003" xr:uid="{00000000-0005-0000-0000-0000A5440000}"/>
    <cellStyle name="備註 8 2 2 4 3 3" xfId="42177" xr:uid="{00000000-0005-0000-0000-0000A5440000}"/>
    <cellStyle name="備註 8 2 2 4 4" xfId="10864" xr:uid="{00000000-0005-0000-0000-0000AF2A0000}"/>
    <cellStyle name="備註 8 2 2 4 5" xfId="14109" xr:uid="{00000000-0005-0000-0000-0000340A0000}"/>
    <cellStyle name="備註 8 2 2 4 5 2" xfId="32665" xr:uid="{00000000-0005-0000-0000-0000A7440000}"/>
    <cellStyle name="備註 8 2 2 4 5 3" xfId="46667" xr:uid="{00000000-0005-0000-0000-0000A7440000}"/>
    <cellStyle name="備註 8 2 2 4 6" xfId="14538" xr:uid="{00000000-0005-0000-0000-00000E060000}"/>
    <cellStyle name="備註 8 2 2 4 6 2" xfId="33094" xr:uid="{00000000-0005-0000-0000-0000A8440000}"/>
    <cellStyle name="備註 8 2 2 4 6 3" xfId="47073" xr:uid="{00000000-0005-0000-0000-0000A8440000}"/>
    <cellStyle name="備註 8 2 2 4 7" xfId="15449" xr:uid="{00000000-0005-0000-0000-0000340A0000}"/>
    <cellStyle name="備註 8 2 2 4 7 2" xfId="34005" xr:uid="{00000000-0005-0000-0000-0000A9440000}"/>
    <cellStyle name="備註 8 2 2 4 7 3" xfId="47929" xr:uid="{00000000-0005-0000-0000-0000A9440000}"/>
    <cellStyle name="備註 8 2 2 4 8" xfId="16250" xr:uid="{00000000-0005-0000-0000-00000E060000}"/>
    <cellStyle name="備註 8 2 2 4 8 2" xfId="34806" xr:uid="{00000000-0005-0000-0000-0000AA440000}"/>
    <cellStyle name="備註 8 2 2 4 8 3" xfId="48596" xr:uid="{00000000-0005-0000-0000-0000AA440000}"/>
    <cellStyle name="備註 8 2 2 4 9" xfId="19226" xr:uid="{00000000-0005-0000-0000-0000340A0000}"/>
    <cellStyle name="備註 8 2 2 4 9 2" xfId="37782" xr:uid="{00000000-0005-0000-0000-0000AB440000}"/>
    <cellStyle name="備註 8 2 2 4 9 3" xfId="51274" xr:uid="{00000000-0005-0000-0000-0000AB440000}"/>
    <cellStyle name="備註 8 2 2 5" xfId="4717" xr:uid="{00000000-0005-0000-0000-0000310A0000}"/>
    <cellStyle name="備註 8 2 2 5 2" xfId="25228" xr:uid="{00000000-0005-0000-0000-0000AC440000}"/>
    <cellStyle name="備註 8 2 2 5 3" xfId="22532" xr:uid="{00000000-0005-0000-0000-0000AC440000}"/>
    <cellStyle name="備註 8 2 2 6" xfId="10861" xr:uid="{00000000-0005-0000-0000-0000AC2A0000}"/>
    <cellStyle name="備註 8 2 2 7" xfId="13312" xr:uid="{00000000-0005-0000-0000-00000E060000}"/>
    <cellStyle name="備註 8 2 2 7 2" xfId="31868" xr:uid="{00000000-0005-0000-0000-0000AE440000}"/>
    <cellStyle name="備註 8 2 2 7 3" xfId="45948" xr:uid="{00000000-0005-0000-0000-0000AE440000}"/>
    <cellStyle name="備註 8 2 2 8" xfId="16058" xr:uid="{00000000-0005-0000-0000-0000310A0000}"/>
    <cellStyle name="備註 8 2 2 8 2" xfId="34614" xr:uid="{00000000-0005-0000-0000-0000AF440000}"/>
    <cellStyle name="備註 8 2 2 8 3" xfId="48431" xr:uid="{00000000-0005-0000-0000-0000AF440000}"/>
    <cellStyle name="備註 8 2 2 9" xfId="13949" xr:uid="{00000000-0005-0000-0000-00000E060000}"/>
    <cellStyle name="備註 8 2 2 9 2" xfId="32505" xr:uid="{00000000-0005-0000-0000-0000B0440000}"/>
    <cellStyle name="備註 8 2 2 9 3" xfId="46517" xr:uid="{00000000-0005-0000-0000-0000B0440000}"/>
    <cellStyle name="備註 8 2 3" xfId="1505" xr:uid="{00000000-0005-0000-0000-00000F060000}"/>
    <cellStyle name="備註 8 2 3 10" xfId="17402" xr:uid="{00000000-0005-0000-0000-0000350A0000}"/>
    <cellStyle name="備註 8 2 3 10 2" xfId="35958" xr:uid="{00000000-0005-0000-0000-0000B2440000}"/>
    <cellStyle name="備註 8 2 3 10 3" xfId="49612" xr:uid="{00000000-0005-0000-0000-0000B2440000}"/>
    <cellStyle name="備註 8 2 3 11" xfId="21159" xr:uid="{00000000-0005-0000-0000-00000F060000}"/>
    <cellStyle name="備註 8 2 3 11 2" xfId="39699" xr:uid="{00000000-0005-0000-0000-0000B3440000}"/>
    <cellStyle name="備註 8 2 3 11 3" xfId="53047" xr:uid="{00000000-0005-0000-0000-0000B3440000}"/>
    <cellStyle name="備註 8 2 3 12" xfId="18445" xr:uid="{00000000-0005-0000-0000-00000F060000}"/>
    <cellStyle name="備註 8 2 3 12 2" xfId="37001" xr:uid="{00000000-0005-0000-0000-0000B4440000}"/>
    <cellStyle name="備註 8 2 3 12 3" xfId="50518" xr:uid="{00000000-0005-0000-0000-0000B4440000}"/>
    <cellStyle name="備註 8 2 3 13" xfId="22349" xr:uid="{00000000-0005-0000-0000-0000350A0000}"/>
    <cellStyle name="備註 8 2 3 13 2" xfId="40889" xr:uid="{00000000-0005-0000-0000-0000B5440000}"/>
    <cellStyle name="備註 8 2 3 13 3" xfId="54083" xr:uid="{00000000-0005-0000-0000-0000B5440000}"/>
    <cellStyle name="備註 8 2 3 14" xfId="23240" xr:uid="{00000000-0005-0000-0000-0000B1440000}"/>
    <cellStyle name="備註 8 2 3 15" xfId="29824" xr:uid="{00000000-0005-0000-0000-0000B1440000}"/>
    <cellStyle name="備註 8 2 3 16" xfId="54606" xr:uid="{00000000-0005-0000-0000-00000F060000}"/>
    <cellStyle name="備註 8 2 3 2" xfId="2121" xr:uid="{00000000-0005-0000-0000-00000F060000}"/>
    <cellStyle name="備註 8 2 3 2 10" xfId="15466" xr:uid="{00000000-0005-0000-0000-0000360A0000}"/>
    <cellStyle name="備註 8 2 3 2 10 2" xfId="34022" xr:uid="{00000000-0005-0000-0000-0000B7440000}"/>
    <cellStyle name="備註 8 2 3 2 10 3" xfId="47946" xr:uid="{00000000-0005-0000-0000-0000B7440000}"/>
    <cellStyle name="備註 8 2 3 2 11" xfId="17414" xr:uid="{00000000-0005-0000-0000-00000F060000}"/>
    <cellStyle name="備註 8 2 3 2 11 2" xfId="35970" xr:uid="{00000000-0005-0000-0000-0000B8440000}"/>
    <cellStyle name="備註 8 2 3 2 11 3" xfId="49620" xr:uid="{00000000-0005-0000-0000-0000B8440000}"/>
    <cellStyle name="備註 8 2 3 2 12" xfId="19347" xr:uid="{00000000-0005-0000-0000-0000360A0000}"/>
    <cellStyle name="備註 8 2 3 2 12 2" xfId="37903" xr:uid="{00000000-0005-0000-0000-0000B9440000}"/>
    <cellStyle name="備註 8 2 3 2 12 3" xfId="51395" xr:uid="{00000000-0005-0000-0000-0000B9440000}"/>
    <cellStyle name="備註 8 2 3 2 13" xfId="23632" xr:uid="{00000000-0005-0000-0000-0000B6440000}"/>
    <cellStyle name="備註 8 2 3 2 14" xfId="55041" xr:uid="{00000000-0005-0000-0000-00000F060000}"/>
    <cellStyle name="備註 8 2 3 2 2" xfId="5328" xr:uid="{00000000-0005-0000-0000-0000360A0000}"/>
    <cellStyle name="備註 8 2 3 2 2 2" xfId="20318" xr:uid="{00000000-0005-0000-0000-0000520D0000}"/>
    <cellStyle name="備註 8 2 3 2 2 2 2" xfId="38870" xr:uid="{00000000-0005-0000-0000-0000BB440000}"/>
    <cellStyle name="備註 8 2 3 2 2 2 3" xfId="52349" xr:uid="{00000000-0005-0000-0000-0000BB440000}"/>
    <cellStyle name="備註 8 2 3 2 2 3" xfId="25745" xr:uid="{00000000-0005-0000-0000-0000BA440000}"/>
    <cellStyle name="備註 8 2 3 2 2 4" xfId="41241" xr:uid="{00000000-0005-0000-0000-0000BA440000}"/>
    <cellStyle name="備註 8 2 3 2 3" xfId="7294" xr:uid="{00000000-0005-0000-0000-0000360A0000}"/>
    <cellStyle name="備註 8 2 3 2 3 2" xfId="27479" xr:uid="{00000000-0005-0000-0000-0000BC440000}"/>
    <cellStyle name="備註 8 2 3 2 3 3" xfId="42565" xr:uid="{00000000-0005-0000-0000-0000BC440000}"/>
    <cellStyle name="備註 8 2 3 2 4" xfId="4394" xr:uid="{00000000-0005-0000-0000-0000360A0000}"/>
    <cellStyle name="備註 8 2 3 2 4 2" xfId="24908" xr:uid="{00000000-0005-0000-0000-0000BD440000}"/>
    <cellStyle name="備註 8 2 3 2 4 3" xfId="22614" xr:uid="{00000000-0005-0000-0000-0000BD440000}"/>
    <cellStyle name="備註 8 2 3 2 5" xfId="6788" xr:uid="{00000000-0005-0000-0000-0000360A0000}"/>
    <cellStyle name="備註 8 2 3 2 5 2" xfId="27049" xr:uid="{00000000-0005-0000-0000-0000BE440000}"/>
    <cellStyle name="備註 8 2 3 2 5 3" xfId="42223" xr:uid="{00000000-0005-0000-0000-0000BE440000}"/>
    <cellStyle name="備註 8 2 3 2 6" xfId="10866" xr:uid="{00000000-0005-0000-0000-0000B12A0000}"/>
    <cellStyle name="備註 8 2 3 2 7" xfId="12708" xr:uid="{00000000-0005-0000-0000-0000360A0000}"/>
    <cellStyle name="備註 8 2 3 2 7 2" xfId="31264" xr:uid="{00000000-0005-0000-0000-0000C0440000}"/>
    <cellStyle name="備註 8 2 3 2 7 3" xfId="45358" xr:uid="{00000000-0005-0000-0000-0000C0440000}"/>
    <cellStyle name="備註 8 2 3 2 8" xfId="13535" xr:uid="{00000000-0005-0000-0000-0000350A0000}"/>
    <cellStyle name="備註 8 2 3 2 8 2" xfId="32091" xr:uid="{00000000-0005-0000-0000-0000C1440000}"/>
    <cellStyle name="備註 8 2 3 2 8 3" xfId="46147" xr:uid="{00000000-0005-0000-0000-0000C1440000}"/>
    <cellStyle name="備註 8 2 3 2 9" xfId="12119" xr:uid="{00000000-0005-0000-0000-00000F060000}"/>
    <cellStyle name="備註 8 2 3 2 9 2" xfId="30682" xr:uid="{00000000-0005-0000-0000-0000C2440000}"/>
    <cellStyle name="備註 8 2 3 2 9 3" xfId="44823" xr:uid="{00000000-0005-0000-0000-0000C2440000}"/>
    <cellStyle name="備註 8 2 3 3" xfId="1928" xr:uid="{00000000-0005-0000-0000-00000F060000}"/>
    <cellStyle name="備註 8 2 3 3 10" xfId="16081" xr:uid="{00000000-0005-0000-0000-00000F060000}"/>
    <cellStyle name="備註 8 2 3 3 10 2" xfId="34637" xr:uid="{00000000-0005-0000-0000-0000C4440000}"/>
    <cellStyle name="備註 8 2 3 3 10 3" xfId="48452" xr:uid="{00000000-0005-0000-0000-0000C4440000}"/>
    <cellStyle name="備註 8 2 3 3 11" xfId="19248" xr:uid="{00000000-0005-0000-0000-0000370A0000}"/>
    <cellStyle name="備註 8 2 3 3 11 2" xfId="37804" xr:uid="{00000000-0005-0000-0000-0000C5440000}"/>
    <cellStyle name="備註 8 2 3 3 11 3" xfId="51296" xr:uid="{00000000-0005-0000-0000-0000C5440000}"/>
    <cellStyle name="備註 8 2 3 3 12" xfId="54848" xr:uid="{00000000-0005-0000-0000-00000F060000}"/>
    <cellStyle name="備註 8 2 3 3 2" xfId="5135" xr:uid="{00000000-0005-0000-0000-0000370A0000}"/>
    <cellStyle name="備註 8 2 3 3 2 2" xfId="20162" xr:uid="{00000000-0005-0000-0000-0000540D0000}"/>
    <cellStyle name="備註 8 2 3 3 2 2 2" xfId="38714" xr:uid="{00000000-0005-0000-0000-0000C7440000}"/>
    <cellStyle name="備註 8 2 3 3 2 2 3" xfId="52199" xr:uid="{00000000-0005-0000-0000-0000C7440000}"/>
    <cellStyle name="備註 8 2 3 3 2 3" xfId="25552" xr:uid="{00000000-0005-0000-0000-0000C6440000}"/>
    <cellStyle name="備註 8 2 3 3 2 4" xfId="41108" xr:uid="{00000000-0005-0000-0000-0000C6440000}"/>
    <cellStyle name="備註 8 2 3 3 3" xfId="7101" xr:uid="{00000000-0005-0000-0000-0000370A0000}"/>
    <cellStyle name="備註 8 2 3 3 3 2" xfId="27286" xr:uid="{00000000-0005-0000-0000-0000C8440000}"/>
    <cellStyle name="備註 8 2 3 3 3 3" xfId="42383" xr:uid="{00000000-0005-0000-0000-0000C8440000}"/>
    <cellStyle name="備註 8 2 3 3 4" xfId="4038" xr:uid="{00000000-0005-0000-0000-0000370A0000}"/>
    <cellStyle name="備註 8 2 3 3 4 2" xfId="24591" xr:uid="{00000000-0005-0000-0000-0000C9440000}"/>
    <cellStyle name="備註 8 2 3 3 4 3" xfId="22751" xr:uid="{00000000-0005-0000-0000-0000C9440000}"/>
    <cellStyle name="備註 8 2 3 3 5" xfId="6644" xr:uid="{00000000-0005-0000-0000-0000370A0000}"/>
    <cellStyle name="備註 8 2 3 3 5 2" xfId="26905" xr:uid="{00000000-0005-0000-0000-0000CA440000}"/>
    <cellStyle name="備註 8 2 3 3 5 3" xfId="42081" xr:uid="{00000000-0005-0000-0000-0000CA440000}"/>
    <cellStyle name="備註 8 2 3 3 6" xfId="10867" xr:uid="{00000000-0005-0000-0000-0000B22A0000}"/>
    <cellStyle name="備註 8 2 3 3 7" xfId="14149" xr:uid="{00000000-0005-0000-0000-0000370A0000}"/>
    <cellStyle name="備註 8 2 3 3 7 2" xfId="32705" xr:uid="{00000000-0005-0000-0000-0000CC440000}"/>
    <cellStyle name="備註 8 2 3 3 7 3" xfId="46705" xr:uid="{00000000-0005-0000-0000-0000CC440000}"/>
    <cellStyle name="備註 8 2 3 3 8" xfId="13418" xr:uid="{00000000-0005-0000-0000-00000F060000}"/>
    <cellStyle name="備註 8 2 3 3 8 2" xfId="31974" xr:uid="{00000000-0005-0000-0000-0000CD440000}"/>
    <cellStyle name="備註 8 2 3 3 8 3" xfId="46045" xr:uid="{00000000-0005-0000-0000-0000CD440000}"/>
    <cellStyle name="備註 8 2 3 3 9" xfId="12225" xr:uid="{00000000-0005-0000-0000-0000370A0000}"/>
    <cellStyle name="備註 8 2 3 3 9 2" xfId="30786" xr:uid="{00000000-0005-0000-0000-0000CE440000}"/>
    <cellStyle name="備註 8 2 3 3 9 3" xfId="44910" xr:uid="{00000000-0005-0000-0000-0000CE440000}"/>
    <cellStyle name="備註 8 2 3 4" xfId="2074" xr:uid="{00000000-0005-0000-0000-00000F060000}"/>
    <cellStyle name="備註 8 2 3 4 10" xfId="21335" xr:uid="{00000000-0005-0000-0000-00000F060000}"/>
    <cellStyle name="備註 8 2 3 4 10 2" xfId="39875" xr:uid="{00000000-0005-0000-0000-0000D0440000}"/>
    <cellStyle name="備註 8 2 3 4 10 3" xfId="53223" xr:uid="{00000000-0005-0000-0000-0000D0440000}"/>
    <cellStyle name="備註 8 2 3 4 11" xfId="23591" xr:uid="{00000000-0005-0000-0000-0000CF440000}"/>
    <cellStyle name="備註 8 2 3 4 12" xfId="54994" xr:uid="{00000000-0005-0000-0000-00000F060000}"/>
    <cellStyle name="備註 8 2 3 4 2" xfId="5281" xr:uid="{00000000-0005-0000-0000-0000380A0000}"/>
    <cellStyle name="備註 8 2 3 4 2 2" xfId="25698" xr:uid="{00000000-0005-0000-0000-0000D1440000}"/>
    <cellStyle name="備註 8 2 3 4 2 3" xfId="41194" xr:uid="{00000000-0005-0000-0000-0000D1440000}"/>
    <cellStyle name="備註 8 2 3 4 3" xfId="6741" xr:uid="{00000000-0005-0000-0000-0000380A0000}"/>
    <cellStyle name="備註 8 2 3 4 3 2" xfId="27002" xr:uid="{00000000-0005-0000-0000-0000D2440000}"/>
    <cellStyle name="備註 8 2 3 4 3 3" xfId="42176" xr:uid="{00000000-0005-0000-0000-0000D2440000}"/>
    <cellStyle name="備註 8 2 3 4 4" xfId="10868" xr:uid="{00000000-0005-0000-0000-0000B32A0000}"/>
    <cellStyle name="備註 8 2 3 4 5" xfId="14173" xr:uid="{00000000-0005-0000-0000-0000380A0000}"/>
    <cellStyle name="備註 8 2 3 4 5 2" xfId="32729" xr:uid="{00000000-0005-0000-0000-0000D4440000}"/>
    <cellStyle name="備註 8 2 3 4 5 3" xfId="46729" xr:uid="{00000000-0005-0000-0000-0000D4440000}"/>
    <cellStyle name="備註 8 2 3 4 6" xfId="11752" xr:uid="{00000000-0005-0000-0000-00000F060000}"/>
    <cellStyle name="備註 8 2 3 4 6 2" xfId="30316" xr:uid="{00000000-0005-0000-0000-0000D5440000}"/>
    <cellStyle name="備註 8 2 3 4 6 3" xfId="44463" xr:uid="{00000000-0005-0000-0000-0000D5440000}"/>
    <cellStyle name="備註 8 2 3 4 7" xfId="15618" xr:uid="{00000000-0005-0000-0000-0000380A0000}"/>
    <cellStyle name="備註 8 2 3 4 7 2" xfId="34174" xr:uid="{00000000-0005-0000-0000-0000D6440000}"/>
    <cellStyle name="備註 8 2 3 4 7 3" xfId="48063" xr:uid="{00000000-0005-0000-0000-0000D6440000}"/>
    <cellStyle name="備註 8 2 3 4 8" xfId="16053" xr:uid="{00000000-0005-0000-0000-00000F060000}"/>
    <cellStyle name="備註 8 2 3 4 8 2" xfId="34609" xr:uid="{00000000-0005-0000-0000-0000D7440000}"/>
    <cellStyle name="備註 8 2 3 4 8 3" xfId="48427" xr:uid="{00000000-0005-0000-0000-0000D7440000}"/>
    <cellStyle name="備註 8 2 3 4 9" xfId="18624" xr:uid="{00000000-0005-0000-0000-0000380A0000}"/>
    <cellStyle name="備註 8 2 3 4 9 2" xfId="37180" xr:uid="{00000000-0005-0000-0000-0000D8440000}"/>
    <cellStyle name="備註 8 2 3 4 9 3" xfId="50682" xr:uid="{00000000-0005-0000-0000-0000D8440000}"/>
    <cellStyle name="備註 8 2 3 5" xfId="4718" xr:uid="{00000000-0005-0000-0000-0000350A0000}"/>
    <cellStyle name="備註 8 2 3 5 2" xfId="25229" xr:uid="{00000000-0005-0000-0000-0000D9440000}"/>
    <cellStyle name="備註 8 2 3 5 3" xfId="22531" xr:uid="{00000000-0005-0000-0000-0000D9440000}"/>
    <cellStyle name="備註 8 2 3 6" xfId="10865" xr:uid="{00000000-0005-0000-0000-0000B02A0000}"/>
    <cellStyle name="備註 8 2 3 7" xfId="15224" xr:uid="{00000000-0005-0000-0000-00000F060000}"/>
    <cellStyle name="備註 8 2 3 7 2" xfId="33780" xr:uid="{00000000-0005-0000-0000-0000DB440000}"/>
    <cellStyle name="備註 8 2 3 7 3" xfId="47725" xr:uid="{00000000-0005-0000-0000-0000DB440000}"/>
    <cellStyle name="備註 8 2 3 8" xfId="18323" xr:uid="{00000000-0005-0000-0000-0000350A0000}"/>
    <cellStyle name="備註 8 2 3 8 2" xfId="36879" xr:uid="{00000000-0005-0000-0000-0000DC440000}"/>
    <cellStyle name="備註 8 2 3 8 3" xfId="50408" xr:uid="{00000000-0005-0000-0000-0000DC440000}"/>
    <cellStyle name="備註 8 2 3 9" xfId="15922" xr:uid="{00000000-0005-0000-0000-00000F060000}"/>
    <cellStyle name="備註 8 2 3 9 2" xfId="34478" xr:uid="{00000000-0005-0000-0000-0000DD440000}"/>
    <cellStyle name="備註 8 2 3 9 3" xfId="48323" xr:uid="{00000000-0005-0000-0000-0000DD440000}"/>
    <cellStyle name="備註 8 2 4" xfId="2123" xr:uid="{00000000-0005-0000-0000-00000D060000}"/>
    <cellStyle name="備註 8 2 4 10" xfId="15463" xr:uid="{00000000-0005-0000-0000-0000390A0000}"/>
    <cellStyle name="備註 8 2 4 10 2" xfId="34019" xr:uid="{00000000-0005-0000-0000-0000DF440000}"/>
    <cellStyle name="備註 8 2 4 10 3" xfId="47943" xr:uid="{00000000-0005-0000-0000-0000DF440000}"/>
    <cellStyle name="備註 8 2 4 11" xfId="17345" xr:uid="{00000000-0005-0000-0000-00000D060000}"/>
    <cellStyle name="備註 8 2 4 11 2" xfId="35901" xr:uid="{00000000-0005-0000-0000-0000E0440000}"/>
    <cellStyle name="備註 8 2 4 11 3" xfId="49559" xr:uid="{00000000-0005-0000-0000-0000E0440000}"/>
    <cellStyle name="備註 8 2 4 12" xfId="19950" xr:uid="{00000000-0005-0000-0000-0000390A0000}"/>
    <cellStyle name="備註 8 2 4 12 2" xfId="38506" xr:uid="{00000000-0005-0000-0000-0000E1440000}"/>
    <cellStyle name="備註 8 2 4 12 3" xfId="51998" xr:uid="{00000000-0005-0000-0000-0000E1440000}"/>
    <cellStyle name="備註 8 2 4 13" xfId="23634" xr:uid="{00000000-0005-0000-0000-0000DE440000}"/>
    <cellStyle name="備註 8 2 4 14" xfId="55043" xr:uid="{00000000-0005-0000-0000-00000D060000}"/>
    <cellStyle name="備註 8 2 4 2" xfId="5330" xr:uid="{00000000-0005-0000-0000-0000390A0000}"/>
    <cellStyle name="備註 8 2 4 2 2" xfId="20320" xr:uid="{00000000-0005-0000-0000-0000570D0000}"/>
    <cellStyle name="備註 8 2 4 2 2 2" xfId="38872" xr:uid="{00000000-0005-0000-0000-0000E3440000}"/>
    <cellStyle name="備註 8 2 4 2 2 3" xfId="52351" xr:uid="{00000000-0005-0000-0000-0000E3440000}"/>
    <cellStyle name="備註 8 2 4 2 3" xfId="25747" xr:uid="{00000000-0005-0000-0000-0000E2440000}"/>
    <cellStyle name="備註 8 2 4 2 4" xfId="41243" xr:uid="{00000000-0005-0000-0000-0000E2440000}"/>
    <cellStyle name="備註 8 2 4 3" xfId="7296" xr:uid="{00000000-0005-0000-0000-0000390A0000}"/>
    <cellStyle name="備註 8 2 4 3 2" xfId="27481" xr:uid="{00000000-0005-0000-0000-0000E4440000}"/>
    <cellStyle name="備註 8 2 4 3 3" xfId="42567" xr:uid="{00000000-0005-0000-0000-0000E4440000}"/>
    <cellStyle name="備註 8 2 4 4" xfId="6420" xr:uid="{00000000-0005-0000-0000-0000390A0000}"/>
    <cellStyle name="備註 8 2 4 4 2" xfId="26825" xr:uid="{00000000-0005-0000-0000-0000E5440000}"/>
    <cellStyle name="備註 8 2 4 4 3" xfId="42037" xr:uid="{00000000-0005-0000-0000-0000E5440000}"/>
    <cellStyle name="備註 8 2 4 5" xfId="6790" xr:uid="{00000000-0005-0000-0000-0000390A0000}"/>
    <cellStyle name="備註 8 2 4 5 2" xfId="27051" xr:uid="{00000000-0005-0000-0000-0000E6440000}"/>
    <cellStyle name="備註 8 2 4 5 3" xfId="42225" xr:uid="{00000000-0005-0000-0000-0000E6440000}"/>
    <cellStyle name="備註 8 2 4 6" xfId="10869" xr:uid="{00000000-0005-0000-0000-0000B42A0000}"/>
    <cellStyle name="備註 8 2 4 7" xfId="12067" xr:uid="{00000000-0005-0000-0000-0000390A0000}"/>
    <cellStyle name="備註 8 2 4 7 2" xfId="30630" xr:uid="{00000000-0005-0000-0000-0000E8440000}"/>
    <cellStyle name="備註 8 2 4 7 3" xfId="44773" xr:uid="{00000000-0005-0000-0000-0000E8440000}"/>
    <cellStyle name="備註 8 2 4 8" xfId="13537" xr:uid="{00000000-0005-0000-0000-0000380A0000}"/>
    <cellStyle name="備註 8 2 4 8 2" xfId="32093" xr:uid="{00000000-0005-0000-0000-0000E9440000}"/>
    <cellStyle name="備註 8 2 4 8 3" xfId="46149" xr:uid="{00000000-0005-0000-0000-0000E9440000}"/>
    <cellStyle name="備註 8 2 4 9" xfId="13412" xr:uid="{00000000-0005-0000-0000-00000D060000}"/>
    <cellStyle name="備註 8 2 4 9 2" xfId="31968" xr:uid="{00000000-0005-0000-0000-0000EA440000}"/>
    <cellStyle name="備註 8 2 4 9 3" xfId="46041" xr:uid="{00000000-0005-0000-0000-0000EA440000}"/>
    <cellStyle name="備註 8 2 5" xfId="1930" xr:uid="{00000000-0005-0000-0000-00000D060000}"/>
    <cellStyle name="備註 8 2 5 10" xfId="13696" xr:uid="{00000000-0005-0000-0000-00000D060000}"/>
    <cellStyle name="備註 8 2 5 10 2" xfId="32252" xr:uid="{00000000-0005-0000-0000-0000EC440000}"/>
    <cellStyle name="備註 8 2 5 10 3" xfId="46287" xr:uid="{00000000-0005-0000-0000-0000EC440000}"/>
    <cellStyle name="備註 8 2 5 11" xfId="19192" xr:uid="{00000000-0005-0000-0000-00003A0A0000}"/>
    <cellStyle name="備註 8 2 5 11 2" xfId="37748" xr:uid="{00000000-0005-0000-0000-0000ED440000}"/>
    <cellStyle name="備註 8 2 5 11 3" xfId="51240" xr:uid="{00000000-0005-0000-0000-0000ED440000}"/>
    <cellStyle name="備註 8 2 5 12" xfId="54850" xr:uid="{00000000-0005-0000-0000-00000D060000}"/>
    <cellStyle name="備註 8 2 5 2" xfId="5137" xr:uid="{00000000-0005-0000-0000-00003A0A0000}"/>
    <cellStyle name="備註 8 2 5 2 2" xfId="20164" xr:uid="{00000000-0005-0000-0000-0000590D0000}"/>
    <cellStyle name="備註 8 2 5 2 2 2" xfId="38716" xr:uid="{00000000-0005-0000-0000-0000EF440000}"/>
    <cellStyle name="備註 8 2 5 2 2 3" xfId="52201" xr:uid="{00000000-0005-0000-0000-0000EF440000}"/>
    <cellStyle name="備註 8 2 5 2 3" xfId="25554" xr:uid="{00000000-0005-0000-0000-0000EE440000}"/>
    <cellStyle name="備註 8 2 5 2 4" xfId="41110" xr:uid="{00000000-0005-0000-0000-0000EE440000}"/>
    <cellStyle name="備註 8 2 5 3" xfId="7103" xr:uid="{00000000-0005-0000-0000-00003A0A0000}"/>
    <cellStyle name="備註 8 2 5 3 2" xfId="27288" xr:uid="{00000000-0005-0000-0000-0000F0440000}"/>
    <cellStyle name="備註 8 2 5 3 3" xfId="42385" xr:uid="{00000000-0005-0000-0000-0000F0440000}"/>
    <cellStyle name="備註 8 2 5 4" xfId="4040" xr:uid="{00000000-0005-0000-0000-00003A0A0000}"/>
    <cellStyle name="備註 8 2 5 4 2" xfId="24593" xr:uid="{00000000-0005-0000-0000-0000F1440000}"/>
    <cellStyle name="備註 8 2 5 4 3" xfId="24494" xr:uid="{00000000-0005-0000-0000-0000F1440000}"/>
    <cellStyle name="備註 8 2 5 5" xfId="7278" xr:uid="{00000000-0005-0000-0000-00003A0A0000}"/>
    <cellStyle name="備註 8 2 5 5 2" xfId="27463" xr:uid="{00000000-0005-0000-0000-0000F2440000}"/>
    <cellStyle name="備註 8 2 5 5 3" xfId="42550" xr:uid="{00000000-0005-0000-0000-0000F2440000}"/>
    <cellStyle name="備註 8 2 5 6" xfId="10870" xr:uid="{00000000-0005-0000-0000-0000B52A0000}"/>
    <cellStyle name="備註 8 2 5 7" xfId="14020" xr:uid="{00000000-0005-0000-0000-00003A0A0000}"/>
    <cellStyle name="備註 8 2 5 7 2" xfId="32576" xr:uid="{00000000-0005-0000-0000-0000F4440000}"/>
    <cellStyle name="備註 8 2 5 7 3" xfId="46580" xr:uid="{00000000-0005-0000-0000-0000F4440000}"/>
    <cellStyle name="備註 8 2 5 8" xfId="11924" xr:uid="{00000000-0005-0000-0000-00000D060000}"/>
    <cellStyle name="備註 8 2 5 8 2" xfId="30488" xr:uid="{00000000-0005-0000-0000-0000F5440000}"/>
    <cellStyle name="備註 8 2 5 8 3" xfId="44632" xr:uid="{00000000-0005-0000-0000-0000F5440000}"/>
    <cellStyle name="備註 8 2 5 9" xfId="14743" xr:uid="{00000000-0005-0000-0000-00003A0A0000}"/>
    <cellStyle name="備註 8 2 5 9 2" xfId="33299" xr:uid="{00000000-0005-0000-0000-0000F6440000}"/>
    <cellStyle name="備註 8 2 5 9 3" xfId="47264" xr:uid="{00000000-0005-0000-0000-0000F6440000}"/>
    <cellStyle name="備註 8 2 6" xfId="2076" xr:uid="{00000000-0005-0000-0000-00000D060000}"/>
    <cellStyle name="備註 8 2 6 10" xfId="21337" xr:uid="{00000000-0005-0000-0000-00000D060000}"/>
    <cellStyle name="備註 8 2 6 10 2" xfId="39877" xr:uid="{00000000-0005-0000-0000-0000F8440000}"/>
    <cellStyle name="備註 8 2 6 10 3" xfId="53225" xr:uid="{00000000-0005-0000-0000-0000F8440000}"/>
    <cellStyle name="備註 8 2 6 11" xfId="23593" xr:uid="{00000000-0005-0000-0000-0000F7440000}"/>
    <cellStyle name="備註 8 2 6 12" xfId="54996" xr:uid="{00000000-0005-0000-0000-00000D060000}"/>
    <cellStyle name="備註 8 2 6 2" xfId="5283" xr:uid="{00000000-0005-0000-0000-00003B0A0000}"/>
    <cellStyle name="備註 8 2 6 2 2" xfId="25700" xr:uid="{00000000-0005-0000-0000-0000F9440000}"/>
    <cellStyle name="備註 8 2 6 2 3" xfId="41196" xr:uid="{00000000-0005-0000-0000-0000F9440000}"/>
    <cellStyle name="備註 8 2 6 3" xfId="6743" xr:uid="{00000000-0005-0000-0000-00003B0A0000}"/>
    <cellStyle name="備註 8 2 6 3 2" xfId="27004" xr:uid="{00000000-0005-0000-0000-0000FA440000}"/>
    <cellStyle name="備註 8 2 6 3 3" xfId="42178" xr:uid="{00000000-0005-0000-0000-0000FA440000}"/>
    <cellStyle name="備註 8 2 6 4" xfId="10871" xr:uid="{00000000-0005-0000-0000-0000B62A0000}"/>
    <cellStyle name="備註 8 2 6 5" xfId="14048" xr:uid="{00000000-0005-0000-0000-00003B0A0000}"/>
    <cellStyle name="備註 8 2 6 5 2" xfId="32604" xr:uid="{00000000-0005-0000-0000-0000FC440000}"/>
    <cellStyle name="備註 8 2 6 5 3" xfId="46607" xr:uid="{00000000-0005-0000-0000-0000FC440000}"/>
    <cellStyle name="備註 8 2 6 6" xfId="14498" xr:uid="{00000000-0005-0000-0000-00000D060000}"/>
    <cellStyle name="備註 8 2 6 6 2" xfId="33054" xr:uid="{00000000-0005-0000-0000-0000FD440000}"/>
    <cellStyle name="備註 8 2 6 6 3" xfId="47033" xr:uid="{00000000-0005-0000-0000-0000FD440000}"/>
    <cellStyle name="備註 8 2 6 7" xfId="15617" xr:uid="{00000000-0005-0000-0000-00003B0A0000}"/>
    <cellStyle name="備註 8 2 6 7 2" xfId="34173" xr:uid="{00000000-0005-0000-0000-0000FE440000}"/>
    <cellStyle name="備註 8 2 6 7 3" xfId="48062" xr:uid="{00000000-0005-0000-0000-0000FE440000}"/>
    <cellStyle name="備註 8 2 6 8" xfId="16141" xr:uid="{00000000-0005-0000-0000-00000D060000}"/>
    <cellStyle name="備註 8 2 6 8 2" xfId="34697" xr:uid="{00000000-0005-0000-0000-0000FF440000}"/>
    <cellStyle name="備註 8 2 6 8 3" xfId="48503" xr:uid="{00000000-0005-0000-0000-0000FF440000}"/>
    <cellStyle name="備註 8 2 6 9" xfId="17627" xr:uid="{00000000-0005-0000-0000-00003B0A0000}"/>
    <cellStyle name="備註 8 2 6 9 2" xfId="36183" xr:uid="{00000000-0005-0000-0000-000000450000}"/>
    <cellStyle name="備註 8 2 6 9 3" xfId="49810" xr:uid="{00000000-0005-0000-0000-000000450000}"/>
    <cellStyle name="備註 8 2 7" xfId="4716" xr:uid="{00000000-0005-0000-0000-0000300A0000}"/>
    <cellStyle name="備註 8 2 7 2" xfId="25227" xr:uid="{00000000-0005-0000-0000-000001450000}"/>
    <cellStyle name="備註 8 2 7 3" xfId="27196" xr:uid="{00000000-0005-0000-0000-000001450000}"/>
    <cellStyle name="備註 8 2 8" xfId="10860" xr:uid="{00000000-0005-0000-0000-0000AB2A0000}"/>
    <cellStyle name="備註 8 2 9" xfId="15307" xr:uid="{00000000-0005-0000-0000-00000D060000}"/>
    <cellStyle name="備註 8 2 9 2" xfId="33863" xr:uid="{00000000-0005-0000-0000-000003450000}"/>
    <cellStyle name="備註 8 2 9 3" xfId="47799" xr:uid="{00000000-0005-0000-0000-000003450000}"/>
    <cellStyle name="備註 8 3" xfId="1506" xr:uid="{00000000-0005-0000-0000-000010060000}"/>
    <cellStyle name="備註 8 3 10" xfId="15546" xr:uid="{00000000-0005-0000-0000-00003C0A0000}"/>
    <cellStyle name="備註 8 3 10 2" xfId="34102" xr:uid="{00000000-0005-0000-0000-000005450000}"/>
    <cellStyle name="備註 8 3 10 3" xfId="47997" xr:uid="{00000000-0005-0000-0000-000005450000}"/>
    <cellStyle name="備註 8 3 11" xfId="21160" xr:uid="{00000000-0005-0000-0000-000010060000}"/>
    <cellStyle name="備註 8 3 11 2" xfId="39700" xr:uid="{00000000-0005-0000-0000-000006450000}"/>
    <cellStyle name="備註 8 3 11 3" xfId="53048" xr:uid="{00000000-0005-0000-0000-000006450000}"/>
    <cellStyle name="備註 8 3 12" xfId="19639" xr:uid="{00000000-0005-0000-0000-000010060000}"/>
    <cellStyle name="備註 8 3 12 2" xfId="38195" xr:uid="{00000000-0005-0000-0000-000007450000}"/>
    <cellStyle name="備註 8 3 12 3" xfId="51687" xr:uid="{00000000-0005-0000-0000-000007450000}"/>
    <cellStyle name="備註 8 3 13" xfId="22350" xr:uid="{00000000-0005-0000-0000-00003C0A0000}"/>
    <cellStyle name="備註 8 3 13 2" xfId="40890" xr:uid="{00000000-0005-0000-0000-000008450000}"/>
    <cellStyle name="備註 8 3 13 3" xfId="54084" xr:uid="{00000000-0005-0000-0000-000008450000}"/>
    <cellStyle name="備註 8 3 14" xfId="23241" xr:uid="{00000000-0005-0000-0000-000004450000}"/>
    <cellStyle name="備註 8 3 15" xfId="24147" xr:uid="{00000000-0005-0000-0000-000004450000}"/>
    <cellStyle name="備註 8 3 16" xfId="54607" xr:uid="{00000000-0005-0000-0000-000010060000}"/>
    <cellStyle name="備註 8 3 2" xfId="2120" xr:uid="{00000000-0005-0000-0000-000010060000}"/>
    <cellStyle name="備註 8 3 2 10" xfId="12168" xr:uid="{00000000-0005-0000-0000-00003D0A0000}"/>
    <cellStyle name="備註 8 3 2 10 2" xfId="30731" xr:uid="{00000000-0005-0000-0000-00000A450000}"/>
    <cellStyle name="備註 8 3 2 10 3" xfId="44865" xr:uid="{00000000-0005-0000-0000-00000A450000}"/>
    <cellStyle name="備註 8 3 2 11" xfId="17117" xr:uid="{00000000-0005-0000-0000-000010060000}"/>
    <cellStyle name="備註 8 3 2 11 2" xfId="35673" xr:uid="{00000000-0005-0000-0000-00000B450000}"/>
    <cellStyle name="備註 8 3 2 11 3" xfId="49352" xr:uid="{00000000-0005-0000-0000-00000B450000}"/>
    <cellStyle name="備註 8 3 2 12" xfId="18813" xr:uid="{00000000-0005-0000-0000-00003D0A0000}"/>
    <cellStyle name="備註 8 3 2 12 2" xfId="37369" xr:uid="{00000000-0005-0000-0000-00000C450000}"/>
    <cellStyle name="備註 8 3 2 12 3" xfId="50862" xr:uid="{00000000-0005-0000-0000-00000C450000}"/>
    <cellStyle name="備註 8 3 2 13" xfId="23631" xr:uid="{00000000-0005-0000-0000-000009450000}"/>
    <cellStyle name="備註 8 3 2 14" xfId="55040" xr:uid="{00000000-0005-0000-0000-000010060000}"/>
    <cellStyle name="備註 8 3 2 2" xfId="5327" xr:uid="{00000000-0005-0000-0000-00003D0A0000}"/>
    <cellStyle name="備註 8 3 2 2 2" xfId="20317" xr:uid="{00000000-0005-0000-0000-00005D0D0000}"/>
    <cellStyle name="備註 8 3 2 2 2 2" xfId="38869" xr:uid="{00000000-0005-0000-0000-00000E450000}"/>
    <cellStyle name="備註 8 3 2 2 2 3" xfId="52348" xr:uid="{00000000-0005-0000-0000-00000E450000}"/>
    <cellStyle name="備註 8 3 2 2 3" xfId="25744" xr:uid="{00000000-0005-0000-0000-00000D450000}"/>
    <cellStyle name="備註 8 3 2 2 4" xfId="41240" xr:uid="{00000000-0005-0000-0000-00000D450000}"/>
    <cellStyle name="備註 8 3 2 3" xfId="7293" xr:uid="{00000000-0005-0000-0000-00003D0A0000}"/>
    <cellStyle name="備註 8 3 2 3 2" xfId="27478" xr:uid="{00000000-0005-0000-0000-00000F450000}"/>
    <cellStyle name="備註 8 3 2 3 3" xfId="42564" xr:uid="{00000000-0005-0000-0000-00000F450000}"/>
    <cellStyle name="備註 8 3 2 4" xfId="4393" xr:uid="{00000000-0005-0000-0000-00003D0A0000}"/>
    <cellStyle name="備註 8 3 2 4 2" xfId="24907" xr:uid="{00000000-0005-0000-0000-000010450000}"/>
    <cellStyle name="備註 8 3 2 4 3" xfId="22615" xr:uid="{00000000-0005-0000-0000-000010450000}"/>
    <cellStyle name="備註 8 3 2 5" xfId="6787" xr:uid="{00000000-0005-0000-0000-00003D0A0000}"/>
    <cellStyle name="備註 8 3 2 5 2" xfId="27048" xr:uid="{00000000-0005-0000-0000-000011450000}"/>
    <cellStyle name="備註 8 3 2 5 3" xfId="42222" xr:uid="{00000000-0005-0000-0000-000011450000}"/>
    <cellStyle name="備註 8 3 2 6" xfId="10873" xr:uid="{00000000-0005-0000-0000-0000B82A0000}"/>
    <cellStyle name="備註 8 3 2 7" xfId="12070" xr:uid="{00000000-0005-0000-0000-00003D0A0000}"/>
    <cellStyle name="備註 8 3 2 7 2" xfId="30633" xr:uid="{00000000-0005-0000-0000-000013450000}"/>
    <cellStyle name="備註 8 3 2 7 3" xfId="44776" xr:uid="{00000000-0005-0000-0000-000013450000}"/>
    <cellStyle name="備註 8 3 2 8" xfId="13534" xr:uid="{00000000-0005-0000-0000-00003C0A0000}"/>
    <cellStyle name="備註 8 3 2 8 2" xfId="32090" xr:uid="{00000000-0005-0000-0000-000014450000}"/>
    <cellStyle name="備註 8 3 2 8 3" xfId="46146" xr:uid="{00000000-0005-0000-0000-000014450000}"/>
    <cellStyle name="備註 8 3 2 9" xfId="13894" xr:uid="{00000000-0005-0000-0000-000010060000}"/>
    <cellStyle name="備註 8 3 2 9 2" xfId="32450" xr:uid="{00000000-0005-0000-0000-000015450000}"/>
    <cellStyle name="備註 8 3 2 9 3" xfId="46462" xr:uid="{00000000-0005-0000-0000-000015450000}"/>
    <cellStyle name="備註 8 3 3" xfId="1927" xr:uid="{00000000-0005-0000-0000-000010060000}"/>
    <cellStyle name="備註 8 3 3 10" xfId="17223" xr:uid="{00000000-0005-0000-0000-000010060000}"/>
    <cellStyle name="備註 8 3 3 10 2" xfId="35779" xr:uid="{00000000-0005-0000-0000-000017450000}"/>
    <cellStyle name="備註 8 3 3 10 3" xfId="49450" xr:uid="{00000000-0005-0000-0000-000017450000}"/>
    <cellStyle name="備註 8 3 3 11" xfId="18591" xr:uid="{00000000-0005-0000-0000-00003E0A0000}"/>
    <cellStyle name="備註 8 3 3 11 2" xfId="37147" xr:uid="{00000000-0005-0000-0000-000018450000}"/>
    <cellStyle name="備註 8 3 3 11 3" xfId="50649" xr:uid="{00000000-0005-0000-0000-000018450000}"/>
    <cellStyle name="備註 8 3 3 12" xfId="54847" xr:uid="{00000000-0005-0000-0000-000010060000}"/>
    <cellStyle name="備註 8 3 3 2" xfId="5134" xr:uid="{00000000-0005-0000-0000-00003E0A0000}"/>
    <cellStyle name="備註 8 3 3 2 2" xfId="20161" xr:uid="{00000000-0005-0000-0000-00005F0D0000}"/>
    <cellStyle name="備註 8 3 3 2 2 2" xfId="38713" xr:uid="{00000000-0005-0000-0000-00001A450000}"/>
    <cellStyle name="備註 8 3 3 2 2 3" xfId="52198" xr:uid="{00000000-0005-0000-0000-00001A450000}"/>
    <cellStyle name="備註 8 3 3 2 3" xfId="25551" xr:uid="{00000000-0005-0000-0000-000019450000}"/>
    <cellStyle name="備註 8 3 3 2 4" xfId="41107" xr:uid="{00000000-0005-0000-0000-000019450000}"/>
    <cellStyle name="備註 8 3 3 3" xfId="7100" xr:uid="{00000000-0005-0000-0000-00003E0A0000}"/>
    <cellStyle name="備註 8 3 3 3 2" xfId="27285" xr:uid="{00000000-0005-0000-0000-00001B450000}"/>
    <cellStyle name="備註 8 3 3 3 3" xfId="42382" xr:uid="{00000000-0005-0000-0000-00001B450000}"/>
    <cellStyle name="備註 8 3 3 4" xfId="4037" xr:uid="{00000000-0005-0000-0000-00003E0A0000}"/>
    <cellStyle name="備註 8 3 3 4 2" xfId="24590" xr:uid="{00000000-0005-0000-0000-00001C450000}"/>
    <cellStyle name="備註 8 3 3 4 3" xfId="24503" xr:uid="{00000000-0005-0000-0000-00001C450000}"/>
    <cellStyle name="備註 8 3 3 5" xfId="6643" xr:uid="{00000000-0005-0000-0000-00003E0A0000}"/>
    <cellStyle name="備註 8 3 3 5 2" xfId="26904" xr:uid="{00000000-0005-0000-0000-00001D450000}"/>
    <cellStyle name="備註 8 3 3 5 3" xfId="42080" xr:uid="{00000000-0005-0000-0000-00001D450000}"/>
    <cellStyle name="備註 8 3 3 6" xfId="10874" xr:uid="{00000000-0005-0000-0000-0000B92A0000}"/>
    <cellStyle name="備註 8 3 3 7" xfId="13303" xr:uid="{00000000-0005-0000-0000-00003E0A0000}"/>
    <cellStyle name="備註 8 3 3 7 2" xfId="31859" xr:uid="{00000000-0005-0000-0000-00001F450000}"/>
    <cellStyle name="備註 8 3 3 7 3" xfId="45940" xr:uid="{00000000-0005-0000-0000-00001F450000}"/>
    <cellStyle name="備註 8 3 3 8" xfId="13921" xr:uid="{00000000-0005-0000-0000-000010060000}"/>
    <cellStyle name="備註 8 3 3 8 2" xfId="32477" xr:uid="{00000000-0005-0000-0000-000020450000}"/>
    <cellStyle name="備註 8 3 3 8 3" xfId="46489" xr:uid="{00000000-0005-0000-0000-000020450000}"/>
    <cellStyle name="備註 8 3 3 9" xfId="15800" xr:uid="{00000000-0005-0000-0000-00003E0A0000}"/>
    <cellStyle name="備註 8 3 3 9 2" xfId="34356" xr:uid="{00000000-0005-0000-0000-000021450000}"/>
    <cellStyle name="備註 8 3 3 9 3" xfId="48211" xr:uid="{00000000-0005-0000-0000-000021450000}"/>
    <cellStyle name="備註 8 3 4" xfId="3162" xr:uid="{00000000-0005-0000-0000-000010060000}"/>
    <cellStyle name="備註 8 3 4 10" xfId="21926" xr:uid="{00000000-0005-0000-0000-000010060000}"/>
    <cellStyle name="備註 8 3 4 10 2" xfId="40466" xr:uid="{00000000-0005-0000-0000-000023450000}"/>
    <cellStyle name="備註 8 3 4 10 3" xfId="53814" xr:uid="{00000000-0005-0000-0000-000023450000}"/>
    <cellStyle name="備註 8 3 4 11" xfId="24364" xr:uid="{00000000-0005-0000-0000-000022450000}"/>
    <cellStyle name="備註 8 3 4 12" xfId="55983" xr:uid="{00000000-0005-0000-0000-000010060000}"/>
    <cellStyle name="備註 8 3 4 2" xfId="6369" xr:uid="{00000000-0005-0000-0000-00003F0A0000}"/>
    <cellStyle name="備註 8 3 4 2 2" xfId="26777" xr:uid="{00000000-0005-0000-0000-000024450000}"/>
    <cellStyle name="備註 8 3 4 2 3" xfId="41998" xr:uid="{00000000-0005-0000-0000-000024450000}"/>
    <cellStyle name="備註 8 3 4 3" xfId="10052" xr:uid="{00000000-0005-0000-0000-00003F0A0000}"/>
    <cellStyle name="備註 8 3 4 3 2" xfId="29653" xr:uid="{00000000-0005-0000-0000-000025450000}"/>
    <cellStyle name="備註 8 3 4 3 3" xfId="44218" xr:uid="{00000000-0005-0000-0000-000025450000}"/>
    <cellStyle name="備註 8 3 4 4" xfId="10875" xr:uid="{00000000-0005-0000-0000-0000BA2A0000}"/>
    <cellStyle name="備註 8 3 4 5" xfId="11960" xr:uid="{00000000-0005-0000-0000-00003F0A0000}"/>
    <cellStyle name="備註 8 3 4 5 2" xfId="30524" xr:uid="{00000000-0005-0000-0000-000027450000}"/>
    <cellStyle name="備註 8 3 4 5 3" xfId="44668" xr:uid="{00000000-0005-0000-0000-000027450000}"/>
    <cellStyle name="備註 8 3 4 6" xfId="16227" xr:uid="{00000000-0005-0000-0000-000010060000}"/>
    <cellStyle name="備註 8 3 4 6 2" xfId="34783" xr:uid="{00000000-0005-0000-0000-000028450000}"/>
    <cellStyle name="備註 8 3 4 6 3" xfId="48575" xr:uid="{00000000-0005-0000-0000-000028450000}"/>
    <cellStyle name="備註 8 3 4 7" xfId="17068" xr:uid="{00000000-0005-0000-0000-00003F0A0000}"/>
    <cellStyle name="備註 8 3 4 7 2" xfId="35624" xr:uid="{00000000-0005-0000-0000-000029450000}"/>
    <cellStyle name="備註 8 3 4 7 3" xfId="49304" xr:uid="{00000000-0005-0000-0000-000029450000}"/>
    <cellStyle name="備註 8 3 4 8" xfId="14912" xr:uid="{00000000-0005-0000-0000-000010060000}"/>
    <cellStyle name="備註 8 3 4 8 2" xfId="33468" xr:uid="{00000000-0005-0000-0000-00002A450000}"/>
    <cellStyle name="備註 8 3 4 8 3" xfId="47427" xr:uid="{00000000-0005-0000-0000-00002A450000}"/>
    <cellStyle name="備註 8 3 4 9" xfId="18329" xr:uid="{00000000-0005-0000-0000-00003F0A0000}"/>
    <cellStyle name="備註 8 3 4 9 2" xfId="36885" xr:uid="{00000000-0005-0000-0000-00002B450000}"/>
    <cellStyle name="備註 8 3 4 9 3" xfId="50412" xr:uid="{00000000-0005-0000-0000-00002B450000}"/>
    <cellStyle name="備註 8 3 5" xfId="4719" xr:uid="{00000000-0005-0000-0000-00003C0A0000}"/>
    <cellStyle name="備註 8 3 5 2" xfId="25230" xr:uid="{00000000-0005-0000-0000-00002C450000}"/>
    <cellStyle name="備註 8 3 5 3" xfId="24420" xr:uid="{00000000-0005-0000-0000-00002C450000}"/>
    <cellStyle name="備註 8 3 6" xfId="10872" xr:uid="{00000000-0005-0000-0000-0000B72A0000}"/>
    <cellStyle name="備註 8 3 7" xfId="15304" xr:uid="{00000000-0005-0000-0000-000010060000}"/>
    <cellStyle name="備註 8 3 7 2" xfId="33860" xr:uid="{00000000-0005-0000-0000-00002E450000}"/>
    <cellStyle name="備註 8 3 7 3" xfId="47796" xr:uid="{00000000-0005-0000-0000-00002E450000}"/>
    <cellStyle name="備註 8 3 8" xfId="13878" xr:uid="{00000000-0005-0000-0000-00003C0A0000}"/>
    <cellStyle name="備註 8 3 8 2" xfId="32434" xr:uid="{00000000-0005-0000-0000-00002F450000}"/>
    <cellStyle name="備註 8 3 8 3" xfId="46449" xr:uid="{00000000-0005-0000-0000-00002F450000}"/>
    <cellStyle name="備註 8 3 9" xfId="18215" xr:uid="{00000000-0005-0000-0000-000010060000}"/>
    <cellStyle name="備註 8 3 9 2" xfId="36771" xr:uid="{00000000-0005-0000-0000-000030450000}"/>
    <cellStyle name="備註 8 3 9 3" xfId="50320" xr:uid="{00000000-0005-0000-0000-000030450000}"/>
    <cellStyle name="備註 8 4" xfId="1507" xr:uid="{00000000-0005-0000-0000-000011060000}"/>
    <cellStyle name="備註 8 4 10" xfId="19641" xr:uid="{00000000-0005-0000-0000-0000400A0000}"/>
    <cellStyle name="備註 8 4 10 2" xfId="38197" xr:uid="{00000000-0005-0000-0000-000032450000}"/>
    <cellStyle name="備註 8 4 10 3" xfId="51689" xr:uid="{00000000-0005-0000-0000-000032450000}"/>
    <cellStyle name="備註 8 4 11" xfId="21161" xr:uid="{00000000-0005-0000-0000-000011060000}"/>
    <cellStyle name="備註 8 4 11 2" xfId="39701" xr:uid="{00000000-0005-0000-0000-000033450000}"/>
    <cellStyle name="備註 8 4 11 3" xfId="53049" xr:uid="{00000000-0005-0000-0000-000033450000}"/>
    <cellStyle name="備註 8 4 12" xfId="19965" xr:uid="{00000000-0005-0000-0000-000011060000}"/>
    <cellStyle name="備註 8 4 12 2" xfId="38521" xr:uid="{00000000-0005-0000-0000-000034450000}"/>
    <cellStyle name="備註 8 4 12 3" xfId="52013" xr:uid="{00000000-0005-0000-0000-000034450000}"/>
    <cellStyle name="備註 8 4 13" xfId="22351" xr:uid="{00000000-0005-0000-0000-0000400A0000}"/>
    <cellStyle name="備註 8 4 13 2" xfId="40891" xr:uid="{00000000-0005-0000-0000-000035450000}"/>
    <cellStyle name="備註 8 4 13 3" xfId="54085" xr:uid="{00000000-0005-0000-0000-000035450000}"/>
    <cellStyle name="備註 8 4 14" xfId="23242" xr:uid="{00000000-0005-0000-0000-000031450000}"/>
    <cellStyle name="備註 8 4 15" xfId="29823" xr:uid="{00000000-0005-0000-0000-000031450000}"/>
    <cellStyle name="備註 8 4 16" xfId="54608" xr:uid="{00000000-0005-0000-0000-000011060000}"/>
    <cellStyle name="備註 8 4 2" xfId="2119" xr:uid="{00000000-0005-0000-0000-000011060000}"/>
    <cellStyle name="備註 8 4 2 10" xfId="15632" xr:uid="{00000000-0005-0000-0000-0000410A0000}"/>
    <cellStyle name="備註 8 4 2 10 2" xfId="34188" xr:uid="{00000000-0005-0000-0000-000037450000}"/>
    <cellStyle name="備註 8 4 2 10 3" xfId="48077" xr:uid="{00000000-0005-0000-0000-000037450000}"/>
    <cellStyle name="備註 8 4 2 11" xfId="16052" xr:uid="{00000000-0005-0000-0000-000011060000}"/>
    <cellStyle name="備註 8 4 2 11 2" xfId="34608" xr:uid="{00000000-0005-0000-0000-000038450000}"/>
    <cellStyle name="備註 8 4 2 11 3" xfId="48426" xr:uid="{00000000-0005-0000-0000-000038450000}"/>
    <cellStyle name="備註 8 4 2 12" xfId="17173" xr:uid="{00000000-0005-0000-0000-0000410A0000}"/>
    <cellStyle name="備註 8 4 2 12 2" xfId="35729" xr:uid="{00000000-0005-0000-0000-000039450000}"/>
    <cellStyle name="備註 8 4 2 12 3" xfId="49404" xr:uid="{00000000-0005-0000-0000-000039450000}"/>
    <cellStyle name="備註 8 4 2 13" xfId="23630" xr:uid="{00000000-0005-0000-0000-000036450000}"/>
    <cellStyle name="備註 8 4 2 14" xfId="55039" xr:uid="{00000000-0005-0000-0000-000011060000}"/>
    <cellStyle name="備註 8 4 2 2" xfId="5326" xr:uid="{00000000-0005-0000-0000-0000410A0000}"/>
    <cellStyle name="備註 8 4 2 2 2" xfId="20316" xr:uid="{00000000-0005-0000-0000-0000630D0000}"/>
    <cellStyle name="備註 8 4 2 2 2 2" xfId="38868" xr:uid="{00000000-0005-0000-0000-00003B450000}"/>
    <cellStyle name="備註 8 4 2 2 2 3" xfId="52347" xr:uid="{00000000-0005-0000-0000-00003B450000}"/>
    <cellStyle name="備註 8 4 2 2 3" xfId="25743" xr:uid="{00000000-0005-0000-0000-00003A450000}"/>
    <cellStyle name="備註 8 4 2 2 4" xfId="41239" xr:uid="{00000000-0005-0000-0000-00003A450000}"/>
    <cellStyle name="備註 8 4 2 3" xfId="7292" xr:uid="{00000000-0005-0000-0000-0000410A0000}"/>
    <cellStyle name="備註 8 4 2 3 2" xfId="27477" xr:uid="{00000000-0005-0000-0000-00003C450000}"/>
    <cellStyle name="備註 8 4 2 3 3" xfId="42563" xr:uid="{00000000-0005-0000-0000-00003C450000}"/>
    <cellStyle name="備註 8 4 2 4" xfId="4392" xr:uid="{00000000-0005-0000-0000-0000410A0000}"/>
    <cellStyle name="備註 8 4 2 4 2" xfId="24906" xr:uid="{00000000-0005-0000-0000-00003D450000}"/>
    <cellStyle name="備註 8 4 2 4 3" xfId="28844" xr:uid="{00000000-0005-0000-0000-00003D450000}"/>
    <cellStyle name="備註 8 4 2 5" xfId="6786" xr:uid="{00000000-0005-0000-0000-0000410A0000}"/>
    <cellStyle name="備註 8 4 2 5 2" xfId="27047" xr:uid="{00000000-0005-0000-0000-00003E450000}"/>
    <cellStyle name="備註 8 4 2 5 3" xfId="42221" xr:uid="{00000000-0005-0000-0000-00003E450000}"/>
    <cellStyle name="備註 8 4 2 6" xfId="10877" xr:uid="{00000000-0005-0000-0000-0000BC2A0000}"/>
    <cellStyle name="備註 8 4 2 7" xfId="11613" xr:uid="{00000000-0005-0000-0000-0000410A0000}"/>
    <cellStyle name="備註 8 4 2 7 2" xfId="30177" xr:uid="{00000000-0005-0000-0000-000040450000}"/>
    <cellStyle name="備註 8 4 2 7 3" xfId="44376" xr:uid="{00000000-0005-0000-0000-000040450000}"/>
    <cellStyle name="備註 8 4 2 8" xfId="11494" xr:uid="{00000000-0005-0000-0000-0000400A0000}"/>
    <cellStyle name="備註 8 4 2 8 2" xfId="30058" xr:uid="{00000000-0005-0000-0000-000041450000}"/>
    <cellStyle name="備註 8 4 2 8 3" xfId="44276" xr:uid="{00000000-0005-0000-0000-000041450000}"/>
    <cellStyle name="備註 8 4 2 9" xfId="12315" xr:uid="{00000000-0005-0000-0000-000011060000}"/>
    <cellStyle name="備註 8 4 2 9 2" xfId="30876" xr:uid="{00000000-0005-0000-0000-000042450000}"/>
    <cellStyle name="備註 8 4 2 9 3" xfId="44988" xr:uid="{00000000-0005-0000-0000-000042450000}"/>
    <cellStyle name="備註 8 4 3" xfId="1926" xr:uid="{00000000-0005-0000-0000-000011060000}"/>
    <cellStyle name="備註 8 4 3 10" xfId="17857" xr:uid="{00000000-0005-0000-0000-000011060000}"/>
    <cellStyle name="備註 8 4 3 10 2" xfId="36413" xr:uid="{00000000-0005-0000-0000-000044450000}"/>
    <cellStyle name="備註 8 4 3 10 3" xfId="50003" xr:uid="{00000000-0005-0000-0000-000044450000}"/>
    <cellStyle name="備註 8 4 3 11" xfId="19276" xr:uid="{00000000-0005-0000-0000-0000420A0000}"/>
    <cellStyle name="備註 8 4 3 11 2" xfId="37832" xr:uid="{00000000-0005-0000-0000-000045450000}"/>
    <cellStyle name="備註 8 4 3 11 3" xfId="51324" xr:uid="{00000000-0005-0000-0000-000045450000}"/>
    <cellStyle name="備註 8 4 3 12" xfId="54846" xr:uid="{00000000-0005-0000-0000-000011060000}"/>
    <cellStyle name="備註 8 4 3 2" xfId="5133" xr:uid="{00000000-0005-0000-0000-0000420A0000}"/>
    <cellStyle name="備註 8 4 3 2 2" xfId="20160" xr:uid="{00000000-0005-0000-0000-0000650D0000}"/>
    <cellStyle name="備註 8 4 3 2 2 2" xfId="38712" xr:uid="{00000000-0005-0000-0000-000047450000}"/>
    <cellStyle name="備註 8 4 3 2 2 3" xfId="52197" xr:uid="{00000000-0005-0000-0000-000047450000}"/>
    <cellStyle name="備註 8 4 3 2 3" xfId="25550" xr:uid="{00000000-0005-0000-0000-000046450000}"/>
    <cellStyle name="備註 8 4 3 2 4" xfId="41106" xr:uid="{00000000-0005-0000-0000-000046450000}"/>
    <cellStyle name="備註 8 4 3 3" xfId="7099" xr:uid="{00000000-0005-0000-0000-0000420A0000}"/>
    <cellStyle name="備註 8 4 3 3 2" xfId="27284" xr:uid="{00000000-0005-0000-0000-000048450000}"/>
    <cellStyle name="備註 8 4 3 3 3" xfId="42381" xr:uid="{00000000-0005-0000-0000-000048450000}"/>
    <cellStyle name="備註 8 4 3 4" xfId="4036" xr:uid="{00000000-0005-0000-0000-0000420A0000}"/>
    <cellStyle name="備註 8 4 3 4 2" xfId="24589" xr:uid="{00000000-0005-0000-0000-000049450000}"/>
    <cellStyle name="備註 8 4 3 4 3" xfId="22752" xr:uid="{00000000-0005-0000-0000-000049450000}"/>
    <cellStyle name="備註 8 4 3 5" xfId="7283" xr:uid="{00000000-0005-0000-0000-0000420A0000}"/>
    <cellStyle name="備註 8 4 3 5 2" xfId="27468" xr:uid="{00000000-0005-0000-0000-00004A450000}"/>
    <cellStyle name="備註 8 4 3 5 3" xfId="42555" xr:uid="{00000000-0005-0000-0000-00004A450000}"/>
    <cellStyle name="備註 8 4 3 6" xfId="10878" xr:uid="{00000000-0005-0000-0000-0000BD2A0000}"/>
    <cellStyle name="備註 8 4 3 7" xfId="14019" xr:uid="{00000000-0005-0000-0000-0000420A0000}"/>
    <cellStyle name="備註 8 4 3 7 2" xfId="32575" xr:uid="{00000000-0005-0000-0000-00004C450000}"/>
    <cellStyle name="備註 8 4 3 7 3" xfId="46579" xr:uid="{00000000-0005-0000-0000-00004C450000}"/>
    <cellStyle name="備註 8 4 3 8" xfId="12867" xr:uid="{00000000-0005-0000-0000-000011060000}"/>
    <cellStyle name="備註 8 4 3 8 2" xfId="31423" xr:uid="{00000000-0005-0000-0000-00004D450000}"/>
    <cellStyle name="備註 8 4 3 8 3" xfId="45508" xr:uid="{00000000-0005-0000-0000-00004D450000}"/>
    <cellStyle name="備註 8 4 3 9" xfId="14406" xr:uid="{00000000-0005-0000-0000-0000420A0000}"/>
    <cellStyle name="備註 8 4 3 9 2" xfId="32962" xr:uid="{00000000-0005-0000-0000-00004E450000}"/>
    <cellStyle name="備註 8 4 3 9 3" xfId="46946" xr:uid="{00000000-0005-0000-0000-00004E450000}"/>
    <cellStyle name="備註 8 4 4" xfId="3161" xr:uid="{00000000-0005-0000-0000-000011060000}"/>
    <cellStyle name="備註 8 4 4 10" xfId="21925" xr:uid="{00000000-0005-0000-0000-000011060000}"/>
    <cellStyle name="備註 8 4 4 10 2" xfId="40465" xr:uid="{00000000-0005-0000-0000-000050450000}"/>
    <cellStyle name="備註 8 4 4 10 3" xfId="53813" xr:uid="{00000000-0005-0000-0000-000050450000}"/>
    <cellStyle name="備註 8 4 4 11" xfId="24363" xr:uid="{00000000-0005-0000-0000-00004F450000}"/>
    <cellStyle name="備註 8 4 4 12" xfId="55982" xr:uid="{00000000-0005-0000-0000-000011060000}"/>
    <cellStyle name="備註 8 4 4 2" xfId="6368" xr:uid="{00000000-0005-0000-0000-0000430A0000}"/>
    <cellStyle name="備註 8 4 4 2 2" xfId="26776" xr:uid="{00000000-0005-0000-0000-000051450000}"/>
    <cellStyle name="備註 8 4 4 2 3" xfId="41997" xr:uid="{00000000-0005-0000-0000-000051450000}"/>
    <cellStyle name="備註 8 4 4 3" xfId="10051" xr:uid="{00000000-0005-0000-0000-0000430A0000}"/>
    <cellStyle name="備註 8 4 4 3 2" xfId="29652" xr:uid="{00000000-0005-0000-0000-000052450000}"/>
    <cellStyle name="備註 8 4 4 3 3" xfId="44217" xr:uid="{00000000-0005-0000-0000-000052450000}"/>
    <cellStyle name="備註 8 4 4 4" xfId="10879" xr:uid="{00000000-0005-0000-0000-0000BE2A0000}"/>
    <cellStyle name="備註 8 4 4 5" xfId="11782" xr:uid="{00000000-0005-0000-0000-0000430A0000}"/>
    <cellStyle name="備註 8 4 4 5 2" xfId="30346" xr:uid="{00000000-0005-0000-0000-000054450000}"/>
    <cellStyle name="備註 8 4 4 5 3" xfId="44493" xr:uid="{00000000-0005-0000-0000-000054450000}"/>
    <cellStyle name="備註 8 4 4 6" xfId="16226" xr:uid="{00000000-0005-0000-0000-000011060000}"/>
    <cellStyle name="備註 8 4 4 6 2" xfId="34782" xr:uid="{00000000-0005-0000-0000-000055450000}"/>
    <cellStyle name="備註 8 4 4 6 3" xfId="48574" xr:uid="{00000000-0005-0000-0000-000055450000}"/>
    <cellStyle name="備註 8 4 4 7" xfId="17067" xr:uid="{00000000-0005-0000-0000-0000430A0000}"/>
    <cellStyle name="備註 8 4 4 7 2" xfId="35623" xr:uid="{00000000-0005-0000-0000-000056450000}"/>
    <cellStyle name="備註 8 4 4 7 3" xfId="49303" xr:uid="{00000000-0005-0000-0000-000056450000}"/>
    <cellStyle name="備註 8 4 4 8" xfId="15363" xr:uid="{00000000-0005-0000-0000-000011060000}"/>
    <cellStyle name="備註 8 4 4 8 2" xfId="33919" xr:uid="{00000000-0005-0000-0000-000057450000}"/>
    <cellStyle name="備註 8 4 4 8 3" xfId="47850" xr:uid="{00000000-0005-0000-0000-000057450000}"/>
    <cellStyle name="備註 8 4 4 9" xfId="19565" xr:uid="{00000000-0005-0000-0000-0000430A0000}"/>
    <cellStyle name="備註 8 4 4 9 2" xfId="38121" xr:uid="{00000000-0005-0000-0000-000058450000}"/>
    <cellStyle name="備註 8 4 4 9 3" xfId="51613" xr:uid="{00000000-0005-0000-0000-000058450000}"/>
    <cellStyle name="備註 8 4 5" xfId="4720" xr:uid="{00000000-0005-0000-0000-0000400A0000}"/>
    <cellStyle name="備註 8 4 5 2" xfId="25231" xr:uid="{00000000-0005-0000-0000-000059450000}"/>
    <cellStyle name="備註 8 4 5 3" xfId="24423" xr:uid="{00000000-0005-0000-0000-000059450000}"/>
    <cellStyle name="備註 8 4 6" xfId="10876" xr:uid="{00000000-0005-0000-0000-0000BB2A0000}"/>
    <cellStyle name="備註 8 4 7" xfId="15222" xr:uid="{00000000-0005-0000-0000-000011060000}"/>
    <cellStyle name="備註 8 4 7 2" xfId="33778" xr:uid="{00000000-0005-0000-0000-00005B450000}"/>
    <cellStyle name="備註 8 4 7 3" xfId="47723" xr:uid="{00000000-0005-0000-0000-00005B450000}"/>
    <cellStyle name="備註 8 4 8" xfId="16624" xr:uid="{00000000-0005-0000-0000-0000400A0000}"/>
    <cellStyle name="備註 8 4 8 2" xfId="35180" xr:uid="{00000000-0005-0000-0000-00005C450000}"/>
    <cellStyle name="備註 8 4 8 3" xfId="48955" xr:uid="{00000000-0005-0000-0000-00005C450000}"/>
    <cellStyle name="備註 8 4 9" xfId="14602" xr:uid="{00000000-0005-0000-0000-000011060000}"/>
    <cellStyle name="備註 8 4 9 2" xfId="33158" xr:uid="{00000000-0005-0000-0000-00005D450000}"/>
    <cellStyle name="備註 8 4 9 3" xfId="47129" xr:uid="{00000000-0005-0000-0000-00005D450000}"/>
    <cellStyle name="備註 8 5" xfId="2124" xr:uid="{00000000-0005-0000-0000-00000C060000}"/>
    <cellStyle name="備註 8 5 10" xfId="15631" xr:uid="{00000000-0005-0000-0000-0000440A0000}"/>
    <cellStyle name="備註 8 5 10 2" xfId="34187" xr:uid="{00000000-0005-0000-0000-00005F450000}"/>
    <cellStyle name="備註 8 5 10 3" xfId="48076" xr:uid="{00000000-0005-0000-0000-00005F450000}"/>
    <cellStyle name="備註 8 5 11" xfId="18161" xr:uid="{00000000-0005-0000-0000-00000C060000}"/>
    <cellStyle name="備註 8 5 11 2" xfId="36717" xr:uid="{00000000-0005-0000-0000-000060450000}"/>
    <cellStyle name="備註 8 5 11 3" xfId="50270" xr:uid="{00000000-0005-0000-0000-000060450000}"/>
    <cellStyle name="備註 8 5 12" xfId="19184" xr:uid="{00000000-0005-0000-0000-0000440A0000}"/>
    <cellStyle name="備註 8 5 12 2" xfId="37740" xr:uid="{00000000-0005-0000-0000-000061450000}"/>
    <cellStyle name="備註 8 5 12 3" xfId="51232" xr:uid="{00000000-0005-0000-0000-000061450000}"/>
    <cellStyle name="備註 8 5 13" xfId="23635" xr:uid="{00000000-0005-0000-0000-00005E450000}"/>
    <cellStyle name="備註 8 5 14" xfId="55044" xr:uid="{00000000-0005-0000-0000-00000C060000}"/>
    <cellStyle name="備註 8 5 2" xfId="5331" xr:uid="{00000000-0005-0000-0000-0000440A0000}"/>
    <cellStyle name="備註 8 5 2 2" xfId="20321" xr:uid="{00000000-0005-0000-0000-0000680D0000}"/>
    <cellStyle name="備註 8 5 2 2 2" xfId="38873" xr:uid="{00000000-0005-0000-0000-000063450000}"/>
    <cellStyle name="備註 8 5 2 2 3" xfId="52352" xr:uid="{00000000-0005-0000-0000-000063450000}"/>
    <cellStyle name="備註 8 5 2 3" xfId="25748" xr:uid="{00000000-0005-0000-0000-000062450000}"/>
    <cellStyle name="備註 8 5 2 4" xfId="41244" xr:uid="{00000000-0005-0000-0000-000062450000}"/>
    <cellStyle name="備註 8 5 3" xfId="7297" xr:uid="{00000000-0005-0000-0000-0000440A0000}"/>
    <cellStyle name="備註 8 5 3 2" xfId="27482" xr:uid="{00000000-0005-0000-0000-000064450000}"/>
    <cellStyle name="備註 8 5 3 3" xfId="42568" xr:uid="{00000000-0005-0000-0000-000064450000}"/>
    <cellStyle name="備註 8 5 4" xfId="4395" xr:uid="{00000000-0005-0000-0000-0000440A0000}"/>
    <cellStyle name="備註 8 5 4 2" xfId="24909" xr:uid="{00000000-0005-0000-0000-000065450000}"/>
    <cellStyle name="備註 8 5 4 3" xfId="28854" xr:uid="{00000000-0005-0000-0000-000065450000}"/>
    <cellStyle name="備註 8 5 5" xfId="6791" xr:uid="{00000000-0005-0000-0000-0000440A0000}"/>
    <cellStyle name="備註 8 5 5 2" xfId="27052" xr:uid="{00000000-0005-0000-0000-000066450000}"/>
    <cellStyle name="備註 8 5 5 3" xfId="42226" xr:uid="{00000000-0005-0000-0000-000066450000}"/>
    <cellStyle name="備註 8 5 6" xfId="10880" xr:uid="{00000000-0005-0000-0000-0000BF2A0000}"/>
    <cellStyle name="備註 8 5 7" xfId="11614" xr:uid="{00000000-0005-0000-0000-0000440A0000}"/>
    <cellStyle name="備註 8 5 7 2" xfId="30178" xr:uid="{00000000-0005-0000-0000-000068450000}"/>
    <cellStyle name="備註 8 5 7 3" xfId="44377" xr:uid="{00000000-0005-0000-0000-000068450000}"/>
    <cellStyle name="備註 8 5 8" xfId="13538" xr:uid="{00000000-0005-0000-0000-0000430A0000}"/>
    <cellStyle name="備註 8 5 8 2" xfId="32094" xr:uid="{00000000-0005-0000-0000-000069450000}"/>
    <cellStyle name="備註 8 5 8 3" xfId="46150" xr:uid="{00000000-0005-0000-0000-000069450000}"/>
    <cellStyle name="備註 8 5 9" xfId="14503" xr:uid="{00000000-0005-0000-0000-00000C060000}"/>
    <cellStyle name="備註 8 5 9 2" xfId="33059" xr:uid="{00000000-0005-0000-0000-00006A450000}"/>
    <cellStyle name="備註 8 5 9 3" xfId="47038" xr:uid="{00000000-0005-0000-0000-00006A450000}"/>
    <cellStyle name="備註 8 6" xfId="1931" xr:uid="{00000000-0005-0000-0000-00000C060000}"/>
    <cellStyle name="備註 8 6 10" xfId="12320" xr:uid="{00000000-0005-0000-0000-00000C060000}"/>
    <cellStyle name="備註 8 6 10 2" xfId="30881" xr:uid="{00000000-0005-0000-0000-00006C450000}"/>
    <cellStyle name="備註 8 6 10 3" xfId="44992" xr:uid="{00000000-0005-0000-0000-00006C450000}"/>
    <cellStyle name="備註 8 6 11" xfId="18275" xr:uid="{00000000-0005-0000-0000-0000450A0000}"/>
    <cellStyle name="備註 8 6 11 2" xfId="36831" xr:uid="{00000000-0005-0000-0000-00006D450000}"/>
    <cellStyle name="備註 8 6 11 3" xfId="50367" xr:uid="{00000000-0005-0000-0000-00006D450000}"/>
    <cellStyle name="備註 8 6 12" xfId="54851" xr:uid="{00000000-0005-0000-0000-00000C060000}"/>
    <cellStyle name="備註 8 6 2" xfId="5138" xr:uid="{00000000-0005-0000-0000-0000450A0000}"/>
    <cellStyle name="備註 8 6 2 2" xfId="20165" xr:uid="{00000000-0005-0000-0000-00006A0D0000}"/>
    <cellStyle name="備註 8 6 2 2 2" xfId="38717" xr:uid="{00000000-0005-0000-0000-00006F450000}"/>
    <cellStyle name="備註 8 6 2 2 3" xfId="52202" xr:uid="{00000000-0005-0000-0000-00006F450000}"/>
    <cellStyle name="備註 8 6 2 3" xfId="25555" xr:uid="{00000000-0005-0000-0000-00006E450000}"/>
    <cellStyle name="備註 8 6 2 4" xfId="41111" xr:uid="{00000000-0005-0000-0000-00006E450000}"/>
    <cellStyle name="備註 8 6 3" xfId="7104" xr:uid="{00000000-0005-0000-0000-0000450A0000}"/>
    <cellStyle name="備註 8 6 3 2" xfId="27289" xr:uid="{00000000-0005-0000-0000-000070450000}"/>
    <cellStyle name="備註 8 6 3 3" xfId="42386" xr:uid="{00000000-0005-0000-0000-000070450000}"/>
    <cellStyle name="備註 8 6 4" xfId="4041" xr:uid="{00000000-0005-0000-0000-0000450A0000}"/>
    <cellStyle name="備註 8 6 4 2" xfId="24594" xr:uid="{00000000-0005-0000-0000-000071450000}"/>
    <cellStyle name="備註 8 6 4 3" xfId="29699" xr:uid="{00000000-0005-0000-0000-000071450000}"/>
    <cellStyle name="備註 8 6 5" xfId="6646" xr:uid="{00000000-0005-0000-0000-0000450A0000}"/>
    <cellStyle name="備註 8 6 5 2" xfId="26907" xr:uid="{00000000-0005-0000-0000-000072450000}"/>
    <cellStyle name="備註 8 6 5 3" xfId="42083" xr:uid="{00000000-0005-0000-0000-000072450000}"/>
    <cellStyle name="備註 8 6 6" xfId="10881" xr:uid="{00000000-0005-0000-0000-0000C02A0000}"/>
    <cellStyle name="備註 8 6 7" xfId="12084" xr:uid="{00000000-0005-0000-0000-0000450A0000}"/>
    <cellStyle name="備註 8 6 7 2" xfId="30647" xr:uid="{00000000-0005-0000-0000-000074450000}"/>
    <cellStyle name="備註 8 6 7 3" xfId="44790" xr:uid="{00000000-0005-0000-0000-000074450000}"/>
    <cellStyle name="備註 8 6 8" xfId="13869" xr:uid="{00000000-0005-0000-0000-00000C060000}"/>
    <cellStyle name="備註 8 6 8 2" xfId="32425" xr:uid="{00000000-0005-0000-0000-000075450000}"/>
    <cellStyle name="備註 8 6 8 3" xfId="46441" xr:uid="{00000000-0005-0000-0000-000075450000}"/>
    <cellStyle name="備註 8 6 9" xfId="13763" xr:uid="{00000000-0005-0000-0000-0000450A0000}"/>
    <cellStyle name="備註 8 6 9 2" xfId="32319" xr:uid="{00000000-0005-0000-0000-000076450000}"/>
    <cellStyle name="備註 8 6 9 3" xfId="46351" xr:uid="{00000000-0005-0000-0000-000076450000}"/>
    <cellStyle name="備註 8 7" xfId="3156" xr:uid="{00000000-0005-0000-0000-00000C060000}"/>
    <cellStyle name="備註 8 7 10" xfId="21920" xr:uid="{00000000-0005-0000-0000-00000C060000}"/>
    <cellStyle name="備註 8 7 10 2" xfId="40460" xr:uid="{00000000-0005-0000-0000-000078450000}"/>
    <cellStyle name="備註 8 7 10 3" xfId="53808" xr:uid="{00000000-0005-0000-0000-000078450000}"/>
    <cellStyle name="備註 8 7 11" xfId="24358" xr:uid="{00000000-0005-0000-0000-000077450000}"/>
    <cellStyle name="備註 8 7 12" xfId="55977" xr:uid="{00000000-0005-0000-0000-00000C060000}"/>
    <cellStyle name="備註 8 7 2" xfId="6363" xr:uid="{00000000-0005-0000-0000-0000460A0000}"/>
    <cellStyle name="備註 8 7 2 2" xfId="26771" xr:uid="{00000000-0005-0000-0000-000079450000}"/>
    <cellStyle name="備註 8 7 2 3" xfId="41992" xr:uid="{00000000-0005-0000-0000-000079450000}"/>
    <cellStyle name="備註 8 7 3" xfId="10046" xr:uid="{00000000-0005-0000-0000-0000460A0000}"/>
    <cellStyle name="備註 8 7 3 2" xfId="29647" xr:uid="{00000000-0005-0000-0000-00007A450000}"/>
    <cellStyle name="備註 8 7 3 3" xfId="44212" xr:uid="{00000000-0005-0000-0000-00007A450000}"/>
    <cellStyle name="備註 8 7 4" xfId="10882" xr:uid="{00000000-0005-0000-0000-0000C12A0000}"/>
    <cellStyle name="備註 8 7 5" xfId="12907" xr:uid="{00000000-0005-0000-0000-0000460A0000}"/>
    <cellStyle name="備註 8 7 5 2" xfId="31463" xr:uid="{00000000-0005-0000-0000-00007C450000}"/>
    <cellStyle name="備註 8 7 5 3" xfId="45546" xr:uid="{00000000-0005-0000-0000-00007C450000}"/>
    <cellStyle name="備註 8 7 6" xfId="16221" xr:uid="{00000000-0005-0000-0000-00000C060000}"/>
    <cellStyle name="備註 8 7 6 2" xfId="34777" xr:uid="{00000000-0005-0000-0000-00007D450000}"/>
    <cellStyle name="備註 8 7 6 3" xfId="48569" xr:uid="{00000000-0005-0000-0000-00007D450000}"/>
    <cellStyle name="備註 8 7 7" xfId="17062" xr:uid="{00000000-0005-0000-0000-0000460A0000}"/>
    <cellStyle name="備註 8 7 7 2" xfId="35618" xr:uid="{00000000-0005-0000-0000-00007E450000}"/>
    <cellStyle name="備註 8 7 7 3" xfId="49298" xr:uid="{00000000-0005-0000-0000-00007E450000}"/>
    <cellStyle name="備註 8 7 8" xfId="16242" xr:uid="{00000000-0005-0000-0000-00000C060000}"/>
    <cellStyle name="備註 8 7 8 2" xfId="34798" xr:uid="{00000000-0005-0000-0000-00007F450000}"/>
    <cellStyle name="備註 8 7 8 3" xfId="48588" xr:uid="{00000000-0005-0000-0000-00007F450000}"/>
    <cellStyle name="備註 8 7 9" xfId="17301" xr:uid="{00000000-0005-0000-0000-0000460A0000}"/>
    <cellStyle name="備註 8 7 9 2" xfId="35857" xr:uid="{00000000-0005-0000-0000-000080450000}"/>
    <cellStyle name="備註 8 7 9 3" xfId="49523" xr:uid="{00000000-0005-0000-0000-000080450000}"/>
    <cellStyle name="備註 8 8" xfId="4715" xr:uid="{00000000-0005-0000-0000-00002F0A0000}"/>
    <cellStyle name="備註 8 8 2" xfId="25226" xr:uid="{00000000-0005-0000-0000-000081450000}"/>
    <cellStyle name="備註 8 8 3" xfId="22533" xr:uid="{00000000-0005-0000-0000-000081450000}"/>
    <cellStyle name="備註 8 9" xfId="10859" xr:uid="{00000000-0005-0000-0000-0000AA2A0000}"/>
    <cellStyle name="備註 9" xfId="1508" xr:uid="{00000000-0005-0000-0000-000012060000}"/>
    <cellStyle name="備註 9 10" xfId="15306" xr:uid="{00000000-0005-0000-0000-000012060000}"/>
    <cellStyle name="備註 9 10 2" xfId="33862" xr:uid="{00000000-0005-0000-0000-000084450000}"/>
    <cellStyle name="備註 9 10 3" xfId="47798" xr:uid="{00000000-0005-0000-0000-000084450000}"/>
    <cellStyle name="備註 9 11" xfId="18376" xr:uid="{00000000-0005-0000-0000-0000470A0000}"/>
    <cellStyle name="備註 9 11 2" xfId="36932" xr:uid="{00000000-0005-0000-0000-000085450000}"/>
    <cellStyle name="備註 9 11 3" xfId="50454" xr:uid="{00000000-0005-0000-0000-000085450000}"/>
    <cellStyle name="備註 9 12" xfId="17145" xr:uid="{00000000-0005-0000-0000-000012060000}"/>
    <cellStyle name="備註 9 12 2" xfId="35701" xr:uid="{00000000-0005-0000-0000-000086450000}"/>
    <cellStyle name="備註 9 12 3" xfId="49377" xr:uid="{00000000-0005-0000-0000-000086450000}"/>
    <cellStyle name="備註 9 13" xfId="19692" xr:uid="{00000000-0005-0000-0000-0000470A0000}"/>
    <cellStyle name="備註 9 13 2" xfId="38248" xr:uid="{00000000-0005-0000-0000-000087450000}"/>
    <cellStyle name="備註 9 13 3" xfId="51740" xr:uid="{00000000-0005-0000-0000-000087450000}"/>
    <cellStyle name="備註 9 14" xfId="21162" xr:uid="{00000000-0005-0000-0000-000012060000}"/>
    <cellStyle name="備註 9 14 2" xfId="39702" xr:uid="{00000000-0005-0000-0000-000088450000}"/>
    <cellStyle name="備註 9 14 3" xfId="53050" xr:uid="{00000000-0005-0000-0000-000088450000}"/>
    <cellStyle name="備註 9 15" xfId="21045" xr:uid="{00000000-0005-0000-0000-000012060000}"/>
    <cellStyle name="備註 9 15 2" xfId="39585" xr:uid="{00000000-0005-0000-0000-000089450000}"/>
    <cellStyle name="備註 9 15 3" xfId="52933" xr:uid="{00000000-0005-0000-0000-000089450000}"/>
    <cellStyle name="備註 9 16" xfId="22352" xr:uid="{00000000-0005-0000-0000-0000470A0000}"/>
    <cellStyle name="備註 9 16 2" xfId="40892" xr:uid="{00000000-0005-0000-0000-00008A450000}"/>
    <cellStyle name="備註 9 16 3" xfId="54086" xr:uid="{00000000-0005-0000-0000-00008A450000}"/>
    <cellStyle name="備註 9 17" xfId="23243" xr:uid="{00000000-0005-0000-0000-000083450000}"/>
    <cellStyle name="備註 9 18" xfId="29822" xr:uid="{00000000-0005-0000-0000-000083450000}"/>
    <cellStyle name="備註 9 19" xfId="54609" xr:uid="{00000000-0005-0000-0000-000012060000}"/>
    <cellStyle name="備註 9 2" xfId="1509" xr:uid="{00000000-0005-0000-0000-000013060000}"/>
    <cellStyle name="備註 9 2 10" xfId="15917" xr:uid="{00000000-0005-0000-0000-0000480A0000}"/>
    <cellStyle name="備註 9 2 10 2" xfId="34473" xr:uid="{00000000-0005-0000-0000-00008C450000}"/>
    <cellStyle name="備註 9 2 10 3" xfId="48319" xr:uid="{00000000-0005-0000-0000-00008C450000}"/>
    <cellStyle name="備註 9 2 11" xfId="17915" xr:uid="{00000000-0005-0000-0000-000013060000}"/>
    <cellStyle name="備註 9 2 11 2" xfId="36471" xr:uid="{00000000-0005-0000-0000-00008D450000}"/>
    <cellStyle name="備註 9 2 11 3" xfId="50054" xr:uid="{00000000-0005-0000-0000-00008D450000}"/>
    <cellStyle name="備註 9 2 12" xfId="19714" xr:uid="{00000000-0005-0000-0000-0000480A0000}"/>
    <cellStyle name="備註 9 2 12 2" xfId="38270" xr:uid="{00000000-0005-0000-0000-00008E450000}"/>
    <cellStyle name="備註 9 2 12 3" xfId="51762" xr:uid="{00000000-0005-0000-0000-00008E450000}"/>
    <cellStyle name="備註 9 2 13" xfId="21163" xr:uid="{00000000-0005-0000-0000-000013060000}"/>
    <cellStyle name="備註 9 2 13 2" xfId="39703" xr:uid="{00000000-0005-0000-0000-00008F450000}"/>
    <cellStyle name="備註 9 2 13 3" xfId="53051" xr:uid="{00000000-0005-0000-0000-00008F450000}"/>
    <cellStyle name="備註 9 2 14" xfId="13663" xr:uid="{00000000-0005-0000-0000-000013060000}"/>
    <cellStyle name="備註 9 2 14 2" xfId="32219" xr:uid="{00000000-0005-0000-0000-000090450000}"/>
    <cellStyle name="備註 9 2 14 3" xfId="46264" xr:uid="{00000000-0005-0000-0000-000090450000}"/>
    <cellStyle name="備註 9 2 15" xfId="22353" xr:uid="{00000000-0005-0000-0000-0000480A0000}"/>
    <cellStyle name="備註 9 2 15 2" xfId="40893" xr:uid="{00000000-0005-0000-0000-000091450000}"/>
    <cellStyle name="備註 9 2 15 3" xfId="54087" xr:uid="{00000000-0005-0000-0000-000091450000}"/>
    <cellStyle name="備註 9 2 16" xfId="23244" xr:uid="{00000000-0005-0000-0000-00008B450000}"/>
    <cellStyle name="備註 9 2 17" xfId="29818" xr:uid="{00000000-0005-0000-0000-00008B450000}"/>
    <cellStyle name="備註 9 2 18" xfId="54610" xr:uid="{00000000-0005-0000-0000-000013060000}"/>
    <cellStyle name="備註 9 2 2" xfId="1510" xr:uid="{00000000-0005-0000-0000-000014060000}"/>
    <cellStyle name="備註 9 2 2 10" xfId="21091" xr:uid="{00000000-0005-0000-0000-0000490A0000}"/>
    <cellStyle name="備註 9 2 2 10 2" xfId="39631" xr:uid="{00000000-0005-0000-0000-000093450000}"/>
    <cellStyle name="備註 9 2 2 10 3" xfId="52979" xr:uid="{00000000-0005-0000-0000-000093450000}"/>
    <cellStyle name="備註 9 2 2 11" xfId="21164" xr:uid="{00000000-0005-0000-0000-000014060000}"/>
    <cellStyle name="備註 9 2 2 11 2" xfId="39704" xr:uid="{00000000-0005-0000-0000-000094450000}"/>
    <cellStyle name="備註 9 2 2 11 3" xfId="53052" xr:uid="{00000000-0005-0000-0000-000094450000}"/>
    <cellStyle name="備註 9 2 2 12" xfId="19038" xr:uid="{00000000-0005-0000-0000-000014060000}"/>
    <cellStyle name="備註 9 2 2 12 2" xfId="37594" xr:uid="{00000000-0005-0000-0000-000095450000}"/>
    <cellStyle name="備註 9 2 2 12 3" xfId="51086" xr:uid="{00000000-0005-0000-0000-000095450000}"/>
    <cellStyle name="備註 9 2 2 13" xfId="22354" xr:uid="{00000000-0005-0000-0000-0000490A0000}"/>
    <cellStyle name="備註 9 2 2 13 2" xfId="40894" xr:uid="{00000000-0005-0000-0000-000096450000}"/>
    <cellStyle name="備註 9 2 2 13 3" xfId="54088" xr:uid="{00000000-0005-0000-0000-000096450000}"/>
    <cellStyle name="備註 9 2 2 14" xfId="23245" xr:uid="{00000000-0005-0000-0000-000092450000}"/>
    <cellStyle name="備註 9 2 2 15" xfId="29821" xr:uid="{00000000-0005-0000-0000-000092450000}"/>
    <cellStyle name="備註 9 2 2 16" xfId="54611" xr:uid="{00000000-0005-0000-0000-000014060000}"/>
    <cellStyle name="備註 9 2 2 2" xfId="2116" xr:uid="{00000000-0005-0000-0000-000014060000}"/>
    <cellStyle name="備註 9 2 2 2 10" xfId="15465" xr:uid="{00000000-0005-0000-0000-00004A0A0000}"/>
    <cellStyle name="備註 9 2 2 2 10 2" xfId="34021" xr:uid="{00000000-0005-0000-0000-000098450000}"/>
    <cellStyle name="備註 9 2 2 2 10 3" xfId="47945" xr:uid="{00000000-0005-0000-0000-000098450000}"/>
    <cellStyle name="備註 9 2 2 2 11" xfId="17641" xr:uid="{00000000-0005-0000-0000-000014060000}"/>
    <cellStyle name="備註 9 2 2 2 11 2" xfId="36197" xr:uid="{00000000-0005-0000-0000-000099450000}"/>
    <cellStyle name="備註 9 2 2 2 11 3" xfId="49823" xr:uid="{00000000-0005-0000-0000-000099450000}"/>
    <cellStyle name="備註 9 2 2 2 12" xfId="19268" xr:uid="{00000000-0005-0000-0000-00004A0A0000}"/>
    <cellStyle name="備註 9 2 2 2 12 2" xfId="37824" xr:uid="{00000000-0005-0000-0000-00009A450000}"/>
    <cellStyle name="備註 9 2 2 2 12 3" xfId="51316" xr:uid="{00000000-0005-0000-0000-00009A450000}"/>
    <cellStyle name="備註 9 2 2 2 13" xfId="23627" xr:uid="{00000000-0005-0000-0000-000097450000}"/>
    <cellStyle name="備註 9 2 2 2 14" xfId="55036" xr:uid="{00000000-0005-0000-0000-000014060000}"/>
    <cellStyle name="備註 9 2 2 2 2" xfId="5323" xr:uid="{00000000-0005-0000-0000-00004A0A0000}"/>
    <cellStyle name="備註 9 2 2 2 2 2" xfId="20313" xr:uid="{00000000-0005-0000-0000-0000700D0000}"/>
    <cellStyle name="備註 9 2 2 2 2 2 2" xfId="38865" xr:uid="{00000000-0005-0000-0000-00009C450000}"/>
    <cellStyle name="備註 9 2 2 2 2 2 3" xfId="52344" xr:uid="{00000000-0005-0000-0000-00009C450000}"/>
    <cellStyle name="備註 9 2 2 2 2 3" xfId="25740" xr:uid="{00000000-0005-0000-0000-00009B450000}"/>
    <cellStyle name="備註 9 2 2 2 2 4" xfId="41236" xr:uid="{00000000-0005-0000-0000-00009B450000}"/>
    <cellStyle name="備註 9 2 2 2 3" xfId="7289" xr:uid="{00000000-0005-0000-0000-00004A0A0000}"/>
    <cellStyle name="備註 9 2 2 2 3 2" xfId="27474" xr:uid="{00000000-0005-0000-0000-00009D450000}"/>
    <cellStyle name="備註 9 2 2 2 3 3" xfId="42560" xr:uid="{00000000-0005-0000-0000-00009D450000}"/>
    <cellStyle name="備註 9 2 2 2 4" xfId="4389" xr:uid="{00000000-0005-0000-0000-00004A0A0000}"/>
    <cellStyle name="備註 9 2 2 2 4 2" xfId="24903" xr:uid="{00000000-0005-0000-0000-00009E450000}"/>
    <cellStyle name="備註 9 2 2 2 4 3" xfId="22616" xr:uid="{00000000-0005-0000-0000-00009E450000}"/>
    <cellStyle name="備註 9 2 2 2 5" xfId="6783" xr:uid="{00000000-0005-0000-0000-00004A0A0000}"/>
    <cellStyle name="備註 9 2 2 2 5 2" xfId="27044" xr:uid="{00000000-0005-0000-0000-00009F450000}"/>
    <cellStyle name="備註 9 2 2 2 5 3" xfId="42218" xr:uid="{00000000-0005-0000-0000-00009F450000}"/>
    <cellStyle name="備註 9 2 2 2 6" xfId="10886" xr:uid="{00000000-0005-0000-0000-0000C52A0000}"/>
    <cellStyle name="備註 9 2 2 2 7" xfId="11612" xr:uid="{00000000-0005-0000-0000-00004A0A0000}"/>
    <cellStyle name="備註 9 2 2 2 7 2" xfId="30176" xr:uid="{00000000-0005-0000-0000-0000A1450000}"/>
    <cellStyle name="備註 9 2 2 2 7 3" xfId="44375" xr:uid="{00000000-0005-0000-0000-0000A1450000}"/>
    <cellStyle name="備註 9 2 2 2 8" xfId="13533" xr:uid="{00000000-0005-0000-0000-0000490A0000}"/>
    <cellStyle name="備註 9 2 2 2 8 2" xfId="32089" xr:uid="{00000000-0005-0000-0000-0000A2450000}"/>
    <cellStyle name="備註 9 2 2 2 8 3" xfId="46145" xr:uid="{00000000-0005-0000-0000-0000A2450000}"/>
    <cellStyle name="備註 9 2 2 2 9" xfId="13233" xr:uid="{00000000-0005-0000-0000-000014060000}"/>
    <cellStyle name="備註 9 2 2 2 9 2" xfId="31789" xr:uid="{00000000-0005-0000-0000-0000A3450000}"/>
    <cellStyle name="備註 9 2 2 2 9 3" xfId="45871" xr:uid="{00000000-0005-0000-0000-0000A3450000}"/>
    <cellStyle name="備註 9 2 2 3" xfId="1923" xr:uid="{00000000-0005-0000-0000-000014060000}"/>
    <cellStyle name="備註 9 2 2 3 10" xfId="16030" xr:uid="{00000000-0005-0000-0000-000014060000}"/>
    <cellStyle name="備註 9 2 2 3 10 2" xfId="34586" xr:uid="{00000000-0005-0000-0000-0000A5450000}"/>
    <cellStyle name="備註 9 2 2 3 10 3" xfId="48407" xr:uid="{00000000-0005-0000-0000-0000A5450000}"/>
    <cellStyle name="備註 9 2 2 3 11" xfId="19230" xr:uid="{00000000-0005-0000-0000-00004B0A0000}"/>
    <cellStyle name="備註 9 2 2 3 11 2" xfId="37786" xr:uid="{00000000-0005-0000-0000-0000A6450000}"/>
    <cellStyle name="備註 9 2 2 3 11 3" xfId="51278" xr:uid="{00000000-0005-0000-0000-0000A6450000}"/>
    <cellStyle name="備註 9 2 2 3 12" xfId="54843" xr:uid="{00000000-0005-0000-0000-000014060000}"/>
    <cellStyle name="備註 9 2 2 3 2" xfId="5130" xr:uid="{00000000-0005-0000-0000-00004B0A0000}"/>
    <cellStyle name="備註 9 2 2 3 2 2" xfId="20157" xr:uid="{00000000-0005-0000-0000-0000720D0000}"/>
    <cellStyle name="備註 9 2 2 3 2 2 2" xfId="38709" xr:uid="{00000000-0005-0000-0000-0000A8450000}"/>
    <cellStyle name="備註 9 2 2 3 2 2 3" xfId="52194" xr:uid="{00000000-0005-0000-0000-0000A8450000}"/>
    <cellStyle name="備註 9 2 2 3 2 3" xfId="25547" xr:uid="{00000000-0005-0000-0000-0000A7450000}"/>
    <cellStyle name="備註 9 2 2 3 2 4" xfId="41103" xr:uid="{00000000-0005-0000-0000-0000A7450000}"/>
    <cellStyle name="備註 9 2 2 3 3" xfId="7096" xr:uid="{00000000-0005-0000-0000-00004B0A0000}"/>
    <cellStyle name="備註 9 2 2 3 3 2" xfId="27281" xr:uid="{00000000-0005-0000-0000-0000A9450000}"/>
    <cellStyle name="備註 9 2 2 3 3 3" xfId="42378" xr:uid="{00000000-0005-0000-0000-0000A9450000}"/>
    <cellStyle name="備註 9 2 2 3 4" xfId="4033" xr:uid="{00000000-0005-0000-0000-00004B0A0000}"/>
    <cellStyle name="備註 9 2 2 3 4 2" xfId="24586" xr:uid="{00000000-0005-0000-0000-0000AA450000}"/>
    <cellStyle name="備註 9 2 2 3 4 3" xfId="24510" xr:uid="{00000000-0005-0000-0000-0000AA450000}"/>
    <cellStyle name="備註 9 2 2 3 5" xfId="7282" xr:uid="{00000000-0005-0000-0000-00004B0A0000}"/>
    <cellStyle name="備註 9 2 2 3 5 2" xfId="27467" xr:uid="{00000000-0005-0000-0000-0000AB450000}"/>
    <cellStyle name="備註 9 2 2 3 5 3" xfId="42554" xr:uid="{00000000-0005-0000-0000-0000AB450000}"/>
    <cellStyle name="備註 9 2 2 3 6" xfId="10887" xr:uid="{00000000-0005-0000-0000-0000C62A0000}"/>
    <cellStyle name="備註 9 2 2 3 7" xfId="14024" xr:uid="{00000000-0005-0000-0000-00004B0A0000}"/>
    <cellStyle name="備註 9 2 2 3 7 2" xfId="32580" xr:uid="{00000000-0005-0000-0000-0000AD450000}"/>
    <cellStyle name="備註 9 2 2 3 7 3" xfId="46584" xr:uid="{00000000-0005-0000-0000-0000AD450000}"/>
    <cellStyle name="備註 9 2 2 3 8" xfId="11763" xr:uid="{00000000-0005-0000-0000-000014060000}"/>
    <cellStyle name="備註 9 2 2 3 8 2" xfId="30327" xr:uid="{00000000-0005-0000-0000-0000AE450000}"/>
    <cellStyle name="備註 9 2 2 3 8 3" xfId="44474" xr:uid="{00000000-0005-0000-0000-0000AE450000}"/>
    <cellStyle name="備註 9 2 2 3 9" xfId="14617" xr:uid="{00000000-0005-0000-0000-00004B0A0000}"/>
    <cellStyle name="備註 9 2 2 3 9 2" xfId="33173" xr:uid="{00000000-0005-0000-0000-0000AF450000}"/>
    <cellStyle name="備註 9 2 2 3 9 3" xfId="47144" xr:uid="{00000000-0005-0000-0000-0000AF450000}"/>
    <cellStyle name="備註 9 2 2 4" xfId="3160" xr:uid="{00000000-0005-0000-0000-000014060000}"/>
    <cellStyle name="備註 9 2 2 4 10" xfId="21924" xr:uid="{00000000-0005-0000-0000-000014060000}"/>
    <cellStyle name="備註 9 2 2 4 10 2" xfId="40464" xr:uid="{00000000-0005-0000-0000-0000B1450000}"/>
    <cellStyle name="備註 9 2 2 4 10 3" xfId="53812" xr:uid="{00000000-0005-0000-0000-0000B1450000}"/>
    <cellStyle name="備註 9 2 2 4 11" xfId="24362" xr:uid="{00000000-0005-0000-0000-0000B0450000}"/>
    <cellStyle name="備註 9 2 2 4 12" xfId="55981" xr:uid="{00000000-0005-0000-0000-000014060000}"/>
    <cellStyle name="備註 9 2 2 4 2" xfId="6367" xr:uid="{00000000-0005-0000-0000-00004C0A0000}"/>
    <cellStyle name="備註 9 2 2 4 2 2" xfId="26775" xr:uid="{00000000-0005-0000-0000-0000B2450000}"/>
    <cellStyle name="備註 9 2 2 4 2 3" xfId="41996" xr:uid="{00000000-0005-0000-0000-0000B2450000}"/>
    <cellStyle name="備註 9 2 2 4 3" xfId="10050" xr:uid="{00000000-0005-0000-0000-00004C0A0000}"/>
    <cellStyle name="備註 9 2 2 4 3 2" xfId="29651" xr:uid="{00000000-0005-0000-0000-0000B3450000}"/>
    <cellStyle name="備註 9 2 2 4 3 3" xfId="44216" xr:uid="{00000000-0005-0000-0000-0000B3450000}"/>
    <cellStyle name="備註 9 2 2 4 4" xfId="10888" xr:uid="{00000000-0005-0000-0000-0000C72A0000}"/>
    <cellStyle name="備註 9 2 2 4 5" xfId="11955" xr:uid="{00000000-0005-0000-0000-00004C0A0000}"/>
    <cellStyle name="備註 9 2 2 4 5 2" xfId="30519" xr:uid="{00000000-0005-0000-0000-0000B5450000}"/>
    <cellStyle name="備註 9 2 2 4 5 3" xfId="44663" xr:uid="{00000000-0005-0000-0000-0000B5450000}"/>
    <cellStyle name="備註 9 2 2 4 6" xfId="16225" xr:uid="{00000000-0005-0000-0000-000014060000}"/>
    <cellStyle name="備註 9 2 2 4 6 2" xfId="34781" xr:uid="{00000000-0005-0000-0000-0000B6450000}"/>
    <cellStyle name="備註 9 2 2 4 6 3" xfId="48573" xr:uid="{00000000-0005-0000-0000-0000B6450000}"/>
    <cellStyle name="備註 9 2 2 4 7" xfId="17066" xr:uid="{00000000-0005-0000-0000-00004C0A0000}"/>
    <cellStyle name="備註 9 2 2 4 7 2" xfId="35622" xr:uid="{00000000-0005-0000-0000-0000B7450000}"/>
    <cellStyle name="備註 9 2 2 4 7 3" xfId="49302" xr:uid="{00000000-0005-0000-0000-0000B7450000}"/>
    <cellStyle name="備註 9 2 2 4 8" xfId="18155" xr:uid="{00000000-0005-0000-0000-000014060000}"/>
    <cellStyle name="備註 9 2 2 4 8 2" xfId="36711" xr:uid="{00000000-0005-0000-0000-0000B8450000}"/>
    <cellStyle name="備註 9 2 2 4 8 3" xfId="50264" xr:uid="{00000000-0005-0000-0000-0000B8450000}"/>
    <cellStyle name="備註 9 2 2 4 9" xfId="17441" xr:uid="{00000000-0005-0000-0000-00004C0A0000}"/>
    <cellStyle name="備註 9 2 2 4 9 2" xfId="35997" xr:uid="{00000000-0005-0000-0000-0000B9450000}"/>
    <cellStyle name="備註 9 2 2 4 9 3" xfId="49643" xr:uid="{00000000-0005-0000-0000-0000B9450000}"/>
    <cellStyle name="備註 9 2 2 5" xfId="4723" xr:uid="{00000000-0005-0000-0000-0000490A0000}"/>
    <cellStyle name="備註 9 2 2 5 2" xfId="25234" xr:uid="{00000000-0005-0000-0000-0000BA450000}"/>
    <cellStyle name="備註 9 2 2 5 3" xfId="22529" xr:uid="{00000000-0005-0000-0000-0000BA450000}"/>
    <cellStyle name="備註 9 2 2 6" xfId="10885" xr:uid="{00000000-0005-0000-0000-0000C42A0000}"/>
    <cellStyle name="備註 9 2 2 7" xfId="15223" xr:uid="{00000000-0005-0000-0000-000014060000}"/>
    <cellStyle name="備註 9 2 2 7 2" xfId="33779" xr:uid="{00000000-0005-0000-0000-0000BC450000}"/>
    <cellStyle name="備註 9 2 2 7 3" xfId="47724" xr:uid="{00000000-0005-0000-0000-0000BC450000}"/>
    <cellStyle name="備註 9 2 2 8" xfId="13813" xr:uid="{00000000-0005-0000-0000-0000490A0000}"/>
    <cellStyle name="備註 9 2 2 8 2" xfId="32369" xr:uid="{00000000-0005-0000-0000-0000BD450000}"/>
    <cellStyle name="備註 9 2 2 8 3" xfId="46395" xr:uid="{00000000-0005-0000-0000-0000BD450000}"/>
    <cellStyle name="備註 9 2 2 9" xfId="18883" xr:uid="{00000000-0005-0000-0000-000014060000}"/>
    <cellStyle name="備註 9 2 2 9 2" xfId="37439" xr:uid="{00000000-0005-0000-0000-0000BE450000}"/>
    <cellStyle name="備註 9 2 2 9 3" xfId="50931" xr:uid="{00000000-0005-0000-0000-0000BE450000}"/>
    <cellStyle name="備註 9 2 3" xfId="1511" xr:uid="{00000000-0005-0000-0000-000015060000}"/>
    <cellStyle name="備註 9 2 3 10" xfId="21086" xr:uid="{00000000-0005-0000-0000-00004D0A0000}"/>
    <cellStyle name="備註 9 2 3 10 2" xfId="39626" xr:uid="{00000000-0005-0000-0000-0000C0450000}"/>
    <cellStyle name="備註 9 2 3 10 3" xfId="52974" xr:uid="{00000000-0005-0000-0000-0000C0450000}"/>
    <cellStyle name="備註 9 2 3 11" xfId="21165" xr:uid="{00000000-0005-0000-0000-000015060000}"/>
    <cellStyle name="備註 9 2 3 11 2" xfId="39705" xr:uid="{00000000-0005-0000-0000-0000C1450000}"/>
    <cellStyle name="備註 9 2 3 11 3" xfId="53053" xr:uid="{00000000-0005-0000-0000-0000C1450000}"/>
    <cellStyle name="備註 9 2 3 12" xfId="19041" xr:uid="{00000000-0005-0000-0000-000015060000}"/>
    <cellStyle name="備註 9 2 3 12 2" xfId="37597" xr:uid="{00000000-0005-0000-0000-0000C2450000}"/>
    <cellStyle name="備註 9 2 3 12 3" xfId="51089" xr:uid="{00000000-0005-0000-0000-0000C2450000}"/>
    <cellStyle name="備註 9 2 3 13" xfId="22355" xr:uid="{00000000-0005-0000-0000-00004D0A0000}"/>
    <cellStyle name="備註 9 2 3 13 2" xfId="40895" xr:uid="{00000000-0005-0000-0000-0000C3450000}"/>
    <cellStyle name="備註 9 2 3 13 3" xfId="54089" xr:uid="{00000000-0005-0000-0000-0000C3450000}"/>
    <cellStyle name="備註 9 2 3 14" xfId="23246" xr:uid="{00000000-0005-0000-0000-0000BF450000}"/>
    <cellStyle name="備註 9 2 3 15" xfId="29820" xr:uid="{00000000-0005-0000-0000-0000BF450000}"/>
    <cellStyle name="備註 9 2 3 16" xfId="54612" xr:uid="{00000000-0005-0000-0000-000015060000}"/>
    <cellStyle name="備註 9 2 3 2" xfId="2115" xr:uid="{00000000-0005-0000-0000-000015060000}"/>
    <cellStyle name="備註 9 2 3 2 10" xfId="12291" xr:uid="{00000000-0005-0000-0000-00004E0A0000}"/>
    <cellStyle name="備註 9 2 3 2 10 2" xfId="30852" xr:uid="{00000000-0005-0000-0000-0000C5450000}"/>
    <cellStyle name="備註 9 2 3 2 10 3" xfId="44965" xr:uid="{00000000-0005-0000-0000-0000C5450000}"/>
    <cellStyle name="備註 9 2 3 2 11" xfId="14383" xr:uid="{00000000-0005-0000-0000-000015060000}"/>
    <cellStyle name="備註 9 2 3 2 11 2" xfId="32939" xr:uid="{00000000-0005-0000-0000-0000C6450000}"/>
    <cellStyle name="備註 9 2 3 2 11 3" xfId="46923" xr:uid="{00000000-0005-0000-0000-0000C6450000}"/>
    <cellStyle name="備註 9 2 3 2 12" xfId="19104" xr:uid="{00000000-0005-0000-0000-00004E0A0000}"/>
    <cellStyle name="備註 9 2 3 2 12 2" xfId="37660" xr:uid="{00000000-0005-0000-0000-0000C7450000}"/>
    <cellStyle name="備註 9 2 3 2 12 3" xfId="51152" xr:uid="{00000000-0005-0000-0000-0000C7450000}"/>
    <cellStyle name="備註 9 2 3 2 13" xfId="23626" xr:uid="{00000000-0005-0000-0000-0000C4450000}"/>
    <cellStyle name="備註 9 2 3 2 14" xfId="55035" xr:uid="{00000000-0005-0000-0000-000015060000}"/>
    <cellStyle name="備註 9 2 3 2 2" xfId="5322" xr:uid="{00000000-0005-0000-0000-00004E0A0000}"/>
    <cellStyle name="備註 9 2 3 2 2 2" xfId="20312" xr:uid="{00000000-0005-0000-0000-0000760D0000}"/>
    <cellStyle name="備註 9 2 3 2 2 2 2" xfId="38864" xr:uid="{00000000-0005-0000-0000-0000C9450000}"/>
    <cellStyle name="備註 9 2 3 2 2 2 3" xfId="52343" xr:uid="{00000000-0005-0000-0000-0000C9450000}"/>
    <cellStyle name="備註 9 2 3 2 2 3" xfId="25739" xr:uid="{00000000-0005-0000-0000-0000C8450000}"/>
    <cellStyle name="備註 9 2 3 2 2 4" xfId="41235" xr:uid="{00000000-0005-0000-0000-0000C8450000}"/>
    <cellStyle name="備註 9 2 3 2 3" xfId="7288" xr:uid="{00000000-0005-0000-0000-00004E0A0000}"/>
    <cellStyle name="備註 9 2 3 2 3 2" xfId="27473" xr:uid="{00000000-0005-0000-0000-0000CA450000}"/>
    <cellStyle name="備註 9 2 3 2 3 3" xfId="42559" xr:uid="{00000000-0005-0000-0000-0000CA450000}"/>
    <cellStyle name="備註 9 2 3 2 4" xfId="4388" xr:uid="{00000000-0005-0000-0000-00004E0A0000}"/>
    <cellStyle name="備註 9 2 3 2 4 2" xfId="24902" xr:uid="{00000000-0005-0000-0000-0000CB450000}"/>
    <cellStyle name="備註 9 2 3 2 4 3" xfId="22617" xr:uid="{00000000-0005-0000-0000-0000CB450000}"/>
    <cellStyle name="備註 9 2 3 2 5" xfId="6782" xr:uid="{00000000-0005-0000-0000-00004E0A0000}"/>
    <cellStyle name="備註 9 2 3 2 5 2" xfId="27043" xr:uid="{00000000-0005-0000-0000-0000CC450000}"/>
    <cellStyle name="備註 9 2 3 2 5 3" xfId="42217" xr:uid="{00000000-0005-0000-0000-0000CC450000}"/>
    <cellStyle name="備註 9 2 3 2 6" xfId="10890" xr:uid="{00000000-0005-0000-0000-0000C92A0000}"/>
    <cellStyle name="備註 9 2 3 2 7" xfId="12069" xr:uid="{00000000-0005-0000-0000-00004E0A0000}"/>
    <cellStyle name="備註 9 2 3 2 7 2" xfId="30632" xr:uid="{00000000-0005-0000-0000-0000CE450000}"/>
    <cellStyle name="備註 9 2 3 2 7 3" xfId="44775" xr:uid="{00000000-0005-0000-0000-0000CE450000}"/>
    <cellStyle name="備註 9 2 3 2 8" xfId="11495" xr:uid="{00000000-0005-0000-0000-00004D0A0000}"/>
    <cellStyle name="備註 9 2 3 2 8 2" xfId="30059" xr:uid="{00000000-0005-0000-0000-0000CF450000}"/>
    <cellStyle name="備註 9 2 3 2 8 3" xfId="44277" xr:uid="{00000000-0005-0000-0000-0000CF450000}"/>
    <cellStyle name="備註 9 2 3 2 9" xfId="13939" xr:uid="{00000000-0005-0000-0000-000015060000}"/>
    <cellStyle name="備註 9 2 3 2 9 2" xfId="32495" xr:uid="{00000000-0005-0000-0000-0000D0450000}"/>
    <cellStyle name="備註 9 2 3 2 9 3" xfId="46507" xr:uid="{00000000-0005-0000-0000-0000D0450000}"/>
    <cellStyle name="備註 9 2 3 3" xfId="1922" xr:uid="{00000000-0005-0000-0000-000015060000}"/>
    <cellStyle name="備註 9 2 3 3 10" xfId="17292" xr:uid="{00000000-0005-0000-0000-000015060000}"/>
    <cellStyle name="備註 9 2 3 3 10 2" xfId="35848" xr:uid="{00000000-0005-0000-0000-0000D2450000}"/>
    <cellStyle name="備註 9 2 3 3 10 3" xfId="49516" xr:uid="{00000000-0005-0000-0000-0000D2450000}"/>
    <cellStyle name="備註 9 2 3 3 11" xfId="18626" xr:uid="{00000000-0005-0000-0000-00004F0A0000}"/>
    <cellStyle name="備註 9 2 3 3 11 2" xfId="37182" xr:uid="{00000000-0005-0000-0000-0000D3450000}"/>
    <cellStyle name="備註 9 2 3 3 11 3" xfId="50684" xr:uid="{00000000-0005-0000-0000-0000D3450000}"/>
    <cellStyle name="備註 9 2 3 3 12" xfId="54842" xr:uid="{00000000-0005-0000-0000-000015060000}"/>
    <cellStyle name="備註 9 2 3 3 2" xfId="5129" xr:uid="{00000000-0005-0000-0000-00004F0A0000}"/>
    <cellStyle name="備註 9 2 3 3 2 2" xfId="20156" xr:uid="{00000000-0005-0000-0000-0000780D0000}"/>
    <cellStyle name="備註 9 2 3 3 2 2 2" xfId="38708" xr:uid="{00000000-0005-0000-0000-0000D5450000}"/>
    <cellStyle name="備註 9 2 3 3 2 2 3" xfId="52193" xr:uid="{00000000-0005-0000-0000-0000D5450000}"/>
    <cellStyle name="備註 9 2 3 3 2 3" xfId="25546" xr:uid="{00000000-0005-0000-0000-0000D4450000}"/>
    <cellStyle name="備註 9 2 3 3 2 4" xfId="41102" xr:uid="{00000000-0005-0000-0000-0000D4450000}"/>
    <cellStyle name="備註 9 2 3 3 3" xfId="7095" xr:uid="{00000000-0005-0000-0000-00004F0A0000}"/>
    <cellStyle name="備註 9 2 3 3 3 2" xfId="27280" xr:uid="{00000000-0005-0000-0000-0000D6450000}"/>
    <cellStyle name="備註 9 2 3 3 3 3" xfId="42377" xr:uid="{00000000-0005-0000-0000-0000D6450000}"/>
    <cellStyle name="備註 9 2 3 3 4" xfId="4032" xr:uid="{00000000-0005-0000-0000-00004F0A0000}"/>
    <cellStyle name="備註 9 2 3 3 4 2" xfId="24585" xr:uid="{00000000-0005-0000-0000-0000D7450000}"/>
    <cellStyle name="備註 9 2 3 3 4 3" xfId="22754" xr:uid="{00000000-0005-0000-0000-0000D7450000}"/>
    <cellStyle name="備註 9 2 3 3 5" xfId="6641" xr:uid="{00000000-0005-0000-0000-00004F0A0000}"/>
    <cellStyle name="備註 9 2 3 3 5 2" xfId="26902" xr:uid="{00000000-0005-0000-0000-0000D8450000}"/>
    <cellStyle name="備註 9 2 3 3 5 3" xfId="42078" xr:uid="{00000000-0005-0000-0000-0000D8450000}"/>
    <cellStyle name="備註 9 2 3 3 6" xfId="10891" xr:uid="{00000000-0005-0000-0000-0000CA2A0000}"/>
    <cellStyle name="備註 9 2 3 3 7" xfId="14215" xr:uid="{00000000-0005-0000-0000-00004F0A0000}"/>
    <cellStyle name="備註 9 2 3 3 7 2" xfId="32771" xr:uid="{00000000-0005-0000-0000-0000DA450000}"/>
    <cellStyle name="備註 9 2 3 3 7 3" xfId="46768" xr:uid="{00000000-0005-0000-0000-0000DA450000}"/>
    <cellStyle name="備註 9 2 3 3 8" xfId="12865" xr:uid="{00000000-0005-0000-0000-000015060000}"/>
    <cellStyle name="備註 9 2 3 3 8 2" xfId="31421" xr:uid="{00000000-0005-0000-0000-0000DB450000}"/>
    <cellStyle name="備註 9 2 3 3 8 3" xfId="45506" xr:uid="{00000000-0005-0000-0000-0000DB450000}"/>
    <cellStyle name="備註 9 2 3 3 9" xfId="13761" xr:uid="{00000000-0005-0000-0000-00004F0A0000}"/>
    <cellStyle name="備註 9 2 3 3 9 2" xfId="32317" xr:uid="{00000000-0005-0000-0000-0000DC450000}"/>
    <cellStyle name="備註 9 2 3 3 9 3" xfId="46349" xr:uid="{00000000-0005-0000-0000-0000DC450000}"/>
    <cellStyle name="備註 9 2 3 4" xfId="2072" xr:uid="{00000000-0005-0000-0000-000015060000}"/>
    <cellStyle name="備註 9 2 3 4 10" xfId="21333" xr:uid="{00000000-0005-0000-0000-000015060000}"/>
    <cellStyle name="備註 9 2 3 4 10 2" xfId="39873" xr:uid="{00000000-0005-0000-0000-0000DE450000}"/>
    <cellStyle name="備註 9 2 3 4 10 3" xfId="53221" xr:uid="{00000000-0005-0000-0000-0000DE450000}"/>
    <cellStyle name="備註 9 2 3 4 11" xfId="23589" xr:uid="{00000000-0005-0000-0000-0000DD450000}"/>
    <cellStyle name="備註 9 2 3 4 12" xfId="54992" xr:uid="{00000000-0005-0000-0000-000015060000}"/>
    <cellStyle name="備註 9 2 3 4 2" xfId="5279" xr:uid="{00000000-0005-0000-0000-0000500A0000}"/>
    <cellStyle name="備註 9 2 3 4 2 2" xfId="25696" xr:uid="{00000000-0005-0000-0000-0000DF450000}"/>
    <cellStyle name="備註 9 2 3 4 2 3" xfId="41192" xr:uid="{00000000-0005-0000-0000-0000DF450000}"/>
    <cellStyle name="備註 9 2 3 4 3" xfId="6739" xr:uid="{00000000-0005-0000-0000-0000500A0000}"/>
    <cellStyle name="備註 9 2 3 4 3 2" xfId="27000" xr:uid="{00000000-0005-0000-0000-0000E0450000}"/>
    <cellStyle name="備註 9 2 3 4 3 3" xfId="42174" xr:uid="{00000000-0005-0000-0000-0000E0450000}"/>
    <cellStyle name="備註 9 2 3 4 4" xfId="10892" xr:uid="{00000000-0005-0000-0000-0000CB2A0000}"/>
    <cellStyle name="備註 9 2 3 4 5" xfId="14047" xr:uid="{00000000-0005-0000-0000-0000500A0000}"/>
    <cellStyle name="備註 9 2 3 4 5 2" xfId="32603" xr:uid="{00000000-0005-0000-0000-0000E2450000}"/>
    <cellStyle name="備註 9 2 3 4 5 3" xfId="46606" xr:uid="{00000000-0005-0000-0000-0000E2450000}"/>
    <cellStyle name="備註 9 2 3 4 6" xfId="13889" xr:uid="{00000000-0005-0000-0000-000015060000}"/>
    <cellStyle name="備註 9 2 3 4 6 2" xfId="32445" xr:uid="{00000000-0005-0000-0000-0000E3450000}"/>
    <cellStyle name="備註 9 2 3 4 6 3" xfId="46457" xr:uid="{00000000-0005-0000-0000-0000E3450000}"/>
    <cellStyle name="備註 9 2 3 4 7" xfId="12166" xr:uid="{00000000-0005-0000-0000-0000500A0000}"/>
    <cellStyle name="備註 9 2 3 4 7 2" xfId="30729" xr:uid="{00000000-0005-0000-0000-0000E4450000}"/>
    <cellStyle name="備註 9 2 3 4 7 3" xfId="44863" xr:uid="{00000000-0005-0000-0000-0000E4450000}"/>
    <cellStyle name="備註 9 2 3 4 8" xfId="14241" xr:uid="{00000000-0005-0000-0000-000015060000}"/>
    <cellStyle name="備註 9 2 3 4 8 2" xfId="32797" xr:uid="{00000000-0005-0000-0000-0000E5450000}"/>
    <cellStyle name="備註 9 2 3 4 8 3" xfId="46791" xr:uid="{00000000-0005-0000-0000-0000E5450000}"/>
    <cellStyle name="備註 9 2 3 4 9" xfId="19492" xr:uid="{00000000-0005-0000-0000-0000500A0000}"/>
    <cellStyle name="備註 9 2 3 4 9 2" xfId="38048" xr:uid="{00000000-0005-0000-0000-0000E6450000}"/>
    <cellStyle name="備註 9 2 3 4 9 3" xfId="51540" xr:uid="{00000000-0005-0000-0000-0000E6450000}"/>
    <cellStyle name="備註 9 2 3 5" xfId="4724" xr:uid="{00000000-0005-0000-0000-00004D0A0000}"/>
    <cellStyle name="備註 9 2 3 5 2" xfId="25235" xr:uid="{00000000-0005-0000-0000-0000E7450000}"/>
    <cellStyle name="備註 9 2 3 5 3" xfId="24421" xr:uid="{00000000-0005-0000-0000-0000E7450000}"/>
    <cellStyle name="備註 9 2 3 6" xfId="10889" xr:uid="{00000000-0005-0000-0000-0000C82A0000}"/>
    <cellStyle name="備註 9 2 3 7" xfId="15305" xr:uid="{00000000-0005-0000-0000-000015060000}"/>
    <cellStyle name="備註 9 2 3 7 2" xfId="33861" xr:uid="{00000000-0005-0000-0000-0000E9450000}"/>
    <cellStyle name="備註 9 2 3 7 3" xfId="47797" xr:uid="{00000000-0005-0000-0000-0000E9450000}"/>
    <cellStyle name="備註 9 2 3 8" xfId="15406" xr:uid="{00000000-0005-0000-0000-00004D0A0000}"/>
    <cellStyle name="備註 9 2 3 8 2" xfId="33962" xr:uid="{00000000-0005-0000-0000-0000EA450000}"/>
    <cellStyle name="備註 9 2 3 8 3" xfId="47887" xr:uid="{00000000-0005-0000-0000-0000EA450000}"/>
    <cellStyle name="備註 9 2 3 9" xfId="18878" xr:uid="{00000000-0005-0000-0000-000015060000}"/>
    <cellStyle name="備註 9 2 3 9 2" xfId="37434" xr:uid="{00000000-0005-0000-0000-0000EB450000}"/>
    <cellStyle name="備註 9 2 3 9 3" xfId="50926" xr:uid="{00000000-0005-0000-0000-0000EB450000}"/>
    <cellStyle name="備註 9 2 4" xfId="2117" xr:uid="{00000000-0005-0000-0000-000013060000}"/>
    <cellStyle name="備註 9 2 4 10" xfId="15633" xr:uid="{00000000-0005-0000-0000-0000510A0000}"/>
    <cellStyle name="備註 9 2 4 10 2" xfId="34189" xr:uid="{00000000-0005-0000-0000-0000ED450000}"/>
    <cellStyle name="備註 9 2 4 10 3" xfId="48078" xr:uid="{00000000-0005-0000-0000-0000ED450000}"/>
    <cellStyle name="備註 9 2 4 11" xfId="18144" xr:uid="{00000000-0005-0000-0000-000013060000}"/>
    <cellStyle name="備註 9 2 4 11 2" xfId="36700" xr:uid="{00000000-0005-0000-0000-0000EE450000}"/>
    <cellStyle name="備註 9 2 4 11 3" xfId="50255" xr:uid="{00000000-0005-0000-0000-0000EE450000}"/>
    <cellStyle name="備註 9 2 4 12" xfId="19777" xr:uid="{00000000-0005-0000-0000-0000510A0000}"/>
    <cellStyle name="備註 9 2 4 12 2" xfId="38333" xr:uid="{00000000-0005-0000-0000-0000EF450000}"/>
    <cellStyle name="備註 9 2 4 12 3" xfId="51825" xr:uid="{00000000-0005-0000-0000-0000EF450000}"/>
    <cellStyle name="備註 9 2 4 13" xfId="23628" xr:uid="{00000000-0005-0000-0000-0000EC450000}"/>
    <cellStyle name="備註 9 2 4 14" xfId="55037" xr:uid="{00000000-0005-0000-0000-000013060000}"/>
    <cellStyle name="備註 9 2 4 2" xfId="5324" xr:uid="{00000000-0005-0000-0000-0000510A0000}"/>
    <cellStyle name="備註 9 2 4 2 2" xfId="20314" xr:uid="{00000000-0005-0000-0000-00007B0D0000}"/>
    <cellStyle name="備註 9 2 4 2 2 2" xfId="38866" xr:uid="{00000000-0005-0000-0000-0000F1450000}"/>
    <cellStyle name="備註 9 2 4 2 2 3" xfId="52345" xr:uid="{00000000-0005-0000-0000-0000F1450000}"/>
    <cellStyle name="備註 9 2 4 2 3" xfId="25741" xr:uid="{00000000-0005-0000-0000-0000F0450000}"/>
    <cellStyle name="備註 9 2 4 2 4" xfId="41237" xr:uid="{00000000-0005-0000-0000-0000F0450000}"/>
    <cellStyle name="備註 9 2 4 3" xfId="7290" xr:uid="{00000000-0005-0000-0000-0000510A0000}"/>
    <cellStyle name="備註 9 2 4 3 2" xfId="27475" xr:uid="{00000000-0005-0000-0000-0000F2450000}"/>
    <cellStyle name="備註 9 2 4 3 3" xfId="42561" xr:uid="{00000000-0005-0000-0000-0000F2450000}"/>
    <cellStyle name="備註 9 2 4 4" xfId="4390" xr:uid="{00000000-0005-0000-0000-0000510A0000}"/>
    <cellStyle name="備註 9 2 4 4 2" xfId="24904" xr:uid="{00000000-0005-0000-0000-0000F3450000}"/>
    <cellStyle name="備註 9 2 4 4 3" xfId="28843" xr:uid="{00000000-0005-0000-0000-0000F3450000}"/>
    <cellStyle name="備註 9 2 4 5" xfId="6784" xr:uid="{00000000-0005-0000-0000-0000510A0000}"/>
    <cellStyle name="備註 9 2 4 5 2" xfId="27045" xr:uid="{00000000-0005-0000-0000-0000F4450000}"/>
    <cellStyle name="備註 9 2 4 5 3" xfId="42219" xr:uid="{00000000-0005-0000-0000-0000F4450000}"/>
    <cellStyle name="備註 9 2 4 6" xfId="10893" xr:uid="{00000000-0005-0000-0000-0000CC2A0000}"/>
    <cellStyle name="備註 9 2 4 7" xfId="13288" xr:uid="{00000000-0005-0000-0000-0000510A0000}"/>
    <cellStyle name="備註 9 2 4 7 2" xfId="31844" xr:uid="{00000000-0005-0000-0000-0000F6450000}"/>
    <cellStyle name="備註 9 2 4 7 3" xfId="45926" xr:uid="{00000000-0005-0000-0000-0000F6450000}"/>
    <cellStyle name="備註 9 2 4 8" xfId="12250" xr:uid="{00000000-0005-0000-0000-0000500A0000}"/>
    <cellStyle name="備註 9 2 4 8 2" xfId="30811" xr:uid="{00000000-0005-0000-0000-0000F7450000}"/>
    <cellStyle name="備註 9 2 4 8 3" xfId="44931" xr:uid="{00000000-0005-0000-0000-0000F7450000}"/>
    <cellStyle name="備註 9 2 4 9" xfId="14192" xr:uid="{00000000-0005-0000-0000-000013060000}"/>
    <cellStyle name="備註 9 2 4 9 2" xfId="32748" xr:uid="{00000000-0005-0000-0000-0000F8450000}"/>
    <cellStyle name="備註 9 2 4 9 3" xfId="46748" xr:uid="{00000000-0005-0000-0000-0000F8450000}"/>
    <cellStyle name="備註 9 2 5" xfId="1924" xr:uid="{00000000-0005-0000-0000-000013060000}"/>
    <cellStyle name="備註 9 2 5 10" xfId="17648" xr:uid="{00000000-0005-0000-0000-000013060000}"/>
    <cellStyle name="備註 9 2 5 10 2" xfId="36204" xr:uid="{00000000-0005-0000-0000-0000FA450000}"/>
    <cellStyle name="備註 9 2 5 10 3" xfId="49828" xr:uid="{00000000-0005-0000-0000-0000FA450000}"/>
    <cellStyle name="備註 9 2 5 11" xfId="14549" xr:uid="{00000000-0005-0000-0000-0000520A0000}"/>
    <cellStyle name="備註 9 2 5 11 2" xfId="33105" xr:uid="{00000000-0005-0000-0000-0000FB450000}"/>
    <cellStyle name="備註 9 2 5 11 3" xfId="47083" xr:uid="{00000000-0005-0000-0000-0000FB450000}"/>
    <cellStyle name="備註 9 2 5 12" xfId="54844" xr:uid="{00000000-0005-0000-0000-000013060000}"/>
    <cellStyle name="備註 9 2 5 2" xfId="5131" xr:uid="{00000000-0005-0000-0000-0000520A0000}"/>
    <cellStyle name="備註 9 2 5 2 2" xfId="20158" xr:uid="{00000000-0005-0000-0000-00007D0D0000}"/>
    <cellStyle name="備註 9 2 5 2 2 2" xfId="38710" xr:uid="{00000000-0005-0000-0000-0000FD450000}"/>
    <cellStyle name="備註 9 2 5 2 2 3" xfId="52195" xr:uid="{00000000-0005-0000-0000-0000FD450000}"/>
    <cellStyle name="備註 9 2 5 2 3" xfId="25548" xr:uid="{00000000-0005-0000-0000-0000FC450000}"/>
    <cellStyle name="備註 9 2 5 2 4" xfId="41104" xr:uid="{00000000-0005-0000-0000-0000FC450000}"/>
    <cellStyle name="備註 9 2 5 3" xfId="7097" xr:uid="{00000000-0005-0000-0000-0000520A0000}"/>
    <cellStyle name="備註 9 2 5 3 2" xfId="27282" xr:uid="{00000000-0005-0000-0000-0000FE450000}"/>
    <cellStyle name="備註 9 2 5 3 3" xfId="42379" xr:uid="{00000000-0005-0000-0000-0000FE450000}"/>
    <cellStyle name="備註 9 2 5 4" xfId="4034" xr:uid="{00000000-0005-0000-0000-0000520A0000}"/>
    <cellStyle name="備註 9 2 5 4 2" xfId="24587" xr:uid="{00000000-0005-0000-0000-0000FF450000}"/>
    <cellStyle name="備註 9 2 5 4 3" xfId="24479" xr:uid="{00000000-0005-0000-0000-0000FF450000}"/>
    <cellStyle name="備註 9 2 5 5" xfId="6642" xr:uid="{00000000-0005-0000-0000-0000520A0000}"/>
    <cellStyle name="備註 9 2 5 5 2" xfId="26903" xr:uid="{00000000-0005-0000-0000-000000460000}"/>
    <cellStyle name="備註 9 2 5 5 3" xfId="42079" xr:uid="{00000000-0005-0000-0000-000000460000}"/>
    <cellStyle name="備註 9 2 5 6" xfId="10894" xr:uid="{00000000-0005-0000-0000-0000CD2A0000}"/>
    <cellStyle name="備註 9 2 5 7" xfId="14148" xr:uid="{00000000-0005-0000-0000-0000520A0000}"/>
    <cellStyle name="備註 9 2 5 7 2" xfId="32704" xr:uid="{00000000-0005-0000-0000-000002460000}"/>
    <cellStyle name="備註 9 2 5 7 3" xfId="46704" xr:uid="{00000000-0005-0000-0000-000002460000}"/>
    <cellStyle name="備註 9 2 5 8" xfId="11921" xr:uid="{00000000-0005-0000-0000-000013060000}"/>
    <cellStyle name="備註 9 2 5 8 2" xfId="30485" xr:uid="{00000000-0005-0000-0000-000003460000}"/>
    <cellStyle name="備註 9 2 5 8 3" xfId="44629" xr:uid="{00000000-0005-0000-0000-000003460000}"/>
    <cellStyle name="備註 9 2 5 9" xfId="15801" xr:uid="{00000000-0005-0000-0000-0000520A0000}"/>
    <cellStyle name="備註 9 2 5 9 2" xfId="34357" xr:uid="{00000000-0005-0000-0000-000004460000}"/>
    <cellStyle name="備註 9 2 5 9 3" xfId="48212" xr:uid="{00000000-0005-0000-0000-000004460000}"/>
    <cellStyle name="備註 9 2 6" xfId="3163" xr:uid="{00000000-0005-0000-0000-000013060000}"/>
    <cellStyle name="備註 9 2 6 10" xfId="21927" xr:uid="{00000000-0005-0000-0000-000013060000}"/>
    <cellStyle name="備註 9 2 6 10 2" xfId="40467" xr:uid="{00000000-0005-0000-0000-000006460000}"/>
    <cellStyle name="備註 9 2 6 10 3" xfId="53815" xr:uid="{00000000-0005-0000-0000-000006460000}"/>
    <cellStyle name="備註 9 2 6 11" xfId="24365" xr:uid="{00000000-0005-0000-0000-000005460000}"/>
    <cellStyle name="備註 9 2 6 12" xfId="55984" xr:uid="{00000000-0005-0000-0000-000013060000}"/>
    <cellStyle name="備註 9 2 6 2" xfId="6370" xr:uid="{00000000-0005-0000-0000-0000530A0000}"/>
    <cellStyle name="備註 9 2 6 2 2" xfId="26778" xr:uid="{00000000-0005-0000-0000-000007460000}"/>
    <cellStyle name="備註 9 2 6 2 3" xfId="41999" xr:uid="{00000000-0005-0000-0000-000007460000}"/>
    <cellStyle name="備註 9 2 6 3" xfId="10053" xr:uid="{00000000-0005-0000-0000-0000530A0000}"/>
    <cellStyle name="備註 9 2 6 3 2" xfId="29654" xr:uid="{00000000-0005-0000-0000-000008460000}"/>
    <cellStyle name="備註 9 2 6 3 3" xfId="44219" xr:uid="{00000000-0005-0000-0000-000008460000}"/>
    <cellStyle name="備註 9 2 6 4" xfId="10895" xr:uid="{00000000-0005-0000-0000-0000CE2A0000}"/>
    <cellStyle name="備註 9 2 6 5" xfId="11787" xr:uid="{00000000-0005-0000-0000-0000530A0000}"/>
    <cellStyle name="備註 9 2 6 5 2" xfId="30351" xr:uid="{00000000-0005-0000-0000-00000A460000}"/>
    <cellStyle name="備註 9 2 6 5 3" xfId="44498" xr:uid="{00000000-0005-0000-0000-00000A460000}"/>
    <cellStyle name="備註 9 2 6 6" xfId="16228" xr:uid="{00000000-0005-0000-0000-000013060000}"/>
    <cellStyle name="備註 9 2 6 6 2" xfId="34784" xr:uid="{00000000-0005-0000-0000-00000B460000}"/>
    <cellStyle name="備註 9 2 6 6 3" xfId="48576" xr:uid="{00000000-0005-0000-0000-00000B460000}"/>
    <cellStyle name="備註 9 2 6 7" xfId="17069" xr:uid="{00000000-0005-0000-0000-0000530A0000}"/>
    <cellStyle name="備註 9 2 6 7 2" xfId="35625" xr:uid="{00000000-0005-0000-0000-00000C460000}"/>
    <cellStyle name="備註 9 2 6 7 3" xfId="49305" xr:uid="{00000000-0005-0000-0000-00000C460000}"/>
    <cellStyle name="備註 9 2 6 8" xfId="18481" xr:uid="{00000000-0005-0000-0000-000013060000}"/>
    <cellStyle name="備註 9 2 6 8 2" xfId="37037" xr:uid="{00000000-0005-0000-0000-00000D460000}"/>
    <cellStyle name="備註 9 2 6 8 3" xfId="50549" xr:uid="{00000000-0005-0000-0000-00000D460000}"/>
    <cellStyle name="備註 9 2 6 9" xfId="13977" xr:uid="{00000000-0005-0000-0000-0000530A0000}"/>
    <cellStyle name="備註 9 2 6 9 2" xfId="32533" xr:uid="{00000000-0005-0000-0000-00000E460000}"/>
    <cellStyle name="備註 9 2 6 9 3" xfId="46543" xr:uid="{00000000-0005-0000-0000-00000E460000}"/>
    <cellStyle name="備註 9 2 7" xfId="4722" xr:uid="{00000000-0005-0000-0000-0000480A0000}"/>
    <cellStyle name="備註 9 2 7 2" xfId="25233" xr:uid="{00000000-0005-0000-0000-00000F460000}"/>
    <cellStyle name="備註 9 2 7 3" xfId="22530" xr:uid="{00000000-0005-0000-0000-00000F460000}"/>
    <cellStyle name="備註 9 2 8" xfId="10884" xr:uid="{00000000-0005-0000-0000-0000C32A0000}"/>
    <cellStyle name="備註 9 2 9" xfId="14145" xr:uid="{00000000-0005-0000-0000-000013060000}"/>
    <cellStyle name="備註 9 2 9 2" xfId="32701" xr:uid="{00000000-0005-0000-0000-000011460000}"/>
    <cellStyle name="備註 9 2 9 3" xfId="46701" xr:uid="{00000000-0005-0000-0000-000011460000}"/>
    <cellStyle name="備註 9 3" xfId="1512" xr:uid="{00000000-0005-0000-0000-000016060000}"/>
    <cellStyle name="備註 9 3 10" xfId="11493" xr:uid="{00000000-0005-0000-0000-0000540A0000}"/>
    <cellStyle name="備註 9 3 10 2" xfId="30057" xr:uid="{00000000-0005-0000-0000-000013460000}"/>
    <cellStyle name="備註 9 3 10 3" xfId="44275" xr:uid="{00000000-0005-0000-0000-000013460000}"/>
    <cellStyle name="備註 9 3 11" xfId="21166" xr:uid="{00000000-0005-0000-0000-000016060000}"/>
    <cellStyle name="備註 9 3 11 2" xfId="39706" xr:uid="{00000000-0005-0000-0000-000014460000}"/>
    <cellStyle name="備註 9 3 11 3" xfId="53054" xr:uid="{00000000-0005-0000-0000-000014460000}"/>
    <cellStyle name="備註 9 3 12" xfId="21047" xr:uid="{00000000-0005-0000-0000-000016060000}"/>
    <cellStyle name="備註 9 3 12 2" xfId="39587" xr:uid="{00000000-0005-0000-0000-000015460000}"/>
    <cellStyle name="備註 9 3 12 3" xfId="52935" xr:uid="{00000000-0005-0000-0000-000015460000}"/>
    <cellStyle name="備註 9 3 13" xfId="22356" xr:uid="{00000000-0005-0000-0000-0000540A0000}"/>
    <cellStyle name="備註 9 3 13 2" xfId="40896" xr:uid="{00000000-0005-0000-0000-000016460000}"/>
    <cellStyle name="備註 9 3 13 3" xfId="54090" xr:uid="{00000000-0005-0000-0000-000016460000}"/>
    <cellStyle name="備註 9 3 14" xfId="23247" xr:uid="{00000000-0005-0000-0000-000012460000}"/>
    <cellStyle name="備註 9 3 15" xfId="24157" xr:uid="{00000000-0005-0000-0000-000012460000}"/>
    <cellStyle name="備註 9 3 16" xfId="54613" xr:uid="{00000000-0005-0000-0000-000016060000}"/>
    <cellStyle name="備註 9 3 2" xfId="2114" xr:uid="{00000000-0005-0000-0000-000016060000}"/>
    <cellStyle name="備註 9 3 2 10" xfId="11532" xr:uid="{00000000-0005-0000-0000-0000550A0000}"/>
    <cellStyle name="備註 9 3 2 10 2" xfId="30096" xr:uid="{00000000-0005-0000-0000-000018460000}"/>
    <cellStyle name="備註 9 3 2 10 3" xfId="44306" xr:uid="{00000000-0005-0000-0000-000018460000}"/>
    <cellStyle name="備註 9 3 2 11" xfId="17544" xr:uid="{00000000-0005-0000-0000-000016060000}"/>
    <cellStyle name="備註 9 3 2 11 2" xfId="36100" xr:uid="{00000000-0005-0000-0000-000019460000}"/>
    <cellStyle name="備註 9 3 2 11 3" xfId="49730" xr:uid="{00000000-0005-0000-0000-000019460000}"/>
    <cellStyle name="備註 9 3 2 12" xfId="21065" xr:uid="{00000000-0005-0000-0000-0000550A0000}"/>
    <cellStyle name="備註 9 3 2 12 2" xfId="39605" xr:uid="{00000000-0005-0000-0000-00001A460000}"/>
    <cellStyle name="備註 9 3 2 12 3" xfId="52953" xr:uid="{00000000-0005-0000-0000-00001A460000}"/>
    <cellStyle name="備註 9 3 2 13" xfId="23625" xr:uid="{00000000-0005-0000-0000-000017460000}"/>
    <cellStyle name="備註 9 3 2 14" xfId="55034" xr:uid="{00000000-0005-0000-0000-000016060000}"/>
    <cellStyle name="備註 9 3 2 2" xfId="5321" xr:uid="{00000000-0005-0000-0000-0000550A0000}"/>
    <cellStyle name="備註 9 3 2 2 2" xfId="20311" xr:uid="{00000000-0005-0000-0000-0000810D0000}"/>
    <cellStyle name="備註 9 3 2 2 2 2" xfId="38863" xr:uid="{00000000-0005-0000-0000-00001C460000}"/>
    <cellStyle name="備註 9 3 2 2 2 3" xfId="52342" xr:uid="{00000000-0005-0000-0000-00001C460000}"/>
    <cellStyle name="備註 9 3 2 2 3" xfId="25738" xr:uid="{00000000-0005-0000-0000-00001B460000}"/>
    <cellStyle name="備註 9 3 2 2 4" xfId="41234" xr:uid="{00000000-0005-0000-0000-00001B460000}"/>
    <cellStyle name="備註 9 3 2 3" xfId="7287" xr:uid="{00000000-0005-0000-0000-0000550A0000}"/>
    <cellStyle name="備註 9 3 2 3 2" xfId="27472" xr:uid="{00000000-0005-0000-0000-00001D460000}"/>
    <cellStyle name="備註 9 3 2 3 3" xfId="42558" xr:uid="{00000000-0005-0000-0000-00001D460000}"/>
    <cellStyle name="備註 9 3 2 4" xfId="4387" xr:uid="{00000000-0005-0000-0000-0000550A0000}"/>
    <cellStyle name="備註 9 3 2 4 2" xfId="24901" xr:uid="{00000000-0005-0000-0000-00001E460000}"/>
    <cellStyle name="備註 9 3 2 4 3" xfId="28852" xr:uid="{00000000-0005-0000-0000-00001E460000}"/>
    <cellStyle name="備註 9 3 2 5" xfId="6781" xr:uid="{00000000-0005-0000-0000-0000550A0000}"/>
    <cellStyle name="備註 9 3 2 5 2" xfId="27042" xr:uid="{00000000-0005-0000-0000-00001F460000}"/>
    <cellStyle name="備註 9 3 2 5 3" xfId="42216" xr:uid="{00000000-0005-0000-0000-00001F460000}"/>
    <cellStyle name="備註 9 3 2 6" xfId="10897" xr:uid="{00000000-0005-0000-0000-0000D02A0000}"/>
    <cellStyle name="備註 9 3 2 7" xfId="13289" xr:uid="{00000000-0005-0000-0000-0000550A0000}"/>
    <cellStyle name="備註 9 3 2 7 2" xfId="31845" xr:uid="{00000000-0005-0000-0000-000021460000}"/>
    <cellStyle name="備註 9 3 2 7 3" xfId="45927" xr:uid="{00000000-0005-0000-0000-000021460000}"/>
    <cellStyle name="備註 9 3 2 8" xfId="12211" xr:uid="{00000000-0005-0000-0000-0000540A0000}"/>
    <cellStyle name="備註 9 3 2 8 2" xfId="30773" xr:uid="{00000000-0005-0000-0000-000022460000}"/>
    <cellStyle name="備註 9 3 2 8 3" xfId="44897" xr:uid="{00000000-0005-0000-0000-000022460000}"/>
    <cellStyle name="備註 9 3 2 9" xfId="13587" xr:uid="{00000000-0005-0000-0000-000016060000}"/>
    <cellStyle name="備註 9 3 2 9 2" xfId="32143" xr:uid="{00000000-0005-0000-0000-000023460000}"/>
    <cellStyle name="備註 9 3 2 9 3" xfId="46194" xr:uid="{00000000-0005-0000-0000-000023460000}"/>
    <cellStyle name="備註 9 3 3" xfId="1921" xr:uid="{00000000-0005-0000-0000-000016060000}"/>
    <cellStyle name="備註 9 3 3 10" xfId="14573" xr:uid="{00000000-0005-0000-0000-000016060000}"/>
    <cellStyle name="備註 9 3 3 10 2" xfId="33129" xr:uid="{00000000-0005-0000-0000-000025460000}"/>
    <cellStyle name="備註 9 3 3 10 3" xfId="47107" xr:uid="{00000000-0005-0000-0000-000025460000}"/>
    <cellStyle name="備註 9 3 3 11" xfId="19110" xr:uid="{00000000-0005-0000-0000-0000560A0000}"/>
    <cellStyle name="備註 9 3 3 11 2" xfId="37666" xr:uid="{00000000-0005-0000-0000-000026460000}"/>
    <cellStyle name="備註 9 3 3 11 3" xfId="51158" xr:uid="{00000000-0005-0000-0000-000026460000}"/>
    <cellStyle name="備註 9 3 3 12" xfId="54841" xr:uid="{00000000-0005-0000-0000-000016060000}"/>
    <cellStyle name="備註 9 3 3 2" xfId="5128" xr:uid="{00000000-0005-0000-0000-0000560A0000}"/>
    <cellStyle name="備註 9 3 3 2 2" xfId="20155" xr:uid="{00000000-0005-0000-0000-0000830D0000}"/>
    <cellStyle name="備註 9 3 3 2 2 2" xfId="38707" xr:uid="{00000000-0005-0000-0000-000028460000}"/>
    <cellStyle name="備註 9 3 3 2 2 3" xfId="52192" xr:uid="{00000000-0005-0000-0000-000028460000}"/>
    <cellStyle name="備註 9 3 3 2 3" xfId="25545" xr:uid="{00000000-0005-0000-0000-000027460000}"/>
    <cellStyle name="備註 9 3 3 2 4" xfId="41101" xr:uid="{00000000-0005-0000-0000-000027460000}"/>
    <cellStyle name="備註 9 3 3 3" xfId="7094" xr:uid="{00000000-0005-0000-0000-0000560A0000}"/>
    <cellStyle name="備註 9 3 3 3 2" xfId="27279" xr:uid="{00000000-0005-0000-0000-000029460000}"/>
    <cellStyle name="備註 9 3 3 3 3" xfId="42376" xr:uid="{00000000-0005-0000-0000-000029460000}"/>
    <cellStyle name="備註 9 3 3 4" xfId="4031" xr:uid="{00000000-0005-0000-0000-0000560A0000}"/>
    <cellStyle name="備註 9 3 3 4 2" xfId="24584" xr:uid="{00000000-0005-0000-0000-00002A460000}"/>
    <cellStyle name="備註 9 3 3 4 3" xfId="22755" xr:uid="{00000000-0005-0000-0000-00002A460000}"/>
    <cellStyle name="備註 9 3 3 5" xfId="6640" xr:uid="{00000000-0005-0000-0000-0000560A0000}"/>
    <cellStyle name="備註 9 3 3 5 2" xfId="26901" xr:uid="{00000000-0005-0000-0000-00002B460000}"/>
    <cellStyle name="備註 9 3 3 5 3" xfId="42077" xr:uid="{00000000-0005-0000-0000-00002B460000}"/>
    <cellStyle name="備註 9 3 3 6" xfId="10898" xr:uid="{00000000-0005-0000-0000-0000D12A0000}"/>
    <cellStyle name="備註 9 3 3 7" xfId="14153" xr:uid="{00000000-0005-0000-0000-0000560A0000}"/>
    <cellStyle name="備註 9 3 3 7 2" xfId="32709" xr:uid="{00000000-0005-0000-0000-00002D460000}"/>
    <cellStyle name="備註 9 3 3 7 3" xfId="46709" xr:uid="{00000000-0005-0000-0000-00002D460000}"/>
    <cellStyle name="備註 9 3 3 8" xfId="12876" xr:uid="{00000000-0005-0000-0000-000016060000}"/>
    <cellStyle name="備註 9 3 3 8 2" xfId="31432" xr:uid="{00000000-0005-0000-0000-00002E460000}"/>
    <cellStyle name="備註 9 3 3 8 3" xfId="45516" xr:uid="{00000000-0005-0000-0000-00002E460000}"/>
    <cellStyle name="備註 9 3 3 9" xfId="12206" xr:uid="{00000000-0005-0000-0000-0000560A0000}"/>
    <cellStyle name="備註 9 3 3 9 2" xfId="30768" xr:uid="{00000000-0005-0000-0000-00002F460000}"/>
    <cellStyle name="備註 9 3 3 9 3" xfId="44893" xr:uid="{00000000-0005-0000-0000-00002F460000}"/>
    <cellStyle name="備註 9 3 4" xfId="2071" xr:uid="{00000000-0005-0000-0000-000016060000}"/>
    <cellStyle name="備註 9 3 4 10" xfId="21332" xr:uid="{00000000-0005-0000-0000-000016060000}"/>
    <cellStyle name="備註 9 3 4 10 2" xfId="39872" xr:uid="{00000000-0005-0000-0000-000031460000}"/>
    <cellStyle name="備註 9 3 4 10 3" xfId="53220" xr:uid="{00000000-0005-0000-0000-000031460000}"/>
    <cellStyle name="備註 9 3 4 11" xfId="23588" xr:uid="{00000000-0005-0000-0000-000030460000}"/>
    <cellStyle name="備註 9 3 4 12" xfId="54991" xr:uid="{00000000-0005-0000-0000-000016060000}"/>
    <cellStyle name="備註 9 3 4 2" xfId="5278" xr:uid="{00000000-0005-0000-0000-0000570A0000}"/>
    <cellStyle name="備註 9 3 4 2 2" xfId="25695" xr:uid="{00000000-0005-0000-0000-000032460000}"/>
    <cellStyle name="備註 9 3 4 2 3" xfId="41191" xr:uid="{00000000-0005-0000-0000-000032460000}"/>
    <cellStyle name="備註 9 3 4 3" xfId="6738" xr:uid="{00000000-0005-0000-0000-0000570A0000}"/>
    <cellStyle name="備註 9 3 4 3 2" xfId="26999" xr:uid="{00000000-0005-0000-0000-000033460000}"/>
    <cellStyle name="備註 9 3 4 3 3" xfId="42173" xr:uid="{00000000-0005-0000-0000-000033460000}"/>
    <cellStyle name="備註 9 3 4 4" xfId="10899" xr:uid="{00000000-0005-0000-0000-0000D22A0000}"/>
    <cellStyle name="備註 9 3 4 5" xfId="14108" xr:uid="{00000000-0005-0000-0000-0000570A0000}"/>
    <cellStyle name="備註 9 3 4 5 2" xfId="32664" xr:uid="{00000000-0005-0000-0000-000035460000}"/>
    <cellStyle name="備註 9 3 4 5 3" xfId="46666" xr:uid="{00000000-0005-0000-0000-000035460000}"/>
    <cellStyle name="備註 9 3 4 6" xfId="13230" xr:uid="{00000000-0005-0000-0000-000016060000}"/>
    <cellStyle name="備註 9 3 4 6 2" xfId="31786" xr:uid="{00000000-0005-0000-0000-000036460000}"/>
    <cellStyle name="備註 9 3 4 6 3" xfId="45868" xr:uid="{00000000-0005-0000-0000-000036460000}"/>
    <cellStyle name="備註 9 3 4 7" xfId="12293" xr:uid="{00000000-0005-0000-0000-0000570A0000}"/>
    <cellStyle name="備註 9 3 4 7 2" xfId="30854" xr:uid="{00000000-0005-0000-0000-000037460000}"/>
    <cellStyle name="備註 9 3 4 7 3" xfId="44967" xr:uid="{00000000-0005-0000-0000-000037460000}"/>
    <cellStyle name="備註 9 3 4 8" xfId="12846" xr:uid="{00000000-0005-0000-0000-000016060000}"/>
    <cellStyle name="備註 9 3 4 8 2" xfId="31402" xr:uid="{00000000-0005-0000-0000-000038460000}"/>
    <cellStyle name="備註 9 3 4 8 3" xfId="45488" xr:uid="{00000000-0005-0000-0000-000038460000}"/>
    <cellStyle name="備註 9 3 4 9" xfId="19188" xr:uid="{00000000-0005-0000-0000-0000570A0000}"/>
    <cellStyle name="備註 9 3 4 9 2" xfId="37744" xr:uid="{00000000-0005-0000-0000-000039460000}"/>
    <cellStyle name="備註 9 3 4 9 3" xfId="51236" xr:uid="{00000000-0005-0000-0000-000039460000}"/>
    <cellStyle name="備註 9 3 5" xfId="4725" xr:uid="{00000000-0005-0000-0000-0000540A0000}"/>
    <cellStyle name="備註 9 3 5 2" xfId="25236" xr:uid="{00000000-0005-0000-0000-00003A460000}"/>
    <cellStyle name="備註 9 3 5 3" xfId="24422" xr:uid="{00000000-0005-0000-0000-00003A460000}"/>
    <cellStyle name="備註 9 3 6" xfId="10896" xr:uid="{00000000-0005-0000-0000-0000CF2A0000}"/>
    <cellStyle name="備註 9 3 7" xfId="12400" xr:uid="{00000000-0005-0000-0000-000016060000}"/>
    <cellStyle name="備註 9 3 7 2" xfId="30959" xr:uid="{00000000-0005-0000-0000-00003C460000}"/>
    <cellStyle name="備註 9 3 7 3" xfId="45059" xr:uid="{00000000-0005-0000-0000-00003C460000}"/>
    <cellStyle name="備註 9 3 8" xfId="15352" xr:uid="{00000000-0005-0000-0000-0000540A0000}"/>
    <cellStyle name="備註 9 3 8 2" xfId="33908" xr:uid="{00000000-0005-0000-0000-00003D460000}"/>
    <cellStyle name="備註 9 3 8 3" xfId="47839" xr:uid="{00000000-0005-0000-0000-00003D460000}"/>
    <cellStyle name="備註 9 3 9" xfId="17975" xr:uid="{00000000-0005-0000-0000-000016060000}"/>
    <cellStyle name="備註 9 3 9 2" xfId="36531" xr:uid="{00000000-0005-0000-0000-00003E460000}"/>
    <cellStyle name="備註 9 3 9 3" xfId="50109" xr:uid="{00000000-0005-0000-0000-00003E460000}"/>
    <cellStyle name="備註 9 4" xfId="1513" xr:uid="{00000000-0005-0000-0000-000017060000}"/>
    <cellStyle name="備註 9 4 10" xfId="19512" xr:uid="{00000000-0005-0000-0000-0000580A0000}"/>
    <cellStyle name="備註 9 4 10 2" xfId="38068" xr:uid="{00000000-0005-0000-0000-000040460000}"/>
    <cellStyle name="備註 9 4 10 3" xfId="51560" xr:uid="{00000000-0005-0000-0000-000040460000}"/>
    <cellStyle name="備註 9 4 11" xfId="21167" xr:uid="{00000000-0005-0000-0000-000017060000}"/>
    <cellStyle name="備註 9 4 11 2" xfId="39707" xr:uid="{00000000-0005-0000-0000-000041460000}"/>
    <cellStyle name="備註 9 4 11 3" xfId="53055" xr:uid="{00000000-0005-0000-0000-000041460000}"/>
    <cellStyle name="備註 9 4 12" xfId="19009" xr:uid="{00000000-0005-0000-0000-000017060000}"/>
    <cellStyle name="備註 9 4 12 2" xfId="37565" xr:uid="{00000000-0005-0000-0000-000042460000}"/>
    <cellStyle name="備註 9 4 12 3" xfId="51057" xr:uid="{00000000-0005-0000-0000-000042460000}"/>
    <cellStyle name="備註 9 4 13" xfId="22357" xr:uid="{00000000-0005-0000-0000-0000580A0000}"/>
    <cellStyle name="備註 9 4 13 2" xfId="40897" xr:uid="{00000000-0005-0000-0000-000043460000}"/>
    <cellStyle name="備註 9 4 13 3" xfId="54091" xr:uid="{00000000-0005-0000-0000-000043460000}"/>
    <cellStyle name="備註 9 4 14" xfId="23248" xr:uid="{00000000-0005-0000-0000-00003F460000}"/>
    <cellStyle name="備註 9 4 15" xfId="29819" xr:uid="{00000000-0005-0000-0000-00003F460000}"/>
    <cellStyle name="備註 9 4 16" xfId="54614" xr:uid="{00000000-0005-0000-0000-000017060000}"/>
    <cellStyle name="備註 9 4 2" xfId="2113" xr:uid="{00000000-0005-0000-0000-000017060000}"/>
    <cellStyle name="備註 9 4 2 10" xfId="12173" xr:uid="{00000000-0005-0000-0000-0000590A0000}"/>
    <cellStyle name="備註 9 4 2 10 2" xfId="30736" xr:uid="{00000000-0005-0000-0000-000045460000}"/>
    <cellStyle name="備註 9 4 2 10 3" xfId="44870" xr:uid="{00000000-0005-0000-0000-000045460000}"/>
    <cellStyle name="備註 9 4 2 11" xfId="17610" xr:uid="{00000000-0005-0000-0000-000017060000}"/>
    <cellStyle name="備註 9 4 2 11 2" xfId="36166" xr:uid="{00000000-0005-0000-0000-000046460000}"/>
    <cellStyle name="備註 9 4 2 11 3" xfId="49794" xr:uid="{00000000-0005-0000-0000-000046460000}"/>
    <cellStyle name="備註 9 4 2 12" xfId="19687" xr:uid="{00000000-0005-0000-0000-0000590A0000}"/>
    <cellStyle name="備註 9 4 2 12 2" xfId="38243" xr:uid="{00000000-0005-0000-0000-000047460000}"/>
    <cellStyle name="備註 9 4 2 12 3" xfId="51735" xr:uid="{00000000-0005-0000-0000-000047460000}"/>
    <cellStyle name="備註 9 4 2 13" xfId="23624" xr:uid="{00000000-0005-0000-0000-000044460000}"/>
    <cellStyle name="備註 9 4 2 14" xfId="55033" xr:uid="{00000000-0005-0000-0000-000017060000}"/>
    <cellStyle name="備註 9 4 2 2" xfId="5320" xr:uid="{00000000-0005-0000-0000-0000590A0000}"/>
    <cellStyle name="備註 9 4 2 2 2" xfId="20310" xr:uid="{00000000-0005-0000-0000-0000870D0000}"/>
    <cellStyle name="備註 9 4 2 2 2 2" xfId="38862" xr:uid="{00000000-0005-0000-0000-000049460000}"/>
    <cellStyle name="備註 9 4 2 2 2 3" xfId="52341" xr:uid="{00000000-0005-0000-0000-000049460000}"/>
    <cellStyle name="備註 9 4 2 2 3" xfId="25737" xr:uid="{00000000-0005-0000-0000-000048460000}"/>
    <cellStyle name="備註 9 4 2 2 4" xfId="41233" xr:uid="{00000000-0005-0000-0000-000048460000}"/>
    <cellStyle name="備註 9 4 2 3" xfId="7286" xr:uid="{00000000-0005-0000-0000-0000590A0000}"/>
    <cellStyle name="備註 9 4 2 3 2" xfId="27471" xr:uid="{00000000-0005-0000-0000-00004A460000}"/>
    <cellStyle name="備註 9 4 2 3 3" xfId="42557" xr:uid="{00000000-0005-0000-0000-00004A460000}"/>
    <cellStyle name="備註 9 4 2 4" xfId="3222" xr:uid="{00000000-0005-0000-0000-0000590A0000}"/>
    <cellStyle name="備註 9 4 2 4 2" xfId="24391" xr:uid="{00000000-0005-0000-0000-00004B460000}"/>
    <cellStyle name="備註 9 4 2 4 3" xfId="22785" xr:uid="{00000000-0005-0000-0000-00004B460000}"/>
    <cellStyle name="備註 9 4 2 5" xfId="6780" xr:uid="{00000000-0005-0000-0000-0000590A0000}"/>
    <cellStyle name="備註 9 4 2 5 2" xfId="27041" xr:uid="{00000000-0005-0000-0000-00004C460000}"/>
    <cellStyle name="備註 9 4 2 5 3" xfId="42215" xr:uid="{00000000-0005-0000-0000-00004C460000}"/>
    <cellStyle name="備註 9 4 2 6" xfId="10901" xr:uid="{00000000-0005-0000-0000-0000D42A0000}"/>
    <cellStyle name="備註 9 4 2 7" xfId="13290" xr:uid="{00000000-0005-0000-0000-0000590A0000}"/>
    <cellStyle name="備註 9 4 2 7 2" xfId="31846" xr:uid="{00000000-0005-0000-0000-00004E460000}"/>
    <cellStyle name="備註 9 4 2 7 3" xfId="45928" xr:uid="{00000000-0005-0000-0000-00004E460000}"/>
    <cellStyle name="備註 9 4 2 8" xfId="12251" xr:uid="{00000000-0005-0000-0000-0000580A0000}"/>
    <cellStyle name="備註 9 4 2 8 2" xfId="30812" xr:uid="{00000000-0005-0000-0000-00004F460000}"/>
    <cellStyle name="備註 9 4 2 8 3" xfId="44932" xr:uid="{00000000-0005-0000-0000-00004F460000}"/>
    <cellStyle name="備註 9 4 2 9" xfId="13405" xr:uid="{00000000-0005-0000-0000-000017060000}"/>
    <cellStyle name="備註 9 4 2 9 2" xfId="31961" xr:uid="{00000000-0005-0000-0000-000050460000}"/>
    <cellStyle name="備註 9 4 2 9 3" xfId="46035" xr:uid="{00000000-0005-0000-0000-000050460000}"/>
    <cellStyle name="備註 9 4 3" xfId="1920" xr:uid="{00000000-0005-0000-0000-000017060000}"/>
    <cellStyle name="備註 9 4 3 10" xfId="17428" xr:uid="{00000000-0005-0000-0000-000017060000}"/>
    <cellStyle name="備註 9 4 3 10 2" xfId="35984" xr:uid="{00000000-0005-0000-0000-000052460000}"/>
    <cellStyle name="備註 9 4 3 10 3" xfId="49633" xr:uid="{00000000-0005-0000-0000-000052460000}"/>
    <cellStyle name="備註 9 4 3 11" xfId="19032" xr:uid="{00000000-0005-0000-0000-00005A0A0000}"/>
    <cellStyle name="備註 9 4 3 11 2" xfId="37588" xr:uid="{00000000-0005-0000-0000-000053460000}"/>
    <cellStyle name="備註 9 4 3 11 3" xfId="51080" xr:uid="{00000000-0005-0000-0000-000053460000}"/>
    <cellStyle name="備註 9 4 3 12" xfId="54840" xr:uid="{00000000-0005-0000-0000-000017060000}"/>
    <cellStyle name="備註 9 4 3 2" xfId="5127" xr:uid="{00000000-0005-0000-0000-00005A0A0000}"/>
    <cellStyle name="備註 9 4 3 2 2" xfId="20154" xr:uid="{00000000-0005-0000-0000-0000890D0000}"/>
    <cellStyle name="備註 9 4 3 2 2 2" xfId="38706" xr:uid="{00000000-0005-0000-0000-000055460000}"/>
    <cellStyle name="備註 9 4 3 2 2 3" xfId="52191" xr:uid="{00000000-0005-0000-0000-000055460000}"/>
    <cellStyle name="備註 9 4 3 2 3" xfId="25544" xr:uid="{00000000-0005-0000-0000-000054460000}"/>
    <cellStyle name="備註 9 4 3 2 4" xfId="41100" xr:uid="{00000000-0005-0000-0000-000054460000}"/>
    <cellStyle name="備註 9 4 3 3" xfId="7093" xr:uid="{00000000-0005-0000-0000-00005A0A0000}"/>
    <cellStyle name="備註 9 4 3 3 2" xfId="27278" xr:uid="{00000000-0005-0000-0000-000056460000}"/>
    <cellStyle name="備註 9 4 3 3 3" xfId="42375" xr:uid="{00000000-0005-0000-0000-000056460000}"/>
    <cellStyle name="備註 9 4 3 4" xfId="4030" xr:uid="{00000000-0005-0000-0000-00005A0A0000}"/>
    <cellStyle name="備註 9 4 3 4 2" xfId="24583" xr:uid="{00000000-0005-0000-0000-000057460000}"/>
    <cellStyle name="備註 9 4 3 4 3" xfId="27801" xr:uid="{00000000-0005-0000-0000-000057460000}"/>
    <cellStyle name="備註 9 4 3 5" xfId="7285" xr:uid="{00000000-0005-0000-0000-00005A0A0000}"/>
    <cellStyle name="備註 9 4 3 5 2" xfId="27470" xr:uid="{00000000-0005-0000-0000-000058460000}"/>
    <cellStyle name="備註 9 4 3 5 3" xfId="42556" xr:uid="{00000000-0005-0000-0000-000058460000}"/>
    <cellStyle name="備註 9 4 3 6" xfId="10902" xr:uid="{00000000-0005-0000-0000-0000D52A0000}"/>
    <cellStyle name="備註 9 4 3 7" xfId="11602" xr:uid="{00000000-0005-0000-0000-00005A0A0000}"/>
    <cellStyle name="備註 9 4 3 7 2" xfId="30166" xr:uid="{00000000-0005-0000-0000-00005A460000}"/>
    <cellStyle name="備註 9 4 3 7 3" xfId="44366" xr:uid="{00000000-0005-0000-0000-00005A460000}"/>
    <cellStyle name="備註 9 4 3 8" xfId="11762" xr:uid="{00000000-0005-0000-0000-000017060000}"/>
    <cellStyle name="備註 9 4 3 8 2" xfId="30326" xr:uid="{00000000-0005-0000-0000-00005B460000}"/>
    <cellStyle name="備註 9 4 3 8 3" xfId="44473" xr:uid="{00000000-0005-0000-0000-00005B460000}"/>
    <cellStyle name="備註 9 4 3 9" xfId="11509" xr:uid="{00000000-0005-0000-0000-00005A0A0000}"/>
    <cellStyle name="備註 9 4 3 9 2" xfId="30073" xr:uid="{00000000-0005-0000-0000-00005C460000}"/>
    <cellStyle name="備註 9 4 3 9 3" xfId="44289" xr:uid="{00000000-0005-0000-0000-00005C460000}"/>
    <cellStyle name="備註 9 4 4" xfId="2070" xr:uid="{00000000-0005-0000-0000-000017060000}"/>
    <cellStyle name="備註 9 4 4 10" xfId="21331" xr:uid="{00000000-0005-0000-0000-000017060000}"/>
    <cellStyle name="備註 9 4 4 10 2" xfId="39871" xr:uid="{00000000-0005-0000-0000-00005E460000}"/>
    <cellStyle name="備註 9 4 4 10 3" xfId="53219" xr:uid="{00000000-0005-0000-0000-00005E460000}"/>
    <cellStyle name="備註 9 4 4 11" xfId="23587" xr:uid="{00000000-0005-0000-0000-00005D460000}"/>
    <cellStyle name="備註 9 4 4 12" xfId="54990" xr:uid="{00000000-0005-0000-0000-000017060000}"/>
    <cellStyle name="備註 9 4 4 2" xfId="5277" xr:uid="{00000000-0005-0000-0000-00005B0A0000}"/>
    <cellStyle name="備註 9 4 4 2 2" xfId="25694" xr:uid="{00000000-0005-0000-0000-00005F460000}"/>
    <cellStyle name="備註 9 4 4 2 3" xfId="41190" xr:uid="{00000000-0005-0000-0000-00005F460000}"/>
    <cellStyle name="備註 9 4 4 3" xfId="6737" xr:uid="{00000000-0005-0000-0000-00005B0A0000}"/>
    <cellStyle name="備註 9 4 4 3 2" xfId="26998" xr:uid="{00000000-0005-0000-0000-000060460000}"/>
    <cellStyle name="備註 9 4 4 3 3" xfId="42172" xr:uid="{00000000-0005-0000-0000-000060460000}"/>
    <cellStyle name="備註 9 4 4 4" xfId="10903" xr:uid="{00000000-0005-0000-0000-0000D62A0000}"/>
    <cellStyle name="備註 9 4 4 5" xfId="14172" xr:uid="{00000000-0005-0000-0000-00005B0A0000}"/>
    <cellStyle name="備註 9 4 4 5 2" xfId="32728" xr:uid="{00000000-0005-0000-0000-000062460000}"/>
    <cellStyle name="備註 9 4 4 5 3" xfId="46728" xr:uid="{00000000-0005-0000-0000-000062460000}"/>
    <cellStyle name="備註 9 4 4 6" xfId="14320" xr:uid="{00000000-0005-0000-0000-000017060000}"/>
    <cellStyle name="備註 9 4 4 6 2" xfId="32876" xr:uid="{00000000-0005-0000-0000-000063460000}"/>
    <cellStyle name="備註 9 4 4 6 3" xfId="46867" xr:uid="{00000000-0005-0000-0000-000063460000}"/>
    <cellStyle name="備註 9 4 4 7" xfId="15615" xr:uid="{00000000-0005-0000-0000-00005B0A0000}"/>
    <cellStyle name="備註 9 4 4 7 2" xfId="34171" xr:uid="{00000000-0005-0000-0000-000064460000}"/>
    <cellStyle name="備註 9 4 4 7 3" xfId="48060" xr:uid="{00000000-0005-0000-0000-000064460000}"/>
    <cellStyle name="備註 9 4 4 8" xfId="13272" xr:uid="{00000000-0005-0000-0000-000017060000}"/>
    <cellStyle name="備註 9 4 4 8 2" xfId="31828" xr:uid="{00000000-0005-0000-0000-000065460000}"/>
    <cellStyle name="備註 9 4 4 8 3" xfId="45910" xr:uid="{00000000-0005-0000-0000-000065460000}"/>
    <cellStyle name="備註 9 4 4 9" xfId="18377" xr:uid="{00000000-0005-0000-0000-00005B0A0000}"/>
    <cellStyle name="備註 9 4 4 9 2" xfId="36933" xr:uid="{00000000-0005-0000-0000-000066460000}"/>
    <cellStyle name="備註 9 4 4 9 3" xfId="50455" xr:uid="{00000000-0005-0000-0000-000066460000}"/>
    <cellStyle name="備註 9 4 5" xfId="4726" xr:uid="{00000000-0005-0000-0000-0000580A0000}"/>
    <cellStyle name="備註 9 4 5 2" xfId="25237" xr:uid="{00000000-0005-0000-0000-000067460000}"/>
    <cellStyle name="備註 9 4 5 3" xfId="22528" xr:uid="{00000000-0005-0000-0000-000067460000}"/>
    <cellStyle name="備註 9 4 6" xfId="10900" xr:uid="{00000000-0005-0000-0000-0000D32A0000}"/>
    <cellStyle name="備註 9 4 7" xfId="14120" xr:uid="{00000000-0005-0000-0000-000017060000}"/>
    <cellStyle name="備註 9 4 7 2" xfId="32676" xr:uid="{00000000-0005-0000-0000-000069460000}"/>
    <cellStyle name="備註 9 4 7 3" xfId="46678" xr:uid="{00000000-0005-0000-0000-000069460000}"/>
    <cellStyle name="備註 9 4 8" xfId="17111" xr:uid="{00000000-0005-0000-0000-0000580A0000}"/>
    <cellStyle name="備註 9 4 8 2" xfId="35667" xr:uid="{00000000-0005-0000-0000-00006A460000}"/>
    <cellStyle name="備註 9 4 8 3" xfId="49347" xr:uid="{00000000-0005-0000-0000-00006A460000}"/>
    <cellStyle name="備註 9 4 9" xfId="18368" xr:uid="{00000000-0005-0000-0000-000017060000}"/>
    <cellStyle name="備註 9 4 9 2" xfId="36924" xr:uid="{00000000-0005-0000-0000-00006B460000}"/>
    <cellStyle name="備註 9 4 9 3" xfId="50446" xr:uid="{00000000-0005-0000-0000-00006B460000}"/>
    <cellStyle name="備註 9 5" xfId="2118" xr:uid="{00000000-0005-0000-0000-000012060000}"/>
    <cellStyle name="備註 9 5 10" xfId="15464" xr:uid="{00000000-0005-0000-0000-00005C0A0000}"/>
    <cellStyle name="備註 9 5 10 2" xfId="34020" xr:uid="{00000000-0005-0000-0000-00006D460000}"/>
    <cellStyle name="備註 9 5 10 3" xfId="47944" xr:uid="{00000000-0005-0000-0000-00006D460000}"/>
    <cellStyle name="備註 9 5 11" xfId="15594" xr:uid="{00000000-0005-0000-0000-000012060000}"/>
    <cellStyle name="備註 9 5 11 2" xfId="34150" xr:uid="{00000000-0005-0000-0000-00006E460000}"/>
    <cellStyle name="備註 9 5 11 3" xfId="48042" xr:uid="{00000000-0005-0000-0000-00006E460000}"/>
    <cellStyle name="備註 9 5 12" xfId="19155" xr:uid="{00000000-0005-0000-0000-00005C0A0000}"/>
    <cellStyle name="備註 9 5 12 2" xfId="37711" xr:uid="{00000000-0005-0000-0000-00006F460000}"/>
    <cellStyle name="備註 9 5 12 3" xfId="51203" xr:uid="{00000000-0005-0000-0000-00006F460000}"/>
    <cellStyle name="備註 9 5 13" xfId="23629" xr:uid="{00000000-0005-0000-0000-00006C460000}"/>
    <cellStyle name="備註 9 5 14" xfId="55038" xr:uid="{00000000-0005-0000-0000-000012060000}"/>
    <cellStyle name="備註 9 5 2" xfId="5325" xr:uid="{00000000-0005-0000-0000-00005C0A0000}"/>
    <cellStyle name="備註 9 5 2 2" xfId="20315" xr:uid="{00000000-0005-0000-0000-00008C0D0000}"/>
    <cellStyle name="備註 9 5 2 2 2" xfId="38867" xr:uid="{00000000-0005-0000-0000-000071460000}"/>
    <cellStyle name="備註 9 5 2 2 3" xfId="52346" xr:uid="{00000000-0005-0000-0000-000071460000}"/>
    <cellStyle name="備註 9 5 2 3" xfId="25742" xr:uid="{00000000-0005-0000-0000-000070460000}"/>
    <cellStyle name="備註 9 5 2 4" xfId="41238" xr:uid="{00000000-0005-0000-0000-000070460000}"/>
    <cellStyle name="備註 9 5 3" xfId="7291" xr:uid="{00000000-0005-0000-0000-00005C0A0000}"/>
    <cellStyle name="備註 9 5 3 2" xfId="27476" xr:uid="{00000000-0005-0000-0000-000072460000}"/>
    <cellStyle name="備註 9 5 3 3" xfId="42562" xr:uid="{00000000-0005-0000-0000-000072460000}"/>
    <cellStyle name="備註 9 5 4" xfId="4391" xr:uid="{00000000-0005-0000-0000-00005C0A0000}"/>
    <cellStyle name="備註 9 5 4 2" xfId="24905" xr:uid="{00000000-0005-0000-0000-000073460000}"/>
    <cellStyle name="備註 9 5 4 3" xfId="24517" xr:uid="{00000000-0005-0000-0000-000073460000}"/>
    <cellStyle name="備註 9 5 5" xfId="6785" xr:uid="{00000000-0005-0000-0000-00005C0A0000}"/>
    <cellStyle name="備註 9 5 5 2" xfId="27046" xr:uid="{00000000-0005-0000-0000-000074460000}"/>
    <cellStyle name="備註 9 5 5 3" xfId="42220" xr:uid="{00000000-0005-0000-0000-000074460000}"/>
    <cellStyle name="備註 9 5 6" xfId="10904" xr:uid="{00000000-0005-0000-0000-0000D72A0000}"/>
    <cellStyle name="備註 9 5 7" xfId="12068" xr:uid="{00000000-0005-0000-0000-00005C0A0000}"/>
    <cellStyle name="備註 9 5 7 2" xfId="30631" xr:uid="{00000000-0005-0000-0000-000076460000}"/>
    <cellStyle name="備註 9 5 7 3" xfId="44774" xr:uid="{00000000-0005-0000-0000-000076460000}"/>
    <cellStyle name="備註 9 5 8" xfId="12212" xr:uid="{00000000-0005-0000-0000-00005B0A0000}"/>
    <cellStyle name="備註 9 5 8 2" xfId="30774" xr:uid="{00000000-0005-0000-0000-000077460000}"/>
    <cellStyle name="備註 9 5 8 3" xfId="44898" xr:uid="{00000000-0005-0000-0000-000077460000}"/>
    <cellStyle name="備註 9 5 9" xfId="14314" xr:uid="{00000000-0005-0000-0000-000012060000}"/>
    <cellStyle name="備註 9 5 9 2" xfId="32870" xr:uid="{00000000-0005-0000-0000-000078460000}"/>
    <cellStyle name="備註 9 5 9 3" xfId="46861" xr:uid="{00000000-0005-0000-0000-000078460000}"/>
    <cellStyle name="備註 9 6" xfId="1925" xr:uid="{00000000-0005-0000-0000-000012060000}"/>
    <cellStyle name="備註 9 6 10" xfId="14913" xr:uid="{00000000-0005-0000-0000-000012060000}"/>
    <cellStyle name="備註 9 6 10 2" xfId="33469" xr:uid="{00000000-0005-0000-0000-00007A460000}"/>
    <cellStyle name="備註 9 6 10 3" xfId="47428" xr:uid="{00000000-0005-0000-0000-00007A460000}"/>
    <cellStyle name="備註 9 6 11" xfId="13773" xr:uid="{00000000-0005-0000-0000-00005D0A0000}"/>
    <cellStyle name="備註 9 6 11 2" xfId="32329" xr:uid="{00000000-0005-0000-0000-00007B460000}"/>
    <cellStyle name="備註 9 6 11 3" xfId="46360" xr:uid="{00000000-0005-0000-0000-00007B460000}"/>
    <cellStyle name="備註 9 6 12" xfId="54845" xr:uid="{00000000-0005-0000-0000-000012060000}"/>
    <cellStyle name="備註 9 6 2" xfId="5132" xr:uid="{00000000-0005-0000-0000-00005D0A0000}"/>
    <cellStyle name="備註 9 6 2 2" xfId="20159" xr:uid="{00000000-0005-0000-0000-00008E0D0000}"/>
    <cellStyle name="備註 9 6 2 2 2" xfId="38711" xr:uid="{00000000-0005-0000-0000-00007D460000}"/>
    <cellStyle name="備註 9 6 2 2 3" xfId="52196" xr:uid="{00000000-0005-0000-0000-00007D460000}"/>
    <cellStyle name="備註 9 6 2 3" xfId="25549" xr:uid="{00000000-0005-0000-0000-00007C460000}"/>
    <cellStyle name="備註 9 6 2 4" xfId="41105" xr:uid="{00000000-0005-0000-0000-00007C460000}"/>
    <cellStyle name="備註 9 6 3" xfId="7098" xr:uid="{00000000-0005-0000-0000-00005D0A0000}"/>
    <cellStyle name="備註 9 6 3 2" xfId="27283" xr:uid="{00000000-0005-0000-0000-00007E460000}"/>
    <cellStyle name="備註 9 6 3 3" xfId="42380" xr:uid="{00000000-0005-0000-0000-00007E460000}"/>
    <cellStyle name="備註 9 6 4" xfId="4035" xr:uid="{00000000-0005-0000-0000-00005D0A0000}"/>
    <cellStyle name="備註 9 6 4 2" xfId="24588" xr:uid="{00000000-0005-0000-0000-00007F460000}"/>
    <cellStyle name="備註 9 6 4 3" xfId="22753" xr:uid="{00000000-0005-0000-0000-00007F460000}"/>
    <cellStyle name="備註 9 6 5" xfId="7281" xr:uid="{00000000-0005-0000-0000-00005D0A0000}"/>
    <cellStyle name="備註 9 6 5 2" xfId="27466" xr:uid="{00000000-0005-0000-0000-000080460000}"/>
    <cellStyle name="備註 9 6 5 3" xfId="42553" xr:uid="{00000000-0005-0000-0000-000080460000}"/>
    <cellStyle name="備註 9 6 6" xfId="10905" xr:uid="{00000000-0005-0000-0000-0000D82A0000}"/>
    <cellStyle name="備註 9 6 7" xfId="14220" xr:uid="{00000000-0005-0000-0000-00005D0A0000}"/>
    <cellStyle name="備註 9 6 7 2" xfId="32776" xr:uid="{00000000-0005-0000-0000-000082460000}"/>
    <cellStyle name="備註 9 6 7 3" xfId="46773" xr:uid="{00000000-0005-0000-0000-000082460000}"/>
    <cellStyle name="備註 9 6 8" xfId="12877" xr:uid="{00000000-0005-0000-0000-000012060000}"/>
    <cellStyle name="備註 9 6 8 2" xfId="31433" xr:uid="{00000000-0005-0000-0000-000083460000}"/>
    <cellStyle name="備註 9 6 8 3" xfId="45517" xr:uid="{00000000-0005-0000-0000-000083460000}"/>
    <cellStyle name="備註 9 6 9" xfId="13604" xr:uid="{00000000-0005-0000-0000-00005D0A0000}"/>
    <cellStyle name="備註 9 6 9 2" xfId="32160" xr:uid="{00000000-0005-0000-0000-000084460000}"/>
    <cellStyle name="備註 9 6 9 3" xfId="46210" xr:uid="{00000000-0005-0000-0000-000084460000}"/>
    <cellStyle name="備註 9 7" xfId="2073" xr:uid="{00000000-0005-0000-0000-000012060000}"/>
    <cellStyle name="備註 9 7 10" xfId="21334" xr:uid="{00000000-0005-0000-0000-000012060000}"/>
    <cellStyle name="備註 9 7 10 2" xfId="39874" xr:uid="{00000000-0005-0000-0000-000086460000}"/>
    <cellStyle name="備註 9 7 10 3" xfId="53222" xr:uid="{00000000-0005-0000-0000-000086460000}"/>
    <cellStyle name="備註 9 7 11" xfId="23590" xr:uid="{00000000-0005-0000-0000-000085460000}"/>
    <cellStyle name="備註 9 7 12" xfId="54993" xr:uid="{00000000-0005-0000-0000-000012060000}"/>
    <cellStyle name="備註 9 7 2" xfId="5280" xr:uid="{00000000-0005-0000-0000-00005E0A0000}"/>
    <cellStyle name="備註 9 7 2 2" xfId="25697" xr:uid="{00000000-0005-0000-0000-000087460000}"/>
    <cellStyle name="備註 9 7 2 3" xfId="41193" xr:uid="{00000000-0005-0000-0000-000087460000}"/>
    <cellStyle name="備註 9 7 3" xfId="6740" xr:uid="{00000000-0005-0000-0000-00005E0A0000}"/>
    <cellStyle name="備註 9 7 3 2" xfId="27001" xr:uid="{00000000-0005-0000-0000-000088460000}"/>
    <cellStyle name="備註 9 7 3 3" xfId="42175" xr:uid="{00000000-0005-0000-0000-000088460000}"/>
    <cellStyle name="備註 9 7 4" xfId="10906" xr:uid="{00000000-0005-0000-0000-0000D92A0000}"/>
    <cellStyle name="備註 9 7 5" xfId="11607" xr:uid="{00000000-0005-0000-0000-00005E0A0000}"/>
    <cellStyle name="備註 9 7 5 2" xfId="30171" xr:uid="{00000000-0005-0000-0000-00008A460000}"/>
    <cellStyle name="備註 9 7 5 3" xfId="44370" xr:uid="{00000000-0005-0000-0000-00008A460000}"/>
    <cellStyle name="備註 9 7 6" xfId="13231" xr:uid="{00000000-0005-0000-0000-000012060000}"/>
    <cellStyle name="備註 9 7 6 2" xfId="31787" xr:uid="{00000000-0005-0000-0000-00008B460000}"/>
    <cellStyle name="備註 9 7 6 3" xfId="45869" xr:uid="{00000000-0005-0000-0000-00008B460000}"/>
    <cellStyle name="備註 9 7 7" xfId="15450" xr:uid="{00000000-0005-0000-0000-00005E0A0000}"/>
    <cellStyle name="備註 9 7 7 2" xfId="34006" xr:uid="{00000000-0005-0000-0000-00008C460000}"/>
    <cellStyle name="備註 9 7 7 3" xfId="47930" xr:uid="{00000000-0005-0000-0000-00008C460000}"/>
    <cellStyle name="備註 9 7 8" xfId="18453" xr:uid="{00000000-0005-0000-0000-000012060000}"/>
    <cellStyle name="備註 9 7 8 2" xfId="37009" xr:uid="{00000000-0005-0000-0000-00008D460000}"/>
    <cellStyle name="備註 9 7 8 3" xfId="50525" xr:uid="{00000000-0005-0000-0000-00008D460000}"/>
    <cellStyle name="備註 9 7 9" xfId="18985" xr:uid="{00000000-0005-0000-0000-00005E0A0000}"/>
    <cellStyle name="備註 9 7 9 2" xfId="37541" xr:uid="{00000000-0005-0000-0000-00008E460000}"/>
    <cellStyle name="備註 9 7 9 3" xfId="51033" xr:uid="{00000000-0005-0000-0000-00008E460000}"/>
    <cellStyle name="備註 9 8" xfId="4721" xr:uid="{00000000-0005-0000-0000-0000470A0000}"/>
    <cellStyle name="備註 9 8 2" xfId="25232" xr:uid="{00000000-0005-0000-0000-00008F460000}"/>
    <cellStyle name="備註 9 8 3" xfId="28319" xr:uid="{00000000-0005-0000-0000-00008F460000}"/>
    <cellStyle name="備註 9 9" xfId="10883" xr:uid="{00000000-0005-0000-0000-0000C22A0000}"/>
    <cellStyle name="超連結 2" xfId="1514" xr:uid="{00000000-0005-0000-0000-000018060000}"/>
    <cellStyle name="超連結 2 2" xfId="10907" xr:uid="{00000000-0005-0000-0000-0000DA2A0000}"/>
    <cellStyle name="塊" xfId="1515" xr:uid="{00000000-0005-0000-0000-000019060000}"/>
    <cellStyle name="塊 2" xfId="10908" xr:uid="{00000000-0005-0000-0000-0000DB2A0000}"/>
    <cellStyle name="塊_人事費" xfId="1516" xr:uid="{00000000-0005-0000-0000-00001A060000}"/>
    <cellStyle name="塊_人事費 2" xfId="10909" xr:uid="{00000000-0005-0000-0000-0000DC2A0000}"/>
    <cellStyle name="置中左右齊自動換列" xfId="1517" xr:uid="{00000000-0005-0000-0000-00001B060000}"/>
    <cellStyle name="置中左右齊自動換列 2" xfId="1853" xr:uid="{00000000-0005-0000-0000-00001C060000}"/>
    <cellStyle name="置中左右齊自動換列 2 2" xfId="3175" xr:uid="{00000000-0005-0000-0000-00001C060000}"/>
    <cellStyle name="置中左右齊自動換列 2 2 2" xfId="6382" xr:uid="{00000000-0005-0000-0000-0000640A0000}"/>
    <cellStyle name="置中左右齊自動換列 2 2 2 2" xfId="21017" xr:uid="{00000000-0005-0000-0000-0000960D0000}"/>
    <cellStyle name="置中左右齊自動換列 2 2 3" xfId="8347" xr:uid="{00000000-0005-0000-0000-0000640A0000}"/>
    <cellStyle name="置中左右齊自動換列 2 2 3 2" xfId="28297" xr:uid="{00000000-0005-0000-0000-00009C460000}"/>
    <cellStyle name="置中左右齊自動換列 2 2 4" xfId="9207" xr:uid="{00000000-0005-0000-0000-0000640A0000}"/>
    <cellStyle name="置中左右齊自動換列 2 2 4 2" xfId="28855" xr:uid="{00000000-0005-0000-0000-00009D460000}"/>
    <cellStyle name="置中左右齊自動換列 2 2 5" xfId="10065" xr:uid="{00000000-0005-0000-0000-0000640A0000}"/>
    <cellStyle name="置中左右齊自動換列 2 2 6" xfId="10912" xr:uid="{00000000-0005-0000-0000-0000DF2A0000}"/>
    <cellStyle name="置中左右齊自動換列 2 2 7" xfId="21938" xr:uid="{00000000-0005-0000-0000-00001C060000}"/>
    <cellStyle name="置中左右齊自動換列 2 2 7 2" xfId="40478" xr:uid="{00000000-0005-0000-0000-0000A0460000}"/>
    <cellStyle name="置中左右齊自動換列 2 2 7 3" xfId="53826" xr:uid="{00000000-0005-0000-0000-0000A0460000}"/>
    <cellStyle name="置中左右齊自動換列 2 2 8" xfId="24371" xr:uid="{00000000-0005-0000-0000-000099460000}"/>
    <cellStyle name="置中左右齊自動換列 2 3" xfId="5060" xr:uid="{00000000-0005-0000-0000-0000630A0000}"/>
    <cellStyle name="置中左右齊自動換列 2 3 2" xfId="20088" xr:uid="{00000000-0005-0000-0000-0000970D0000}"/>
    <cellStyle name="置中左右齊自動換列 2 4" xfId="10911" xr:uid="{00000000-0005-0000-0000-0000DE2A0000}"/>
    <cellStyle name="置中左右齊自動換列 2 5" xfId="14502" xr:uid="{00000000-0005-0000-0000-0000630A0000}"/>
    <cellStyle name="置中左右齊自動換列 2 5 2" xfId="33058" xr:uid="{00000000-0005-0000-0000-0000A4460000}"/>
    <cellStyle name="置中左右齊自動換列 2 5 3" xfId="47037" xr:uid="{00000000-0005-0000-0000-0000A4460000}"/>
    <cellStyle name="置中左右齊自動換列 2 6" xfId="21326" xr:uid="{00000000-0005-0000-0000-00001C060000}"/>
    <cellStyle name="置中左右齊自動換列 2 6 2" xfId="39866" xr:uid="{00000000-0005-0000-0000-0000A5460000}"/>
    <cellStyle name="置中左右齊自動換列 2 6 3" xfId="53214" xr:uid="{00000000-0005-0000-0000-0000A5460000}"/>
    <cellStyle name="置中左右齊自動換列 2 7" xfId="22431" xr:uid="{00000000-0005-0000-0000-0000630A0000}"/>
    <cellStyle name="置中左右齊自動換列 2 7 2" xfId="40971" xr:uid="{00000000-0005-0000-0000-0000A6460000}"/>
    <cellStyle name="置中左右齊自動換列 2 7 3" xfId="54164" xr:uid="{00000000-0005-0000-0000-0000A6460000}"/>
    <cellStyle name="置中左右齊自動換列 2 8" xfId="23408" xr:uid="{00000000-0005-0000-0000-000098460000}"/>
    <cellStyle name="置中左右齊自動換列 2 9" xfId="29712" xr:uid="{00000000-0005-0000-0000-000098460000}"/>
    <cellStyle name="置中左右齊自動換列 3" xfId="3164" xr:uid="{00000000-0005-0000-0000-00001B060000}"/>
    <cellStyle name="置中左右齊自動換列 3 10" xfId="17070" xr:uid="{00000000-0005-0000-0000-0000650A0000}"/>
    <cellStyle name="置中左右齊自動換列 3 10 2" xfId="35626" xr:uid="{00000000-0005-0000-0000-0000A8460000}"/>
    <cellStyle name="置中左右齊自動換列 3 10 3" xfId="49306" xr:uid="{00000000-0005-0000-0000-0000A8460000}"/>
    <cellStyle name="置中左右齊自動換列 3 11" xfId="18433" xr:uid="{00000000-0005-0000-0000-00001B060000}"/>
    <cellStyle name="置中左右齊自動換列 3 11 2" xfId="36989" xr:uid="{00000000-0005-0000-0000-0000A9460000}"/>
    <cellStyle name="置中左右齊自動換列 3 11 3" xfId="50507" xr:uid="{00000000-0005-0000-0000-0000A9460000}"/>
    <cellStyle name="置中左右齊自動換列 3 12" xfId="19404" xr:uid="{00000000-0005-0000-0000-0000650A0000}"/>
    <cellStyle name="置中左右齊自動換列 3 12 2" xfId="37960" xr:uid="{00000000-0005-0000-0000-0000AA460000}"/>
    <cellStyle name="置中左右齊自動換列 3 12 3" xfId="51452" xr:uid="{00000000-0005-0000-0000-0000AA460000}"/>
    <cellStyle name="置中左右齊自動換列 3 13" xfId="22786" xr:uid="{00000000-0005-0000-0000-0000A7460000}"/>
    <cellStyle name="置中左右齊自動換列 3 14" xfId="55985" xr:uid="{00000000-0005-0000-0000-00001B060000}"/>
    <cellStyle name="置中左右齊自動換列 3 2" xfId="6371" xr:uid="{00000000-0005-0000-0000-0000650A0000}"/>
    <cellStyle name="置中左右齊自動換列 3 2 2" xfId="21006" xr:uid="{00000000-0005-0000-0000-0000990D0000}"/>
    <cellStyle name="置中左右齊自動換列 3 3" xfId="8336" xr:uid="{00000000-0005-0000-0000-0000650A0000}"/>
    <cellStyle name="置中左右齊自動換列 3 3 2" xfId="28295" xr:uid="{00000000-0005-0000-0000-0000AD460000}"/>
    <cellStyle name="置中左右齊自動換列 3 4" xfId="9196" xr:uid="{00000000-0005-0000-0000-0000650A0000}"/>
    <cellStyle name="置中左右齊自動換列 3 4 2" xfId="28851" xr:uid="{00000000-0005-0000-0000-0000AE460000}"/>
    <cellStyle name="置中左右齊自動換列 3 5" xfId="10054" xr:uid="{00000000-0005-0000-0000-0000650A0000}"/>
    <cellStyle name="置中左右齊自動換列 3 5 2" xfId="29655" xr:uid="{00000000-0005-0000-0000-0000AF460000}"/>
    <cellStyle name="置中左右齊自動換列 3 6" xfId="10913" xr:uid="{00000000-0005-0000-0000-0000E02A0000}"/>
    <cellStyle name="置中左右齊自動換列 3 7" xfId="11680" xr:uid="{00000000-0005-0000-0000-00001B060000}"/>
    <cellStyle name="置中左右齊自動換列 3 7 2" xfId="30244" xr:uid="{00000000-0005-0000-0000-0000B1460000}"/>
    <cellStyle name="置中左右齊自動換列 3 8" xfId="12905" xr:uid="{00000000-0005-0000-0000-0000650A0000}"/>
    <cellStyle name="置中左右齊自動換列 3 8 2" xfId="31461" xr:uid="{00000000-0005-0000-0000-0000B2460000}"/>
    <cellStyle name="置中左右齊自動換列 3 8 3" xfId="45544" xr:uid="{00000000-0005-0000-0000-0000B2460000}"/>
    <cellStyle name="置中左右齊自動換列 3 9" xfId="16229" xr:uid="{00000000-0005-0000-0000-00001B060000}"/>
    <cellStyle name="置中左右齊自動換列 3 9 2" xfId="34785" xr:uid="{00000000-0005-0000-0000-0000B3460000}"/>
    <cellStyle name="置中左右齊自動換列 3 9 3" xfId="48577" xr:uid="{00000000-0005-0000-0000-0000B3460000}"/>
    <cellStyle name="置中左右齊自動換列 4" xfId="4730" xr:uid="{00000000-0005-0000-0000-0000620A0000}"/>
    <cellStyle name="置中左右齊自動換列 4 2" xfId="20001" xr:uid="{00000000-0005-0000-0000-00009A0D0000}"/>
    <cellStyle name="置中左右齊自動換列 5" xfId="10910" xr:uid="{00000000-0005-0000-0000-0000DD2A0000}"/>
    <cellStyle name="置中左右齊自動換列 6" xfId="21966" xr:uid="{00000000-0005-0000-0000-00001B060000}"/>
    <cellStyle name="置中左右齊自動換列 6 2" xfId="40506" xr:uid="{00000000-0005-0000-0000-0000B7460000}"/>
    <cellStyle name="置中左右齊自動換列 6 3" xfId="53854" xr:uid="{00000000-0005-0000-0000-0000B7460000}"/>
    <cellStyle name="說明文字 10" xfId="1518" xr:uid="{00000000-0005-0000-0000-00001D060000}"/>
    <cellStyle name="說明文字 10 2" xfId="10914" xr:uid="{00000000-0005-0000-0000-0000E12A0000}"/>
    <cellStyle name="說明文字 2" xfId="1519" xr:uid="{00000000-0005-0000-0000-00001E060000}"/>
    <cellStyle name="說明文字 2 2" xfId="10915" xr:uid="{00000000-0005-0000-0000-0000E22A0000}"/>
    <cellStyle name="說明文字 3" xfId="1520" xr:uid="{00000000-0005-0000-0000-00001F060000}"/>
    <cellStyle name="說明文字 3 2" xfId="10916" xr:uid="{00000000-0005-0000-0000-0000E32A0000}"/>
    <cellStyle name="說明文字 4" xfId="1521" xr:uid="{00000000-0005-0000-0000-000020060000}"/>
    <cellStyle name="說明文字 4 2" xfId="10917" xr:uid="{00000000-0005-0000-0000-0000E42A0000}"/>
    <cellStyle name="說明文字 5" xfId="1522" xr:uid="{00000000-0005-0000-0000-000021060000}"/>
    <cellStyle name="說明文字 5 2" xfId="10918" xr:uid="{00000000-0005-0000-0000-0000E52A0000}"/>
    <cellStyle name="說明文字 6" xfId="1523" xr:uid="{00000000-0005-0000-0000-000022060000}"/>
    <cellStyle name="說明文字 6 2" xfId="10919" xr:uid="{00000000-0005-0000-0000-0000E62A0000}"/>
    <cellStyle name="說明文字 7" xfId="1524" xr:uid="{00000000-0005-0000-0000-000023060000}"/>
    <cellStyle name="說明文字 7 2" xfId="10920" xr:uid="{00000000-0005-0000-0000-0000E72A0000}"/>
    <cellStyle name="說明文字 8" xfId="1525" xr:uid="{00000000-0005-0000-0000-000024060000}"/>
    <cellStyle name="說明文字 8 2" xfId="10921" xr:uid="{00000000-0005-0000-0000-0000E82A0000}"/>
    <cellStyle name="說明文字 9" xfId="1526" xr:uid="{00000000-0005-0000-0000-000025060000}"/>
    <cellStyle name="說明文字 9 2" xfId="10922" xr:uid="{00000000-0005-0000-0000-0000E92A0000}"/>
    <cellStyle name="輔色1 10" xfId="1527" xr:uid="{00000000-0005-0000-0000-000026060000}"/>
    <cellStyle name="輔色1 10 2" xfId="10923" xr:uid="{00000000-0005-0000-0000-0000EA2A0000}"/>
    <cellStyle name="輔色1 2" xfId="1528" xr:uid="{00000000-0005-0000-0000-000027060000}"/>
    <cellStyle name="輔色1 2 2" xfId="10924" xr:uid="{00000000-0005-0000-0000-0000EB2A0000}"/>
    <cellStyle name="輔色1 3" xfId="1529" xr:uid="{00000000-0005-0000-0000-000028060000}"/>
    <cellStyle name="輔色1 3 2" xfId="10925" xr:uid="{00000000-0005-0000-0000-0000EC2A0000}"/>
    <cellStyle name="輔色1 4" xfId="1530" xr:uid="{00000000-0005-0000-0000-000029060000}"/>
    <cellStyle name="輔色1 4 2" xfId="10926" xr:uid="{00000000-0005-0000-0000-0000ED2A0000}"/>
    <cellStyle name="輔色1 5" xfId="1531" xr:uid="{00000000-0005-0000-0000-00002A060000}"/>
    <cellStyle name="輔色1 5 2" xfId="10927" xr:uid="{00000000-0005-0000-0000-0000EE2A0000}"/>
    <cellStyle name="輔色1 6" xfId="1532" xr:uid="{00000000-0005-0000-0000-00002B060000}"/>
    <cellStyle name="輔色1 6 2" xfId="10928" xr:uid="{00000000-0005-0000-0000-0000EF2A0000}"/>
    <cellStyle name="輔色1 7" xfId="1533" xr:uid="{00000000-0005-0000-0000-00002C060000}"/>
    <cellStyle name="輔色1 7 2" xfId="10929" xr:uid="{00000000-0005-0000-0000-0000F02A0000}"/>
    <cellStyle name="輔色1 8" xfId="1534" xr:uid="{00000000-0005-0000-0000-00002D060000}"/>
    <cellStyle name="輔色1 8 2" xfId="10930" xr:uid="{00000000-0005-0000-0000-0000F12A0000}"/>
    <cellStyle name="輔色1 9" xfId="1535" xr:uid="{00000000-0005-0000-0000-00002E060000}"/>
    <cellStyle name="輔色1 9 2" xfId="10931" xr:uid="{00000000-0005-0000-0000-0000F22A0000}"/>
    <cellStyle name="輔色2 10" xfId="1536" xr:uid="{00000000-0005-0000-0000-00002F060000}"/>
    <cellStyle name="輔色2 10 2" xfId="10932" xr:uid="{00000000-0005-0000-0000-0000F32A0000}"/>
    <cellStyle name="輔色2 2" xfId="1537" xr:uid="{00000000-0005-0000-0000-000030060000}"/>
    <cellStyle name="輔色2 2 2" xfId="10933" xr:uid="{00000000-0005-0000-0000-0000F42A0000}"/>
    <cellStyle name="輔色2 3" xfId="1538" xr:uid="{00000000-0005-0000-0000-000031060000}"/>
    <cellStyle name="輔色2 3 2" xfId="10934" xr:uid="{00000000-0005-0000-0000-0000F52A0000}"/>
    <cellStyle name="輔色2 4" xfId="1539" xr:uid="{00000000-0005-0000-0000-000032060000}"/>
    <cellStyle name="輔色2 4 2" xfId="10935" xr:uid="{00000000-0005-0000-0000-0000F62A0000}"/>
    <cellStyle name="輔色2 5" xfId="1540" xr:uid="{00000000-0005-0000-0000-000033060000}"/>
    <cellStyle name="輔色2 5 2" xfId="10936" xr:uid="{00000000-0005-0000-0000-0000F72A0000}"/>
    <cellStyle name="輔色2 6" xfId="1541" xr:uid="{00000000-0005-0000-0000-000034060000}"/>
    <cellStyle name="輔色2 6 2" xfId="10937" xr:uid="{00000000-0005-0000-0000-0000F82A0000}"/>
    <cellStyle name="輔色2 7" xfId="1542" xr:uid="{00000000-0005-0000-0000-000035060000}"/>
    <cellStyle name="輔色2 7 2" xfId="10938" xr:uid="{00000000-0005-0000-0000-0000F92A0000}"/>
    <cellStyle name="輔色2 8" xfId="1543" xr:uid="{00000000-0005-0000-0000-000036060000}"/>
    <cellStyle name="輔色2 8 2" xfId="10939" xr:uid="{00000000-0005-0000-0000-0000FA2A0000}"/>
    <cellStyle name="輔色2 9" xfId="1544" xr:uid="{00000000-0005-0000-0000-000037060000}"/>
    <cellStyle name="輔色2 9 2" xfId="10940" xr:uid="{00000000-0005-0000-0000-0000FB2A0000}"/>
    <cellStyle name="輔色3 10" xfId="1545" xr:uid="{00000000-0005-0000-0000-000038060000}"/>
    <cellStyle name="輔色3 10 2" xfId="10941" xr:uid="{00000000-0005-0000-0000-0000FC2A0000}"/>
    <cellStyle name="輔色3 2" xfId="1546" xr:uid="{00000000-0005-0000-0000-000039060000}"/>
    <cellStyle name="輔色3 2 2" xfId="10942" xr:uid="{00000000-0005-0000-0000-0000FD2A0000}"/>
    <cellStyle name="輔色3 3" xfId="1547" xr:uid="{00000000-0005-0000-0000-00003A060000}"/>
    <cellStyle name="輔色3 3 2" xfId="10943" xr:uid="{00000000-0005-0000-0000-0000FE2A0000}"/>
    <cellStyle name="輔色3 4" xfId="1548" xr:uid="{00000000-0005-0000-0000-00003B060000}"/>
    <cellStyle name="輔色3 4 2" xfId="10944" xr:uid="{00000000-0005-0000-0000-0000FF2A0000}"/>
    <cellStyle name="輔色3 5" xfId="1549" xr:uid="{00000000-0005-0000-0000-00003C060000}"/>
    <cellStyle name="輔色3 5 2" xfId="10945" xr:uid="{00000000-0005-0000-0000-0000002B0000}"/>
    <cellStyle name="輔色3 6" xfId="1550" xr:uid="{00000000-0005-0000-0000-00003D060000}"/>
    <cellStyle name="輔色3 6 2" xfId="10946" xr:uid="{00000000-0005-0000-0000-0000012B0000}"/>
    <cellStyle name="輔色3 7" xfId="1551" xr:uid="{00000000-0005-0000-0000-00003E060000}"/>
    <cellStyle name="輔色3 7 2" xfId="10947" xr:uid="{00000000-0005-0000-0000-0000022B0000}"/>
    <cellStyle name="輔色3 8" xfId="1552" xr:uid="{00000000-0005-0000-0000-00003F060000}"/>
    <cellStyle name="輔色3 8 2" xfId="10948" xr:uid="{00000000-0005-0000-0000-0000032B0000}"/>
    <cellStyle name="輔色3 9" xfId="1553" xr:uid="{00000000-0005-0000-0000-000040060000}"/>
    <cellStyle name="輔色3 9 2" xfId="10949" xr:uid="{00000000-0005-0000-0000-0000042B0000}"/>
    <cellStyle name="輔色4 10" xfId="1554" xr:uid="{00000000-0005-0000-0000-000041060000}"/>
    <cellStyle name="輔色4 10 2" xfId="10950" xr:uid="{00000000-0005-0000-0000-0000052B0000}"/>
    <cellStyle name="輔色4 2" xfId="1555" xr:uid="{00000000-0005-0000-0000-000042060000}"/>
    <cellStyle name="輔色4 2 2" xfId="10951" xr:uid="{00000000-0005-0000-0000-0000062B0000}"/>
    <cellStyle name="輔色4 3" xfId="1556" xr:uid="{00000000-0005-0000-0000-000043060000}"/>
    <cellStyle name="輔色4 3 2" xfId="10952" xr:uid="{00000000-0005-0000-0000-0000072B0000}"/>
    <cellStyle name="輔色4 4" xfId="1557" xr:uid="{00000000-0005-0000-0000-000044060000}"/>
    <cellStyle name="輔色4 4 2" xfId="10953" xr:uid="{00000000-0005-0000-0000-0000082B0000}"/>
    <cellStyle name="輔色4 5" xfId="1558" xr:uid="{00000000-0005-0000-0000-000045060000}"/>
    <cellStyle name="輔色4 5 2" xfId="10954" xr:uid="{00000000-0005-0000-0000-0000092B0000}"/>
    <cellStyle name="輔色4 6" xfId="1559" xr:uid="{00000000-0005-0000-0000-000046060000}"/>
    <cellStyle name="輔色4 6 2" xfId="10955" xr:uid="{00000000-0005-0000-0000-00000A2B0000}"/>
    <cellStyle name="輔色4 7" xfId="1560" xr:uid="{00000000-0005-0000-0000-000047060000}"/>
    <cellStyle name="輔色4 7 2" xfId="10956" xr:uid="{00000000-0005-0000-0000-00000B2B0000}"/>
    <cellStyle name="輔色4 8" xfId="1561" xr:uid="{00000000-0005-0000-0000-000048060000}"/>
    <cellStyle name="輔色4 8 2" xfId="10957" xr:uid="{00000000-0005-0000-0000-00000C2B0000}"/>
    <cellStyle name="輔色4 9" xfId="1562" xr:uid="{00000000-0005-0000-0000-000049060000}"/>
    <cellStyle name="輔色4 9 2" xfId="10958" xr:uid="{00000000-0005-0000-0000-00000D2B0000}"/>
    <cellStyle name="輔色5 10" xfId="1563" xr:uid="{00000000-0005-0000-0000-00004A060000}"/>
    <cellStyle name="輔色5 10 2" xfId="10959" xr:uid="{00000000-0005-0000-0000-00000E2B0000}"/>
    <cellStyle name="輔色5 2" xfId="1564" xr:uid="{00000000-0005-0000-0000-00004B060000}"/>
    <cellStyle name="輔色5 2 2" xfId="10960" xr:uid="{00000000-0005-0000-0000-00000F2B0000}"/>
    <cellStyle name="輔色5 3" xfId="1565" xr:uid="{00000000-0005-0000-0000-00004C060000}"/>
    <cellStyle name="輔色5 3 2" xfId="10961" xr:uid="{00000000-0005-0000-0000-0000102B0000}"/>
    <cellStyle name="輔色5 4" xfId="1566" xr:uid="{00000000-0005-0000-0000-00004D060000}"/>
    <cellStyle name="輔色5 4 2" xfId="10962" xr:uid="{00000000-0005-0000-0000-0000112B0000}"/>
    <cellStyle name="輔色5 5" xfId="1567" xr:uid="{00000000-0005-0000-0000-00004E060000}"/>
    <cellStyle name="輔色5 5 2" xfId="10963" xr:uid="{00000000-0005-0000-0000-0000122B0000}"/>
    <cellStyle name="輔色5 6" xfId="1568" xr:uid="{00000000-0005-0000-0000-00004F060000}"/>
    <cellStyle name="輔色5 6 2" xfId="10964" xr:uid="{00000000-0005-0000-0000-0000132B0000}"/>
    <cellStyle name="輔色5 7" xfId="1569" xr:uid="{00000000-0005-0000-0000-000050060000}"/>
    <cellStyle name="輔色5 7 2" xfId="10965" xr:uid="{00000000-0005-0000-0000-0000142B0000}"/>
    <cellStyle name="輔色5 8" xfId="1570" xr:uid="{00000000-0005-0000-0000-000051060000}"/>
    <cellStyle name="輔色5 8 2" xfId="10966" xr:uid="{00000000-0005-0000-0000-0000152B0000}"/>
    <cellStyle name="輔色5 9" xfId="1571" xr:uid="{00000000-0005-0000-0000-000052060000}"/>
    <cellStyle name="輔色5 9 2" xfId="10967" xr:uid="{00000000-0005-0000-0000-0000162B0000}"/>
    <cellStyle name="輔色6 10" xfId="1572" xr:uid="{00000000-0005-0000-0000-000053060000}"/>
    <cellStyle name="輔色6 10 2" xfId="10968" xr:uid="{00000000-0005-0000-0000-0000172B0000}"/>
    <cellStyle name="輔色6 2" xfId="1573" xr:uid="{00000000-0005-0000-0000-000054060000}"/>
    <cellStyle name="輔色6 2 2" xfId="10969" xr:uid="{00000000-0005-0000-0000-0000182B0000}"/>
    <cellStyle name="輔色6 3" xfId="1574" xr:uid="{00000000-0005-0000-0000-000055060000}"/>
    <cellStyle name="輔色6 3 2" xfId="10970" xr:uid="{00000000-0005-0000-0000-0000192B0000}"/>
    <cellStyle name="輔色6 4" xfId="1575" xr:uid="{00000000-0005-0000-0000-000056060000}"/>
    <cellStyle name="輔色6 4 2" xfId="10971" xr:uid="{00000000-0005-0000-0000-00001A2B0000}"/>
    <cellStyle name="輔色6 5" xfId="1576" xr:uid="{00000000-0005-0000-0000-000057060000}"/>
    <cellStyle name="輔色6 5 2" xfId="10972" xr:uid="{00000000-0005-0000-0000-00001B2B0000}"/>
    <cellStyle name="輔色6 6" xfId="1577" xr:uid="{00000000-0005-0000-0000-000058060000}"/>
    <cellStyle name="輔色6 6 2" xfId="10973" xr:uid="{00000000-0005-0000-0000-00001C2B0000}"/>
    <cellStyle name="輔色6 7" xfId="1578" xr:uid="{00000000-0005-0000-0000-000059060000}"/>
    <cellStyle name="輔色6 7 2" xfId="10974" xr:uid="{00000000-0005-0000-0000-00001D2B0000}"/>
    <cellStyle name="輔色6 8" xfId="1579" xr:uid="{00000000-0005-0000-0000-00005A060000}"/>
    <cellStyle name="輔色6 8 2" xfId="10975" xr:uid="{00000000-0005-0000-0000-00001E2B0000}"/>
    <cellStyle name="輔色6 9" xfId="1580" xr:uid="{00000000-0005-0000-0000-00005B060000}"/>
    <cellStyle name="輔色6 9 2" xfId="10976" xr:uid="{00000000-0005-0000-0000-00001F2B0000}"/>
    <cellStyle name="標準_RESULTS" xfId="1581" xr:uid="{00000000-0005-0000-0000-00005C060000}"/>
    <cellStyle name="標題 1 10" xfId="1582" xr:uid="{00000000-0005-0000-0000-00005D060000}"/>
    <cellStyle name="標題 1 10 2" xfId="10977" xr:uid="{00000000-0005-0000-0000-0000212B0000}"/>
    <cellStyle name="標題 1 2" xfId="1583" xr:uid="{00000000-0005-0000-0000-00005E060000}"/>
    <cellStyle name="標題 1 2 2" xfId="10978" xr:uid="{00000000-0005-0000-0000-0000222B0000}"/>
    <cellStyle name="標題 1 3" xfId="1584" xr:uid="{00000000-0005-0000-0000-00005F060000}"/>
    <cellStyle name="標題 1 3 2" xfId="10979" xr:uid="{00000000-0005-0000-0000-0000232B0000}"/>
    <cellStyle name="標題 1 4" xfId="1585" xr:uid="{00000000-0005-0000-0000-000060060000}"/>
    <cellStyle name="標題 1 4 2" xfId="10980" xr:uid="{00000000-0005-0000-0000-0000242B0000}"/>
    <cellStyle name="標題 1 5" xfId="1586" xr:uid="{00000000-0005-0000-0000-000061060000}"/>
    <cellStyle name="標題 1 5 2" xfId="10981" xr:uid="{00000000-0005-0000-0000-0000252B0000}"/>
    <cellStyle name="標題 1 6" xfId="1587" xr:uid="{00000000-0005-0000-0000-000062060000}"/>
    <cellStyle name="標題 1 6 2" xfId="10982" xr:uid="{00000000-0005-0000-0000-0000262B0000}"/>
    <cellStyle name="標題 1 7" xfId="1588" xr:uid="{00000000-0005-0000-0000-000063060000}"/>
    <cellStyle name="標題 1 7 2" xfId="10983" xr:uid="{00000000-0005-0000-0000-0000272B0000}"/>
    <cellStyle name="標題 1 8" xfId="1589" xr:uid="{00000000-0005-0000-0000-000064060000}"/>
    <cellStyle name="標題 1 8 2" xfId="10984" xr:uid="{00000000-0005-0000-0000-0000282B0000}"/>
    <cellStyle name="標題 1 9" xfId="1590" xr:uid="{00000000-0005-0000-0000-000065060000}"/>
    <cellStyle name="標題 1 9 2" xfId="10985" xr:uid="{00000000-0005-0000-0000-0000292B0000}"/>
    <cellStyle name="標題 10" xfId="1591" xr:uid="{00000000-0005-0000-0000-000066060000}"/>
    <cellStyle name="標題 10 2" xfId="10986" xr:uid="{00000000-0005-0000-0000-00002A2B0000}"/>
    <cellStyle name="標題 11" xfId="1592" xr:uid="{00000000-0005-0000-0000-000067060000}"/>
    <cellStyle name="標題 11 2" xfId="10987" xr:uid="{00000000-0005-0000-0000-00002B2B0000}"/>
    <cellStyle name="標題 12" xfId="1593" xr:uid="{00000000-0005-0000-0000-000068060000}"/>
    <cellStyle name="標題 12 2" xfId="10988" xr:uid="{00000000-0005-0000-0000-00002C2B0000}"/>
    <cellStyle name="標題 13" xfId="1594" xr:uid="{00000000-0005-0000-0000-000069060000}"/>
    <cellStyle name="標題 13 2" xfId="10989" xr:uid="{00000000-0005-0000-0000-00002D2B0000}"/>
    <cellStyle name="標題 2 10" xfId="1595" xr:uid="{00000000-0005-0000-0000-00006A060000}"/>
    <cellStyle name="標題 2 10 2" xfId="10990" xr:uid="{00000000-0005-0000-0000-00002E2B0000}"/>
    <cellStyle name="標題 2 2" xfId="1596" xr:uid="{00000000-0005-0000-0000-00006B060000}"/>
    <cellStyle name="標題 2 2 2" xfId="10991" xr:uid="{00000000-0005-0000-0000-00002F2B0000}"/>
    <cellStyle name="標題 2 3" xfId="1597" xr:uid="{00000000-0005-0000-0000-00006C060000}"/>
    <cellStyle name="標題 2 3 2" xfId="10992" xr:uid="{00000000-0005-0000-0000-0000302B0000}"/>
    <cellStyle name="標題 2 4" xfId="1598" xr:uid="{00000000-0005-0000-0000-00006D060000}"/>
    <cellStyle name="標題 2 4 2" xfId="10993" xr:uid="{00000000-0005-0000-0000-0000312B0000}"/>
    <cellStyle name="標題 2 5" xfId="1599" xr:uid="{00000000-0005-0000-0000-00006E060000}"/>
    <cellStyle name="標題 2 5 2" xfId="10994" xr:uid="{00000000-0005-0000-0000-0000322B0000}"/>
    <cellStyle name="標題 2 6" xfId="1600" xr:uid="{00000000-0005-0000-0000-00006F060000}"/>
    <cellStyle name="標題 2 6 2" xfId="10995" xr:uid="{00000000-0005-0000-0000-0000332B0000}"/>
    <cellStyle name="標題 2 7" xfId="1601" xr:uid="{00000000-0005-0000-0000-000070060000}"/>
    <cellStyle name="標題 2 7 2" xfId="10996" xr:uid="{00000000-0005-0000-0000-0000342B0000}"/>
    <cellStyle name="標題 2 8" xfId="1602" xr:uid="{00000000-0005-0000-0000-000071060000}"/>
    <cellStyle name="標題 2 8 2" xfId="10997" xr:uid="{00000000-0005-0000-0000-0000352B0000}"/>
    <cellStyle name="標題 2 9" xfId="1603" xr:uid="{00000000-0005-0000-0000-000072060000}"/>
    <cellStyle name="標題 2 9 2" xfId="10998" xr:uid="{00000000-0005-0000-0000-0000362B0000}"/>
    <cellStyle name="標題 3 10" xfId="1604" xr:uid="{00000000-0005-0000-0000-000073060000}"/>
    <cellStyle name="標題 3 10 2" xfId="10999" xr:uid="{00000000-0005-0000-0000-0000372B0000}"/>
    <cellStyle name="標題 3 2" xfId="1605" xr:uid="{00000000-0005-0000-0000-000074060000}"/>
    <cellStyle name="標題 3 2 2" xfId="11000" xr:uid="{00000000-0005-0000-0000-0000382B0000}"/>
    <cellStyle name="標題 3 3" xfId="1606" xr:uid="{00000000-0005-0000-0000-000075060000}"/>
    <cellStyle name="標題 3 3 2" xfId="11001" xr:uid="{00000000-0005-0000-0000-0000392B0000}"/>
    <cellStyle name="標題 3 4" xfId="1607" xr:uid="{00000000-0005-0000-0000-000076060000}"/>
    <cellStyle name="標題 3 4 2" xfId="11002" xr:uid="{00000000-0005-0000-0000-00003A2B0000}"/>
    <cellStyle name="標題 3 5" xfId="1608" xr:uid="{00000000-0005-0000-0000-000077060000}"/>
    <cellStyle name="標題 3 5 2" xfId="11003" xr:uid="{00000000-0005-0000-0000-00003B2B0000}"/>
    <cellStyle name="標題 3 6" xfId="1609" xr:uid="{00000000-0005-0000-0000-000078060000}"/>
    <cellStyle name="標題 3 6 2" xfId="11004" xr:uid="{00000000-0005-0000-0000-00003C2B0000}"/>
    <cellStyle name="標題 3 7" xfId="1610" xr:uid="{00000000-0005-0000-0000-000079060000}"/>
    <cellStyle name="標題 3 7 2" xfId="11005" xr:uid="{00000000-0005-0000-0000-00003D2B0000}"/>
    <cellStyle name="標題 3 8" xfId="1611" xr:uid="{00000000-0005-0000-0000-00007A060000}"/>
    <cellStyle name="標題 3 8 2" xfId="11006" xr:uid="{00000000-0005-0000-0000-00003E2B0000}"/>
    <cellStyle name="標題 3 9" xfId="1612" xr:uid="{00000000-0005-0000-0000-00007B060000}"/>
    <cellStyle name="標題 3 9 2" xfId="11007" xr:uid="{00000000-0005-0000-0000-00003F2B0000}"/>
    <cellStyle name="標題 4 10" xfId="1613" xr:uid="{00000000-0005-0000-0000-00007C060000}"/>
    <cellStyle name="標題 4 10 2" xfId="11008" xr:uid="{00000000-0005-0000-0000-0000402B0000}"/>
    <cellStyle name="標題 4 2" xfId="1614" xr:uid="{00000000-0005-0000-0000-00007D060000}"/>
    <cellStyle name="標題 4 2 2" xfId="11009" xr:uid="{00000000-0005-0000-0000-0000412B0000}"/>
    <cellStyle name="標題 4 3" xfId="1615" xr:uid="{00000000-0005-0000-0000-00007E060000}"/>
    <cellStyle name="標題 4 3 2" xfId="11010" xr:uid="{00000000-0005-0000-0000-0000422B0000}"/>
    <cellStyle name="標題 4 4" xfId="1616" xr:uid="{00000000-0005-0000-0000-00007F060000}"/>
    <cellStyle name="標題 4 4 2" xfId="11011" xr:uid="{00000000-0005-0000-0000-0000432B0000}"/>
    <cellStyle name="標題 4 5" xfId="1617" xr:uid="{00000000-0005-0000-0000-000080060000}"/>
    <cellStyle name="標題 4 5 2" xfId="11012" xr:uid="{00000000-0005-0000-0000-0000442B0000}"/>
    <cellStyle name="標題 4 6" xfId="1618" xr:uid="{00000000-0005-0000-0000-000081060000}"/>
    <cellStyle name="標題 4 6 2" xfId="11013" xr:uid="{00000000-0005-0000-0000-0000452B0000}"/>
    <cellStyle name="標題 4 7" xfId="1619" xr:uid="{00000000-0005-0000-0000-000082060000}"/>
    <cellStyle name="標題 4 7 2" xfId="11014" xr:uid="{00000000-0005-0000-0000-0000462B0000}"/>
    <cellStyle name="標題 4 8" xfId="1620" xr:uid="{00000000-0005-0000-0000-000083060000}"/>
    <cellStyle name="標題 4 8 2" xfId="11015" xr:uid="{00000000-0005-0000-0000-0000472B0000}"/>
    <cellStyle name="標題 4 9" xfId="1621" xr:uid="{00000000-0005-0000-0000-000084060000}"/>
    <cellStyle name="標題 4 9 2" xfId="11016" xr:uid="{00000000-0005-0000-0000-0000482B0000}"/>
    <cellStyle name="標題 5" xfId="1622" xr:uid="{00000000-0005-0000-0000-000085060000}"/>
    <cellStyle name="標題 5 2" xfId="11017" xr:uid="{00000000-0005-0000-0000-0000492B0000}"/>
    <cellStyle name="標題 6" xfId="1623" xr:uid="{00000000-0005-0000-0000-000086060000}"/>
    <cellStyle name="標題 6 2" xfId="11018" xr:uid="{00000000-0005-0000-0000-00004A2B0000}"/>
    <cellStyle name="標題 7" xfId="1624" xr:uid="{00000000-0005-0000-0000-000087060000}"/>
    <cellStyle name="標題 7 2" xfId="11019" xr:uid="{00000000-0005-0000-0000-00004B2B0000}"/>
    <cellStyle name="標題 8" xfId="1625" xr:uid="{00000000-0005-0000-0000-000088060000}"/>
    <cellStyle name="標題 8 2" xfId="11020" xr:uid="{00000000-0005-0000-0000-00004C2B0000}"/>
    <cellStyle name="標題 9" xfId="1626" xr:uid="{00000000-0005-0000-0000-000089060000}"/>
    <cellStyle name="標題 9 2" xfId="11021" xr:uid="{00000000-0005-0000-0000-00004D2B0000}"/>
    <cellStyle name="樣式 1" xfId="1627" xr:uid="{00000000-0005-0000-0000-00008A060000}"/>
    <cellStyle name="樣式 1 2" xfId="11022" xr:uid="{00000000-0005-0000-0000-00004E2B0000}"/>
    <cellStyle name="輸入 10" xfId="1628" xr:uid="{00000000-0005-0000-0000-00008B060000}"/>
    <cellStyle name="輸入 10 10" xfId="18913" xr:uid="{00000000-0005-0000-0000-0000D40A0000}"/>
    <cellStyle name="輸入 10 10 2" xfId="37469" xr:uid="{00000000-0005-0000-0000-000094470000}"/>
    <cellStyle name="輸入 10 10 3" xfId="50961" xr:uid="{00000000-0005-0000-0000-000094470000}"/>
    <cellStyle name="輸入 10 11" xfId="21168" xr:uid="{00000000-0005-0000-0000-00008B060000}"/>
    <cellStyle name="輸入 10 11 2" xfId="39708" xr:uid="{00000000-0005-0000-0000-000095470000}"/>
    <cellStyle name="輸入 10 11 3" xfId="53056" xr:uid="{00000000-0005-0000-0000-000095470000}"/>
    <cellStyle name="輸入 10 12" xfId="18863" xr:uid="{00000000-0005-0000-0000-00008B060000}"/>
    <cellStyle name="輸入 10 12 2" xfId="37419" xr:uid="{00000000-0005-0000-0000-000096470000}"/>
    <cellStyle name="輸入 10 12 3" xfId="50911" xr:uid="{00000000-0005-0000-0000-000096470000}"/>
    <cellStyle name="輸入 10 13" xfId="23249" xr:uid="{00000000-0005-0000-0000-000093470000}"/>
    <cellStyle name="輸入 10 14" xfId="29816" xr:uid="{00000000-0005-0000-0000-000093470000}"/>
    <cellStyle name="輸入 10 15" xfId="54615" xr:uid="{00000000-0005-0000-0000-00008B060000}"/>
    <cellStyle name="輸入 10 2" xfId="1629" xr:uid="{00000000-0005-0000-0000-00008C060000}"/>
    <cellStyle name="輸入 10 2 10" xfId="21169" xr:uid="{00000000-0005-0000-0000-00008C060000}"/>
    <cellStyle name="輸入 10 2 10 2" xfId="39709" xr:uid="{00000000-0005-0000-0000-000098470000}"/>
    <cellStyle name="輸入 10 2 10 3" xfId="53057" xr:uid="{00000000-0005-0000-0000-000098470000}"/>
    <cellStyle name="輸入 10 2 11" xfId="17716" xr:uid="{00000000-0005-0000-0000-00008C060000}"/>
    <cellStyle name="輸入 10 2 11 2" xfId="36272" xr:uid="{00000000-0005-0000-0000-000099470000}"/>
    <cellStyle name="輸入 10 2 11 3" xfId="49886" xr:uid="{00000000-0005-0000-0000-000099470000}"/>
    <cellStyle name="輸入 10 2 12" xfId="23250" xr:uid="{00000000-0005-0000-0000-000097470000}"/>
    <cellStyle name="輸入 10 2 13" xfId="23124" xr:uid="{00000000-0005-0000-0000-000097470000}"/>
    <cellStyle name="輸入 10 2 14" xfId="54616" xr:uid="{00000000-0005-0000-0000-00008C060000}"/>
    <cellStyle name="輸入 10 2 2" xfId="2049" xr:uid="{00000000-0005-0000-0000-00008C060000}"/>
    <cellStyle name="輸入 10 2 2 10" xfId="14445" xr:uid="{00000000-0005-0000-0000-00008C060000}"/>
    <cellStyle name="輸入 10 2 2 10 2" xfId="33001" xr:uid="{00000000-0005-0000-0000-00009B470000}"/>
    <cellStyle name="輸入 10 2 2 10 3" xfId="46984" xr:uid="{00000000-0005-0000-0000-00009B470000}"/>
    <cellStyle name="輸入 10 2 2 11" xfId="17373" xr:uid="{00000000-0005-0000-0000-0000D60A0000}"/>
    <cellStyle name="輸入 10 2 2 11 2" xfId="35929" xr:uid="{00000000-0005-0000-0000-00009C470000}"/>
    <cellStyle name="輸入 10 2 2 11 3" xfId="49585" xr:uid="{00000000-0005-0000-0000-00009C470000}"/>
    <cellStyle name="輸入 10 2 2 12" xfId="23569" xr:uid="{00000000-0005-0000-0000-00009A470000}"/>
    <cellStyle name="輸入 10 2 2 13" xfId="54969" xr:uid="{00000000-0005-0000-0000-00008C060000}"/>
    <cellStyle name="輸入 10 2 2 2" xfId="5256" xr:uid="{00000000-0005-0000-0000-0000D60A0000}"/>
    <cellStyle name="輸入 10 2 2 2 2" xfId="20283" xr:uid="{00000000-0005-0000-0000-00000C0E0000}"/>
    <cellStyle name="輸入 10 2 2 2 2 2" xfId="38835" xr:uid="{00000000-0005-0000-0000-00009E470000}"/>
    <cellStyle name="輸入 10 2 2 2 2 3" xfId="52314" xr:uid="{00000000-0005-0000-0000-00009E470000}"/>
    <cellStyle name="輸入 10 2 2 2 3" xfId="25673" xr:uid="{00000000-0005-0000-0000-00009D470000}"/>
    <cellStyle name="輸入 10 2 2 2 4" xfId="41169" xr:uid="{00000000-0005-0000-0000-00009D470000}"/>
    <cellStyle name="輸入 10 2 2 3" xfId="7222" xr:uid="{00000000-0005-0000-0000-0000D60A0000}"/>
    <cellStyle name="輸入 10 2 2 3 2" xfId="27407" xr:uid="{00000000-0005-0000-0000-00009F470000}"/>
    <cellStyle name="輸入 10 2 2 3 3" xfId="42498" xr:uid="{00000000-0005-0000-0000-00009F470000}"/>
    <cellStyle name="輸入 10 2 2 4" xfId="4159" xr:uid="{00000000-0005-0000-0000-0000D60A0000}"/>
    <cellStyle name="輸入 10 2 2 4 2" xfId="24712" xr:uid="{00000000-0005-0000-0000-0000A0470000}"/>
    <cellStyle name="輸入 10 2 2 4 3" xfId="22694" xr:uid="{00000000-0005-0000-0000-0000A0470000}"/>
    <cellStyle name="輸入 10 2 2 5" xfId="6716" xr:uid="{00000000-0005-0000-0000-0000D60A0000}"/>
    <cellStyle name="輸入 10 2 2 5 2" xfId="26977" xr:uid="{00000000-0005-0000-0000-0000A1470000}"/>
    <cellStyle name="輸入 10 2 2 5 3" xfId="42151" xr:uid="{00000000-0005-0000-0000-0000A1470000}"/>
    <cellStyle name="輸入 10 2 2 6" xfId="11025" xr:uid="{00000000-0005-0000-0000-0000512B0000}"/>
    <cellStyle name="輸入 10 2 2 7" xfId="12576" xr:uid="{00000000-0005-0000-0000-00008C060000}"/>
    <cellStyle name="輸入 10 2 2 7 2" xfId="31132" xr:uid="{00000000-0005-0000-0000-0000A3470000}"/>
    <cellStyle name="輸入 10 2 2 7 3" xfId="45232" xr:uid="{00000000-0005-0000-0000-0000A3470000}"/>
    <cellStyle name="輸入 10 2 2 8" xfId="13526" xr:uid="{00000000-0005-0000-0000-0000D50A0000}"/>
    <cellStyle name="輸入 10 2 2 8 2" xfId="32082" xr:uid="{00000000-0005-0000-0000-0000A4470000}"/>
    <cellStyle name="輸入 10 2 2 8 3" xfId="46139" xr:uid="{00000000-0005-0000-0000-0000A4470000}"/>
    <cellStyle name="輸入 10 2 2 9" xfId="13479" xr:uid="{00000000-0005-0000-0000-0000D60A0000}"/>
    <cellStyle name="輸入 10 2 2 9 2" xfId="32035" xr:uid="{00000000-0005-0000-0000-0000A5470000}"/>
    <cellStyle name="輸入 10 2 2 9 3" xfId="46100" xr:uid="{00000000-0005-0000-0000-0000A5470000}"/>
    <cellStyle name="輸入 10 2 3" xfId="2799" xr:uid="{00000000-0005-0000-0000-00008C060000}"/>
    <cellStyle name="輸入 10 2 3 10" xfId="18564" xr:uid="{00000000-0005-0000-0000-0000D70A0000}"/>
    <cellStyle name="輸入 10 2 3 10 2" xfId="37120" xr:uid="{00000000-0005-0000-0000-0000A7470000}"/>
    <cellStyle name="輸入 10 2 3 10 3" xfId="50622" xr:uid="{00000000-0005-0000-0000-0000A7470000}"/>
    <cellStyle name="輸入 10 2 3 11" xfId="55620" xr:uid="{00000000-0005-0000-0000-00008C060000}"/>
    <cellStyle name="輸入 10 2 3 2" xfId="6006" xr:uid="{00000000-0005-0000-0000-0000D70A0000}"/>
    <cellStyle name="輸入 10 2 3 2 2" xfId="26414" xr:uid="{00000000-0005-0000-0000-0000A8470000}"/>
    <cellStyle name="輸入 10 2 3 2 3" xfId="41728" xr:uid="{00000000-0005-0000-0000-0000A8470000}"/>
    <cellStyle name="輸入 10 2 3 3" xfId="7972" xr:uid="{00000000-0005-0000-0000-0000D70A0000}"/>
    <cellStyle name="輸入 10 2 3 3 2" xfId="28000" xr:uid="{00000000-0005-0000-0000-0000A9470000}"/>
    <cellStyle name="輸入 10 2 3 3 3" xfId="42914" xr:uid="{00000000-0005-0000-0000-0000A9470000}"/>
    <cellStyle name="輸入 10 2 3 4" xfId="8832" xr:uid="{00000000-0005-0000-0000-0000D70A0000}"/>
    <cellStyle name="輸入 10 2 3 4 2" xfId="28681" xr:uid="{00000000-0005-0000-0000-0000AA470000}"/>
    <cellStyle name="輸入 10 2 3 4 3" xfId="43391" xr:uid="{00000000-0005-0000-0000-0000AA470000}"/>
    <cellStyle name="輸入 10 2 3 5" xfId="9689" xr:uid="{00000000-0005-0000-0000-0000D70A0000}"/>
    <cellStyle name="輸入 10 2 3 5 2" xfId="29290" xr:uid="{00000000-0005-0000-0000-0000AB470000}"/>
    <cellStyle name="輸入 10 2 3 5 3" xfId="43888" xr:uid="{00000000-0005-0000-0000-0000AB470000}"/>
    <cellStyle name="輸入 10 2 3 6" xfId="11026" xr:uid="{00000000-0005-0000-0000-0000522B0000}"/>
    <cellStyle name="輸入 10 2 3 7" xfId="13089" xr:uid="{00000000-0005-0000-0000-0000D70A0000}"/>
    <cellStyle name="輸入 10 2 3 7 2" xfId="31645" xr:uid="{00000000-0005-0000-0000-0000AD470000}"/>
    <cellStyle name="輸入 10 2 3 7 3" xfId="45728" xr:uid="{00000000-0005-0000-0000-0000AD470000}"/>
    <cellStyle name="輸入 10 2 3 8" xfId="16705" xr:uid="{00000000-0005-0000-0000-0000D70A0000}"/>
    <cellStyle name="輸入 10 2 3 8 2" xfId="35261" xr:uid="{00000000-0005-0000-0000-0000AE470000}"/>
    <cellStyle name="輸入 10 2 3 8 3" xfId="48974" xr:uid="{00000000-0005-0000-0000-0000AE470000}"/>
    <cellStyle name="輸入 10 2 3 9" xfId="17576" xr:uid="{00000000-0005-0000-0000-00008C060000}"/>
    <cellStyle name="輸入 10 2 3 9 2" xfId="36132" xr:uid="{00000000-0005-0000-0000-0000AF470000}"/>
    <cellStyle name="輸入 10 2 3 9 3" xfId="49761" xr:uid="{00000000-0005-0000-0000-0000AF470000}"/>
    <cellStyle name="輸入 10 2 4" xfId="2972" xr:uid="{00000000-0005-0000-0000-00008C060000}"/>
    <cellStyle name="輸入 10 2 4 10" xfId="24174" xr:uid="{00000000-0005-0000-0000-0000B0470000}"/>
    <cellStyle name="輸入 10 2 4 11" xfId="55793" xr:uid="{00000000-0005-0000-0000-00008C060000}"/>
    <cellStyle name="輸入 10 2 4 2" xfId="6179" xr:uid="{00000000-0005-0000-0000-0000D80A0000}"/>
    <cellStyle name="輸入 10 2 4 2 2" xfId="20848" xr:uid="{00000000-0005-0000-0000-00000F0E0000}"/>
    <cellStyle name="輸入 10 2 4 2 2 2" xfId="39391" xr:uid="{00000000-0005-0000-0000-0000B2470000}"/>
    <cellStyle name="輸入 10 2 4 2 2 3" xfId="52752" xr:uid="{00000000-0005-0000-0000-0000B2470000}"/>
    <cellStyle name="輸入 10 2 4 2 3" xfId="26587" xr:uid="{00000000-0005-0000-0000-0000B1470000}"/>
    <cellStyle name="輸入 10 2 4 2 4" xfId="41881" xr:uid="{00000000-0005-0000-0000-0000B1470000}"/>
    <cellStyle name="輸入 10 2 4 3" xfId="9862" xr:uid="{00000000-0005-0000-0000-0000D80A0000}"/>
    <cellStyle name="輸入 10 2 4 3 2" xfId="29463" xr:uid="{00000000-0005-0000-0000-0000B3470000}"/>
    <cellStyle name="輸入 10 2 4 3 3" xfId="44041" xr:uid="{00000000-0005-0000-0000-0000B3470000}"/>
    <cellStyle name="輸入 10 2 4 4" xfId="11027" xr:uid="{00000000-0005-0000-0000-0000532B0000}"/>
    <cellStyle name="輸入 10 2 4 5" xfId="11848" xr:uid="{00000000-0005-0000-0000-0000D80A0000}"/>
    <cellStyle name="輸入 10 2 4 5 2" xfId="30412" xr:uid="{00000000-0005-0000-0000-0000B5470000}"/>
    <cellStyle name="輸入 10 2 4 5 3" xfId="44557" xr:uid="{00000000-0005-0000-0000-0000B5470000}"/>
    <cellStyle name="輸入 10 2 4 6" xfId="16878" xr:uid="{00000000-0005-0000-0000-0000D80A0000}"/>
    <cellStyle name="輸入 10 2 4 6 2" xfId="35434" xr:uid="{00000000-0005-0000-0000-0000B6470000}"/>
    <cellStyle name="輸入 10 2 4 6 3" xfId="49127" xr:uid="{00000000-0005-0000-0000-0000B6470000}"/>
    <cellStyle name="輸入 10 2 4 7" xfId="17386" xr:uid="{00000000-0005-0000-0000-00008C060000}"/>
    <cellStyle name="輸入 10 2 4 7 2" xfId="35942" xr:uid="{00000000-0005-0000-0000-0000B7470000}"/>
    <cellStyle name="輸入 10 2 4 7 3" xfId="49596" xr:uid="{00000000-0005-0000-0000-0000B7470000}"/>
    <cellStyle name="輸入 10 2 4 8" xfId="18539" xr:uid="{00000000-0005-0000-0000-0000D80A0000}"/>
    <cellStyle name="輸入 10 2 4 8 2" xfId="37095" xr:uid="{00000000-0005-0000-0000-0000B8470000}"/>
    <cellStyle name="輸入 10 2 4 8 3" xfId="50597" xr:uid="{00000000-0005-0000-0000-0000B8470000}"/>
    <cellStyle name="輸入 10 2 4 9" xfId="21736" xr:uid="{00000000-0005-0000-0000-00008C060000}"/>
    <cellStyle name="輸入 10 2 4 9 2" xfId="40276" xr:uid="{00000000-0005-0000-0000-0000B9470000}"/>
    <cellStyle name="輸入 10 2 4 9 3" xfId="53624" xr:uid="{00000000-0005-0000-0000-0000B9470000}"/>
    <cellStyle name="輸入 10 2 5" xfId="4842" xr:uid="{00000000-0005-0000-0000-0000D50A0000}"/>
    <cellStyle name="輸入 10 2 5 2" xfId="20003" xr:uid="{00000000-0005-0000-0000-0000100E0000}"/>
    <cellStyle name="輸入 10 2 5 2 2" xfId="38556" xr:uid="{00000000-0005-0000-0000-0000BB470000}"/>
    <cellStyle name="輸入 10 2 5 2 3" xfId="52048" xr:uid="{00000000-0005-0000-0000-0000BB470000}"/>
    <cellStyle name="輸入 10 2 5 3" xfId="25293" xr:uid="{00000000-0005-0000-0000-0000BA470000}"/>
    <cellStyle name="輸入 10 2 5 4" xfId="22527" xr:uid="{00000000-0005-0000-0000-0000BA470000}"/>
    <cellStyle name="輸入 10 2 6" xfId="11024" xr:uid="{00000000-0005-0000-0000-0000502B0000}"/>
    <cellStyle name="輸入 10 2 7" xfId="15179" xr:uid="{00000000-0005-0000-0000-00008C060000}"/>
    <cellStyle name="輸入 10 2 7 2" xfId="33735" xr:uid="{00000000-0005-0000-0000-0000BD470000}"/>
    <cellStyle name="輸入 10 2 7 3" xfId="47682" xr:uid="{00000000-0005-0000-0000-0000BD470000}"/>
    <cellStyle name="輸入 10 2 8" xfId="14334" xr:uid="{00000000-0005-0000-0000-0000D50A0000}"/>
    <cellStyle name="輸入 10 2 8 2" xfId="32890" xr:uid="{00000000-0005-0000-0000-0000BE470000}"/>
    <cellStyle name="輸入 10 2 8 3" xfId="46879" xr:uid="{00000000-0005-0000-0000-0000BE470000}"/>
    <cellStyle name="輸入 10 2 9" xfId="19057" xr:uid="{00000000-0005-0000-0000-0000D50A0000}"/>
    <cellStyle name="輸入 10 2 9 2" xfId="37613" xr:uid="{00000000-0005-0000-0000-0000BF470000}"/>
    <cellStyle name="輸入 10 2 9 3" xfId="51105" xr:uid="{00000000-0005-0000-0000-0000BF470000}"/>
    <cellStyle name="輸入 10 3" xfId="2050" xr:uid="{00000000-0005-0000-0000-00008B060000}"/>
    <cellStyle name="輸入 10 3 10" xfId="18422" xr:uid="{00000000-0005-0000-0000-00008B060000}"/>
    <cellStyle name="輸入 10 3 10 2" xfId="36978" xr:uid="{00000000-0005-0000-0000-0000C1470000}"/>
    <cellStyle name="輸入 10 3 10 3" xfId="50497" xr:uid="{00000000-0005-0000-0000-0000C1470000}"/>
    <cellStyle name="輸入 10 3 11" xfId="19250" xr:uid="{00000000-0005-0000-0000-0000D90A0000}"/>
    <cellStyle name="輸入 10 3 11 2" xfId="37806" xr:uid="{00000000-0005-0000-0000-0000C2470000}"/>
    <cellStyle name="輸入 10 3 11 3" xfId="51298" xr:uid="{00000000-0005-0000-0000-0000C2470000}"/>
    <cellStyle name="輸入 10 3 12" xfId="23570" xr:uid="{00000000-0005-0000-0000-0000C0470000}"/>
    <cellStyle name="輸入 10 3 13" xfId="54970" xr:uid="{00000000-0005-0000-0000-00008B060000}"/>
    <cellStyle name="輸入 10 3 2" xfId="5257" xr:uid="{00000000-0005-0000-0000-0000D90A0000}"/>
    <cellStyle name="輸入 10 3 2 2" xfId="20284" xr:uid="{00000000-0005-0000-0000-0000120E0000}"/>
    <cellStyle name="輸入 10 3 2 2 2" xfId="38836" xr:uid="{00000000-0005-0000-0000-0000C4470000}"/>
    <cellStyle name="輸入 10 3 2 2 3" xfId="52315" xr:uid="{00000000-0005-0000-0000-0000C4470000}"/>
    <cellStyle name="輸入 10 3 2 3" xfId="25674" xr:uid="{00000000-0005-0000-0000-0000C3470000}"/>
    <cellStyle name="輸入 10 3 2 4" xfId="41170" xr:uid="{00000000-0005-0000-0000-0000C3470000}"/>
    <cellStyle name="輸入 10 3 3" xfId="7223" xr:uid="{00000000-0005-0000-0000-0000D90A0000}"/>
    <cellStyle name="輸入 10 3 3 2" xfId="27408" xr:uid="{00000000-0005-0000-0000-0000C5470000}"/>
    <cellStyle name="輸入 10 3 3 3" xfId="42499" xr:uid="{00000000-0005-0000-0000-0000C5470000}"/>
    <cellStyle name="輸入 10 3 4" xfId="4160" xr:uid="{00000000-0005-0000-0000-0000D90A0000}"/>
    <cellStyle name="輸入 10 3 4 2" xfId="24713" xr:uid="{00000000-0005-0000-0000-0000C6470000}"/>
    <cellStyle name="輸入 10 3 4 3" xfId="22693" xr:uid="{00000000-0005-0000-0000-0000C6470000}"/>
    <cellStyle name="輸入 10 3 5" xfId="6717" xr:uid="{00000000-0005-0000-0000-0000D90A0000}"/>
    <cellStyle name="輸入 10 3 5 2" xfId="26978" xr:uid="{00000000-0005-0000-0000-0000C7470000}"/>
    <cellStyle name="輸入 10 3 5 3" xfId="42152" xr:uid="{00000000-0005-0000-0000-0000C7470000}"/>
    <cellStyle name="輸入 10 3 6" xfId="11028" xr:uid="{00000000-0005-0000-0000-0000542B0000}"/>
    <cellStyle name="輸入 10 3 7" xfId="12575" xr:uid="{00000000-0005-0000-0000-00008B060000}"/>
    <cellStyle name="輸入 10 3 7 2" xfId="31131" xr:uid="{00000000-0005-0000-0000-0000C9470000}"/>
    <cellStyle name="輸入 10 3 7 3" xfId="45231" xr:uid="{00000000-0005-0000-0000-0000C9470000}"/>
    <cellStyle name="輸入 10 3 8" xfId="12255" xr:uid="{00000000-0005-0000-0000-0000D80A0000}"/>
    <cellStyle name="輸入 10 3 8 2" xfId="30816" xr:uid="{00000000-0005-0000-0000-0000CA470000}"/>
    <cellStyle name="輸入 10 3 8 3" xfId="44936" xr:uid="{00000000-0005-0000-0000-0000CA470000}"/>
    <cellStyle name="輸入 10 3 9" xfId="12300" xr:uid="{00000000-0005-0000-0000-0000D90A0000}"/>
    <cellStyle name="輸入 10 3 9 2" xfId="30861" xr:uid="{00000000-0005-0000-0000-0000CB470000}"/>
    <cellStyle name="輸入 10 3 9 3" xfId="44974" xr:uid="{00000000-0005-0000-0000-0000CB470000}"/>
    <cellStyle name="輸入 10 4" xfId="2798" xr:uid="{00000000-0005-0000-0000-00008B060000}"/>
    <cellStyle name="輸入 10 4 10" xfId="18705" xr:uid="{00000000-0005-0000-0000-0000DA0A0000}"/>
    <cellStyle name="輸入 10 4 10 2" xfId="37261" xr:uid="{00000000-0005-0000-0000-0000CD470000}"/>
    <cellStyle name="輸入 10 4 10 3" xfId="50758" xr:uid="{00000000-0005-0000-0000-0000CD470000}"/>
    <cellStyle name="輸入 10 4 11" xfId="55619" xr:uid="{00000000-0005-0000-0000-00008B060000}"/>
    <cellStyle name="輸入 10 4 2" xfId="6005" xr:uid="{00000000-0005-0000-0000-0000DA0A0000}"/>
    <cellStyle name="輸入 10 4 2 2" xfId="26413" xr:uid="{00000000-0005-0000-0000-0000CE470000}"/>
    <cellStyle name="輸入 10 4 2 3" xfId="41727" xr:uid="{00000000-0005-0000-0000-0000CE470000}"/>
    <cellStyle name="輸入 10 4 3" xfId="7971" xr:uid="{00000000-0005-0000-0000-0000DA0A0000}"/>
    <cellStyle name="輸入 10 4 3 2" xfId="27999" xr:uid="{00000000-0005-0000-0000-0000CF470000}"/>
    <cellStyle name="輸入 10 4 3 3" xfId="42913" xr:uid="{00000000-0005-0000-0000-0000CF470000}"/>
    <cellStyle name="輸入 10 4 4" xfId="8831" xr:uid="{00000000-0005-0000-0000-0000DA0A0000}"/>
    <cellStyle name="輸入 10 4 4 2" xfId="28680" xr:uid="{00000000-0005-0000-0000-0000D0470000}"/>
    <cellStyle name="輸入 10 4 4 3" xfId="43390" xr:uid="{00000000-0005-0000-0000-0000D0470000}"/>
    <cellStyle name="輸入 10 4 5" xfId="9688" xr:uid="{00000000-0005-0000-0000-0000DA0A0000}"/>
    <cellStyle name="輸入 10 4 5 2" xfId="29289" xr:uid="{00000000-0005-0000-0000-0000D1470000}"/>
    <cellStyle name="輸入 10 4 5 3" xfId="43887" xr:uid="{00000000-0005-0000-0000-0000D1470000}"/>
    <cellStyle name="輸入 10 4 6" xfId="11029" xr:uid="{00000000-0005-0000-0000-0000552B0000}"/>
    <cellStyle name="輸入 10 4 7" xfId="13090" xr:uid="{00000000-0005-0000-0000-0000DA0A0000}"/>
    <cellStyle name="輸入 10 4 7 2" xfId="31646" xr:uid="{00000000-0005-0000-0000-0000D3470000}"/>
    <cellStyle name="輸入 10 4 7 3" xfId="45729" xr:uid="{00000000-0005-0000-0000-0000D3470000}"/>
    <cellStyle name="輸入 10 4 8" xfId="16704" xr:uid="{00000000-0005-0000-0000-0000DA0A0000}"/>
    <cellStyle name="輸入 10 4 8 2" xfId="35260" xr:uid="{00000000-0005-0000-0000-0000D4470000}"/>
    <cellStyle name="輸入 10 4 8 3" xfId="48973" xr:uid="{00000000-0005-0000-0000-0000D4470000}"/>
    <cellStyle name="輸入 10 4 9" xfId="14147" xr:uid="{00000000-0005-0000-0000-00008B060000}"/>
    <cellStyle name="輸入 10 4 9 2" xfId="32703" xr:uid="{00000000-0005-0000-0000-0000D5470000}"/>
    <cellStyle name="輸入 10 4 9 3" xfId="46703" xr:uid="{00000000-0005-0000-0000-0000D5470000}"/>
    <cellStyle name="輸入 10 5" xfId="2971" xr:uid="{00000000-0005-0000-0000-00008B060000}"/>
    <cellStyle name="輸入 10 5 10" xfId="24173" xr:uid="{00000000-0005-0000-0000-0000D6470000}"/>
    <cellStyle name="輸入 10 5 11" xfId="55792" xr:uid="{00000000-0005-0000-0000-00008B060000}"/>
    <cellStyle name="輸入 10 5 2" xfId="6178" xr:uid="{00000000-0005-0000-0000-0000DB0A0000}"/>
    <cellStyle name="輸入 10 5 2 2" xfId="20847" xr:uid="{00000000-0005-0000-0000-0000150E0000}"/>
    <cellStyle name="輸入 10 5 2 2 2" xfId="39390" xr:uid="{00000000-0005-0000-0000-0000D8470000}"/>
    <cellStyle name="輸入 10 5 2 2 3" xfId="52751" xr:uid="{00000000-0005-0000-0000-0000D8470000}"/>
    <cellStyle name="輸入 10 5 2 3" xfId="26586" xr:uid="{00000000-0005-0000-0000-0000D7470000}"/>
    <cellStyle name="輸入 10 5 2 4" xfId="41880" xr:uid="{00000000-0005-0000-0000-0000D7470000}"/>
    <cellStyle name="輸入 10 5 3" xfId="9861" xr:uid="{00000000-0005-0000-0000-0000DB0A0000}"/>
    <cellStyle name="輸入 10 5 3 2" xfId="29462" xr:uid="{00000000-0005-0000-0000-0000D9470000}"/>
    <cellStyle name="輸入 10 5 3 3" xfId="44040" xr:uid="{00000000-0005-0000-0000-0000D9470000}"/>
    <cellStyle name="輸入 10 5 4" xfId="11030" xr:uid="{00000000-0005-0000-0000-0000562B0000}"/>
    <cellStyle name="輸入 10 5 5" xfId="12019" xr:uid="{00000000-0005-0000-0000-0000DB0A0000}"/>
    <cellStyle name="輸入 10 5 5 2" xfId="30583" xr:uid="{00000000-0005-0000-0000-0000DB470000}"/>
    <cellStyle name="輸入 10 5 5 3" xfId="44727" xr:uid="{00000000-0005-0000-0000-0000DB470000}"/>
    <cellStyle name="輸入 10 5 6" xfId="16877" xr:uid="{00000000-0005-0000-0000-0000DB0A0000}"/>
    <cellStyle name="輸入 10 5 6 2" xfId="35433" xr:uid="{00000000-0005-0000-0000-0000DC470000}"/>
    <cellStyle name="輸入 10 5 6 3" xfId="49126" xr:uid="{00000000-0005-0000-0000-0000DC470000}"/>
    <cellStyle name="輸入 10 5 7" xfId="17398" xr:uid="{00000000-0005-0000-0000-00008B060000}"/>
    <cellStyle name="輸入 10 5 7 2" xfId="35954" xr:uid="{00000000-0005-0000-0000-0000DD470000}"/>
    <cellStyle name="輸入 10 5 7 3" xfId="49608" xr:uid="{00000000-0005-0000-0000-0000DD470000}"/>
    <cellStyle name="輸入 10 5 8" xfId="17162" xr:uid="{00000000-0005-0000-0000-0000DB0A0000}"/>
    <cellStyle name="輸入 10 5 8 2" xfId="35718" xr:uid="{00000000-0005-0000-0000-0000DE470000}"/>
    <cellStyle name="輸入 10 5 8 3" xfId="49393" xr:uid="{00000000-0005-0000-0000-0000DE470000}"/>
    <cellStyle name="輸入 10 5 9" xfId="21735" xr:uid="{00000000-0005-0000-0000-00008B060000}"/>
    <cellStyle name="輸入 10 5 9 2" xfId="40275" xr:uid="{00000000-0005-0000-0000-0000DF470000}"/>
    <cellStyle name="輸入 10 5 9 3" xfId="53623" xr:uid="{00000000-0005-0000-0000-0000DF470000}"/>
    <cellStyle name="輸入 10 6" xfId="4841" xr:uid="{00000000-0005-0000-0000-0000D40A0000}"/>
    <cellStyle name="輸入 10 6 2" xfId="20002" xr:uid="{00000000-0005-0000-0000-0000160E0000}"/>
    <cellStyle name="輸入 10 6 2 2" xfId="38555" xr:uid="{00000000-0005-0000-0000-0000E1470000}"/>
    <cellStyle name="輸入 10 6 2 3" xfId="52047" xr:uid="{00000000-0005-0000-0000-0000E1470000}"/>
    <cellStyle name="輸入 10 6 3" xfId="25292" xr:uid="{00000000-0005-0000-0000-0000E0470000}"/>
    <cellStyle name="輸入 10 6 4" xfId="28259" xr:uid="{00000000-0005-0000-0000-0000E0470000}"/>
    <cellStyle name="輸入 10 7" xfId="11023" xr:uid="{00000000-0005-0000-0000-00004F2B0000}"/>
    <cellStyle name="輸入 10 8" xfId="15442" xr:uid="{00000000-0005-0000-0000-00008B060000}"/>
    <cellStyle name="輸入 10 8 2" xfId="33998" xr:uid="{00000000-0005-0000-0000-0000E3470000}"/>
    <cellStyle name="輸入 10 8 3" xfId="47922" xr:uid="{00000000-0005-0000-0000-0000E3470000}"/>
    <cellStyle name="輸入 10 9" xfId="13793" xr:uid="{00000000-0005-0000-0000-0000D40A0000}"/>
    <cellStyle name="輸入 10 9 2" xfId="32349" xr:uid="{00000000-0005-0000-0000-0000E4470000}"/>
    <cellStyle name="輸入 10 9 3" xfId="46377" xr:uid="{00000000-0005-0000-0000-0000E4470000}"/>
    <cellStyle name="輸入 11" xfId="1630" xr:uid="{00000000-0005-0000-0000-00008D060000}"/>
    <cellStyle name="輸入 11 10" xfId="19342" xr:uid="{00000000-0005-0000-0000-0000DC0A0000}"/>
    <cellStyle name="輸入 11 10 2" xfId="37898" xr:uid="{00000000-0005-0000-0000-0000E6470000}"/>
    <cellStyle name="輸入 11 10 3" xfId="51390" xr:uid="{00000000-0005-0000-0000-0000E6470000}"/>
    <cellStyle name="輸入 11 11" xfId="21170" xr:uid="{00000000-0005-0000-0000-00008D060000}"/>
    <cellStyle name="輸入 11 11 2" xfId="39710" xr:uid="{00000000-0005-0000-0000-0000E7470000}"/>
    <cellStyle name="輸入 11 11 3" xfId="53058" xr:uid="{00000000-0005-0000-0000-0000E7470000}"/>
    <cellStyle name="輸入 11 12" xfId="19709" xr:uid="{00000000-0005-0000-0000-00008D060000}"/>
    <cellStyle name="輸入 11 12 2" xfId="38265" xr:uid="{00000000-0005-0000-0000-0000E8470000}"/>
    <cellStyle name="輸入 11 12 3" xfId="51757" xr:uid="{00000000-0005-0000-0000-0000E8470000}"/>
    <cellStyle name="輸入 11 13" xfId="23251" xr:uid="{00000000-0005-0000-0000-0000E5470000}"/>
    <cellStyle name="輸入 11 14" xfId="29815" xr:uid="{00000000-0005-0000-0000-0000E5470000}"/>
    <cellStyle name="輸入 11 15" xfId="54617" xr:uid="{00000000-0005-0000-0000-00008D060000}"/>
    <cellStyle name="輸入 11 2" xfId="1631" xr:uid="{00000000-0005-0000-0000-00008E060000}"/>
    <cellStyle name="輸入 11 2 10" xfId="21171" xr:uid="{00000000-0005-0000-0000-00008E060000}"/>
    <cellStyle name="輸入 11 2 10 2" xfId="39711" xr:uid="{00000000-0005-0000-0000-0000EA470000}"/>
    <cellStyle name="輸入 11 2 10 3" xfId="53059" xr:uid="{00000000-0005-0000-0000-0000EA470000}"/>
    <cellStyle name="輸入 11 2 11" xfId="21084" xr:uid="{00000000-0005-0000-0000-00008E060000}"/>
    <cellStyle name="輸入 11 2 11 2" xfId="39624" xr:uid="{00000000-0005-0000-0000-0000EB470000}"/>
    <cellStyle name="輸入 11 2 11 3" xfId="52972" xr:uid="{00000000-0005-0000-0000-0000EB470000}"/>
    <cellStyle name="輸入 11 2 12" xfId="23252" xr:uid="{00000000-0005-0000-0000-0000E9470000}"/>
    <cellStyle name="輸入 11 2 13" xfId="23123" xr:uid="{00000000-0005-0000-0000-0000E9470000}"/>
    <cellStyle name="輸入 11 2 14" xfId="54618" xr:uid="{00000000-0005-0000-0000-00008E060000}"/>
    <cellStyle name="輸入 11 2 2" xfId="2047" xr:uid="{00000000-0005-0000-0000-00008E060000}"/>
    <cellStyle name="輸入 11 2 2 10" xfId="18289" xr:uid="{00000000-0005-0000-0000-00008E060000}"/>
    <cellStyle name="輸入 11 2 2 10 2" xfId="36845" xr:uid="{00000000-0005-0000-0000-0000ED470000}"/>
    <cellStyle name="輸入 11 2 2 10 3" xfId="50378" xr:uid="{00000000-0005-0000-0000-0000ED470000}"/>
    <cellStyle name="輸入 11 2 2 11" xfId="19946" xr:uid="{00000000-0005-0000-0000-0000DE0A0000}"/>
    <cellStyle name="輸入 11 2 2 11 2" xfId="38502" xr:uid="{00000000-0005-0000-0000-0000EE470000}"/>
    <cellStyle name="輸入 11 2 2 11 3" xfId="51994" xr:uid="{00000000-0005-0000-0000-0000EE470000}"/>
    <cellStyle name="輸入 11 2 2 12" xfId="23567" xr:uid="{00000000-0005-0000-0000-0000EC470000}"/>
    <cellStyle name="輸入 11 2 2 13" xfId="54967" xr:uid="{00000000-0005-0000-0000-00008E060000}"/>
    <cellStyle name="輸入 11 2 2 2" xfId="5254" xr:uid="{00000000-0005-0000-0000-0000DE0A0000}"/>
    <cellStyle name="輸入 11 2 2 2 2" xfId="20281" xr:uid="{00000000-0005-0000-0000-00001A0E0000}"/>
    <cellStyle name="輸入 11 2 2 2 2 2" xfId="38833" xr:uid="{00000000-0005-0000-0000-0000F0470000}"/>
    <cellStyle name="輸入 11 2 2 2 2 3" xfId="52312" xr:uid="{00000000-0005-0000-0000-0000F0470000}"/>
    <cellStyle name="輸入 11 2 2 2 3" xfId="25671" xr:uid="{00000000-0005-0000-0000-0000EF470000}"/>
    <cellStyle name="輸入 11 2 2 2 4" xfId="41167" xr:uid="{00000000-0005-0000-0000-0000EF470000}"/>
    <cellStyle name="輸入 11 2 2 3" xfId="7220" xr:uid="{00000000-0005-0000-0000-0000DE0A0000}"/>
    <cellStyle name="輸入 11 2 2 3 2" xfId="27405" xr:uid="{00000000-0005-0000-0000-0000F1470000}"/>
    <cellStyle name="輸入 11 2 2 3 3" xfId="42496" xr:uid="{00000000-0005-0000-0000-0000F1470000}"/>
    <cellStyle name="輸入 11 2 2 4" xfId="4157" xr:uid="{00000000-0005-0000-0000-0000DE0A0000}"/>
    <cellStyle name="輸入 11 2 2 4 2" xfId="24710" xr:uid="{00000000-0005-0000-0000-0000F2470000}"/>
    <cellStyle name="輸入 11 2 2 4 3" xfId="27792" xr:uid="{00000000-0005-0000-0000-0000F2470000}"/>
    <cellStyle name="輸入 11 2 2 5" xfId="6714" xr:uid="{00000000-0005-0000-0000-0000DE0A0000}"/>
    <cellStyle name="輸入 11 2 2 5 2" xfId="26975" xr:uid="{00000000-0005-0000-0000-0000F3470000}"/>
    <cellStyle name="輸入 11 2 2 5 3" xfId="42149" xr:uid="{00000000-0005-0000-0000-0000F3470000}"/>
    <cellStyle name="輸入 11 2 2 6" xfId="11033" xr:uid="{00000000-0005-0000-0000-0000592B0000}"/>
    <cellStyle name="輸入 11 2 2 7" xfId="12578" xr:uid="{00000000-0005-0000-0000-00008E060000}"/>
    <cellStyle name="輸入 11 2 2 7 2" xfId="31134" xr:uid="{00000000-0005-0000-0000-0000F5470000}"/>
    <cellStyle name="輸入 11 2 2 7 3" xfId="45234" xr:uid="{00000000-0005-0000-0000-0000F5470000}"/>
    <cellStyle name="輸入 11 2 2 8" xfId="14647" xr:uid="{00000000-0005-0000-0000-0000DD0A0000}"/>
    <cellStyle name="輸入 11 2 2 8 2" xfId="33203" xr:uid="{00000000-0005-0000-0000-0000F6470000}"/>
    <cellStyle name="輸入 11 2 2 8 3" xfId="47173" xr:uid="{00000000-0005-0000-0000-0000F6470000}"/>
    <cellStyle name="輸入 11 2 2 9" xfId="12158" xr:uid="{00000000-0005-0000-0000-0000DE0A0000}"/>
    <cellStyle name="輸入 11 2 2 9 2" xfId="30721" xr:uid="{00000000-0005-0000-0000-0000F7470000}"/>
    <cellStyle name="輸入 11 2 2 9 3" xfId="44855" xr:uid="{00000000-0005-0000-0000-0000F7470000}"/>
    <cellStyle name="輸入 11 2 3" xfId="2801" xr:uid="{00000000-0005-0000-0000-00008E060000}"/>
    <cellStyle name="輸入 11 2 3 10" xfId="18706" xr:uid="{00000000-0005-0000-0000-0000DF0A0000}"/>
    <cellStyle name="輸入 11 2 3 10 2" xfId="37262" xr:uid="{00000000-0005-0000-0000-0000F9470000}"/>
    <cellStyle name="輸入 11 2 3 10 3" xfId="50759" xr:uid="{00000000-0005-0000-0000-0000F9470000}"/>
    <cellStyle name="輸入 11 2 3 11" xfId="55622" xr:uid="{00000000-0005-0000-0000-00008E060000}"/>
    <cellStyle name="輸入 11 2 3 2" xfId="6008" xr:uid="{00000000-0005-0000-0000-0000DF0A0000}"/>
    <cellStyle name="輸入 11 2 3 2 2" xfId="26416" xr:uid="{00000000-0005-0000-0000-0000FA470000}"/>
    <cellStyle name="輸入 11 2 3 2 3" xfId="41730" xr:uid="{00000000-0005-0000-0000-0000FA470000}"/>
    <cellStyle name="輸入 11 2 3 3" xfId="7974" xr:uid="{00000000-0005-0000-0000-0000DF0A0000}"/>
    <cellStyle name="輸入 11 2 3 3 2" xfId="28002" xr:uid="{00000000-0005-0000-0000-0000FB470000}"/>
    <cellStyle name="輸入 11 2 3 3 3" xfId="42916" xr:uid="{00000000-0005-0000-0000-0000FB470000}"/>
    <cellStyle name="輸入 11 2 3 4" xfId="8834" xr:uid="{00000000-0005-0000-0000-0000DF0A0000}"/>
    <cellStyle name="輸入 11 2 3 4 2" xfId="28683" xr:uid="{00000000-0005-0000-0000-0000FC470000}"/>
    <cellStyle name="輸入 11 2 3 4 3" xfId="43393" xr:uid="{00000000-0005-0000-0000-0000FC470000}"/>
    <cellStyle name="輸入 11 2 3 5" xfId="9691" xr:uid="{00000000-0005-0000-0000-0000DF0A0000}"/>
    <cellStyle name="輸入 11 2 3 5 2" xfId="29292" xr:uid="{00000000-0005-0000-0000-0000FD470000}"/>
    <cellStyle name="輸入 11 2 3 5 3" xfId="43890" xr:uid="{00000000-0005-0000-0000-0000FD470000}"/>
    <cellStyle name="輸入 11 2 3 6" xfId="11034" xr:uid="{00000000-0005-0000-0000-00005A2B0000}"/>
    <cellStyle name="輸入 11 2 3 7" xfId="13087" xr:uid="{00000000-0005-0000-0000-0000DF0A0000}"/>
    <cellStyle name="輸入 11 2 3 7 2" xfId="31643" xr:uid="{00000000-0005-0000-0000-0000FF470000}"/>
    <cellStyle name="輸入 11 2 3 7 3" xfId="45726" xr:uid="{00000000-0005-0000-0000-0000FF470000}"/>
    <cellStyle name="輸入 11 2 3 8" xfId="16707" xr:uid="{00000000-0005-0000-0000-0000DF0A0000}"/>
    <cellStyle name="輸入 11 2 3 8 2" xfId="35263" xr:uid="{00000000-0005-0000-0000-000000480000}"/>
    <cellStyle name="輸入 11 2 3 8 3" xfId="48976" xr:uid="{00000000-0005-0000-0000-000000480000}"/>
    <cellStyle name="輸入 11 2 3 9" xfId="14286" xr:uid="{00000000-0005-0000-0000-00008E060000}"/>
    <cellStyle name="輸入 11 2 3 9 2" xfId="32842" xr:uid="{00000000-0005-0000-0000-000001480000}"/>
    <cellStyle name="輸入 11 2 3 9 3" xfId="46834" xr:uid="{00000000-0005-0000-0000-000001480000}"/>
    <cellStyle name="輸入 11 2 4" xfId="2974" xr:uid="{00000000-0005-0000-0000-00008E060000}"/>
    <cellStyle name="輸入 11 2 4 10" xfId="24176" xr:uid="{00000000-0005-0000-0000-000002480000}"/>
    <cellStyle name="輸入 11 2 4 11" xfId="55795" xr:uid="{00000000-0005-0000-0000-00008E060000}"/>
    <cellStyle name="輸入 11 2 4 2" xfId="6181" xr:uid="{00000000-0005-0000-0000-0000E00A0000}"/>
    <cellStyle name="輸入 11 2 4 2 2" xfId="20850" xr:uid="{00000000-0005-0000-0000-00001D0E0000}"/>
    <cellStyle name="輸入 11 2 4 2 2 2" xfId="39393" xr:uid="{00000000-0005-0000-0000-000004480000}"/>
    <cellStyle name="輸入 11 2 4 2 2 3" xfId="52754" xr:uid="{00000000-0005-0000-0000-000004480000}"/>
    <cellStyle name="輸入 11 2 4 2 3" xfId="26589" xr:uid="{00000000-0005-0000-0000-000003480000}"/>
    <cellStyle name="輸入 11 2 4 2 4" xfId="41883" xr:uid="{00000000-0005-0000-0000-000003480000}"/>
    <cellStyle name="輸入 11 2 4 3" xfId="9864" xr:uid="{00000000-0005-0000-0000-0000E00A0000}"/>
    <cellStyle name="輸入 11 2 4 3 2" xfId="29465" xr:uid="{00000000-0005-0000-0000-000005480000}"/>
    <cellStyle name="輸入 11 2 4 3 3" xfId="44043" xr:uid="{00000000-0005-0000-0000-000005480000}"/>
    <cellStyle name="輸入 11 2 4 4" xfId="11035" xr:uid="{00000000-0005-0000-0000-00005B2B0000}"/>
    <cellStyle name="輸入 11 2 4 5" xfId="12017" xr:uid="{00000000-0005-0000-0000-0000E00A0000}"/>
    <cellStyle name="輸入 11 2 4 5 2" xfId="30581" xr:uid="{00000000-0005-0000-0000-000007480000}"/>
    <cellStyle name="輸入 11 2 4 5 3" xfId="44725" xr:uid="{00000000-0005-0000-0000-000007480000}"/>
    <cellStyle name="輸入 11 2 4 6" xfId="16880" xr:uid="{00000000-0005-0000-0000-0000E00A0000}"/>
    <cellStyle name="輸入 11 2 4 6 2" xfId="35436" xr:uid="{00000000-0005-0000-0000-000008480000}"/>
    <cellStyle name="輸入 11 2 4 6 3" xfId="49129" xr:uid="{00000000-0005-0000-0000-000008480000}"/>
    <cellStyle name="輸入 11 2 4 7" xfId="18087" xr:uid="{00000000-0005-0000-0000-00008E060000}"/>
    <cellStyle name="輸入 11 2 4 7 2" xfId="36643" xr:uid="{00000000-0005-0000-0000-000009480000}"/>
    <cellStyle name="輸入 11 2 4 7 3" xfId="50203" xr:uid="{00000000-0005-0000-0000-000009480000}"/>
    <cellStyle name="輸入 11 2 4 8" xfId="15784" xr:uid="{00000000-0005-0000-0000-0000E00A0000}"/>
    <cellStyle name="輸入 11 2 4 8 2" xfId="34340" xr:uid="{00000000-0005-0000-0000-00000A480000}"/>
    <cellStyle name="輸入 11 2 4 8 3" xfId="48196" xr:uid="{00000000-0005-0000-0000-00000A480000}"/>
    <cellStyle name="輸入 11 2 4 9" xfId="21738" xr:uid="{00000000-0005-0000-0000-00008E060000}"/>
    <cellStyle name="輸入 11 2 4 9 2" xfId="40278" xr:uid="{00000000-0005-0000-0000-00000B480000}"/>
    <cellStyle name="輸入 11 2 4 9 3" xfId="53626" xr:uid="{00000000-0005-0000-0000-00000B480000}"/>
    <cellStyle name="輸入 11 2 5" xfId="4844" xr:uid="{00000000-0005-0000-0000-0000DD0A0000}"/>
    <cellStyle name="輸入 11 2 5 2" xfId="20005" xr:uid="{00000000-0005-0000-0000-00001E0E0000}"/>
    <cellStyle name="輸入 11 2 5 2 2" xfId="38558" xr:uid="{00000000-0005-0000-0000-00000D480000}"/>
    <cellStyle name="輸入 11 2 5 2 3" xfId="52050" xr:uid="{00000000-0005-0000-0000-00000D480000}"/>
    <cellStyle name="輸入 11 2 5 3" xfId="25295" xr:uid="{00000000-0005-0000-0000-00000C480000}"/>
    <cellStyle name="輸入 11 2 5 4" xfId="27199" xr:uid="{00000000-0005-0000-0000-00000C480000}"/>
    <cellStyle name="輸入 11 2 6" xfId="11032" xr:uid="{00000000-0005-0000-0000-0000582B0000}"/>
    <cellStyle name="輸入 11 2 7" xfId="15439" xr:uid="{00000000-0005-0000-0000-00008E060000}"/>
    <cellStyle name="輸入 11 2 7 2" xfId="33995" xr:uid="{00000000-0005-0000-0000-00000F480000}"/>
    <cellStyle name="輸入 11 2 7 3" xfId="47919" xr:uid="{00000000-0005-0000-0000-00000F480000}"/>
    <cellStyle name="輸入 11 2 8" xfId="13734" xr:uid="{00000000-0005-0000-0000-0000DD0A0000}"/>
    <cellStyle name="輸入 11 2 8 2" xfId="32290" xr:uid="{00000000-0005-0000-0000-000010480000}"/>
    <cellStyle name="輸入 11 2 8 3" xfId="46322" xr:uid="{00000000-0005-0000-0000-000010480000}"/>
    <cellStyle name="輸入 11 2 9" xfId="19218" xr:uid="{00000000-0005-0000-0000-0000DD0A0000}"/>
    <cellStyle name="輸入 11 2 9 2" xfId="37774" xr:uid="{00000000-0005-0000-0000-000011480000}"/>
    <cellStyle name="輸入 11 2 9 3" xfId="51266" xr:uid="{00000000-0005-0000-0000-000011480000}"/>
    <cellStyle name="輸入 11 3" xfId="2048" xr:uid="{00000000-0005-0000-0000-00008D060000}"/>
    <cellStyle name="輸入 11 3 10" xfId="18545" xr:uid="{00000000-0005-0000-0000-00008D060000}"/>
    <cellStyle name="輸入 11 3 10 2" xfId="37101" xr:uid="{00000000-0005-0000-0000-000013480000}"/>
    <cellStyle name="輸入 11 3 10 3" xfId="50603" xr:uid="{00000000-0005-0000-0000-000013480000}"/>
    <cellStyle name="輸入 11 3 11" xfId="16057" xr:uid="{00000000-0005-0000-0000-0000E10A0000}"/>
    <cellStyle name="輸入 11 3 11 2" xfId="34613" xr:uid="{00000000-0005-0000-0000-000014480000}"/>
    <cellStyle name="輸入 11 3 11 3" xfId="48430" xr:uid="{00000000-0005-0000-0000-000014480000}"/>
    <cellStyle name="輸入 11 3 12" xfId="23568" xr:uid="{00000000-0005-0000-0000-000012480000}"/>
    <cellStyle name="輸入 11 3 13" xfId="54968" xr:uid="{00000000-0005-0000-0000-00008D060000}"/>
    <cellStyle name="輸入 11 3 2" xfId="5255" xr:uid="{00000000-0005-0000-0000-0000E10A0000}"/>
    <cellStyle name="輸入 11 3 2 2" xfId="20282" xr:uid="{00000000-0005-0000-0000-0000200E0000}"/>
    <cellStyle name="輸入 11 3 2 2 2" xfId="38834" xr:uid="{00000000-0005-0000-0000-000016480000}"/>
    <cellStyle name="輸入 11 3 2 2 3" xfId="52313" xr:uid="{00000000-0005-0000-0000-000016480000}"/>
    <cellStyle name="輸入 11 3 2 3" xfId="25672" xr:uid="{00000000-0005-0000-0000-000015480000}"/>
    <cellStyle name="輸入 11 3 2 4" xfId="41168" xr:uid="{00000000-0005-0000-0000-000015480000}"/>
    <cellStyle name="輸入 11 3 3" xfId="7221" xr:uid="{00000000-0005-0000-0000-0000E10A0000}"/>
    <cellStyle name="輸入 11 3 3 2" xfId="27406" xr:uid="{00000000-0005-0000-0000-000017480000}"/>
    <cellStyle name="輸入 11 3 3 3" xfId="42497" xr:uid="{00000000-0005-0000-0000-000017480000}"/>
    <cellStyle name="輸入 11 3 4" xfId="4158" xr:uid="{00000000-0005-0000-0000-0000E10A0000}"/>
    <cellStyle name="輸入 11 3 4 2" xfId="24711" xr:uid="{00000000-0005-0000-0000-000018480000}"/>
    <cellStyle name="輸入 11 3 4 3" xfId="24490" xr:uid="{00000000-0005-0000-0000-000018480000}"/>
    <cellStyle name="輸入 11 3 5" xfId="6715" xr:uid="{00000000-0005-0000-0000-0000E10A0000}"/>
    <cellStyle name="輸入 11 3 5 2" xfId="26976" xr:uid="{00000000-0005-0000-0000-000019480000}"/>
    <cellStyle name="輸入 11 3 5 3" xfId="42150" xr:uid="{00000000-0005-0000-0000-000019480000}"/>
    <cellStyle name="輸入 11 3 6" xfId="11036" xr:uid="{00000000-0005-0000-0000-00005C2B0000}"/>
    <cellStyle name="輸入 11 3 7" xfId="12577" xr:uid="{00000000-0005-0000-0000-00008D060000}"/>
    <cellStyle name="輸入 11 3 7 2" xfId="31133" xr:uid="{00000000-0005-0000-0000-00001B480000}"/>
    <cellStyle name="輸入 11 3 7 3" xfId="45233" xr:uid="{00000000-0005-0000-0000-00001B480000}"/>
    <cellStyle name="輸入 11 3 8" xfId="11502" xr:uid="{00000000-0005-0000-0000-0000E00A0000}"/>
    <cellStyle name="輸入 11 3 8 2" xfId="30066" xr:uid="{00000000-0005-0000-0000-00001C480000}"/>
    <cellStyle name="輸入 11 3 8 3" xfId="44282" xr:uid="{00000000-0005-0000-0000-00001C480000}"/>
    <cellStyle name="輸入 11 3 9" xfId="11547" xr:uid="{00000000-0005-0000-0000-0000E10A0000}"/>
    <cellStyle name="輸入 11 3 9 2" xfId="30111" xr:uid="{00000000-0005-0000-0000-00001D480000}"/>
    <cellStyle name="輸入 11 3 9 3" xfId="44321" xr:uid="{00000000-0005-0000-0000-00001D480000}"/>
    <cellStyle name="輸入 11 4" xfId="2800" xr:uid="{00000000-0005-0000-0000-00008D060000}"/>
    <cellStyle name="輸入 11 4 10" xfId="11589" xr:uid="{00000000-0005-0000-0000-0000E20A0000}"/>
    <cellStyle name="輸入 11 4 10 2" xfId="30153" xr:uid="{00000000-0005-0000-0000-00001F480000}"/>
    <cellStyle name="輸入 11 4 10 3" xfId="44353" xr:uid="{00000000-0005-0000-0000-00001F480000}"/>
    <cellStyle name="輸入 11 4 11" xfId="55621" xr:uid="{00000000-0005-0000-0000-00008D060000}"/>
    <cellStyle name="輸入 11 4 2" xfId="6007" xr:uid="{00000000-0005-0000-0000-0000E20A0000}"/>
    <cellStyle name="輸入 11 4 2 2" xfId="26415" xr:uid="{00000000-0005-0000-0000-000020480000}"/>
    <cellStyle name="輸入 11 4 2 3" xfId="41729" xr:uid="{00000000-0005-0000-0000-000020480000}"/>
    <cellStyle name="輸入 11 4 3" xfId="7973" xr:uid="{00000000-0005-0000-0000-0000E20A0000}"/>
    <cellStyle name="輸入 11 4 3 2" xfId="28001" xr:uid="{00000000-0005-0000-0000-000021480000}"/>
    <cellStyle name="輸入 11 4 3 3" xfId="42915" xr:uid="{00000000-0005-0000-0000-000021480000}"/>
    <cellStyle name="輸入 11 4 4" xfId="8833" xr:uid="{00000000-0005-0000-0000-0000E20A0000}"/>
    <cellStyle name="輸入 11 4 4 2" xfId="28682" xr:uid="{00000000-0005-0000-0000-000022480000}"/>
    <cellStyle name="輸入 11 4 4 3" xfId="43392" xr:uid="{00000000-0005-0000-0000-000022480000}"/>
    <cellStyle name="輸入 11 4 5" xfId="9690" xr:uid="{00000000-0005-0000-0000-0000E20A0000}"/>
    <cellStyle name="輸入 11 4 5 2" xfId="29291" xr:uid="{00000000-0005-0000-0000-000023480000}"/>
    <cellStyle name="輸入 11 4 5 3" xfId="43889" xr:uid="{00000000-0005-0000-0000-000023480000}"/>
    <cellStyle name="輸入 11 4 6" xfId="11037" xr:uid="{00000000-0005-0000-0000-00005D2B0000}"/>
    <cellStyle name="輸入 11 4 7" xfId="13088" xr:uid="{00000000-0005-0000-0000-0000E20A0000}"/>
    <cellStyle name="輸入 11 4 7 2" xfId="31644" xr:uid="{00000000-0005-0000-0000-000025480000}"/>
    <cellStyle name="輸入 11 4 7 3" xfId="45727" xr:uid="{00000000-0005-0000-0000-000025480000}"/>
    <cellStyle name="輸入 11 4 8" xfId="16706" xr:uid="{00000000-0005-0000-0000-0000E20A0000}"/>
    <cellStyle name="輸入 11 4 8 2" xfId="35262" xr:uid="{00000000-0005-0000-0000-000026480000}"/>
    <cellStyle name="輸入 11 4 8 3" xfId="48975" xr:uid="{00000000-0005-0000-0000-000026480000}"/>
    <cellStyle name="輸入 11 4 9" xfId="15419" xr:uid="{00000000-0005-0000-0000-00008D060000}"/>
    <cellStyle name="輸入 11 4 9 2" xfId="33975" xr:uid="{00000000-0005-0000-0000-000027480000}"/>
    <cellStyle name="輸入 11 4 9 3" xfId="47900" xr:uid="{00000000-0005-0000-0000-000027480000}"/>
    <cellStyle name="輸入 11 5" xfId="2973" xr:uid="{00000000-0005-0000-0000-00008D060000}"/>
    <cellStyle name="輸入 11 5 10" xfId="24175" xr:uid="{00000000-0005-0000-0000-000028480000}"/>
    <cellStyle name="輸入 11 5 11" xfId="55794" xr:uid="{00000000-0005-0000-0000-00008D060000}"/>
    <cellStyle name="輸入 11 5 2" xfId="6180" xr:uid="{00000000-0005-0000-0000-0000E30A0000}"/>
    <cellStyle name="輸入 11 5 2 2" xfId="20849" xr:uid="{00000000-0005-0000-0000-0000230E0000}"/>
    <cellStyle name="輸入 11 5 2 2 2" xfId="39392" xr:uid="{00000000-0005-0000-0000-00002A480000}"/>
    <cellStyle name="輸入 11 5 2 2 3" xfId="52753" xr:uid="{00000000-0005-0000-0000-00002A480000}"/>
    <cellStyle name="輸入 11 5 2 3" xfId="26588" xr:uid="{00000000-0005-0000-0000-000029480000}"/>
    <cellStyle name="輸入 11 5 2 4" xfId="41882" xr:uid="{00000000-0005-0000-0000-000029480000}"/>
    <cellStyle name="輸入 11 5 3" xfId="9863" xr:uid="{00000000-0005-0000-0000-0000E30A0000}"/>
    <cellStyle name="輸入 11 5 3 2" xfId="29464" xr:uid="{00000000-0005-0000-0000-00002B480000}"/>
    <cellStyle name="輸入 11 5 3 3" xfId="44042" xr:uid="{00000000-0005-0000-0000-00002B480000}"/>
    <cellStyle name="輸入 11 5 4" xfId="11038" xr:uid="{00000000-0005-0000-0000-00005E2B0000}"/>
    <cellStyle name="輸入 11 5 5" xfId="12968" xr:uid="{00000000-0005-0000-0000-0000E30A0000}"/>
    <cellStyle name="輸入 11 5 5 2" xfId="31524" xr:uid="{00000000-0005-0000-0000-00002D480000}"/>
    <cellStyle name="輸入 11 5 5 3" xfId="45607" xr:uid="{00000000-0005-0000-0000-00002D480000}"/>
    <cellStyle name="輸入 11 5 6" xfId="16879" xr:uid="{00000000-0005-0000-0000-0000E30A0000}"/>
    <cellStyle name="輸入 11 5 6 2" xfId="35435" xr:uid="{00000000-0005-0000-0000-00002E480000}"/>
    <cellStyle name="輸入 11 5 6 3" xfId="49128" xr:uid="{00000000-0005-0000-0000-00002E480000}"/>
    <cellStyle name="輸入 11 5 7" xfId="18370" xr:uid="{00000000-0005-0000-0000-00008D060000}"/>
    <cellStyle name="輸入 11 5 7 2" xfId="36926" xr:uid="{00000000-0005-0000-0000-00002F480000}"/>
    <cellStyle name="輸入 11 5 7 3" xfId="50448" xr:uid="{00000000-0005-0000-0000-00002F480000}"/>
    <cellStyle name="輸入 11 5 8" xfId="19724" xr:uid="{00000000-0005-0000-0000-0000E30A0000}"/>
    <cellStyle name="輸入 11 5 8 2" xfId="38280" xr:uid="{00000000-0005-0000-0000-000030480000}"/>
    <cellStyle name="輸入 11 5 8 3" xfId="51772" xr:uid="{00000000-0005-0000-0000-000030480000}"/>
    <cellStyle name="輸入 11 5 9" xfId="21737" xr:uid="{00000000-0005-0000-0000-00008D060000}"/>
    <cellStyle name="輸入 11 5 9 2" xfId="40277" xr:uid="{00000000-0005-0000-0000-000031480000}"/>
    <cellStyle name="輸入 11 5 9 3" xfId="53625" xr:uid="{00000000-0005-0000-0000-000031480000}"/>
    <cellStyle name="輸入 11 6" xfId="4843" xr:uid="{00000000-0005-0000-0000-0000DC0A0000}"/>
    <cellStyle name="輸入 11 6 2" xfId="20004" xr:uid="{00000000-0005-0000-0000-0000240E0000}"/>
    <cellStyle name="輸入 11 6 2 2" xfId="38557" xr:uid="{00000000-0005-0000-0000-000033480000}"/>
    <cellStyle name="輸入 11 6 2 3" xfId="52049" xr:uid="{00000000-0005-0000-0000-000033480000}"/>
    <cellStyle name="輸入 11 6 3" xfId="25294" xr:uid="{00000000-0005-0000-0000-000032480000}"/>
    <cellStyle name="輸入 11 6 4" xfId="22526" xr:uid="{00000000-0005-0000-0000-000032480000}"/>
    <cellStyle name="輸入 11 7" xfId="11031" xr:uid="{00000000-0005-0000-0000-0000572B0000}"/>
    <cellStyle name="輸入 11 8" xfId="11767" xr:uid="{00000000-0005-0000-0000-00008D060000}"/>
    <cellStyle name="輸入 11 8 2" xfId="30331" xr:uid="{00000000-0005-0000-0000-000035480000}"/>
    <cellStyle name="輸入 11 8 3" xfId="44478" xr:uid="{00000000-0005-0000-0000-000035480000}"/>
    <cellStyle name="輸入 11 9" xfId="15360" xr:uid="{00000000-0005-0000-0000-0000DC0A0000}"/>
    <cellStyle name="輸入 11 9 2" xfId="33916" xr:uid="{00000000-0005-0000-0000-000036480000}"/>
    <cellStyle name="輸入 11 9 3" xfId="47847" xr:uid="{00000000-0005-0000-0000-000036480000}"/>
    <cellStyle name="輸入 2" xfId="1632" xr:uid="{00000000-0005-0000-0000-00008F060000}"/>
    <cellStyle name="輸入 2 10" xfId="15300" xr:uid="{00000000-0005-0000-0000-0000E40A0000}"/>
    <cellStyle name="輸入 2 10 2" xfId="33856" xr:uid="{00000000-0005-0000-0000-000038480000}"/>
    <cellStyle name="輸入 2 10 3" xfId="47792" xr:uid="{00000000-0005-0000-0000-000038480000}"/>
    <cellStyle name="輸入 2 11" xfId="18910" xr:uid="{00000000-0005-0000-0000-0000E40A0000}"/>
    <cellStyle name="輸入 2 11 2" xfId="37466" xr:uid="{00000000-0005-0000-0000-000039480000}"/>
    <cellStyle name="輸入 2 11 3" xfId="50958" xr:uid="{00000000-0005-0000-0000-000039480000}"/>
    <cellStyle name="輸入 2 12" xfId="21172" xr:uid="{00000000-0005-0000-0000-00008F060000}"/>
    <cellStyle name="輸入 2 12 2" xfId="39712" xr:uid="{00000000-0005-0000-0000-00003A480000}"/>
    <cellStyle name="輸入 2 12 3" xfId="53060" xr:uid="{00000000-0005-0000-0000-00003A480000}"/>
    <cellStyle name="輸入 2 13" xfId="14450" xr:uid="{00000000-0005-0000-0000-00008F060000}"/>
    <cellStyle name="輸入 2 13 2" xfId="33006" xr:uid="{00000000-0005-0000-0000-00003B480000}"/>
    <cellStyle name="輸入 2 13 3" xfId="46988" xr:uid="{00000000-0005-0000-0000-00003B480000}"/>
    <cellStyle name="輸入 2 14" xfId="23253" xr:uid="{00000000-0005-0000-0000-000037480000}"/>
    <cellStyle name="輸入 2 15" xfId="29814" xr:uid="{00000000-0005-0000-0000-000037480000}"/>
    <cellStyle name="輸入 2 16" xfId="54619" xr:uid="{00000000-0005-0000-0000-00008F060000}"/>
    <cellStyle name="輸入 2 2" xfId="1633" xr:uid="{00000000-0005-0000-0000-000090060000}"/>
    <cellStyle name="輸入 2 2 10" xfId="19286" xr:uid="{00000000-0005-0000-0000-0000E50A0000}"/>
    <cellStyle name="輸入 2 2 10 2" xfId="37842" xr:uid="{00000000-0005-0000-0000-00003D480000}"/>
    <cellStyle name="輸入 2 2 10 3" xfId="51334" xr:uid="{00000000-0005-0000-0000-00003D480000}"/>
    <cellStyle name="輸入 2 2 11" xfId="21173" xr:uid="{00000000-0005-0000-0000-000090060000}"/>
    <cellStyle name="輸入 2 2 11 2" xfId="39713" xr:uid="{00000000-0005-0000-0000-00003E480000}"/>
    <cellStyle name="輸入 2 2 11 3" xfId="53061" xr:uid="{00000000-0005-0000-0000-00003E480000}"/>
    <cellStyle name="輸入 2 2 12" xfId="19046" xr:uid="{00000000-0005-0000-0000-000090060000}"/>
    <cellStyle name="輸入 2 2 12 2" xfId="37602" xr:uid="{00000000-0005-0000-0000-00003F480000}"/>
    <cellStyle name="輸入 2 2 12 3" xfId="51094" xr:uid="{00000000-0005-0000-0000-00003F480000}"/>
    <cellStyle name="輸入 2 2 13" xfId="23254" xr:uid="{00000000-0005-0000-0000-00003C480000}"/>
    <cellStyle name="輸入 2 2 14" xfId="23122" xr:uid="{00000000-0005-0000-0000-00003C480000}"/>
    <cellStyle name="輸入 2 2 15" xfId="54620" xr:uid="{00000000-0005-0000-0000-000090060000}"/>
    <cellStyle name="輸入 2 2 2" xfId="1634" xr:uid="{00000000-0005-0000-0000-000091060000}"/>
    <cellStyle name="輸入 2 2 2 10" xfId="21174" xr:uid="{00000000-0005-0000-0000-000091060000}"/>
    <cellStyle name="輸入 2 2 2 10 2" xfId="39714" xr:uid="{00000000-0005-0000-0000-000041480000}"/>
    <cellStyle name="輸入 2 2 2 10 3" xfId="53062" xr:uid="{00000000-0005-0000-0000-000041480000}"/>
    <cellStyle name="輸入 2 2 2 11" xfId="19889" xr:uid="{00000000-0005-0000-0000-000091060000}"/>
    <cellStyle name="輸入 2 2 2 11 2" xfId="38445" xr:uid="{00000000-0005-0000-0000-000042480000}"/>
    <cellStyle name="輸入 2 2 2 11 3" xfId="51937" xr:uid="{00000000-0005-0000-0000-000042480000}"/>
    <cellStyle name="輸入 2 2 2 12" xfId="23255" xr:uid="{00000000-0005-0000-0000-000040480000}"/>
    <cellStyle name="輸入 2 2 2 13" xfId="29813" xr:uid="{00000000-0005-0000-0000-000040480000}"/>
    <cellStyle name="輸入 2 2 2 14" xfId="54621" xr:uid="{00000000-0005-0000-0000-000091060000}"/>
    <cellStyle name="輸入 2 2 2 2" xfId="2044" xr:uid="{00000000-0005-0000-0000-000091060000}"/>
    <cellStyle name="輸入 2 2 2 2 10" xfId="18549" xr:uid="{00000000-0005-0000-0000-000091060000}"/>
    <cellStyle name="輸入 2 2 2 2 10 2" xfId="37105" xr:uid="{00000000-0005-0000-0000-000044480000}"/>
    <cellStyle name="輸入 2 2 2 2 10 3" xfId="50607" xr:uid="{00000000-0005-0000-0000-000044480000}"/>
    <cellStyle name="輸入 2 2 2 2 11" xfId="19129" xr:uid="{00000000-0005-0000-0000-0000E70A0000}"/>
    <cellStyle name="輸入 2 2 2 2 11 2" xfId="37685" xr:uid="{00000000-0005-0000-0000-000045480000}"/>
    <cellStyle name="輸入 2 2 2 2 11 3" xfId="51177" xr:uid="{00000000-0005-0000-0000-000045480000}"/>
    <cellStyle name="輸入 2 2 2 2 12" xfId="23564" xr:uid="{00000000-0005-0000-0000-000043480000}"/>
    <cellStyle name="輸入 2 2 2 2 13" xfId="54964" xr:uid="{00000000-0005-0000-0000-000091060000}"/>
    <cellStyle name="輸入 2 2 2 2 2" xfId="5251" xr:uid="{00000000-0005-0000-0000-0000E70A0000}"/>
    <cellStyle name="輸入 2 2 2 2 2 2" xfId="20278" xr:uid="{00000000-0005-0000-0000-0000290E0000}"/>
    <cellStyle name="輸入 2 2 2 2 2 2 2" xfId="38830" xr:uid="{00000000-0005-0000-0000-000047480000}"/>
    <cellStyle name="輸入 2 2 2 2 2 2 3" xfId="52309" xr:uid="{00000000-0005-0000-0000-000047480000}"/>
    <cellStyle name="輸入 2 2 2 2 2 3" xfId="25668" xr:uid="{00000000-0005-0000-0000-000046480000}"/>
    <cellStyle name="輸入 2 2 2 2 2 4" xfId="41164" xr:uid="{00000000-0005-0000-0000-000046480000}"/>
    <cellStyle name="輸入 2 2 2 2 3" xfId="7217" xr:uid="{00000000-0005-0000-0000-0000E70A0000}"/>
    <cellStyle name="輸入 2 2 2 2 3 2" xfId="27402" xr:uid="{00000000-0005-0000-0000-000048480000}"/>
    <cellStyle name="輸入 2 2 2 2 3 3" xfId="42493" xr:uid="{00000000-0005-0000-0000-000048480000}"/>
    <cellStyle name="輸入 2 2 2 2 4" xfId="4154" xr:uid="{00000000-0005-0000-0000-0000E70A0000}"/>
    <cellStyle name="輸入 2 2 2 2 4 2" xfId="24707" xr:uid="{00000000-0005-0000-0000-000049480000}"/>
    <cellStyle name="輸入 2 2 2 2 4 3" xfId="24472" xr:uid="{00000000-0005-0000-0000-000049480000}"/>
    <cellStyle name="輸入 2 2 2 2 5" xfId="6711" xr:uid="{00000000-0005-0000-0000-0000E70A0000}"/>
    <cellStyle name="輸入 2 2 2 2 5 2" xfId="26972" xr:uid="{00000000-0005-0000-0000-00004A480000}"/>
    <cellStyle name="輸入 2 2 2 2 5 3" xfId="42146" xr:uid="{00000000-0005-0000-0000-00004A480000}"/>
    <cellStyle name="輸入 2 2 2 2 6" xfId="11042" xr:uid="{00000000-0005-0000-0000-0000622B0000}"/>
    <cellStyle name="輸入 2 2 2 2 7" xfId="12581" xr:uid="{00000000-0005-0000-0000-000091060000}"/>
    <cellStyle name="輸入 2 2 2 2 7 2" xfId="31137" xr:uid="{00000000-0005-0000-0000-00004C480000}"/>
    <cellStyle name="輸入 2 2 2 2 7 3" xfId="45237" xr:uid="{00000000-0005-0000-0000-00004C480000}"/>
    <cellStyle name="輸入 2 2 2 2 8" xfId="14652" xr:uid="{00000000-0005-0000-0000-0000E60A0000}"/>
    <cellStyle name="輸入 2 2 2 2 8 2" xfId="33208" xr:uid="{00000000-0005-0000-0000-00004D480000}"/>
    <cellStyle name="輸入 2 2 2 2 8 3" xfId="47178" xr:uid="{00000000-0005-0000-0000-00004D480000}"/>
    <cellStyle name="輸入 2 2 2 2 9" xfId="12160" xr:uid="{00000000-0005-0000-0000-0000E70A0000}"/>
    <cellStyle name="輸入 2 2 2 2 9 2" xfId="30723" xr:uid="{00000000-0005-0000-0000-00004E480000}"/>
    <cellStyle name="輸入 2 2 2 2 9 3" xfId="44857" xr:uid="{00000000-0005-0000-0000-00004E480000}"/>
    <cellStyle name="輸入 2 2 2 3" xfId="2804" xr:uid="{00000000-0005-0000-0000-000091060000}"/>
    <cellStyle name="輸入 2 2 2 3 10" xfId="18090" xr:uid="{00000000-0005-0000-0000-0000E80A0000}"/>
    <cellStyle name="輸入 2 2 2 3 10 2" xfId="36646" xr:uid="{00000000-0005-0000-0000-000050480000}"/>
    <cellStyle name="輸入 2 2 2 3 10 3" xfId="50206" xr:uid="{00000000-0005-0000-0000-000050480000}"/>
    <cellStyle name="輸入 2 2 2 3 11" xfId="55625" xr:uid="{00000000-0005-0000-0000-000091060000}"/>
    <cellStyle name="輸入 2 2 2 3 2" xfId="6011" xr:uid="{00000000-0005-0000-0000-0000E80A0000}"/>
    <cellStyle name="輸入 2 2 2 3 2 2" xfId="26419" xr:uid="{00000000-0005-0000-0000-000051480000}"/>
    <cellStyle name="輸入 2 2 2 3 2 3" xfId="41733" xr:uid="{00000000-0005-0000-0000-000051480000}"/>
    <cellStyle name="輸入 2 2 2 3 3" xfId="7977" xr:uid="{00000000-0005-0000-0000-0000E80A0000}"/>
    <cellStyle name="輸入 2 2 2 3 3 2" xfId="28005" xr:uid="{00000000-0005-0000-0000-000052480000}"/>
    <cellStyle name="輸入 2 2 2 3 3 3" xfId="42919" xr:uid="{00000000-0005-0000-0000-000052480000}"/>
    <cellStyle name="輸入 2 2 2 3 4" xfId="8837" xr:uid="{00000000-0005-0000-0000-0000E80A0000}"/>
    <cellStyle name="輸入 2 2 2 3 4 2" xfId="28686" xr:uid="{00000000-0005-0000-0000-000053480000}"/>
    <cellStyle name="輸入 2 2 2 3 4 3" xfId="43396" xr:uid="{00000000-0005-0000-0000-000053480000}"/>
    <cellStyle name="輸入 2 2 2 3 5" xfId="9694" xr:uid="{00000000-0005-0000-0000-0000E80A0000}"/>
    <cellStyle name="輸入 2 2 2 3 5 2" xfId="29295" xr:uid="{00000000-0005-0000-0000-000054480000}"/>
    <cellStyle name="輸入 2 2 2 3 5 3" xfId="43893" xr:uid="{00000000-0005-0000-0000-000054480000}"/>
    <cellStyle name="輸入 2 2 2 3 6" xfId="11043" xr:uid="{00000000-0005-0000-0000-0000632B0000}"/>
    <cellStyle name="輸入 2 2 2 3 7" xfId="13084" xr:uid="{00000000-0005-0000-0000-0000E80A0000}"/>
    <cellStyle name="輸入 2 2 2 3 7 2" xfId="31640" xr:uid="{00000000-0005-0000-0000-000056480000}"/>
    <cellStyle name="輸入 2 2 2 3 7 3" xfId="45723" xr:uid="{00000000-0005-0000-0000-000056480000}"/>
    <cellStyle name="輸入 2 2 2 3 8" xfId="16710" xr:uid="{00000000-0005-0000-0000-0000E80A0000}"/>
    <cellStyle name="輸入 2 2 2 3 8 2" xfId="35266" xr:uid="{00000000-0005-0000-0000-000057480000}"/>
    <cellStyle name="輸入 2 2 2 3 8 3" xfId="48979" xr:uid="{00000000-0005-0000-0000-000057480000}"/>
    <cellStyle name="輸入 2 2 2 3 9" xfId="18388" xr:uid="{00000000-0005-0000-0000-000091060000}"/>
    <cellStyle name="輸入 2 2 2 3 9 2" xfId="36944" xr:uid="{00000000-0005-0000-0000-000058480000}"/>
    <cellStyle name="輸入 2 2 2 3 9 3" xfId="50465" xr:uid="{00000000-0005-0000-0000-000058480000}"/>
    <cellStyle name="輸入 2 2 2 4" xfId="2977" xr:uid="{00000000-0005-0000-0000-000091060000}"/>
    <cellStyle name="輸入 2 2 2 4 10" xfId="24179" xr:uid="{00000000-0005-0000-0000-000059480000}"/>
    <cellStyle name="輸入 2 2 2 4 11" xfId="55798" xr:uid="{00000000-0005-0000-0000-000091060000}"/>
    <cellStyle name="輸入 2 2 2 4 2" xfId="6184" xr:uid="{00000000-0005-0000-0000-0000E90A0000}"/>
    <cellStyle name="輸入 2 2 2 4 2 2" xfId="20853" xr:uid="{00000000-0005-0000-0000-00002C0E0000}"/>
    <cellStyle name="輸入 2 2 2 4 2 2 2" xfId="39396" xr:uid="{00000000-0005-0000-0000-00005B480000}"/>
    <cellStyle name="輸入 2 2 2 4 2 2 3" xfId="52757" xr:uid="{00000000-0005-0000-0000-00005B480000}"/>
    <cellStyle name="輸入 2 2 2 4 2 3" xfId="26592" xr:uid="{00000000-0005-0000-0000-00005A480000}"/>
    <cellStyle name="輸入 2 2 2 4 2 4" xfId="41886" xr:uid="{00000000-0005-0000-0000-00005A480000}"/>
    <cellStyle name="輸入 2 2 2 4 3" xfId="9867" xr:uid="{00000000-0005-0000-0000-0000E90A0000}"/>
    <cellStyle name="輸入 2 2 2 4 3 2" xfId="29468" xr:uid="{00000000-0005-0000-0000-00005C480000}"/>
    <cellStyle name="輸入 2 2 2 4 3 3" xfId="44046" xr:uid="{00000000-0005-0000-0000-00005C480000}"/>
    <cellStyle name="輸入 2 2 2 4 4" xfId="11044" xr:uid="{00000000-0005-0000-0000-0000642B0000}"/>
    <cellStyle name="輸入 2 2 2 4 5" xfId="11849" xr:uid="{00000000-0005-0000-0000-0000E90A0000}"/>
    <cellStyle name="輸入 2 2 2 4 5 2" xfId="30413" xr:uid="{00000000-0005-0000-0000-00005E480000}"/>
    <cellStyle name="輸入 2 2 2 4 5 3" xfId="44558" xr:uid="{00000000-0005-0000-0000-00005E480000}"/>
    <cellStyle name="輸入 2 2 2 4 6" xfId="16883" xr:uid="{00000000-0005-0000-0000-0000E90A0000}"/>
    <cellStyle name="輸入 2 2 2 4 6 2" xfId="35439" xr:uid="{00000000-0005-0000-0000-00005F480000}"/>
    <cellStyle name="輸入 2 2 2 4 6 3" xfId="49132" xr:uid="{00000000-0005-0000-0000-00005F480000}"/>
    <cellStyle name="輸入 2 2 2 4 7" xfId="14547" xr:uid="{00000000-0005-0000-0000-000091060000}"/>
    <cellStyle name="輸入 2 2 2 4 7 2" xfId="33103" xr:uid="{00000000-0005-0000-0000-000060480000}"/>
    <cellStyle name="輸入 2 2 2 4 7 3" xfId="47081" xr:uid="{00000000-0005-0000-0000-000060480000}"/>
    <cellStyle name="輸入 2 2 2 4 8" xfId="19089" xr:uid="{00000000-0005-0000-0000-0000E90A0000}"/>
    <cellStyle name="輸入 2 2 2 4 8 2" xfId="37645" xr:uid="{00000000-0005-0000-0000-000061480000}"/>
    <cellStyle name="輸入 2 2 2 4 8 3" xfId="51137" xr:uid="{00000000-0005-0000-0000-000061480000}"/>
    <cellStyle name="輸入 2 2 2 4 9" xfId="21741" xr:uid="{00000000-0005-0000-0000-000091060000}"/>
    <cellStyle name="輸入 2 2 2 4 9 2" xfId="40281" xr:uid="{00000000-0005-0000-0000-000062480000}"/>
    <cellStyle name="輸入 2 2 2 4 9 3" xfId="53629" xr:uid="{00000000-0005-0000-0000-000062480000}"/>
    <cellStyle name="輸入 2 2 2 5" xfId="4847" xr:uid="{00000000-0005-0000-0000-0000E60A0000}"/>
    <cellStyle name="輸入 2 2 2 5 2" xfId="20008" xr:uid="{00000000-0005-0000-0000-00002D0E0000}"/>
    <cellStyle name="輸入 2 2 2 5 2 2" xfId="38561" xr:uid="{00000000-0005-0000-0000-000064480000}"/>
    <cellStyle name="輸入 2 2 2 5 2 3" xfId="52053" xr:uid="{00000000-0005-0000-0000-000064480000}"/>
    <cellStyle name="輸入 2 2 2 5 3" xfId="25298" xr:uid="{00000000-0005-0000-0000-000063480000}"/>
    <cellStyle name="輸入 2 2 2 5 4" xfId="22524" xr:uid="{00000000-0005-0000-0000-000063480000}"/>
    <cellStyle name="輸入 2 2 2 6" xfId="11041" xr:uid="{00000000-0005-0000-0000-0000612B0000}"/>
    <cellStyle name="輸入 2 2 2 7" xfId="15252" xr:uid="{00000000-0005-0000-0000-000091060000}"/>
    <cellStyle name="輸入 2 2 2 7 2" xfId="33808" xr:uid="{00000000-0005-0000-0000-000066480000}"/>
    <cellStyle name="輸入 2 2 2 7 3" xfId="47749" xr:uid="{00000000-0005-0000-0000-000066480000}"/>
    <cellStyle name="輸入 2 2 2 8" xfId="18423" xr:uid="{00000000-0005-0000-0000-0000E60A0000}"/>
    <cellStyle name="輸入 2 2 2 8 2" xfId="36979" xr:uid="{00000000-0005-0000-0000-000067480000}"/>
    <cellStyle name="輸入 2 2 2 8 3" xfId="50498" xr:uid="{00000000-0005-0000-0000-000067480000}"/>
    <cellStyle name="輸入 2 2 2 9" xfId="19267" xr:uid="{00000000-0005-0000-0000-0000E60A0000}"/>
    <cellStyle name="輸入 2 2 2 9 2" xfId="37823" xr:uid="{00000000-0005-0000-0000-000068480000}"/>
    <cellStyle name="輸入 2 2 2 9 3" xfId="51315" xr:uid="{00000000-0005-0000-0000-000068480000}"/>
    <cellStyle name="輸入 2 2 3" xfId="2045" xr:uid="{00000000-0005-0000-0000-000090060000}"/>
    <cellStyle name="輸入 2 2 3 10" xfId="12240" xr:uid="{00000000-0005-0000-0000-000090060000}"/>
    <cellStyle name="輸入 2 2 3 10 2" xfId="30801" xr:uid="{00000000-0005-0000-0000-00006A480000}"/>
    <cellStyle name="輸入 2 2 3 10 3" xfId="44922" xr:uid="{00000000-0005-0000-0000-00006A480000}"/>
    <cellStyle name="輸入 2 2 3 11" xfId="19186" xr:uid="{00000000-0005-0000-0000-0000EA0A0000}"/>
    <cellStyle name="輸入 2 2 3 11 2" xfId="37742" xr:uid="{00000000-0005-0000-0000-00006B480000}"/>
    <cellStyle name="輸入 2 2 3 11 3" xfId="51234" xr:uid="{00000000-0005-0000-0000-00006B480000}"/>
    <cellStyle name="輸入 2 2 3 12" xfId="23565" xr:uid="{00000000-0005-0000-0000-000069480000}"/>
    <cellStyle name="輸入 2 2 3 13" xfId="54965" xr:uid="{00000000-0005-0000-0000-000090060000}"/>
    <cellStyle name="輸入 2 2 3 2" xfId="5252" xr:uid="{00000000-0005-0000-0000-0000EA0A0000}"/>
    <cellStyle name="輸入 2 2 3 2 2" xfId="20279" xr:uid="{00000000-0005-0000-0000-00002F0E0000}"/>
    <cellStyle name="輸入 2 2 3 2 2 2" xfId="38831" xr:uid="{00000000-0005-0000-0000-00006D480000}"/>
    <cellStyle name="輸入 2 2 3 2 2 3" xfId="52310" xr:uid="{00000000-0005-0000-0000-00006D480000}"/>
    <cellStyle name="輸入 2 2 3 2 3" xfId="25669" xr:uid="{00000000-0005-0000-0000-00006C480000}"/>
    <cellStyle name="輸入 2 2 3 2 4" xfId="41165" xr:uid="{00000000-0005-0000-0000-00006C480000}"/>
    <cellStyle name="輸入 2 2 3 3" xfId="7218" xr:uid="{00000000-0005-0000-0000-0000EA0A0000}"/>
    <cellStyle name="輸入 2 2 3 3 2" xfId="27403" xr:uid="{00000000-0005-0000-0000-00006E480000}"/>
    <cellStyle name="輸入 2 2 3 3 3" xfId="42494" xr:uid="{00000000-0005-0000-0000-00006E480000}"/>
    <cellStyle name="輸入 2 2 3 4" xfId="4155" xr:uid="{00000000-0005-0000-0000-0000EA0A0000}"/>
    <cellStyle name="輸入 2 2 3 4 2" xfId="24708" xr:uid="{00000000-0005-0000-0000-00006F480000}"/>
    <cellStyle name="輸入 2 2 3 4 3" xfId="22696" xr:uid="{00000000-0005-0000-0000-00006F480000}"/>
    <cellStyle name="輸入 2 2 3 5" xfId="6712" xr:uid="{00000000-0005-0000-0000-0000EA0A0000}"/>
    <cellStyle name="輸入 2 2 3 5 2" xfId="26973" xr:uid="{00000000-0005-0000-0000-000070480000}"/>
    <cellStyle name="輸入 2 2 3 5 3" xfId="42147" xr:uid="{00000000-0005-0000-0000-000070480000}"/>
    <cellStyle name="輸入 2 2 3 6" xfId="11045" xr:uid="{00000000-0005-0000-0000-0000652B0000}"/>
    <cellStyle name="輸入 2 2 3 7" xfId="12580" xr:uid="{00000000-0005-0000-0000-000090060000}"/>
    <cellStyle name="輸入 2 2 3 7 2" xfId="31136" xr:uid="{00000000-0005-0000-0000-000072480000}"/>
    <cellStyle name="輸入 2 2 3 7 3" xfId="45236" xr:uid="{00000000-0005-0000-0000-000072480000}"/>
    <cellStyle name="輸入 2 2 3 8" xfId="13633" xr:uid="{00000000-0005-0000-0000-0000E90A0000}"/>
    <cellStyle name="輸入 2 2 3 8 2" xfId="32189" xr:uid="{00000000-0005-0000-0000-000073480000}"/>
    <cellStyle name="輸入 2 2 3 8 3" xfId="46235" xr:uid="{00000000-0005-0000-0000-000073480000}"/>
    <cellStyle name="輸入 2 2 3 9" xfId="11545" xr:uid="{00000000-0005-0000-0000-0000EA0A0000}"/>
    <cellStyle name="輸入 2 2 3 9 2" xfId="30109" xr:uid="{00000000-0005-0000-0000-000074480000}"/>
    <cellStyle name="輸入 2 2 3 9 3" xfId="44319" xr:uid="{00000000-0005-0000-0000-000074480000}"/>
    <cellStyle name="輸入 2 2 4" xfId="2803" xr:uid="{00000000-0005-0000-0000-000090060000}"/>
    <cellStyle name="輸入 2 2 4 10" xfId="18125" xr:uid="{00000000-0005-0000-0000-0000EB0A0000}"/>
    <cellStyle name="輸入 2 2 4 10 2" xfId="36681" xr:uid="{00000000-0005-0000-0000-000076480000}"/>
    <cellStyle name="輸入 2 2 4 10 3" xfId="50237" xr:uid="{00000000-0005-0000-0000-000076480000}"/>
    <cellStyle name="輸入 2 2 4 11" xfId="55624" xr:uid="{00000000-0005-0000-0000-000090060000}"/>
    <cellStyle name="輸入 2 2 4 2" xfId="6010" xr:uid="{00000000-0005-0000-0000-0000EB0A0000}"/>
    <cellStyle name="輸入 2 2 4 2 2" xfId="26418" xr:uid="{00000000-0005-0000-0000-000077480000}"/>
    <cellStyle name="輸入 2 2 4 2 3" xfId="41732" xr:uid="{00000000-0005-0000-0000-000077480000}"/>
    <cellStyle name="輸入 2 2 4 3" xfId="7976" xr:uid="{00000000-0005-0000-0000-0000EB0A0000}"/>
    <cellStyle name="輸入 2 2 4 3 2" xfId="28004" xr:uid="{00000000-0005-0000-0000-000078480000}"/>
    <cellStyle name="輸入 2 2 4 3 3" xfId="42918" xr:uid="{00000000-0005-0000-0000-000078480000}"/>
    <cellStyle name="輸入 2 2 4 4" xfId="8836" xr:uid="{00000000-0005-0000-0000-0000EB0A0000}"/>
    <cellStyle name="輸入 2 2 4 4 2" xfId="28685" xr:uid="{00000000-0005-0000-0000-000079480000}"/>
    <cellStyle name="輸入 2 2 4 4 3" xfId="43395" xr:uid="{00000000-0005-0000-0000-000079480000}"/>
    <cellStyle name="輸入 2 2 4 5" xfId="9693" xr:uid="{00000000-0005-0000-0000-0000EB0A0000}"/>
    <cellStyle name="輸入 2 2 4 5 2" xfId="29294" xr:uid="{00000000-0005-0000-0000-00007A480000}"/>
    <cellStyle name="輸入 2 2 4 5 3" xfId="43892" xr:uid="{00000000-0005-0000-0000-00007A480000}"/>
    <cellStyle name="輸入 2 2 4 6" xfId="11046" xr:uid="{00000000-0005-0000-0000-0000662B0000}"/>
    <cellStyle name="輸入 2 2 4 7" xfId="13085" xr:uid="{00000000-0005-0000-0000-0000EB0A0000}"/>
    <cellStyle name="輸入 2 2 4 7 2" xfId="31641" xr:uid="{00000000-0005-0000-0000-00007C480000}"/>
    <cellStyle name="輸入 2 2 4 7 3" xfId="45724" xr:uid="{00000000-0005-0000-0000-00007C480000}"/>
    <cellStyle name="輸入 2 2 4 8" xfId="16709" xr:uid="{00000000-0005-0000-0000-0000EB0A0000}"/>
    <cellStyle name="輸入 2 2 4 8 2" xfId="35265" xr:uid="{00000000-0005-0000-0000-00007D480000}"/>
    <cellStyle name="輸入 2 2 4 8 3" xfId="48978" xr:uid="{00000000-0005-0000-0000-00007D480000}"/>
    <cellStyle name="輸入 2 2 4 9" xfId="17431" xr:uid="{00000000-0005-0000-0000-000090060000}"/>
    <cellStyle name="輸入 2 2 4 9 2" xfId="35987" xr:uid="{00000000-0005-0000-0000-00007E480000}"/>
    <cellStyle name="輸入 2 2 4 9 3" xfId="49636" xr:uid="{00000000-0005-0000-0000-00007E480000}"/>
    <cellStyle name="輸入 2 2 5" xfId="2976" xr:uid="{00000000-0005-0000-0000-000090060000}"/>
    <cellStyle name="輸入 2 2 5 10" xfId="24178" xr:uid="{00000000-0005-0000-0000-00007F480000}"/>
    <cellStyle name="輸入 2 2 5 11" xfId="55797" xr:uid="{00000000-0005-0000-0000-000090060000}"/>
    <cellStyle name="輸入 2 2 5 2" xfId="6183" xr:uid="{00000000-0005-0000-0000-0000EC0A0000}"/>
    <cellStyle name="輸入 2 2 5 2 2" xfId="20852" xr:uid="{00000000-0005-0000-0000-0000320E0000}"/>
    <cellStyle name="輸入 2 2 5 2 2 2" xfId="39395" xr:uid="{00000000-0005-0000-0000-000081480000}"/>
    <cellStyle name="輸入 2 2 5 2 2 3" xfId="52756" xr:uid="{00000000-0005-0000-0000-000081480000}"/>
    <cellStyle name="輸入 2 2 5 2 3" xfId="26591" xr:uid="{00000000-0005-0000-0000-000080480000}"/>
    <cellStyle name="輸入 2 2 5 2 4" xfId="41885" xr:uid="{00000000-0005-0000-0000-000080480000}"/>
    <cellStyle name="輸入 2 2 5 3" xfId="9866" xr:uid="{00000000-0005-0000-0000-0000EC0A0000}"/>
    <cellStyle name="輸入 2 2 5 3 2" xfId="29467" xr:uid="{00000000-0005-0000-0000-000082480000}"/>
    <cellStyle name="輸入 2 2 5 3 3" xfId="44045" xr:uid="{00000000-0005-0000-0000-000082480000}"/>
    <cellStyle name="輸入 2 2 5 4" xfId="11047" xr:uid="{00000000-0005-0000-0000-0000672B0000}"/>
    <cellStyle name="輸入 2 2 5 5" xfId="12020" xr:uid="{00000000-0005-0000-0000-0000EC0A0000}"/>
    <cellStyle name="輸入 2 2 5 5 2" xfId="30584" xr:uid="{00000000-0005-0000-0000-000084480000}"/>
    <cellStyle name="輸入 2 2 5 5 3" xfId="44728" xr:uid="{00000000-0005-0000-0000-000084480000}"/>
    <cellStyle name="輸入 2 2 5 6" xfId="16882" xr:uid="{00000000-0005-0000-0000-0000EC0A0000}"/>
    <cellStyle name="輸入 2 2 5 6 2" xfId="35438" xr:uid="{00000000-0005-0000-0000-000085480000}"/>
    <cellStyle name="輸入 2 2 5 6 3" xfId="49131" xr:uid="{00000000-0005-0000-0000-000085480000}"/>
    <cellStyle name="輸入 2 2 5 7" xfId="16263" xr:uid="{00000000-0005-0000-0000-000090060000}"/>
    <cellStyle name="輸入 2 2 5 7 2" xfId="34819" xr:uid="{00000000-0005-0000-0000-000086480000}"/>
    <cellStyle name="輸入 2 2 5 7 3" xfId="48608" xr:uid="{00000000-0005-0000-0000-000086480000}"/>
    <cellStyle name="輸入 2 2 5 8" xfId="16156" xr:uid="{00000000-0005-0000-0000-0000EC0A0000}"/>
    <cellStyle name="輸入 2 2 5 8 2" xfId="34712" xr:uid="{00000000-0005-0000-0000-000087480000}"/>
    <cellStyle name="輸入 2 2 5 8 3" xfId="48511" xr:uid="{00000000-0005-0000-0000-000087480000}"/>
    <cellStyle name="輸入 2 2 5 9" xfId="21740" xr:uid="{00000000-0005-0000-0000-000090060000}"/>
    <cellStyle name="輸入 2 2 5 9 2" xfId="40280" xr:uid="{00000000-0005-0000-0000-000088480000}"/>
    <cellStyle name="輸入 2 2 5 9 3" xfId="53628" xr:uid="{00000000-0005-0000-0000-000088480000}"/>
    <cellStyle name="輸入 2 2 6" xfId="4846" xr:uid="{00000000-0005-0000-0000-0000E50A0000}"/>
    <cellStyle name="輸入 2 2 6 2" xfId="20007" xr:uid="{00000000-0005-0000-0000-0000330E0000}"/>
    <cellStyle name="輸入 2 2 6 2 2" xfId="38560" xr:uid="{00000000-0005-0000-0000-00008A480000}"/>
    <cellStyle name="輸入 2 2 6 2 3" xfId="52052" xr:uid="{00000000-0005-0000-0000-00008A480000}"/>
    <cellStyle name="輸入 2 2 6 3" xfId="25297" xr:uid="{00000000-0005-0000-0000-000089480000}"/>
    <cellStyle name="輸入 2 2 6 4" xfId="22525" xr:uid="{00000000-0005-0000-0000-000089480000}"/>
    <cellStyle name="輸入 2 2 7" xfId="11040" xr:uid="{00000000-0005-0000-0000-0000602B0000}"/>
    <cellStyle name="輸入 2 2 8" xfId="11480" xr:uid="{00000000-0005-0000-0000-000090060000}"/>
    <cellStyle name="輸入 2 2 8 2" xfId="30044" xr:uid="{00000000-0005-0000-0000-00008C480000}"/>
    <cellStyle name="輸入 2 2 8 3" xfId="44262" xr:uid="{00000000-0005-0000-0000-00008C480000}"/>
    <cellStyle name="輸入 2 2 9" xfId="17664" xr:uid="{00000000-0005-0000-0000-0000E50A0000}"/>
    <cellStyle name="輸入 2 2 9 2" xfId="36220" xr:uid="{00000000-0005-0000-0000-00008D480000}"/>
    <cellStyle name="輸入 2 2 9 3" xfId="49842" xr:uid="{00000000-0005-0000-0000-00008D480000}"/>
    <cellStyle name="輸入 2 3" xfId="1635" xr:uid="{00000000-0005-0000-0000-000092060000}"/>
    <cellStyle name="輸入 2 3 10" xfId="21175" xr:uid="{00000000-0005-0000-0000-000092060000}"/>
    <cellStyle name="輸入 2 3 10 2" xfId="39715" xr:uid="{00000000-0005-0000-0000-00008F480000}"/>
    <cellStyle name="輸入 2 3 10 3" xfId="53063" xr:uid="{00000000-0005-0000-0000-00008F480000}"/>
    <cellStyle name="輸入 2 3 11" xfId="18958" xr:uid="{00000000-0005-0000-0000-000092060000}"/>
    <cellStyle name="輸入 2 3 11 2" xfId="37514" xr:uid="{00000000-0005-0000-0000-000090480000}"/>
    <cellStyle name="輸入 2 3 11 3" xfId="51006" xr:uid="{00000000-0005-0000-0000-000090480000}"/>
    <cellStyle name="輸入 2 3 12" xfId="23256" xr:uid="{00000000-0005-0000-0000-00008E480000}"/>
    <cellStyle name="輸入 2 3 13" xfId="23121" xr:uid="{00000000-0005-0000-0000-00008E480000}"/>
    <cellStyle name="輸入 2 3 14" xfId="54622" xr:uid="{00000000-0005-0000-0000-000092060000}"/>
    <cellStyle name="輸入 2 3 2" xfId="2043" xr:uid="{00000000-0005-0000-0000-000092060000}"/>
    <cellStyle name="輸入 2 3 2 10" xfId="18195" xr:uid="{00000000-0005-0000-0000-000092060000}"/>
    <cellStyle name="輸入 2 3 2 10 2" xfId="36751" xr:uid="{00000000-0005-0000-0000-000092480000}"/>
    <cellStyle name="輸入 2 3 2 10 3" xfId="50300" xr:uid="{00000000-0005-0000-0000-000092480000}"/>
    <cellStyle name="輸入 2 3 2 11" xfId="19112" xr:uid="{00000000-0005-0000-0000-0000EE0A0000}"/>
    <cellStyle name="輸入 2 3 2 11 2" xfId="37668" xr:uid="{00000000-0005-0000-0000-000093480000}"/>
    <cellStyle name="輸入 2 3 2 11 3" xfId="51160" xr:uid="{00000000-0005-0000-0000-000093480000}"/>
    <cellStyle name="輸入 2 3 2 12" xfId="23563" xr:uid="{00000000-0005-0000-0000-000091480000}"/>
    <cellStyle name="輸入 2 3 2 13" xfId="54963" xr:uid="{00000000-0005-0000-0000-000092060000}"/>
    <cellStyle name="輸入 2 3 2 2" xfId="5250" xr:uid="{00000000-0005-0000-0000-0000EE0A0000}"/>
    <cellStyle name="輸入 2 3 2 2 2" xfId="20277" xr:uid="{00000000-0005-0000-0000-0000360E0000}"/>
    <cellStyle name="輸入 2 3 2 2 2 2" xfId="38829" xr:uid="{00000000-0005-0000-0000-000095480000}"/>
    <cellStyle name="輸入 2 3 2 2 2 3" xfId="52308" xr:uid="{00000000-0005-0000-0000-000095480000}"/>
    <cellStyle name="輸入 2 3 2 2 3" xfId="25667" xr:uid="{00000000-0005-0000-0000-000094480000}"/>
    <cellStyle name="輸入 2 3 2 2 4" xfId="41163" xr:uid="{00000000-0005-0000-0000-000094480000}"/>
    <cellStyle name="輸入 2 3 2 3" xfId="7216" xr:uid="{00000000-0005-0000-0000-0000EE0A0000}"/>
    <cellStyle name="輸入 2 3 2 3 2" xfId="27401" xr:uid="{00000000-0005-0000-0000-000096480000}"/>
    <cellStyle name="輸入 2 3 2 3 3" xfId="42492" xr:uid="{00000000-0005-0000-0000-000096480000}"/>
    <cellStyle name="輸入 2 3 2 4" xfId="4153" xr:uid="{00000000-0005-0000-0000-0000EE0A0000}"/>
    <cellStyle name="輸入 2 3 2 4 2" xfId="24706" xr:uid="{00000000-0005-0000-0000-000097480000}"/>
    <cellStyle name="輸入 2 3 2 4 3" xfId="27793" xr:uid="{00000000-0005-0000-0000-000097480000}"/>
    <cellStyle name="輸入 2 3 2 5" xfId="6710" xr:uid="{00000000-0005-0000-0000-0000EE0A0000}"/>
    <cellStyle name="輸入 2 3 2 5 2" xfId="26971" xr:uid="{00000000-0005-0000-0000-000098480000}"/>
    <cellStyle name="輸入 2 3 2 5 3" xfId="42145" xr:uid="{00000000-0005-0000-0000-000098480000}"/>
    <cellStyle name="輸入 2 3 2 6" xfId="11049" xr:uid="{00000000-0005-0000-0000-0000692B0000}"/>
    <cellStyle name="輸入 2 3 2 7" xfId="12582" xr:uid="{00000000-0005-0000-0000-000092060000}"/>
    <cellStyle name="輸入 2 3 2 7 2" xfId="31138" xr:uid="{00000000-0005-0000-0000-00009A480000}"/>
    <cellStyle name="輸入 2 3 2 7 3" xfId="45238" xr:uid="{00000000-0005-0000-0000-00009A480000}"/>
    <cellStyle name="輸入 2 3 2 8" xfId="14441" xr:uid="{00000000-0005-0000-0000-0000ED0A0000}"/>
    <cellStyle name="輸入 2 3 2 8 2" xfId="32997" xr:uid="{00000000-0005-0000-0000-00009B480000}"/>
    <cellStyle name="輸入 2 3 2 8 3" xfId="46981" xr:uid="{00000000-0005-0000-0000-00009B480000}"/>
    <cellStyle name="輸入 2 3 2 9" xfId="12299" xr:uid="{00000000-0005-0000-0000-0000EE0A0000}"/>
    <cellStyle name="輸入 2 3 2 9 2" xfId="30860" xr:uid="{00000000-0005-0000-0000-00009C480000}"/>
    <cellStyle name="輸入 2 3 2 9 3" xfId="44973" xr:uid="{00000000-0005-0000-0000-00009C480000}"/>
    <cellStyle name="輸入 2 3 3" xfId="2805" xr:uid="{00000000-0005-0000-0000-000092060000}"/>
    <cellStyle name="輸入 2 3 3 10" xfId="11751" xr:uid="{00000000-0005-0000-0000-0000EF0A0000}"/>
    <cellStyle name="輸入 2 3 3 10 2" xfId="30315" xr:uid="{00000000-0005-0000-0000-00009E480000}"/>
    <cellStyle name="輸入 2 3 3 10 3" xfId="44462" xr:uid="{00000000-0005-0000-0000-00009E480000}"/>
    <cellStyle name="輸入 2 3 3 11" xfId="55626" xr:uid="{00000000-0005-0000-0000-000092060000}"/>
    <cellStyle name="輸入 2 3 3 2" xfId="6012" xr:uid="{00000000-0005-0000-0000-0000EF0A0000}"/>
    <cellStyle name="輸入 2 3 3 2 2" xfId="26420" xr:uid="{00000000-0005-0000-0000-00009F480000}"/>
    <cellStyle name="輸入 2 3 3 2 3" xfId="41734" xr:uid="{00000000-0005-0000-0000-00009F480000}"/>
    <cellStyle name="輸入 2 3 3 3" xfId="7978" xr:uid="{00000000-0005-0000-0000-0000EF0A0000}"/>
    <cellStyle name="輸入 2 3 3 3 2" xfId="28006" xr:uid="{00000000-0005-0000-0000-0000A0480000}"/>
    <cellStyle name="輸入 2 3 3 3 3" xfId="42920" xr:uid="{00000000-0005-0000-0000-0000A0480000}"/>
    <cellStyle name="輸入 2 3 3 4" xfId="8838" xr:uid="{00000000-0005-0000-0000-0000EF0A0000}"/>
    <cellStyle name="輸入 2 3 3 4 2" xfId="28687" xr:uid="{00000000-0005-0000-0000-0000A1480000}"/>
    <cellStyle name="輸入 2 3 3 4 3" xfId="43397" xr:uid="{00000000-0005-0000-0000-0000A1480000}"/>
    <cellStyle name="輸入 2 3 3 5" xfId="9695" xr:uid="{00000000-0005-0000-0000-0000EF0A0000}"/>
    <cellStyle name="輸入 2 3 3 5 2" xfId="29296" xr:uid="{00000000-0005-0000-0000-0000A2480000}"/>
    <cellStyle name="輸入 2 3 3 5 3" xfId="43894" xr:uid="{00000000-0005-0000-0000-0000A2480000}"/>
    <cellStyle name="輸入 2 3 3 6" xfId="11050" xr:uid="{00000000-0005-0000-0000-00006A2B0000}"/>
    <cellStyle name="輸入 2 3 3 7" xfId="13083" xr:uid="{00000000-0005-0000-0000-0000EF0A0000}"/>
    <cellStyle name="輸入 2 3 3 7 2" xfId="31639" xr:uid="{00000000-0005-0000-0000-0000A4480000}"/>
    <cellStyle name="輸入 2 3 3 7 3" xfId="45722" xr:uid="{00000000-0005-0000-0000-0000A4480000}"/>
    <cellStyle name="輸入 2 3 3 8" xfId="16711" xr:uid="{00000000-0005-0000-0000-0000EF0A0000}"/>
    <cellStyle name="輸入 2 3 3 8 2" xfId="35267" xr:uid="{00000000-0005-0000-0000-0000A5480000}"/>
    <cellStyle name="輸入 2 3 3 8 3" xfId="48980" xr:uid="{00000000-0005-0000-0000-0000A5480000}"/>
    <cellStyle name="輸入 2 3 3 9" xfId="14997" xr:uid="{00000000-0005-0000-0000-000092060000}"/>
    <cellStyle name="輸入 2 3 3 9 2" xfId="33553" xr:uid="{00000000-0005-0000-0000-0000A6480000}"/>
    <cellStyle name="輸入 2 3 3 9 3" xfId="47511" xr:uid="{00000000-0005-0000-0000-0000A6480000}"/>
    <cellStyle name="輸入 2 3 4" xfId="2978" xr:uid="{00000000-0005-0000-0000-000092060000}"/>
    <cellStyle name="輸入 2 3 4 10" xfId="24180" xr:uid="{00000000-0005-0000-0000-0000A7480000}"/>
    <cellStyle name="輸入 2 3 4 11" xfId="55799" xr:uid="{00000000-0005-0000-0000-000092060000}"/>
    <cellStyle name="輸入 2 3 4 2" xfId="6185" xr:uid="{00000000-0005-0000-0000-0000F00A0000}"/>
    <cellStyle name="輸入 2 3 4 2 2" xfId="20854" xr:uid="{00000000-0005-0000-0000-0000390E0000}"/>
    <cellStyle name="輸入 2 3 4 2 2 2" xfId="39397" xr:uid="{00000000-0005-0000-0000-0000A9480000}"/>
    <cellStyle name="輸入 2 3 4 2 2 3" xfId="52758" xr:uid="{00000000-0005-0000-0000-0000A9480000}"/>
    <cellStyle name="輸入 2 3 4 2 3" xfId="26593" xr:uid="{00000000-0005-0000-0000-0000A8480000}"/>
    <cellStyle name="輸入 2 3 4 2 4" xfId="41887" xr:uid="{00000000-0005-0000-0000-0000A8480000}"/>
    <cellStyle name="輸入 2 3 4 3" xfId="9868" xr:uid="{00000000-0005-0000-0000-0000F00A0000}"/>
    <cellStyle name="輸入 2 3 4 3 2" xfId="29469" xr:uid="{00000000-0005-0000-0000-0000AA480000}"/>
    <cellStyle name="輸入 2 3 4 3 3" xfId="44047" xr:uid="{00000000-0005-0000-0000-0000AA480000}"/>
    <cellStyle name="輸入 2 3 4 4" xfId="11051" xr:uid="{00000000-0005-0000-0000-00006B2B0000}"/>
    <cellStyle name="輸入 2 3 4 5" xfId="12967" xr:uid="{00000000-0005-0000-0000-0000F00A0000}"/>
    <cellStyle name="輸入 2 3 4 5 2" xfId="31523" xr:uid="{00000000-0005-0000-0000-0000AC480000}"/>
    <cellStyle name="輸入 2 3 4 5 3" xfId="45606" xr:uid="{00000000-0005-0000-0000-0000AC480000}"/>
    <cellStyle name="輸入 2 3 4 6" xfId="16884" xr:uid="{00000000-0005-0000-0000-0000F00A0000}"/>
    <cellStyle name="輸入 2 3 4 6 2" xfId="35440" xr:uid="{00000000-0005-0000-0000-0000AD480000}"/>
    <cellStyle name="輸入 2 3 4 6 3" xfId="49133" xr:uid="{00000000-0005-0000-0000-0000AD480000}"/>
    <cellStyle name="輸入 2 3 4 7" xfId="15952" xr:uid="{00000000-0005-0000-0000-000092060000}"/>
    <cellStyle name="輸入 2 3 4 7 2" xfId="34508" xr:uid="{00000000-0005-0000-0000-0000AE480000}"/>
    <cellStyle name="輸入 2 3 4 7 3" xfId="48348" xr:uid="{00000000-0005-0000-0000-0000AE480000}"/>
    <cellStyle name="輸入 2 3 4 8" xfId="17256" xr:uid="{00000000-0005-0000-0000-0000F00A0000}"/>
    <cellStyle name="輸入 2 3 4 8 2" xfId="35812" xr:uid="{00000000-0005-0000-0000-0000AF480000}"/>
    <cellStyle name="輸入 2 3 4 8 3" xfId="49483" xr:uid="{00000000-0005-0000-0000-0000AF480000}"/>
    <cellStyle name="輸入 2 3 4 9" xfId="21742" xr:uid="{00000000-0005-0000-0000-000092060000}"/>
    <cellStyle name="輸入 2 3 4 9 2" xfId="40282" xr:uid="{00000000-0005-0000-0000-0000B0480000}"/>
    <cellStyle name="輸入 2 3 4 9 3" xfId="53630" xr:uid="{00000000-0005-0000-0000-0000B0480000}"/>
    <cellStyle name="輸入 2 3 5" xfId="4848" xr:uid="{00000000-0005-0000-0000-0000ED0A0000}"/>
    <cellStyle name="輸入 2 3 5 2" xfId="20009" xr:uid="{00000000-0005-0000-0000-00003A0E0000}"/>
    <cellStyle name="輸入 2 3 5 2 2" xfId="38562" xr:uid="{00000000-0005-0000-0000-0000B2480000}"/>
    <cellStyle name="輸入 2 3 5 2 3" xfId="52054" xr:uid="{00000000-0005-0000-0000-0000B2480000}"/>
    <cellStyle name="輸入 2 3 5 3" xfId="25299" xr:uid="{00000000-0005-0000-0000-0000B1480000}"/>
    <cellStyle name="輸入 2 3 5 4" xfId="28260" xr:uid="{00000000-0005-0000-0000-0000B1480000}"/>
    <cellStyle name="輸入 2 3 6" xfId="11048" xr:uid="{00000000-0005-0000-0000-0000682B0000}"/>
    <cellStyle name="輸入 2 3 7" xfId="15183" xr:uid="{00000000-0005-0000-0000-000092060000}"/>
    <cellStyle name="輸入 2 3 7 2" xfId="33739" xr:uid="{00000000-0005-0000-0000-0000B4480000}"/>
    <cellStyle name="輸入 2 3 7 3" xfId="47686" xr:uid="{00000000-0005-0000-0000-0000B4480000}"/>
    <cellStyle name="輸入 2 3 8" xfId="13855" xr:uid="{00000000-0005-0000-0000-0000ED0A0000}"/>
    <cellStyle name="輸入 2 3 8 2" xfId="32411" xr:uid="{00000000-0005-0000-0000-0000B5480000}"/>
    <cellStyle name="輸入 2 3 8 3" xfId="46431" xr:uid="{00000000-0005-0000-0000-0000B5480000}"/>
    <cellStyle name="輸入 2 3 9" xfId="18912" xr:uid="{00000000-0005-0000-0000-0000ED0A0000}"/>
    <cellStyle name="輸入 2 3 9 2" xfId="37468" xr:uid="{00000000-0005-0000-0000-0000B6480000}"/>
    <cellStyle name="輸入 2 3 9 3" xfId="50960" xr:uid="{00000000-0005-0000-0000-0000B6480000}"/>
    <cellStyle name="輸入 2 4" xfId="2046" xr:uid="{00000000-0005-0000-0000-00008F060000}"/>
    <cellStyle name="輸入 2 4 10" xfId="18435" xr:uid="{00000000-0005-0000-0000-00008F060000}"/>
    <cellStyle name="輸入 2 4 10 2" xfId="36991" xr:uid="{00000000-0005-0000-0000-0000B8480000}"/>
    <cellStyle name="輸入 2 4 10 3" xfId="50509" xr:uid="{00000000-0005-0000-0000-0000B8480000}"/>
    <cellStyle name="輸入 2 4 11" xfId="19951" xr:uid="{00000000-0005-0000-0000-0000F10A0000}"/>
    <cellStyle name="輸入 2 4 11 2" xfId="38507" xr:uid="{00000000-0005-0000-0000-0000B9480000}"/>
    <cellStyle name="輸入 2 4 11 3" xfId="51999" xr:uid="{00000000-0005-0000-0000-0000B9480000}"/>
    <cellStyle name="輸入 2 4 12" xfId="23566" xr:uid="{00000000-0005-0000-0000-0000B7480000}"/>
    <cellStyle name="輸入 2 4 13" xfId="54966" xr:uid="{00000000-0005-0000-0000-00008F060000}"/>
    <cellStyle name="輸入 2 4 2" xfId="5253" xr:uid="{00000000-0005-0000-0000-0000F10A0000}"/>
    <cellStyle name="輸入 2 4 2 2" xfId="20280" xr:uid="{00000000-0005-0000-0000-00003C0E0000}"/>
    <cellStyle name="輸入 2 4 2 2 2" xfId="38832" xr:uid="{00000000-0005-0000-0000-0000BB480000}"/>
    <cellStyle name="輸入 2 4 2 2 3" xfId="52311" xr:uid="{00000000-0005-0000-0000-0000BB480000}"/>
    <cellStyle name="輸入 2 4 2 3" xfId="25670" xr:uid="{00000000-0005-0000-0000-0000BA480000}"/>
    <cellStyle name="輸入 2 4 2 4" xfId="41166" xr:uid="{00000000-0005-0000-0000-0000BA480000}"/>
    <cellStyle name="輸入 2 4 3" xfId="7219" xr:uid="{00000000-0005-0000-0000-0000F10A0000}"/>
    <cellStyle name="輸入 2 4 3 2" xfId="27404" xr:uid="{00000000-0005-0000-0000-0000BC480000}"/>
    <cellStyle name="輸入 2 4 3 3" xfId="42495" xr:uid="{00000000-0005-0000-0000-0000BC480000}"/>
    <cellStyle name="輸入 2 4 4" xfId="4156" xr:uid="{00000000-0005-0000-0000-0000F10A0000}"/>
    <cellStyle name="輸入 2 4 4 2" xfId="24709" xr:uid="{00000000-0005-0000-0000-0000BD480000}"/>
    <cellStyle name="輸入 2 4 4 3" xfId="22695" xr:uid="{00000000-0005-0000-0000-0000BD480000}"/>
    <cellStyle name="輸入 2 4 5" xfId="6713" xr:uid="{00000000-0005-0000-0000-0000F10A0000}"/>
    <cellStyle name="輸入 2 4 5 2" xfId="26974" xr:uid="{00000000-0005-0000-0000-0000BE480000}"/>
    <cellStyle name="輸入 2 4 5 3" xfId="42148" xr:uid="{00000000-0005-0000-0000-0000BE480000}"/>
    <cellStyle name="輸入 2 4 6" xfId="11052" xr:uid="{00000000-0005-0000-0000-00006C2B0000}"/>
    <cellStyle name="輸入 2 4 7" xfId="12579" xr:uid="{00000000-0005-0000-0000-00008F060000}"/>
    <cellStyle name="輸入 2 4 7 2" xfId="31135" xr:uid="{00000000-0005-0000-0000-0000C0480000}"/>
    <cellStyle name="輸入 2 4 7 3" xfId="45235" xr:uid="{00000000-0005-0000-0000-0000C0480000}"/>
    <cellStyle name="輸入 2 4 8" xfId="14436" xr:uid="{00000000-0005-0000-0000-0000F00A0000}"/>
    <cellStyle name="輸入 2 4 8 2" xfId="32992" xr:uid="{00000000-0005-0000-0000-0000C1480000}"/>
    <cellStyle name="輸入 2 4 8 3" xfId="46976" xr:uid="{00000000-0005-0000-0000-0000C1480000}"/>
    <cellStyle name="輸入 2 4 9" xfId="12301" xr:uid="{00000000-0005-0000-0000-0000F10A0000}"/>
    <cellStyle name="輸入 2 4 9 2" xfId="30862" xr:uid="{00000000-0005-0000-0000-0000C2480000}"/>
    <cellStyle name="輸入 2 4 9 3" xfId="44975" xr:uid="{00000000-0005-0000-0000-0000C2480000}"/>
    <cellStyle name="輸入 2 5" xfId="2802" xr:uid="{00000000-0005-0000-0000-00008F060000}"/>
    <cellStyle name="輸入 2 5 10" xfId="18565" xr:uid="{00000000-0005-0000-0000-0000F20A0000}"/>
    <cellStyle name="輸入 2 5 10 2" xfId="37121" xr:uid="{00000000-0005-0000-0000-0000C4480000}"/>
    <cellStyle name="輸入 2 5 10 3" xfId="50623" xr:uid="{00000000-0005-0000-0000-0000C4480000}"/>
    <cellStyle name="輸入 2 5 11" xfId="55623" xr:uid="{00000000-0005-0000-0000-00008F060000}"/>
    <cellStyle name="輸入 2 5 2" xfId="6009" xr:uid="{00000000-0005-0000-0000-0000F20A0000}"/>
    <cellStyle name="輸入 2 5 2 2" xfId="26417" xr:uid="{00000000-0005-0000-0000-0000C5480000}"/>
    <cellStyle name="輸入 2 5 2 3" xfId="41731" xr:uid="{00000000-0005-0000-0000-0000C5480000}"/>
    <cellStyle name="輸入 2 5 3" xfId="7975" xr:uid="{00000000-0005-0000-0000-0000F20A0000}"/>
    <cellStyle name="輸入 2 5 3 2" xfId="28003" xr:uid="{00000000-0005-0000-0000-0000C6480000}"/>
    <cellStyle name="輸入 2 5 3 3" xfId="42917" xr:uid="{00000000-0005-0000-0000-0000C6480000}"/>
    <cellStyle name="輸入 2 5 4" xfId="8835" xr:uid="{00000000-0005-0000-0000-0000F20A0000}"/>
    <cellStyle name="輸入 2 5 4 2" xfId="28684" xr:uid="{00000000-0005-0000-0000-0000C7480000}"/>
    <cellStyle name="輸入 2 5 4 3" xfId="43394" xr:uid="{00000000-0005-0000-0000-0000C7480000}"/>
    <cellStyle name="輸入 2 5 5" xfId="9692" xr:uid="{00000000-0005-0000-0000-0000F20A0000}"/>
    <cellStyle name="輸入 2 5 5 2" xfId="29293" xr:uid="{00000000-0005-0000-0000-0000C8480000}"/>
    <cellStyle name="輸入 2 5 5 3" xfId="43891" xr:uid="{00000000-0005-0000-0000-0000C8480000}"/>
    <cellStyle name="輸入 2 5 6" xfId="11053" xr:uid="{00000000-0005-0000-0000-00006D2B0000}"/>
    <cellStyle name="輸入 2 5 7" xfId="13086" xr:uid="{00000000-0005-0000-0000-0000F20A0000}"/>
    <cellStyle name="輸入 2 5 7 2" xfId="31642" xr:uid="{00000000-0005-0000-0000-0000CA480000}"/>
    <cellStyle name="輸入 2 5 7 3" xfId="45725" xr:uid="{00000000-0005-0000-0000-0000CA480000}"/>
    <cellStyle name="輸入 2 5 8" xfId="16708" xr:uid="{00000000-0005-0000-0000-0000F20A0000}"/>
    <cellStyle name="輸入 2 5 8 2" xfId="35264" xr:uid="{00000000-0005-0000-0000-0000CB480000}"/>
    <cellStyle name="輸入 2 5 8 3" xfId="48977" xr:uid="{00000000-0005-0000-0000-0000CB480000}"/>
    <cellStyle name="輸入 2 5 9" xfId="17538" xr:uid="{00000000-0005-0000-0000-00008F060000}"/>
    <cellStyle name="輸入 2 5 9 2" xfId="36094" xr:uid="{00000000-0005-0000-0000-0000CC480000}"/>
    <cellStyle name="輸入 2 5 9 3" xfId="49725" xr:uid="{00000000-0005-0000-0000-0000CC480000}"/>
    <cellStyle name="輸入 2 6" xfId="2975" xr:uid="{00000000-0005-0000-0000-00008F060000}"/>
    <cellStyle name="輸入 2 6 10" xfId="24177" xr:uid="{00000000-0005-0000-0000-0000CD480000}"/>
    <cellStyle name="輸入 2 6 11" xfId="55796" xr:uid="{00000000-0005-0000-0000-00008F060000}"/>
    <cellStyle name="輸入 2 6 2" xfId="6182" xr:uid="{00000000-0005-0000-0000-0000F30A0000}"/>
    <cellStyle name="輸入 2 6 2 2" xfId="20851" xr:uid="{00000000-0005-0000-0000-00003F0E0000}"/>
    <cellStyle name="輸入 2 6 2 2 2" xfId="39394" xr:uid="{00000000-0005-0000-0000-0000CF480000}"/>
    <cellStyle name="輸入 2 6 2 2 3" xfId="52755" xr:uid="{00000000-0005-0000-0000-0000CF480000}"/>
    <cellStyle name="輸入 2 6 2 3" xfId="26590" xr:uid="{00000000-0005-0000-0000-0000CE480000}"/>
    <cellStyle name="輸入 2 6 2 4" xfId="41884" xr:uid="{00000000-0005-0000-0000-0000CE480000}"/>
    <cellStyle name="輸入 2 6 3" xfId="9865" xr:uid="{00000000-0005-0000-0000-0000F30A0000}"/>
    <cellStyle name="輸入 2 6 3 2" xfId="29466" xr:uid="{00000000-0005-0000-0000-0000D0480000}"/>
    <cellStyle name="輸入 2 6 3 3" xfId="44044" xr:uid="{00000000-0005-0000-0000-0000D0480000}"/>
    <cellStyle name="輸入 2 6 4" xfId="11054" xr:uid="{00000000-0005-0000-0000-00006E2B0000}"/>
    <cellStyle name="輸入 2 6 5" xfId="11846" xr:uid="{00000000-0005-0000-0000-0000F30A0000}"/>
    <cellStyle name="輸入 2 6 5 2" xfId="30410" xr:uid="{00000000-0005-0000-0000-0000D2480000}"/>
    <cellStyle name="輸入 2 6 5 3" xfId="44555" xr:uid="{00000000-0005-0000-0000-0000D2480000}"/>
    <cellStyle name="輸入 2 6 6" xfId="16881" xr:uid="{00000000-0005-0000-0000-0000F30A0000}"/>
    <cellStyle name="輸入 2 6 6 2" xfId="35437" xr:uid="{00000000-0005-0000-0000-0000D3480000}"/>
    <cellStyle name="輸入 2 6 6 3" xfId="49130" xr:uid="{00000000-0005-0000-0000-0000D3480000}"/>
    <cellStyle name="輸入 2 6 7" xfId="18053" xr:uid="{00000000-0005-0000-0000-00008F060000}"/>
    <cellStyle name="輸入 2 6 7 2" xfId="36609" xr:uid="{00000000-0005-0000-0000-0000D4480000}"/>
    <cellStyle name="輸入 2 6 7 3" xfId="50172" xr:uid="{00000000-0005-0000-0000-0000D4480000}"/>
    <cellStyle name="輸入 2 6 8" xfId="15259" xr:uid="{00000000-0005-0000-0000-0000F30A0000}"/>
    <cellStyle name="輸入 2 6 8 2" xfId="33815" xr:uid="{00000000-0005-0000-0000-0000D5480000}"/>
    <cellStyle name="輸入 2 6 8 3" xfId="47756" xr:uid="{00000000-0005-0000-0000-0000D5480000}"/>
    <cellStyle name="輸入 2 6 9" xfId="21739" xr:uid="{00000000-0005-0000-0000-00008F060000}"/>
    <cellStyle name="輸入 2 6 9 2" xfId="40279" xr:uid="{00000000-0005-0000-0000-0000D6480000}"/>
    <cellStyle name="輸入 2 6 9 3" xfId="53627" xr:uid="{00000000-0005-0000-0000-0000D6480000}"/>
    <cellStyle name="輸入 2 7" xfId="4845" xr:uid="{00000000-0005-0000-0000-0000E40A0000}"/>
    <cellStyle name="輸入 2 7 2" xfId="20006" xr:uid="{00000000-0005-0000-0000-0000400E0000}"/>
    <cellStyle name="輸入 2 7 2 2" xfId="38559" xr:uid="{00000000-0005-0000-0000-0000D8480000}"/>
    <cellStyle name="輸入 2 7 2 3" xfId="52051" xr:uid="{00000000-0005-0000-0000-0000D8480000}"/>
    <cellStyle name="輸入 2 7 3" xfId="25296" xr:uid="{00000000-0005-0000-0000-0000D7480000}"/>
    <cellStyle name="輸入 2 7 4" xfId="26834" xr:uid="{00000000-0005-0000-0000-0000D7480000}"/>
    <cellStyle name="輸入 2 8" xfId="11039" xr:uid="{00000000-0005-0000-0000-00005F2B0000}"/>
    <cellStyle name="輸入 2 9" xfId="15180" xr:uid="{00000000-0005-0000-0000-00008F060000}"/>
    <cellStyle name="輸入 2 9 2" xfId="33736" xr:uid="{00000000-0005-0000-0000-0000DA480000}"/>
    <cellStyle name="輸入 2 9 3" xfId="47683" xr:uid="{00000000-0005-0000-0000-0000DA480000}"/>
    <cellStyle name="輸入 3" xfId="1636" xr:uid="{00000000-0005-0000-0000-000093060000}"/>
    <cellStyle name="輸入 3 10" xfId="15329" xr:uid="{00000000-0005-0000-0000-0000F40A0000}"/>
    <cellStyle name="輸入 3 10 2" xfId="33885" xr:uid="{00000000-0005-0000-0000-0000DC480000}"/>
    <cellStyle name="輸入 3 10 3" xfId="47820" xr:uid="{00000000-0005-0000-0000-0000DC480000}"/>
    <cellStyle name="輸入 3 11" xfId="19835" xr:uid="{00000000-0005-0000-0000-0000F40A0000}"/>
    <cellStyle name="輸入 3 11 2" xfId="38391" xr:uid="{00000000-0005-0000-0000-0000DD480000}"/>
    <cellStyle name="輸入 3 11 3" xfId="51883" xr:uid="{00000000-0005-0000-0000-0000DD480000}"/>
    <cellStyle name="輸入 3 12" xfId="21176" xr:uid="{00000000-0005-0000-0000-000093060000}"/>
    <cellStyle name="輸入 3 12 2" xfId="39716" xr:uid="{00000000-0005-0000-0000-0000DE480000}"/>
    <cellStyle name="輸入 3 12 3" xfId="53064" xr:uid="{00000000-0005-0000-0000-0000DE480000}"/>
    <cellStyle name="輸入 3 13" xfId="19076" xr:uid="{00000000-0005-0000-0000-000093060000}"/>
    <cellStyle name="輸入 3 13 2" xfId="37632" xr:uid="{00000000-0005-0000-0000-0000DF480000}"/>
    <cellStyle name="輸入 3 13 3" xfId="51124" xr:uid="{00000000-0005-0000-0000-0000DF480000}"/>
    <cellStyle name="輸入 3 14" xfId="23257" xr:uid="{00000000-0005-0000-0000-0000DB480000}"/>
    <cellStyle name="輸入 3 15" xfId="29812" xr:uid="{00000000-0005-0000-0000-0000DB480000}"/>
    <cellStyle name="輸入 3 16" xfId="54623" xr:uid="{00000000-0005-0000-0000-000093060000}"/>
    <cellStyle name="輸入 3 2" xfId="1637" xr:uid="{00000000-0005-0000-0000-000094060000}"/>
    <cellStyle name="輸入 3 2 10" xfId="19791" xr:uid="{00000000-0005-0000-0000-0000F50A0000}"/>
    <cellStyle name="輸入 3 2 10 2" xfId="38347" xr:uid="{00000000-0005-0000-0000-0000E1480000}"/>
    <cellStyle name="輸入 3 2 10 3" xfId="51839" xr:uid="{00000000-0005-0000-0000-0000E1480000}"/>
    <cellStyle name="輸入 3 2 11" xfId="21177" xr:uid="{00000000-0005-0000-0000-000094060000}"/>
    <cellStyle name="輸入 3 2 11 2" xfId="39717" xr:uid="{00000000-0005-0000-0000-0000E2480000}"/>
    <cellStyle name="輸入 3 2 11 3" xfId="53065" xr:uid="{00000000-0005-0000-0000-0000E2480000}"/>
    <cellStyle name="輸入 3 2 12" xfId="18683" xr:uid="{00000000-0005-0000-0000-000094060000}"/>
    <cellStyle name="輸入 3 2 12 2" xfId="37239" xr:uid="{00000000-0005-0000-0000-0000E3480000}"/>
    <cellStyle name="輸入 3 2 12 3" xfId="50736" xr:uid="{00000000-0005-0000-0000-0000E3480000}"/>
    <cellStyle name="輸入 3 2 13" xfId="23258" xr:uid="{00000000-0005-0000-0000-0000E0480000}"/>
    <cellStyle name="輸入 3 2 14" xfId="23120" xr:uid="{00000000-0005-0000-0000-0000E0480000}"/>
    <cellStyle name="輸入 3 2 15" xfId="54624" xr:uid="{00000000-0005-0000-0000-000094060000}"/>
    <cellStyle name="輸入 3 2 2" xfId="1638" xr:uid="{00000000-0005-0000-0000-000095060000}"/>
    <cellStyle name="輸入 3 2 2 10" xfId="21178" xr:uid="{00000000-0005-0000-0000-000095060000}"/>
    <cellStyle name="輸入 3 2 2 10 2" xfId="39718" xr:uid="{00000000-0005-0000-0000-0000E5480000}"/>
    <cellStyle name="輸入 3 2 2 10 3" xfId="53066" xr:uid="{00000000-0005-0000-0000-0000E5480000}"/>
    <cellStyle name="輸入 3 2 2 11" xfId="21085" xr:uid="{00000000-0005-0000-0000-000095060000}"/>
    <cellStyle name="輸入 3 2 2 11 2" xfId="39625" xr:uid="{00000000-0005-0000-0000-0000E6480000}"/>
    <cellStyle name="輸入 3 2 2 11 3" xfId="52973" xr:uid="{00000000-0005-0000-0000-0000E6480000}"/>
    <cellStyle name="輸入 3 2 2 12" xfId="23259" xr:uid="{00000000-0005-0000-0000-0000E4480000}"/>
    <cellStyle name="輸入 3 2 2 13" xfId="29811" xr:uid="{00000000-0005-0000-0000-0000E4480000}"/>
    <cellStyle name="輸入 3 2 2 14" xfId="54625" xr:uid="{00000000-0005-0000-0000-000095060000}"/>
    <cellStyle name="輸入 3 2 2 2" xfId="2040" xr:uid="{00000000-0005-0000-0000-000095060000}"/>
    <cellStyle name="輸入 3 2 2 2 10" xfId="18261" xr:uid="{00000000-0005-0000-0000-000095060000}"/>
    <cellStyle name="輸入 3 2 2 2 10 2" xfId="36817" xr:uid="{00000000-0005-0000-0000-0000E8480000}"/>
    <cellStyle name="輸入 3 2 2 2 10 3" xfId="50355" xr:uid="{00000000-0005-0000-0000-0000E8480000}"/>
    <cellStyle name="輸入 3 2 2 2 11" xfId="19124" xr:uid="{00000000-0005-0000-0000-0000F70A0000}"/>
    <cellStyle name="輸入 3 2 2 2 11 2" xfId="37680" xr:uid="{00000000-0005-0000-0000-0000E9480000}"/>
    <cellStyle name="輸入 3 2 2 2 11 3" xfId="51172" xr:uid="{00000000-0005-0000-0000-0000E9480000}"/>
    <cellStyle name="輸入 3 2 2 2 12" xfId="23560" xr:uid="{00000000-0005-0000-0000-0000E7480000}"/>
    <cellStyle name="輸入 3 2 2 2 13" xfId="54960" xr:uid="{00000000-0005-0000-0000-000095060000}"/>
    <cellStyle name="輸入 3 2 2 2 2" xfId="5247" xr:uid="{00000000-0005-0000-0000-0000F70A0000}"/>
    <cellStyle name="輸入 3 2 2 2 2 2" xfId="20274" xr:uid="{00000000-0005-0000-0000-0000450E0000}"/>
    <cellStyle name="輸入 3 2 2 2 2 2 2" xfId="38826" xr:uid="{00000000-0005-0000-0000-0000EB480000}"/>
    <cellStyle name="輸入 3 2 2 2 2 2 3" xfId="52305" xr:uid="{00000000-0005-0000-0000-0000EB480000}"/>
    <cellStyle name="輸入 3 2 2 2 2 3" xfId="25664" xr:uid="{00000000-0005-0000-0000-0000EA480000}"/>
    <cellStyle name="輸入 3 2 2 2 2 4" xfId="41160" xr:uid="{00000000-0005-0000-0000-0000EA480000}"/>
    <cellStyle name="輸入 3 2 2 2 3" xfId="7213" xr:uid="{00000000-0005-0000-0000-0000F70A0000}"/>
    <cellStyle name="輸入 3 2 2 2 3 2" xfId="27398" xr:uid="{00000000-0005-0000-0000-0000EC480000}"/>
    <cellStyle name="輸入 3 2 2 2 3 3" xfId="42489" xr:uid="{00000000-0005-0000-0000-0000EC480000}"/>
    <cellStyle name="輸入 3 2 2 2 4" xfId="4150" xr:uid="{00000000-0005-0000-0000-0000F70A0000}"/>
    <cellStyle name="輸入 3 2 2 2 4 2" xfId="24703" xr:uid="{00000000-0005-0000-0000-0000ED480000}"/>
    <cellStyle name="輸入 3 2 2 2 4 3" xfId="22698" xr:uid="{00000000-0005-0000-0000-0000ED480000}"/>
    <cellStyle name="輸入 3 2 2 2 5" xfId="6707" xr:uid="{00000000-0005-0000-0000-0000F70A0000}"/>
    <cellStyle name="輸入 3 2 2 2 5 2" xfId="26968" xr:uid="{00000000-0005-0000-0000-0000EE480000}"/>
    <cellStyle name="輸入 3 2 2 2 5 3" xfId="42142" xr:uid="{00000000-0005-0000-0000-0000EE480000}"/>
    <cellStyle name="輸入 3 2 2 2 6" xfId="11058" xr:uid="{00000000-0005-0000-0000-0000722B0000}"/>
    <cellStyle name="輸入 3 2 2 2 7" xfId="12585" xr:uid="{00000000-0005-0000-0000-000095060000}"/>
    <cellStyle name="輸入 3 2 2 2 7 2" xfId="31141" xr:uid="{00000000-0005-0000-0000-0000F0480000}"/>
    <cellStyle name="輸入 3 2 2 2 7 3" xfId="45241" xr:uid="{00000000-0005-0000-0000-0000F0480000}"/>
    <cellStyle name="輸入 3 2 2 2 8" xfId="14651" xr:uid="{00000000-0005-0000-0000-0000F60A0000}"/>
    <cellStyle name="輸入 3 2 2 2 8 2" xfId="33207" xr:uid="{00000000-0005-0000-0000-0000F1480000}"/>
    <cellStyle name="輸入 3 2 2 2 8 3" xfId="47177" xr:uid="{00000000-0005-0000-0000-0000F1480000}"/>
    <cellStyle name="輸入 3 2 2 2 9" xfId="12157" xr:uid="{00000000-0005-0000-0000-0000F70A0000}"/>
    <cellStyle name="輸入 3 2 2 2 9 2" xfId="30720" xr:uid="{00000000-0005-0000-0000-0000F2480000}"/>
    <cellStyle name="輸入 3 2 2 2 9 3" xfId="44854" xr:uid="{00000000-0005-0000-0000-0000F2480000}"/>
    <cellStyle name="輸入 3 2 2 3" xfId="2808" xr:uid="{00000000-0005-0000-0000-000095060000}"/>
    <cellStyle name="輸入 3 2 2 3 10" xfId="19488" xr:uid="{00000000-0005-0000-0000-0000F80A0000}"/>
    <cellStyle name="輸入 3 2 2 3 10 2" xfId="38044" xr:uid="{00000000-0005-0000-0000-0000F4480000}"/>
    <cellStyle name="輸入 3 2 2 3 10 3" xfId="51536" xr:uid="{00000000-0005-0000-0000-0000F4480000}"/>
    <cellStyle name="輸入 3 2 2 3 11" xfId="55629" xr:uid="{00000000-0005-0000-0000-000095060000}"/>
    <cellStyle name="輸入 3 2 2 3 2" xfId="6015" xr:uid="{00000000-0005-0000-0000-0000F80A0000}"/>
    <cellStyle name="輸入 3 2 2 3 2 2" xfId="26423" xr:uid="{00000000-0005-0000-0000-0000F5480000}"/>
    <cellStyle name="輸入 3 2 2 3 2 3" xfId="41737" xr:uid="{00000000-0005-0000-0000-0000F5480000}"/>
    <cellStyle name="輸入 3 2 2 3 3" xfId="7981" xr:uid="{00000000-0005-0000-0000-0000F80A0000}"/>
    <cellStyle name="輸入 3 2 2 3 3 2" xfId="28009" xr:uid="{00000000-0005-0000-0000-0000F6480000}"/>
    <cellStyle name="輸入 3 2 2 3 3 3" xfId="42923" xr:uid="{00000000-0005-0000-0000-0000F6480000}"/>
    <cellStyle name="輸入 3 2 2 3 4" xfId="8841" xr:uid="{00000000-0005-0000-0000-0000F80A0000}"/>
    <cellStyle name="輸入 3 2 2 3 4 2" xfId="28690" xr:uid="{00000000-0005-0000-0000-0000F7480000}"/>
    <cellStyle name="輸入 3 2 2 3 4 3" xfId="43400" xr:uid="{00000000-0005-0000-0000-0000F7480000}"/>
    <cellStyle name="輸入 3 2 2 3 5" xfId="9698" xr:uid="{00000000-0005-0000-0000-0000F80A0000}"/>
    <cellStyle name="輸入 3 2 2 3 5 2" xfId="29299" xr:uid="{00000000-0005-0000-0000-0000F8480000}"/>
    <cellStyle name="輸入 3 2 2 3 5 3" xfId="43897" xr:uid="{00000000-0005-0000-0000-0000F8480000}"/>
    <cellStyle name="輸入 3 2 2 3 6" xfId="11059" xr:uid="{00000000-0005-0000-0000-0000732B0000}"/>
    <cellStyle name="輸入 3 2 2 3 7" xfId="13080" xr:uid="{00000000-0005-0000-0000-0000F80A0000}"/>
    <cellStyle name="輸入 3 2 2 3 7 2" xfId="31636" xr:uid="{00000000-0005-0000-0000-0000FA480000}"/>
    <cellStyle name="輸入 3 2 2 3 7 3" xfId="45719" xr:uid="{00000000-0005-0000-0000-0000FA480000}"/>
    <cellStyle name="輸入 3 2 2 3 8" xfId="16714" xr:uid="{00000000-0005-0000-0000-0000F80A0000}"/>
    <cellStyle name="輸入 3 2 2 3 8 2" xfId="35270" xr:uid="{00000000-0005-0000-0000-0000FB480000}"/>
    <cellStyle name="輸入 3 2 2 3 8 3" xfId="48983" xr:uid="{00000000-0005-0000-0000-0000FB480000}"/>
    <cellStyle name="輸入 3 2 2 3 9" xfId="12143" xr:uid="{00000000-0005-0000-0000-000095060000}"/>
    <cellStyle name="輸入 3 2 2 3 9 2" xfId="30706" xr:uid="{00000000-0005-0000-0000-0000FC480000}"/>
    <cellStyle name="輸入 3 2 2 3 9 3" xfId="44844" xr:uid="{00000000-0005-0000-0000-0000FC480000}"/>
    <cellStyle name="輸入 3 2 2 4" xfId="2981" xr:uid="{00000000-0005-0000-0000-000095060000}"/>
    <cellStyle name="輸入 3 2 2 4 10" xfId="24183" xr:uid="{00000000-0005-0000-0000-0000FD480000}"/>
    <cellStyle name="輸入 3 2 2 4 11" xfId="55802" xr:uid="{00000000-0005-0000-0000-000095060000}"/>
    <cellStyle name="輸入 3 2 2 4 2" xfId="6188" xr:uid="{00000000-0005-0000-0000-0000F90A0000}"/>
    <cellStyle name="輸入 3 2 2 4 2 2" xfId="20857" xr:uid="{00000000-0005-0000-0000-0000480E0000}"/>
    <cellStyle name="輸入 3 2 2 4 2 2 2" xfId="39400" xr:uid="{00000000-0005-0000-0000-0000FF480000}"/>
    <cellStyle name="輸入 3 2 2 4 2 2 3" xfId="52761" xr:uid="{00000000-0005-0000-0000-0000FF480000}"/>
    <cellStyle name="輸入 3 2 2 4 2 3" xfId="26596" xr:uid="{00000000-0005-0000-0000-0000FE480000}"/>
    <cellStyle name="輸入 3 2 2 4 2 4" xfId="41890" xr:uid="{00000000-0005-0000-0000-0000FE480000}"/>
    <cellStyle name="輸入 3 2 2 4 3" xfId="9871" xr:uid="{00000000-0005-0000-0000-0000F90A0000}"/>
    <cellStyle name="輸入 3 2 2 4 3 2" xfId="29472" xr:uid="{00000000-0005-0000-0000-000000490000}"/>
    <cellStyle name="輸入 3 2 2 4 3 3" xfId="44050" xr:uid="{00000000-0005-0000-0000-000000490000}"/>
    <cellStyle name="輸入 3 2 2 4 4" xfId="11060" xr:uid="{00000000-0005-0000-0000-0000742B0000}"/>
    <cellStyle name="輸入 3 2 2 4 5" xfId="12014" xr:uid="{00000000-0005-0000-0000-0000F90A0000}"/>
    <cellStyle name="輸入 3 2 2 4 5 2" xfId="30578" xr:uid="{00000000-0005-0000-0000-000002490000}"/>
    <cellStyle name="輸入 3 2 2 4 5 3" xfId="44722" xr:uid="{00000000-0005-0000-0000-000002490000}"/>
    <cellStyle name="輸入 3 2 2 4 6" xfId="16887" xr:uid="{00000000-0005-0000-0000-0000F90A0000}"/>
    <cellStyle name="輸入 3 2 2 4 6 2" xfId="35443" xr:uid="{00000000-0005-0000-0000-000003490000}"/>
    <cellStyle name="輸入 3 2 2 4 6 3" xfId="49136" xr:uid="{00000000-0005-0000-0000-000003490000}"/>
    <cellStyle name="輸入 3 2 2 4 7" xfId="14028" xr:uid="{00000000-0005-0000-0000-000095060000}"/>
    <cellStyle name="輸入 3 2 2 4 7 2" xfId="32584" xr:uid="{00000000-0005-0000-0000-000004490000}"/>
    <cellStyle name="輸入 3 2 2 4 7 3" xfId="46587" xr:uid="{00000000-0005-0000-0000-000004490000}"/>
    <cellStyle name="輸入 3 2 2 4 8" xfId="12824" xr:uid="{00000000-0005-0000-0000-0000F90A0000}"/>
    <cellStyle name="輸入 3 2 2 4 8 2" xfId="31380" xr:uid="{00000000-0005-0000-0000-000005490000}"/>
    <cellStyle name="輸入 3 2 2 4 8 3" xfId="45467" xr:uid="{00000000-0005-0000-0000-000005490000}"/>
    <cellStyle name="輸入 3 2 2 4 9" xfId="21745" xr:uid="{00000000-0005-0000-0000-000095060000}"/>
    <cellStyle name="輸入 3 2 2 4 9 2" xfId="40285" xr:uid="{00000000-0005-0000-0000-000006490000}"/>
    <cellStyle name="輸入 3 2 2 4 9 3" xfId="53633" xr:uid="{00000000-0005-0000-0000-000006490000}"/>
    <cellStyle name="輸入 3 2 2 5" xfId="4851" xr:uid="{00000000-0005-0000-0000-0000F60A0000}"/>
    <cellStyle name="輸入 3 2 2 5 2" xfId="20012" xr:uid="{00000000-0005-0000-0000-0000490E0000}"/>
    <cellStyle name="輸入 3 2 2 5 2 2" xfId="38565" xr:uid="{00000000-0005-0000-0000-000008490000}"/>
    <cellStyle name="輸入 3 2 2 5 2 3" xfId="52057" xr:uid="{00000000-0005-0000-0000-000008490000}"/>
    <cellStyle name="輸入 3 2 2 5 3" xfId="25302" xr:uid="{00000000-0005-0000-0000-000007490000}"/>
    <cellStyle name="輸入 3 2 2 5 4" xfId="28261" xr:uid="{00000000-0005-0000-0000-000007490000}"/>
    <cellStyle name="輸入 3 2 2 6" xfId="11057" xr:uid="{00000000-0005-0000-0000-0000712B0000}"/>
    <cellStyle name="輸入 3 2 2 7" xfId="14756" xr:uid="{00000000-0005-0000-0000-000095060000}"/>
    <cellStyle name="輸入 3 2 2 7 2" xfId="33312" xr:uid="{00000000-0005-0000-0000-00000A490000}"/>
    <cellStyle name="輸入 3 2 2 7 3" xfId="47277" xr:uid="{00000000-0005-0000-0000-00000A490000}"/>
    <cellStyle name="輸入 3 2 2 8" xfId="14931" xr:uid="{00000000-0005-0000-0000-0000F60A0000}"/>
    <cellStyle name="輸入 3 2 2 8 2" xfId="33487" xr:uid="{00000000-0005-0000-0000-00000B490000}"/>
    <cellStyle name="輸入 3 2 2 8 3" xfId="47445" xr:uid="{00000000-0005-0000-0000-00000B490000}"/>
    <cellStyle name="輸入 3 2 2 9" xfId="19183" xr:uid="{00000000-0005-0000-0000-0000F60A0000}"/>
    <cellStyle name="輸入 3 2 2 9 2" xfId="37739" xr:uid="{00000000-0005-0000-0000-00000C490000}"/>
    <cellStyle name="輸入 3 2 2 9 3" xfId="51231" xr:uid="{00000000-0005-0000-0000-00000C490000}"/>
    <cellStyle name="輸入 3 2 3" xfId="2041" xr:uid="{00000000-0005-0000-0000-000094060000}"/>
    <cellStyle name="輸入 3 2 3 10" xfId="18822" xr:uid="{00000000-0005-0000-0000-000094060000}"/>
    <cellStyle name="輸入 3 2 3 10 2" xfId="37378" xr:uid="{00000000-0005-0000-0000-00000E490000}"/>
    <cellStyle name="輸入 3 2 3 10 3" xfId="50871" xr:uid="{00000000-0005-0000-0000-00000E490000}"/>
    <cellStyle name="輸入 3 2 3 11" xfId="19225" xr:uid="{00000000-0005-0000-0000-0000FA0A0000}"/>
    <cellStyle name="輸入 3 2 3 11 2" xfId="37781" xr:uid="{00000000-0005-0000-0000-00000F490000}"/>
    <cellStyle name="輸入 3 2 3 11 3" xfId="51273" xr:uid="{00000000-0005-0000-0000-00000F490000}"/>
    <cellStyle name="輸入 3 2 3 12" xfId="23561" xr:uid="{00000000-0005-0000-0000-00000D490000}"/>
    <cellStyle name="輸入 3 2 3 13" xfId="54961" xr:uid="{00000000-0005-0000-0000-000094060000}"/>
    <cellStyle name="輸入 3 2 3 2" xfId="5248" xr:uid="{00000000-0005-0000-0000-0000FA0A0000}"/>
    <cellStyle name="輸入 3 2 3 2 2" xfId="20275" xr:uid="{00000000-0005-0000-0000-00004B0E0000}"/>
    <cellStyle name="輸入 3 2 3 2 2 2" xfId="38827" xr:uid="{00000000-0005-0000-0000-000011490000}"/>
    <cellStyle name="輸入 3 2 3 2 2 3" xfId="52306" xr:uid="{00000000-0005-0000-0000-000011490000}"/>
    <cellStyle name="輸入 3 2 3 2 3" xfId="25665" xr:uid="{00000000-0005-0000-0000-000010490000}"/>
    <cellStyle name="輸入 3 2 3 2 4" xfId="41161" xr:uid="{00000000-0005-0000-0000-000010490000}"/>
    <cellStyle name="輸入 3 2 3 3" xfId="7214" xr:uid="{00000000-0005-0000-0000-0000FA0A0000}"/>
    <cellStyle name="輸入 3 2 3 3 2" xfId="27399" xr:uid="{00000000-0005-0000-0000-000012490000}"/>
    <cellStyle name="輸入 3 2 3 3 3" xfId="42490" xr:uid="{00000000-0005-0000-0000-000012490000}"/>
    <cellStyle name="輸入 3 2 3 4" xfId="4151" xr:uid="{00000000-0005-0000-0000-0000FA0A0000}"/>
    <cellStyle name="輸入 3 2 3 4 2" xfId="24704" xr:uid="{00000000-0005-0000-0000-000013490000}"/>
    <cellStyle name="輸入 3 2 3 4 3" xfId="22697" xr:uid="{00000000-0005-0000-0000-000013490000}"/>
    <cellStyle name="輸入 3 2 3 5" xfId="6708" xr:uid="{00000000-0005-0000-0000-0000FA0A0000}"/>
    <cellStyle name="輸入 3 2 3 5 2" xfId="26969" xr:uid="{00000000-0005-0000-0000-000014490000}"/>
    <cellStyle name="輸入 3 2 3 5 3" xfId="42143" xr:uid="{00000000-0005-0000-0000-000014490000}"/>
    <cellStyle name="輸入 3 2 3 6" xfId="11061" xr:uid="{00000000-0005-0000-0000-0000752B0000}"/>
    <cellStyle name="輸入 3 2 3 7" xfId="12584" xr:uid="{00000000-0005-0000-0000-000094060000}"/>
    <cellStyle name="輸入 3 2 3 7 2" xfId="31140" xr:uid="{00000000-0005-0000-0000-000016490000}"/>
    <cellStyle name="輸入 3 2 3 7 3" xfId="45240" xr:uid="{00000000-0005-0000-0000-000016490000}"/>
    <cellStyle name="輸入 3 2 3 8" xfId="12204" xr:uid="{00000000-0005-0000-0000-0000F90A0000}"/>
    <cellStyle name="輸入 3 2 3 8 2" xfId="30766" xr:uid="{00000000-0005-0000-0000-000017490000}"/>
    <cellStyle name="輸入 3 2 3 8 3" xfId="44891" xr:uid="{00000000-0005-0000-0000-000017490000}"/>
    <cellStyle name="輸入 3 2 3 9" xfId="11548" xr:uid="{00000000-0005-0000-0000-0000FA0A0000}"/>
    <cellStyle name="輸入 3 2 3 9 2" xfId="30112" xr:uid="{00000000-0005-0000-0000-000018490000}"/>
    <cellStyle name="輸入 3 2 3 9 3" xfId="44322" xr:uid="{00000000-0005-0000-0000-000018490000}"/>
    <cellStyle name="輸入 3 2 4" xfId="2807" xr:uid="{00000000-0005-0000-0000-000094060000}"/>
    <cellStyle name="輸入 3 2 4 10" xfId="11770" xr:uid="{00000000-0005-0000-0000-0000FB0A0000}"/>
    <cellStyle name="輸入 3 2 4 10 2" xfId="30334" xr:uid="{00000000-0005-0000-0000-00001A490000}"/>
    <cellStyle name="輸入 3 2 4 10 3" xfId="44481" xr:uid="{00000000-0005-0000-0000-00001A490000}"/>
    <cellStyle name="輸入 3 2 4 11" xfId="55628" xr:uid="{00000000-0005-0000-0000-000094060000}"/>
    <cellStyle name="輸入 3 2 4 2" xfId="6014" xr:uid="{00000000-0005-0000-0000-0000FB0A0000}"/>
    <cellStyle name="輸入 3 2 4 2 2" xfId="26422" xr:uid="{00000000-0005-0000-0000-00001B490000}"/>
    <cellStyle name="輸入 3 2 4 2 3" xfId="41736" xr:uid="{00000000-0005-0000-0000-00001B490000}"/>
    <cellStyle name="輸入 3 2 4 3" xfId="7980" xr:uid="{00000000-0005-0000-0000-0000FB0A0000}"/>
    <cellStyle name="輸入 3 2 4 3 2" xfId="28008" xr:uid="{00000000-0005-0000-0000-00001C490000}"/>
    <cellStyle name="輸入 3 2 4 3 3" xfId="42922" xr:uid="{00000000-0005-0000-0000-00001C490000}"/>
    <cellStyle name="輸入 3 2 4 4" xfId="8840" xr:uid="{00000000-0005-0000-0000-0000FB0A0000}"/>
    <cellStyle name="輸入 3 2 4 4 2" xfId="28689" xr:uid="{00000000-0005-0000-0000-00001D490000}"/>
    <cellStyle name="輸入 3 2 4 4 3" xfId="43399" xr:uid="{00000000-0005-0000-0000-00001D490000}"/>
    <cellStyle name="輸入 3 2 4 5" xfId="9697" xr:uid="{00000000-0005-0000-0000-0000FB0A0000}"/>
    <cellStyle name="輸入 3 2 4 5 2" xfId="29298" xr:uid="{00000000-0005-0000-0000-00001E490000}"/>
    <cellStyle name="輸入 3 2 4 5 3" xfId="43896" xr:uid="{00000000-0005-0000-0000-00001E490000}"/>
    <cellStyle name="輸入 3 2 4 6" xfId="11062" xr:uid="{00000000-0005-0000-0000-0000762B0000}"/>
    <cellStyle name="輸入 3 2 4 7" xfId="13081" xr:uid="{00000000-0005-0000-0000-0000FB0A0000}"/>
    <cellStyle name="輸入 3 2 4 7 2" xfId="31637" xr:uid="{00000000-0005-0000-0000-000020490000}"/>
    <cellStyle name="輸入 3 2 4 7 3" xfId="45720" xr:uid="{00000000-0005-0000-0000-000020490000}"/>
    <cellStyle name="輸入 3 2 4 8" xfId="16713" xr:uid="{00000000-0005-0000-0000-0000FB0A0000}"/>
    <cellStyle name="輸入 3 2 4 8 2" xfId="35269" xr:uid="{00000000-0005-0000-0000-000021490000}"/>
    <cellStyle name="輸入 3 2 4 8 3" xfId="48982" xr:uid="{00000000-0005-0000-0000-000021490000}"/>
    <cellStyle name="輸入 3 2 4 9" xfId="17125" xr:uid="{00000000-0005-0000-0000-000094060000}"/>
    <cellStyle name="輸入 3 2 4 9 2" xfId="35681" xr:uid="{00000000-0005-0000-0000-000022490000}"/>
    <cellStyle name="輸入 3 2 4 9 3" xfId="49360" xr:uid="{00000000-0005-0000-0000-000022490000}"/>
    <cellStyle name="輸入 3 2 5" xfId="2980" xr:uid="{00000000-0005-0000-0000-000094060000}"/>
    <cellStyle name="輸入 3 2 5 10" xfId="24182" xr:uid="{00000000-0005-0000-0000-000023490000}"/>
    <cellStyle name="輸入 3 2 5 11" xfId="55801" xr:uid="{00000000-0005-0000-0000-000094060000}"/>
    <cellStyle name="輸入 3 2 5 2" xfId="6187" xr:uid="{00000000-0005-0000-0000-0000FC0A0000}"/>
    <cellStyle name="輸入 3 2 5 2 2" xfId="20856" xr:uid="{00000000-0005-0000-0000-00004E0E0000}"/>
    <cellStyle name="輸入 3 2 5 2 2 2" xfId="39399" xr:uid="{00000000-0005-0000-0000-000025490000}"/>
    <cellStyle name="輸入 3 2 5 2 2 3" xfId="52760" xr:uid="{00000000-0005-0000-0000-000025490000}"/>
    <cellStyle name="輸入 3 2 5 2 3" xfId="26595" xr:uid="{00000000-0005-0000-0000-000024490000}"/>
    <cellStyle name="輸入 3 2 5 2 4" xfId="41889" xr:uid="{00000000-0005-0000-0000-000024490000}"/>
    <cellStyle name="輸入 3 2 5 3" xfId="9870" xr:uid="{00000000-0005-0000-0000-0000FC0A0000}"/>
    <cellStyle name="輸入 3 2 5 3 2" xfId="29471" xr:uid="{00000000-0005-0000-0000-000026490000}"/>
    <cellStyle name="輸入 3 2 5 3 3" xfId="44049" xr:uid="{00000000-0005-0000-0000-000026490000}"/>
    <cellStyle name="輸入 3 2 5 4" xfId="11063" xr:uid="{00000000-0005-0000-0000-0000772B0000}"/>
    <cellStyle name="輸入 3 2 5 5" xfId="12965" xr:uid="{00000000-0005-0000-0000-0000FC0A0000}"/>
    <cellStyle name="輸入 3 2 5 5 2" xfId="31521" xr:uid="{00000000-0005-0000-0000-000028490000}"/>
    <cellStyle name="輸入 3 2 5 5 3" xfId="45604" xr:uid="{00000000-0005-0000-0000-000028490000}"/>
    <cellStyle name="輸入 3 2 5 6" xfId="16886" xr:uid="{00000000-0005-0000-0000-0000FC0A0000}"/>
    <cellStyle name="輸入 3 2 5 6 2" xfId="35442" xr:uid="{00000000-0005-0000-0000-000029490000}"/>
    <cellStyle name="輸入 3 2 5 6 3" xfId="49135" xr:uid="{00000000-0005-0000-0000-000029490000}"/>
    <cellStyle name="輸入 3 2 5 7" xfId="14318" xr:uid="{00000000-0005-0000-0000-000094060000}"/>
    <cellStyle name="輸入 3 2 5 7 2" xfId="32874" xr:uid="{00000000-0005-0000-0000-00002A490000}"/>
    <cellStyle name="輸入 3 2 5 7 3" xfId="46865" xr:uid="{00000000-0005-0000-0000-00002A490000}"/>
    <cellStyle name="輸入 3 2 5 8" xfId="19599" xr:uid="{00000000-0005-0000-0000-0000FC0A0000}"/>
    <cellStyle name="輸入 3 2 5 8 2" xfId="38155" xr:uid="{00000000-0005-0000-0000-00002B490000}"/>
    <cellStyle name="輸入 3 2 5 8 3" xfId="51647" xr:uid="{00000000-0005-0000-0000-00002B490000}"/>
    <cellStyle name="輸入 3 2 5 9" xfId="21744" xr:uid="{00000000-0005-0000-0000-000094060000}"/>
    <cellStyle name="輸入 3 2 5 9 2" xfId="40284" xr:uid="{00000000-0005-0000-0000-00002C490000}"/>
    <cellStyle name="輸入 3 2 5 9 3" xfId="53632" xr:uid="{00000000-0005-0000-0000-00002C490000}"/>
    <cellStyle name="輸入 3 2 6" xfId="4850" xr:uid="{00000000-0005-0000-0000-0000F50A0000}"/>
    <cellStyle name="輸入 3 2 6 2" xfId="20011" xr:uid="{00000000-0005-0000-0000-00004F0E0000}"/>
    <cellStyle name="輸入 3 2 6 2 2" xfId="38564" xr:uid="{00000000-0005-0000-0000-00002E490000}"/>
    <cellStyle name="輸入 3 2 6 2 3" xfId="52056" xr:uid="{00000000-0005-0000-0000-00002E490000}"/>
    <cellStyle name="輸入 3 2 6 3" xfId="25301" xr:uid="{00000000-0005-0000-0000-00002D490000}"/>
    <cellStyle name="輸入 3 2 6 4" xfId="22522" xr:uid="{00000000-0005-0000-0000-00002D490000}"/>
    <cellStyle name="輸入 3 2 7" xfId="11056" xr:uid="{00000000-0005-0000-0000-0000702B0000}"/>
    <cellStyle name="輸入 3 2 8" xfId="15181" xr:uid="{00000000-0005-0000-0000-000094060000}"/>
    <cellStyle name="輸入 3 2 8 2" xfId="33737" xr:uid="{00000000-0005-0000-0000-000030490000}"/>
    <cellStyle name="輸入 3 2 8 3" xfId="47684" xr:uid="{00000000-0005-0000-0000-000030490000}"/>
    <cellStyle name="輸入 3 2 9" xfId="15731" xr:uid="{00000000-0005-0000-0000-0000F50A0000}"/>
    <cellStyle name="輸入 3 2 9 2" xfId="34287" xr:uid="{00000000-0005-0000-0000-000031490000}"/>
    <cellStyle name="輸入 3 2 9 3" xfId="48147" xr:uid="{00000000-0005-0000-0000-000031490000}"/>
    <cellStyle name="輸入 3 3" xfId="1639" xr:uid="{00000000-0005-0000-0000-000096060000}"/>
    <cellStyle name="輸入 3 3 10" xfId="21179" xr:uid="{00000000-0005-0000-0000-000096060000}"/>
    <cellStyle name="輸入 3 3 10 2" xfId="39719" xr:uid="{00000000-0005-0000-0000-000033490000}"/>
    <cellStyle name="輸入 3 3 10 3" xfId="53067" xr:uid="{00000000-0005-0000-0000-000033490000}"/>
    <cellStyle name="輸入 3 3 11" xfId="19315" xr:uid="{00000000-0005-0000-0000-000096060000}"/>
    <cellStyle name="輸入 3 3 11 2" xfId="37871" xr:uid="{00000000-0005-0000-0000-000034490000}"/>
    <cellStyle name="輸入 3 3 11 3" xfId="51363" xr:uid="{00000000-0005-0000-0000-000034490000}"/>
    <cellStyle name="輸入 3 3 12" xfId="23260" xr:uid="{00000000-0005-0000-0000-000032490000}"/>
    <cellStyle name="輸入 3 3 13" xfId="23119" xr:uid="{00000000-0005-0000-0000-000032490000}"/>
    <cellStyle name="輸入 3 3 14" xfId="54626" xr:uid="{00000000-0005-0000-0000-000096060000}"/>
    <cellStyle name="輸入 3 3 2" xfId="2039" xr:uid="{00000000-0005-0000-0000-000096060000}"/>
    <cellStyle name="輸入 3 3 2 10" xfId="18282" xr:uid="{00000000-0005-0000-0000-000096060000}"/>
    <cellStyle name="輸入 3 3 2 10 2" xfId="36838" xr:uid="{00000000-0005-0000-0000-000036490000}"/>
    <cellStyle name="輸入 3 3 2 10 3" xfId="50371" xr:uid="{00000000-0005-0000-0000-000036490000}"/>
    <cellStyle name="輸入 3 3 2 11" xfId="19107" xr:uid="{00000000-0005-0000-0000-0000FE0A0000}"/>
    <cellStyle name="輸入 3 3 2 11 2" xfId="37663" xr:uid="{00000000-0005-0000-0000-000037490000}"/>
    <cellStyle name="輸入 3 3 2 11 3" xfId="51155" xr:uid="{00000000-0005-0000-0000-000037490000}"/>
    <cellStyle name="輸入 3 3 2 12" xfId="23559" xr:uid="{00000000-0005-0000-0000-000035490000}"/>
    <cellStyle name="輸入 3 3 2 13" xfId="54959" xr:uid="{00000000-0005-0000-0000-000096060000}"/>
    <cellStyle name="輸入 3 3 2 2" xfId="5246" xr:uid="{00000000-0005-0000-0000-0000FE0A0000}"/>
    <cellStyle name="輸入 3 3 2 2 2" xfId="20273" xr:uid="{00000000-0005-0000-0000-0000520E0000}"/>
    <cellStyle name="輸入 3 3 2 2 2 2" xfId="38825" xr:uid="{00000000-0005-0000-0000-000039490000}"/>
    <cellStyle name="輸入 3 3 2 2 2 3" xfId="52304" xr:uid="{00000000-0005-0000-0000-000039490000}"/>
    <cellStyle name="輸入 3 3 2 2 3" xfId="25663" xr:uid="{00000000-0005-0000-0000-000038490000}"/>
    <cellStyle name="輸入 3 3 2 2 4" xfId="41159" xr:uid="{00000000-0005-0000-0000-000038490000}"/>
    <cellStyle name="輸入 3 3 2 3" xfId="7212" xr:uid="{00000000-0005-0000-0000-0000FE0A0000}"/>
    <cellStyle name="輸入 3 3 2 3 2" xfId="27397" xr:uid="{00000000-0005-0000-0000-00003A490000}"/>
    <cellStyle name="輸入 3 3 2 3 3" xfId="42488" xr:uid="{00000000-0005-0000-0000-00003A490000}"/>
    <cellStyle name="輸入 3 3 2 4" xfId="4149" xr:uid="{00000000-0005-0000-0000-0000FE0A0000}"/>
    <cellStyle name="輸入 3 3 2 4 2" xfId="24702" xr:uid="{00000000-0005-0000-0000-00003B490000}"/>
    <cellStyle name="輸入 3 3 2 4 3" xfId="24505" xr:uid="{00000000-0005-0000-0000-00003B490000}"/>
    <cellStyle name="輸入 3 3 2 5" xfId="6706" xr:uid="{00000000-0005-0000-0000-0000FE0A0000}"/>
    <cellStyle name="輸入 3 3 2 5 2" xfId="26967" xr:uid="{00000000-0005-0000-0000-00003C490000}"/>
    <cellStyle name="輸入 3 3 2 5 3" xfId="42141" xr:uid="{00000000-0005-0000-0000-00003C490000}"/>
    <cellStyle name="輸入 3 3 2 6" xfId="11065" xr:uid="{00000000-0005-0000-0000-0000792B0000}"/>
    <cellStyle name="輸入 3 3 2 7" xfId="12586" xr:uid="{00000000-0005-0000-0000-000096060000}"/>
    <cellStyle name="輸入 3 3 2 7 2" xfId="31142" xr:uid="{00000000-0005-0000-0000-00003E490000}"/>
    <cellStyle name="輸入 3 3 2 7 3" xfId="45242" xr:uid="{00000000-0005-0000-0000-00003E490000}"/>
    <cellStyle name="輸入 3 3 2 8" xfId="14440" xr:uid="{00000000-0005-0000-0000-0000FD0A0000}"/>
    <cellStyle name="輸入 3 3 2 8 2" xfId="32996" xr:uid="{00000000-0005-0000-0000-00003F490000}"/>
    <cellStyle name="輸入 3 3 2 8 3" xfId="46980" xr:uid="{00000000-0005-0000-0000-00003F490000}"/>
    <cellStyle name="輸入 3 3 2 9" xfId="12302" xr:uid="{00000000-0005-0000-0000-0000FE0A0000}"/>
    <cellStyle name="輸入 3 3 2 9 2" xfId="30863" xr:uid="{00000000-0005-0000-0000-000040490000}"/>
    <cellStyle name="輸入 3 3 2 9 3" xfId="44976" xr:uid="{00000000-0005-0000-0000-000040490000}"/>
    <cellStyle name="輸入 3 3 3" xfId="2809" xr:uid="{00000000-0005-0000-0000-000096060000}"/>
    <cellStyle name="輸入 3 3 3 10" xfId="19665" xr:uid="{00000000-0005-0000-0000-0000FF0A0000}"/>
    <cellStyle name="輸入 3 3 3 10 2" xfId="38221" xr:uid="{00000000-0005-0000-0000-000042490000}"/>
    <cellStyle name="輸入 3 3 3 10 3" xfId="51713" xr:uid="{00000000-0005-0000-0000-000042490000}"/>
    <cellStyle name="輸入 3 3 3 11" xfId="55630" xr:uid="{00000000-0005-0000-0000-000096060000}"/>
    <cellStyle name="輸入 3 3 3 2" xfId="6016" xr:uid="{00000000-0005-0000-0000-0000FF0A0000}"/>
    <cellStyle name="輸入 3 3 3 2 2" xfId="26424" xr:uid="{00000000-0005-0000-0000-000043490000}"/>
    <cellStyle name="輸入 3 3 3 2 3" xfId="41738" xr:uid="{00000000-0005-0000-0000-000043490000}"/>
    <cellStyle name="輸入 3 3 3 3" xfId="7982" xr:uid="{00000000-0005-0000-0000-0000FF0A0000}"/>
    <cellStyle name="輸入 3 3 3 3 2" xfId="28010" xr:uid="{00000000-0005-0000-0000-000044490000}"/>
    <cellStyle name="輸入 3 3 3 3 3" xfId="42924" xr:uid="{00000000-0005-0000-0000-000044490000}"/>
    <cellStyle name="輸入 3 3 3 4" xfId="8842" xr:uid="{00000000-0005-0000-0000-0000FF0A0000}"/>
    <cellStyle name="輸入 3 3 3 4 2" xfId="28691" xr:uid="{00000000-0005-0000-0000-000045490000}"/>
    <cellStyle name="輸入 3 3 3 4 3" xfId="43401" xr:uid="{00000000-0005-0000-0000-000045490000}"/>
    <cellStyle name="輸入 3 3 3 5" xfId="9699" xr:uid="{00000000-0005-0000-0000-0000FF0A0000}"/>
    <cellStyle name="輸入 3 3 3 5 2" xfId="29300" xr:uid="{00000000-0005-0000-0000-000046490000}"/>
    <cellStyle name="輸入 3 3 3 5 3" xfId="43898" xr:uid="{00000000-0005-0000-0000-000046490000}"/>
    <cellStyle name="輸入 3 3 3 6" xfId="11066" xr:uid="{00000000-0005-0000-0000-00007A2B0000}"/>
    <cellStyle name="輸入 3 3 3 7" xfId="13079" xr:uid="{00000000-0005-0000-0000-0000FF0A0000}"/>
    <cellStyle name="輸入 3 3 3 7 2" xfId="31635" xr:uid="{00000000-0005-0000-0000-000048490000}"/>
    <cellStyle name="輸入 3 3 3 7 3" xfId="45718" xr:uid="{00000000-0005-0000-0000-000048490000}"/>
    <cellStyle name="輸入 3 3 3 8" xfId="16715" xr:uid="{00000000-0005-0000-0000-0000FF0A0000}"/>
    <cellStyle name="輸入 3 3 3 8 2" xfId="35271" xr:uid="{00000000-0005-0000-0000-000049490000}"/>
    <cellStyle name="輸入 3 3 3 8 3" xfId="48984" xr:uid="{00000000-0005-0000-0000-000049490000}"/>
    <cellStyle name="輸入 3 3 3 9" xfId="17468" xr:uid="{00000000-0005-0000-0000-000096060000}"/>
    <cellStyle name="輸入 3 3 3 9 2" xfId="36024" xr:uid="{00000000-0005-0000-0000-00004A490000}"/>
    <cellStyle name="輸入 3 3 3 9 3" xfId="49665" xr:uid="{00000000-0005-0000-0000-00004A490000}"/>
    <cellStyle name="輸入 3 3 4" xfId="2982" xr:uid="{00000000-0005-0000-0000-000096060000}"/>
    <cellStyle name="輸入 3 3 4 10" xfId="24184" xr:uid="{00000000-0005-0000-0000-00004B490000}"/>
    <cellStyle name="輸入 3 3 4 11" xfId="55803" xr:uid="{00000000-0005-0000-0000-000096060000}"/>
    <cellStyle name="輸入 3 3 4 2" xfId="6189" xr:uid="{00000000-0005-0000-0000-0000000B0000}"/>
    <cellStyle name="輸入 3 3 4 2 2" xfId="20858" xr:uid="{00000000-0005-0000-0000-0000550E0000}"/>
    <cellStyle name="輸入 3 3 4 2 2 2" xfId="39401" xr:uid="{00000000-0005-0000-0000-00004D490000}"/>
    <cellStyle name="輸入 3 3 4 2 2 3" xfId="52762" xr:uid="{00000000-0005-0000-0000-00004D490000}"/>
    <cellStyle name="輸入 3 3 4 2 3" xfId="26597" xr:uid="{00000000-0005-0000-0000-00004C490000}"/>
    <cellStyle name="輸入 3 3 4 2 4" xfId="41891" xr:uid="{00000000-0005-0000-0000-00004C490000}"/>
    <cellStyle name="輸入 3 3 4 3" xfId="9872" xr:uid="{00000000-0005-0000-0000-0000000B0000}"/>
    <cellStyle name="輸入 3 3 4 3 2" xfId="29473" xr:uid="{00000000-0005-0000-0000-00004E490000}"/>
    <cellStyle name="輸入 3 3 4 3 3" xfId="44051" xr:uid="{00000000-0005-0000-0000-00004E490000}"/>
    <cellStyle name="輸入 3 3 4 4" xfId="11067" xr:uid="{00000000-0005-0000-0000-00007B2B0000}"/>
    <cellStyle name="輸入 3 3 4 5" xfId="11843" xr:uid="{00000000-0005-0000-0000-0000000B0000}"/>
    <cellStyle name="輸入 3 3 4 5 2" xfId="30407" xr:uid="{00000000-0005-0000-0000-000050490000}"/>
    <cellStyle name="輸入 3 3 4 5 3" xfId="44552" xr:uid="{00000000-0005-0000-0000-000050490000}"/>
    <cellStyle name="輸入 3 3 4 6" xfId="16888" xr:uid="{00000000-0005-0000-0000-0000000B0000}"/>
    <cellStyle name="輸入 3 3 4 6 2" xfId="35444" xr:uid="{00000000-0005-0000-0000-000051490000}"/>
    <cellStyle name="輸入 3 3 4 6 3" xfId="49137" xr:uid="{00000000-0005-0000-0000-000051490000}"/>
    <cellStyle name="輸入 3 3 4 7" xfId="11559" xr:uid="{00000000-0005-0000-0000-000096060000}"/>
    <cellStyle name="輸入 3 3 4 7 2" xfId="30123" xr:uid="{00000000-0005-0000-0000-000052490000}"/>
    <cellStyle name="輸入 3 3 4 7 3" xfId="44332" xr:uid="{00000000-0005-0000-0000-000052490000}"/>
    <cellStyle name="輸入 3 3 4 8" xfId="15247" xr:uid="{00000000-0005-0000-0000-0000000B0000}"/>
    <cellStyle name="輸入 3 3 4 8 2" xfId="33803" xr:uid="{00000000-0005-0000-0000-000053490000}"/>
    <cellStyle name="輸入 3 3 4 8 3" xfId="47744" xr:uid="{00000000-0005-0000-0000-000053490000}"/>
    <cellStyle name="輸入 3 3 4 9" xfId="21746" xr:uid="{00000000-0005-0000-0000-000096060000}"/>
    <cellStyle name="輸入 3 3 4 9 2" xfId="40286" xr:uid="{00000000-0005-0000-0000-000054490000}"/>
    <cellStyle name="輸入 3 3 4 9 3" xfId="53634" xr:uid="{00000000-0005-0000-0000-000054490000}"/>
    <cellStyle name="輸入 3 3 5" xfId="4852" xr:uid="{00000000-0005-0000-0000-0000FD0A0000}"/>
    <cellStyle name="輸入 3 3 5 2" xfId="20013" xr:uid="{00000000-0005-0000-0000-0000560E0000}"/>
    <cellStyle name="輸入 3 3 5 2 2" xfId="38566" xr:uid="{00000000-0005-0000-0000-000056490000}"/>
    <cellStyle name="輸入 3 3 5 2 3" xfId="52058" xr:uid="{00000000-0005-0000-0000-000056490000}"/>
    <cellStyle name="輸入 3 3 5 3" xfId="25303" xr:uid="{00000000-0005-0000-0000-000055490000}"/>
    <cellStyle name="輸入 3 3 5 4" xfId="28258" xr:uid="{00000000-0005-0000-0000-000055490000}"/>
    <cellStyle name="輸入 3 3 6" xfId="11064" xr:uid="{00000000-0005-0000-0000-0000782B0000}"/>
    <cellStyle name="輸入 3 3 7" xfId="15251" xr:uid="{00000000-0005-0000-0000-000096060000}"/>
    <cellStyle name="輸入 3 3 7 2" xfId="33807" xr:uid="{00000000-0005-0000-0000-000058490000}"/>
    <cellStyle name="輸入 3 3 7 3" xfId="47748" xr:uid="{00000000-0005-0000-0000-000058490000}"/>
    <cellStyle name="輸入 3 3 8" xfId="17786" xr:uid="{00000000-0005-0000-0000-0000FD0A0000}"/>
    <cellStyle name="輸入 3 3 8 2" xfId="36342" xr:uid="{00000000-0005-0000-0000-000059490000}"/>
    <cellStyle name="輸入 3 3 8 3" xfId="49946" xr:uid="{00000000-0005-0000-0000-000059490000}"/>
    <cellStyle name="輸入 3 3 9" xfId="18911" xr:uid="{00000000-0005-0000-0000-0000FD0A0000}"/>
    <cellStyle name="輸入 3 3 9 2" xfId="37467" xr:uid="{00000000-0005-0000-0000-00005A490000}"/>
    <cellStyle name="輸入 3 3 9 3" xfId="50959" xr:uid="{00000000-0005-0000-0000-00005A490000}"/>
    <cellStyle name="輸入 3 4" xfId="2042" xr:uid="{00000000-0005-0000-0000-000093060000}"/>
    <cellStyle name="輸入 3 4 10" xfId="18544" xr:uid="{00000000-0005-0000-0000-000093060000}"/>
    <cellStyle name="輸入 3 4 10 2" xfId="37100" xr:uid="{00000000-0005-0000-0000-00005C490000}"/>
    <cellStyle name="輸入 3 4 10 3" xfId="50602" xr:uid="{00000000-0005-0000-0000-00005C490000}"/>
    <cellStyle name="輸入 3 4 11" xfId="19029" xr:uid="{00000000-0005-0000-0000-0000010B0000}"/>
    <cellStyle name="輸入 3 4 11 2" xfId="37585" xr:uid="{00000000-0005-0000-0000-00005D490000}"/>
    <cellStyle name="輸入 3 4 11 3" xfId="51077" xr:uid="{00000000-0005-0000-0000-00005D490000}"/>
    <cellStyle name="輸入 3 4 12" xfId="23562" xr:uid="{00000000-0005-0000-0000-00005B490000}"/>
    <cellStyle name="輸入 3 4 13" xfId="54962" xr:uid="{00000000-0005-0000-0000-000093060000}"/>
    <cellStyle name="輸入 3 4 2" xfId="5249" xr:uid="{00000000-0005-0000-0000-0000010B0000}"/>
    <cellStyle name="輸入 3 4 2 2" xfId="20276" xr:uid="{00000000-0005-0000-0000-0000580E0000}"/>
    <cellStyle name="輸入 3 4 2 2 2" xfId="38828" xr:uid="{00000000-0005-0000-0000-00005F490000}"/>
    <cellStyle name="輸入 3 4 2 2 3" xfId="52307" xr:uid="{00000000-0005-0000-0000-00005F490000}"/>
    <cellStyle name="輸入 3 4 2 3" xfId="25666" xr:uid="{00000000-0005-0000-0000-00005E490000}"/>
    <cellStyle name="輸入 3 4 2 4" xfId="41162" xr:uid="{00000000-0005-0000-0000-00005E490000}"/>
    <cellStyle name="輸入 3 4 3" xfId="7215" xr:uid="{00000000-0005-0000-0000-0000010B0000}"/>
    <cellStyle name="輸入 3 4 3 2" xfId="27400" xr:uid="{00000000-0005-0000-0000-000060490000}"/>
    <cellStyle name="輸入 3 4 3 3" xfId="42491" xr:uid="{00000000-0005-0000-0000-000060490000}"/>
    <cellStyle name="輸入 3 4 4" xfId="4152" xr:uid="{00000000-0005-0000-0000-0000010B0000}"/>
    <cellStyle name="輸入 3 4 4 2" xfId="24705" xr:uid="{00000000-0005-0000-0000-000061490000}"/>
    <cellStyle name="輸入 3 4 4 3" xfId="29709" xr:uid="{00000000-0005-0000-0000-000061490000}"/>
    <cellStyle name="輸入 3 4 5" xfId="6709" xr:uid="{00000000-0005-0000-0000-0000010B0000}"/>
    <cellStyle name="輸入 3 4 5 2" xfId="26970" xr:uid="{00000000-0005-0000-0000-000062490000}"/>
    <cellStyle name="輸入 3 4 5 3" xfId="42144" xr:uid="{00000000-0005-0000-0000-000062490000}"/>
    <cellStyle name="輸入 3 4 6" xfId="11068" xr:uid="{00000000-0005-0000-0000-00007C2B0000}"/>
    <cellStyle name="輸入 3 4 7" xfId="12583" xr:uid="{00000000-0005-0000-0000-000093060000}"/>
    <cellStyle name="輸入 3 4 7 2" xfId="31139" xr:uid="{00000000-0005-0000-0000-000064490000}"/>
    <cellStyle name="輸入 3 4 7 3" xfId="45239" xr:uid="{00000000-0005-0000-0000-000064490000}"/>
    <cellStyle name="輸入 3 4 8" xfId="13628" xr:uid="{00000000-0005-0000-0000-0000000B0000}"/>
    <cellStyle name="輸入 3 4 8 2" xfId="32184" xr:uid="{00000000-0005-0000-0000-000065490000}"/>
    <cellStyle name="輸入 3 4 8 3" xfId="46230" xr:uid="{00000000-0005-0000-0000-000065490000}"/>
    <cellStyle name="輸入 3 4 9" xfId="13478" xr:uid="{00000000-0005-0000-0000-0000010B0000}"/>
    <cellStyle name="輸入 3 4 9 2" xfId="32034" xr:uid="{00000000-0005-0000-0000-000066490000}"/>
    <cellStyle name="輸入 3 4 9 3" xfId="46099" xr:uid="{00000000-0005-0000-0000-000066490000}"/>
    <cellStyle name="輸入 3 5" xfId="2806" xr:uid="{00000000-0005-0000-0000-000093060000}"/>
    <cellStyle name="輸入 3 5 10" xfId="17701" xr:uid="{00000000-0005-0000-0000-0000020B0000}"/>
    <cellStyle name="輸入 3 5 10 2" xfId="36257" xr:uid="{00000000-0005-0000-0000-000068490000}"/>
    <cellStyle name="輸入 3 5 10 3" xfId="49872" xr:uid="{00000000-0005-0000-0000-000068490000}"/>
    <cellStyle name="輸入 3 5 11" xfId="55627" xr:uid="{00000000-0005-0000-0000-000093060000}"/>
    <cellStyle name="輸入 3 5 2" xfId="6013" xr:uid="{00000000-0005-0000-0000-0000020B0000}"/>
    <cellStyle name="輸入 3 5 2 2" xfId="26421" xr:uid="{00000000-0005-0000-0000-000069490000}"/>
    <cellStyle name="輸入 3 5 2 3" xfId="41735" xr:uid="{00000000-0005-0000-0000-000069490000}"/>
    <cellStyle name="輸入 3 5 3" xfId="7979" xr:uid="{00000000-0005-0000-0000-0000020B0000}"/>
    <cellStyle name="輸入 3 5 3 2" xfId="28007" xr:uid="{00000000-0005-0000-0000-00006A490000}"/>
    <cellStyle name="輸入 3 5 3 3" xfId="42921" xr:uid="{00000000-0005-0000-0000-00006A490000}"/>
    <cellStyle name="輸入 3 5 4" xfId="8839" xr:uid="{00000000-0005-0000-0000-0000020B0000}"/>
    <cellStyle name="輸入 3 5 4 2" xfId="28688" xr:uid="{00000000-0005-0000-0000-00006B490000}"/>
    <cellStyle name="輸入 3 5 4 3" xfId="43398" xr:uid="{00000000-0005-0000-0000-00006B490000}"/>
    <cellStyle name="輸入 3 5 5" xfId="9696" xr:uid="{00000000-0005-0000-0000-0000020B0000}"/>
    <cellStyle name="輸入 3 5 5 2" xfId="29297" xr:uid="{00000000-0005-0000-0000-00006C490000}"/>
    <cellStyle name="輸入 3 5 5 3" xfId="43895" xr:uid="{00000000-0005-0000-0000-00006C490000}"/>
    <cellStyle name="輸入 3 5 6" xfId="11069" xr:uid="{00000000-0005-0000-0000-00007D2B0000}"/>
    <cellStyle name="輸入 3 5 7" xfId="13082" xr:uid="{00000000-0005-0000-0000-0000020B0000}"/>
    <cellStyle name="輸入 3 5 7 2" xfId="31638" xr:uid="{00000000-0005-0000-0000-00006E490000}"/>
    <cellStyle name="輸入 3 5 7 3" xfId="45721" xr:uid="{00000000-0005-0000-0000-00006E490000}"/>
    <cellStyle name="輸入 3 5 8" xfId="16712" xr:uid="{00000000-0005-0000-0000-0000020B0000}"/>
    <cellStyle name="輸入 3 5 8 2" xfId="35268" xr:uid="{00000000-0005-0000-0000-00006F490000}"/>
    <cellStyle name="輸入 3 5 8 3" xfId="48981" xr:uid="{00000000-0005-0000-0000-00006F490000}"/>
    <cellStyle name="輸入 3 5 9" xfId="14774" xr:uid="{00000000-0005-0000-0000-000093060000}"/>
    <cellStyle name="輸入 3 5 9 2" xfId="33330" xr:uid="{00000000-0005-0000-0000-000070490000}"/>
    <cellStyle name="輸入 3 5 9 3" xfId="47295" xr:uid="{00000000-0005-0000-0000-000070490000}"/>
    <cellStyle name="輸入 3 6" xfId="2979" xr:uid="{00000000-0005-0000-0000-000093060000}"/>
    <cellStyle name="輸入 3 6 10" xfId="24181" xr:uid="{00000000-0005-0000-0000-000071490000}"/>
    <cellStyle name="輸入 3 6 11" xfId="55800" xr:uid="{00000000-0005-0000-0000-000093060000}"/>
    <cellStyle name="輸入 3 6 2" xfId="6186" xr:uid="{00000000-0005-0000-0000-0000030B0000}"/>
    <cellStyle name="輸入 3 6 2 2" xfId="20855" xr:uid="{00000000-0005-0000-0000-00005B0E0000}"/>
    <cellStyle name="輸入 3 6 2 2 2" xfId="39398" xr:uid="{00000000-0005-0000-0000-000073490000}"/>
    <cellStyle name="輸入 3 6 2 2 3" xfId="52759" xr:uid="{00000000-0005-0000-0000-000073490000}"/>
    <cellStyle name="輸入 3 6 2 3" xfId="26594" xr:uid="{00000000-0005-0000-0000-000072490000}"/>
    <cellStyle name="輸入 3 6 2 4" xfId="41888" xr:uid="{00000000-0005-0000-0000-000072490000}"/>
    <cellStyle name="輸入 3 6 3" xfId="9869" xr:uid="{00000000-0005-0000-0000-0000030B0000}"/>
    <cellStyle name="輸入 3 6 3 2" xfId="29470" xr:uid="{00000000-0005-0000-0000-000074490000}"/>
    <cellStyle name="輸入 3 6 3 3" xfId="44048" xr:uid="{00000000-0005-0000-0000-000074490000}"/>
    <cellStyle name="輸入 3 6 4" xfId="11070" xr:uid="{00000000-0005-0000-0000-00007E2B0000}"/>
    <cellStyle name="輸入 3 6 5" xfId="12966" xr:uid="{00000000-0005-0000-0000-0000030B0000}"/>
    <cellStyle name="輸入 3 6 5 2" xfId="31522" xr:uid="{00000000-0005-0000-0000-000076490000}"/>
    <cellStyle name="輸入 3 6 5 3" xfId="45605" xr:uid="{00000000-0005-0000-0000-000076490000}"/>
    <cellStyle name="輸入 3 6 6" xfId="16885" xr:uid="{00000000-0005-0000-0000-0000030B0000}"/>
    <cellStyle name="輸入 3 6 6 2" xfId="35441" xr:uid="{00000000-0005-0000-0000-000077490000}"/>
    <cellStyle name="輸入 3 6 6 3" xfId="49134" xr:uid="{00000000-0005-0000-0000-000077490000}"/>
    <cellStyle name="輸入 3 6 7" xfId="17197" xr:uid="{00000000-0005-0000-0000-000093060000}"/>
    <cellStyle name="輸入 3 6 7 2" xfId="35753" xr:uid="{00000000-0005-0000-0000-000078490000}"/>
    <cellStyle name="輸入 3 6 7 3" xfId="49427" xr:uid="{00000000-0005-0000-0000-000078490000}"/>
    <cellStyle name="輸入 3 6 8" xfId="17501" xr:uid="{00000000-0005-0000-0000-0000030B0000}"/>
    <cellStyle name="輸入 3 6 8 2" xfId="36057" xr:uid="{00000000-0005-0000-0000-000079490000}"/>
    <cellStyle name="輸入 3 6 8 3" xfId="49695" xr:uid="{00000000-0005-0000-0000-000079490000}"/>
    <cellStyle name="輸入 3 6 9" xfId="21743" xr:uid="{00000000-0005-0000-0000-000093060000}"/>
    <cellStyle name="輸入 3 6 9 2" xfId="40283" xr:uid="{00000000-0005-0000-0000-00007A490000}"/>
    <cellStyle name="輸入 3 6 9 3" xfId="53631" xr:uid="{00000000-0005-0000-0000-00007A490000}"/>
    <cellStyle name="輸入 3 7" xfId="4849" xr:uid="{00000000-0005-0000-0000-0000F40A0000}"/>
    <cellStyle name="輸入 3 7 2" xfId="20010" xr:uid="{00000000-0005-0000-0000-00005C0E0000}"/>
    <cellStyle name="輸入 3 7 2 2" xfId="38563" xr:uid="{00000000-0005-0000-0000-00007C490000}"/>
    <cellStyle name="輸入 3 7 2 3" xfId="52055" xr:uid="{00000000-0005-0000-0000-00007C490000}"/>
    <cellStyle name="輸入 3 7 3" xfId="25300" xr:uid="{00000000-0005-0000-0000-00007B490000}"/>
    <cellStyle name="輸入 3 7 4" xfId="22523" xr:uid="{00000000-0005-0000-0000-00007B490000}"/>
    <cellStyle name="輸入 3 8" xfId="11055" xr:uid="{00000000-0005-0000-0000-00006F2B0000}"/>
    <cellStyle name="輸入 3 9" xfId="15250" xr:uid="{00000000-0005-0000-0000-000093060000}"/>
    <cellStyle name="輸入 3 9 2" xfId="33806" xr:uid="{00000000-0005-0000-0000-00007E490000}"/>
    <cellStyle name="輸入 3 9 3" xfId="47747" xr:uid="{00000000-0005-0000-0000-00007E490000}"/>
    <cellStyle name="輸入 4" xfId="1640" xr:uid="{00000000-0005-0000-0000-000097060000}"/>
    <cellStyle name="輸入 4 10" xfId="17665" xr:uid="{00000000-0005-0000-0000-0000040B0000}"/>
    <cellStyle name="輸入 4 10 2" xfId="36221" xr:uid="{00000000-0005-0000-0000-000080490000}"/>
    <cellStyle name="輸入 4 10 3" xfId="49843" xr:uid="{00000000-0005-0000-0000-000080490000}"/>
    <cellStyle name="輸入 4 11" xfId="19928" xr:uid="{00000000-0005-0000-0000-0000040B0000}"/>
    <cellStyle name="輸入 4 11 2" xfId="38484" xr:uid="{00000000-0005-0000-0000-000081490000}"/>
    <cellStyle name="輸入 4 11 3" xfId="51976" xr:uid="{00000000-0005-0000-0000-000081490000}"/>
    <cellStyle name="輸入 4 12" xfId="21180" xr:uid="{00000000-0005-0000-0000-000097060000}"/>
    <cellStyle name="輸入 4 12 2" xfId="39720" xr:uid="{00000000-0005-0000-0000-000082490000}"/>
    <cellStyle name="輸入 4 12 3" xfId="53068" xr:uid="{00000000-0005-0000-0000-000082490000}"/>
    <cellStyle name="輸入 4 13" xfId="18755" xr:uid="{00000000-0005-0000-0000-000097060000}"/>
    <cellStyle name="輸入 4 13 2" xfId="37311" xr:uid="{00000000-0005-0000-0000-000083490000}"/>
    <cellStyle name="輸入 4 13 3" xfId="50808" xr:uid="{00000000-0005-0000-0000-000083490000}"/>
    <cellStyle name="輸入 4 14" xfId="23261" xr:uid="{00000000-0005-0000-0000-00007F490000}"/>
    <cellStyle name="輸入 4 15" xfId="29810" xr:uid="{00000000-0005-0000-0000-00007F490000}"/>
    <cellStyle name="輸入 4 16" xfId="54627" xr:uid="{00000000-0005-0000-0000-000097060000}"/>
    <cellStyle name="輸入 4 2" xfId="1641" xr:uid="{00000000-0005-0000-0000-000098060000}"/>
    <cellStyle name="輸入 4 2 10" xfId="19694" xr:uid="{00000000-0005-0000-0000-0000050B0000}"/>
    <cellStyle name="輸入 4 2 10 2" xfId="38250" xr:uid="{00000000-0005-0000-0000-000085490000}"/>
    <cellStyle name="輸入 4 2 10 3" xfId="51742" xr:uid="{00000000-0005-0000-0000-000085490000}"/>
    <cellStyle name="輸入 4 2 11" xfId="21181" xr:uid="{00000000-0005-0000-0000-000098060000}"/>
    <cellStyle name="輸入 4 2 11 2" xfId="39721" xr:uid="{00000000-0005-0000-0000-000086490000}"/>
    <cellStyle name="輸入 4 2 11 3" xfId="53069" xr:uid="{00000000-0005-0000-0000-000086490000}"/>
    <cellStyle name="輸入 4 2 12" xfId="19123" xr:uid="{00000000-0005-0000-0000-000098060000}"/>
    <cellStyle name="輸入 4 2 12 2" xfId="37679" xr:uid="{00000000-0005-0000-0000-000087490000}"/>
    <cellStyle name="輸入 4 2 12 3" xfId="51171" xr:uid="{00000000-0005-0000-0000-000087490000}"/>
    <cellStyle name="輸入 4 2 13" xfId="23262" xr:uid="{00000000-0005-0000-0000-000084490000}"/>
    <cellStyle name="輸入 4 2 14" xfId="23118" xr:uid="{00000000-0005-0000-0000-000084490000}"/>
    <cellStyle name="輸入 4 2 15" xfId="54628" xr:uid="{00000000-0005-0000-0000-000098060000}"/>
    <cellStyle name="輸入 4 2 2" xfId="1642" xr:uid="{00000000-0005-0000-0000-000099060000}"/>
    <cellStyle name="輸入 4 2 2 10" xfId="21182" xr:uid="{00000000-0005-0000-0000-000099060000}"/>
    <cellStyle name="輸入 4 2 2 10 2" xfId="39722" xr:uid="{00000000-0005-0000-0000-000089490000}"/>
    <cellStyle name="輸入 4 2 2 10 3" xfId="53070" xr:uid="{00000000-0005-0000-0000-000089490000}"/>
    <cellStyle name="輸入 4 2 2 11" xfId="19147" xr:uid="{00000000-0005-0000-0000-000099060000}"/>
    <cellStyle name="輸入 4 2 2 11 2" xfId="37703" xr:uid="{00000000-0005-0000-0000-00008A490000}"/>
    <cellStyle name="輸入 4 2 2 11 3" xfId="51195" xr:uid="{00000000-0005-0000-0000-00008A490000}"/>
    <cellStyle name="輸入 4 2 2 12" xfId="23263" xr:uid="{00000000-0005-0000-0000-000088490000}"/>
    <cellStyle name="輸入 4 2 2 13" xfId="29809" xr:uid="{00000000-0005-0000-0000-000088490000}"/>
    <cellStyle name="輸入 4 2 2 14" xfId="54629" xr:uid="{00000000-0005-0000-0000-000099060000}"/>
    <cellStyle name="輸入 4 2 2 2" xfId="2036" xr:uid="{00000000-0005-0000-0000-000099060000}"/>
    <cellStyle name="輸入 4 2 2 2 10" xfId="13782" xr:uid="{00000000-0005-0000-0000-000099060000}"/>
    <cellStyle name="輸入 4 2 2 2 10 2" xfId="32338" xr:uid="{00000000-0005-0000-0000-00008C490000}"/>
    <cellStyle name="輸入 4 2 2 2 10 3" xfId="46368" xr:uid="{00000000-0005-0000-0000-00008C490000}"/>
    <cellStyle name="輸入 4 2 2 2 11" xfId="19260" xr:uid="{00000000-0005-0000-0000-0000070B0000}"/>
    <cellStyle name="輸入 4 2 2 2 11 2" xfId="37816" xr:uid="{00000000-0005-0000-0000-00008D490000}"/>
    <cellStyle name="輸入 4 2 2 2 11 3" xfId="51308" xr:uid="{00000000-0005-0000-0000-00008D490000}"/>
    <cellStyle name="輸入 4 2 2 2 12" xfId="23556" xr:uid="{00000000-0005-0000-0000-00008B490000}"/>
    <cellStyle name="輸入 4 2 2 2 13" xfId="54956" xr:uid="{00000000-0005-0000-0000-000099060000}"/>
    <cellStyle name="輸入 4 2 2 2 2" xfId="5243" xr:uid="{00000000-0005-0000-0000-0000070B0000}"/>
    <cellStyle name="輸入 4 2 2 2 2 2" xfId="20270" xr:uid="{00000000-0005-0000-0000-0000610E0000}"/>
    <cellStyle name="輸入 4 2 2 2 2 2 2" xfId="38822" xr:uid="{00000000-0005-0000-0000-00008F490000}"/>
    <cellStyle name="輸入 4 2 2 2 2 2 3" xfId="52301" xr:uid="{00000000-0005-0000-0000-00008F490000}"/>
    <cellStyle name="輸入 4 2 2 2 2 3" xfId="25660" xr:uid="{00000000-0005-0000-0000-00008E490000}"/>
    <cellStyle name="輸入 4 2 2 2 2 4" xfId="41156" xr:uid="{00000000-0005-0000-0000-00008E490000}"/>
    <cellStyle name="輸入 4 2 2 2 3" xfId="7209" xr:uid="{00000000-0005-0000-0000-0000070B0000}"/>
    <cellStyle name="輸入 4 2 2 2 3 2" xfId="27394" xr:uid="{00000000-0005-0000-0000-000090490000}"/>
    <cellStyle name="輸入 4 2 2 2 3 3" xfId="42485" xr:uid="{00000000-0005-0000-0000-000090490000}"/>
    <cellStyle name="輸入 4 2 2 2 4" xfId="4146" xr:uid="{00000000-0005-0000-0000-0000070B0000}"/>
    <cellStyle name="輸入 4 2 2 2 4 2" xfId="24699" xr:uid="{00000000-0005-0000-0000-000091490000}"/>
    <cellStyle name="輸入 4 2 2 2 4 3" xfId="22700" xr:uid="{00000000-0005-0000-0000-000091490000}"/>
    <cellStyle name="輸入 4 2 2 2 5" xfId="6703" xr:uid="{00000000-0005-0000-0000-0000070B0000}"/>
    <cellStyle name="輸入 4 2 2 2 5 2" xfId="26964" xr:uid="{00000000-0005-0000-0000-000092490000}"/>
    <cellStyle name="輸入 4 2 2 2 5 3" xfId="42138" xr:uid="{00000000-0005-0000-0000-000092490000}"/>
    <cellStyle name="輸入 4 2 2 2 6" xfId="11074" xr:uid="{00000000-0005-0000-0000-0000822B0000}"/>
    <cellStyle name="輸入 4 2 2 2 7" xfId="12589" xr:uid="{00000000-0005-0000-0000-000099060000}"/>
    <cellStyle name="輸入 4 2 2 2 7 2" xfId="31145" xr:uid="{00000000-0005-0000-0000-000094490000}"/>
    <cellStyle name="輸入 4 2 2 2 7 3" xfId="45245" xr:uid="{00000000-0005-0000-0000-000094490000}"/>
    <cellStyle name="輸入 4 2 2 2 8" xfId="14648" xr:uid="{00000000-0005-0000-0000-0000060B0000}"/>
    <cellStyle name="輸入 4 2 2 2 8 2" xfId="33204" xr:uid="{00000000-0005-0000-0000-000095490000}"/>
    <cellStyle name="輸入 4 2 2 2 8 3" xfId="47174" xr:uid="{00000000-0005-0000-0000-000095490000}"/>
    <cellStyle name="輸入 4 2 2 2 9" xfId="13558" xr:uid="{00000000-0005-0000-0000-0000070B0000}"/>
    <cellStyle name="輸入 4 2 2 2 9 2" xfId="32114" xr:uid="{00000000-0005-0000-0000-000096490000}"/>
    <cellStyle name="輸入 4 2 2 2 9 3" xfId="46168" xr:uid="{00000000-0005-0000-0000-000096490000}"/>
    <cellStyle name="輸入 4 2 2 3" xfId="2812" xr:uid="{00000000-0005-0000-0000-000099060000}"/>
    <cellStyle name="輸入 4 2 2 3 10" xfId="19670" xr:uid="{00000000-0005-0000-0000-0000080B0000}"/>
    <cellStyle name="輸入 4 2 2 3 10 2" xfId="38226" xr:uid="{00000000-0005-0000-0000-000098490000}"/>
    <cellStyle name="輸入 4 2 2 3 10 3" xfId="51718" xr:uid="{00000000-0005-0000-0000-000098490000}"/>
    <cellStyle name="輸入 4 2 2 3 11" xfId="55633" xr:uid="{00000000-0005-0000-0000-000099060000}"/>
    <cellStyle name="輸入 4 2 2 3 2" xfId="6019" xr:uid="{00000000-0005-0000-0000-0000080B0000}"/>
    <cellStyle name="輸入 4 2 2 3 2 2" xfId="26427" xr:uid="{00000000-0005-0000-0000-000099490000}"/>
    <cellStyle name="輸入 4 2 2 3 2 3" xfId="41741" xr:uid="{00000000-0005-0000-0000-000099490000}"/>
    <cellStyle name="輸入 4 2 2 3 3" xfId="7985" xr:uid="{00000000-0005-0000-0000-0000080B0000}"/>
    <cellStyle name="輸入 4 2 2 3 3 2" xfId="28013" xr:uid="{00000000-0005-0000-0000-00009A490000}"/>
    <cellStyle name="輸入 4 2 2 3 3 3" xfId="42927" xr:uid="{00000000-0005-0000-0000-00009A490000}"/>
    <cellStyle name="輸入 4 2 2 3 4" xfId="8845" xr:uid="{00000000-0005-0000-0000-0000080B0000}"/>
    <cellStyle name="輸入 4 2 2 3 4 2" xfId="28694" xr:uid="{00000000-0005-0000-0000-00009B490000}"/>
    <cellStyle name="輸入 4 2 2 3 4 3" xfId="43404" xr:uid="{00000000-0005-0000-0000-00009B490000}"/>
    <cellStyle name="輸入 4 2 2 3 5" xfId="9702" xr:uid="{00000000-0005-0000-0000-0000080B0000}"/>
    <cellStyle name="輸入 4 2 2 3 5 2" xfId="29303" xr:uid="{00000000-0005-0000-0000-00009C490000}"/>
    <cellStyle name="輸入 4 2 2 3 5 3" xfId="43901" xr:uid="{00000000-0005-0000-0000-00009C490000}"/>
    <cellStyle name="輸入 4 2 2 3 6" xfId="11075" xr:uid="{00000000-0005-0000-0000-0000832B0000}"/>
    <cellStyle name="輸入 4 2 2 3 7" xfId="13076" xr:uid="{00000000-0005-0000-0000-0000080B0000}"/>
    <cellStyle name="輸入 4 2 2 3 7 2" xfId="31632" xr:uid="{00000000-0005-0000-0000-00009E490000}"/>
    <cellStyle name="輸入 4 2 2 3 7 3" xfId="45715" xr:uid="{00000000-0005-0000-0000-00009E490000}"/>
    <cellStyle name="輸入 4 2 2 3 8" xfId="16718" xr:uid="{00000000-0005-0000-0000-0000080B0000}"/>
    <cellStyle name="輸入 4 2 2 3 8 2" xfId="35274" xr:uid="{00000000-0005-0000-0000-00009F490000}"/>
    <cellStyle name="輸入 4 2 2 3 8 3" xfId="48987" xr:uid="{00000000-0005-0000-0000-00009F490000}"/>
    <cellStyle name="輸入 4 2 2 3 9" xfId="15152" xr:uid="{00000000-0005-0000-0000-000099060000}"/>
    <cellStyle name="輸入 4 2 2 3 9 2" xfId="33708" xr:uid="{00000000-0005-0000-0000-0000A0490000}"/>
    <cellStyle name="輸入 4 2 2 3 9 3" xfId="47659" xr:uid="{00000000-0005-0000-0000-0000A0490000}"/>
    <cellStyle name="輸入 4 2 2 4" xfId="2985" xr:uid="{00000000-0005-0000-0000-000099060000}"/>
    <cellStyle name="輸入 4 2 2 4 10" xfId="24187" xr:uid="{00000000-0005-0000-0000-0000A1490000}"/>
    <cellStyle name="輸入 4 2 2 4 11" xfId="55806" xr:uid="{00000000-0005-0000-0000-000099060000}"/>
    <cellStyle name="輸入 4 2 2 4 2" xfId="6192" xr:uid="{00000000-0005-0000-0000-0000090B0000}"/>
    <cellStyle name="輸入 4 2 2 4 2 2" xfId="20861" xr:uid="{00000000-0005-0000-0000-0000640E0000}"/>
    <cellStyle name="輸入 4 2 2 4 2 2 2" xfId="39404" xr:uid="{00000000-0005-0000-0000-0000A3490000}"/>
    <cellStyle name="輸入 4 2 2 4 2 2 3" xfId="52765" xr:uid="{00000000-0005-0000-0000-0000A3490000}"/>
    <cellStyle name="輸入 4 2 2 4 2 3" xfId="26600" xr:uid="{00000000-0005-0000-0000-0000A2490000}"/>
    <cellStyle name="輸入 4 2 2 4 2 4" xfId="41894" xr:uid="{00000000-0005-0000-0000-0000A2490000}"/>
    <cellStyle name="輸入 4 2 2 4 3" xfId="9875" xr:uid="{00000000-0005-0000-0000-0000090B0000}"/>
    <cellStyle name="輸入 4 2 2 4 3 2" xfId="29476" xr:uid="{00000000-0005-0000-0000-0000A4490000}"/>
    <cellStyle name="輸入 4 2 2 4 3 3" xfId="44054" xr:uid="{00000000-0005-0000-0000-0000A4490000}"/>
    <cellStyle name="輸入 4 2 2 4 4" xfId="11076" xr:uid="{00000000-0005-0000-0000-0000842B0000}"/>
    <cellStyle name="輸入 4 2 2 4 5" xfId="12964" xr:uid="{00000000-0005-0000-0000-0000090B0000}"/>
    <cellStyle name="輸入 4 2 2 4 5 2" xfId="31520" xr:uid="{00000000-0005-0000-0000-0000A6490000}"/>
    <cellStyle name="輸入 4 2 2 4 5 3" xfId="45603" xr:uid="{00000000-0005-0000-0000-0000A6490000}"/>
    <cellStyle name="輸入 4 2 2 4 6" xfId="16891" xr:uid="{00000000-0005-0000-0000-0000090B0000}"/>
    <cellStyle name="輸入 4 2 2 4 6 2" xfId="35447" xr:uid="{00000000-0005-0000-0000-0000A7490000}"/>
    <cellStyle name="輸入 4 2 2 4 6 3" xfId="49140" xr:uid="{00000000-0005-0000-0000-0000A7490000}"/>
    <cellStyle name="輸入 4 2 2 4 7" xfId="18420" xr:uid="{00000000-0005-0000-0000-000099060000}"/>
    <cellStyle name="輸入 4 2 2 4 7 2" xfId="36976" xr:uid="{00000000-0005-0000-0000-0000A8490000}"/>
    <cellStyle name="輸入 4 2 2 4 7 3" xfId="50495" xr:uid="{00000000-0005-0000-0000-0000A8490000}"/>
    <cellStyle name="輸入 4 2 2 4 8" xfId="19899" xr:uid="{00000000-0005-0000-0000-0000090B0000}"/>
    <cellStyle name="輸入 4 2 2 4 8 2" xfId="38455" xr:uid="{00000000-0005-0000-0000-0000A9490000}"/>
    <cellStyle name="輸入 4 2 2 4 8 3" xfId="51947" xr:uid="{00000000-0005-0000-0000-0000A9490000}"/>
    <cellStyle name="輸入 4 2 2 4 9" xfId="21749" xr:uid="{00000000-0005-0000-0000-000099060000}"/>
    <cellStyle name="輸入 4 2 2 4 9 2" xfId="40289" xr:uid="{00000000-0005-0000-0000-0000AA490000}"/>
    <cellStyle name="輸入 4 2 2 4 9 3" xfId="53637" xr:uid="{00000000-0005-0000-0000-0000AA490000}"/>
    <cellStyle name="輸入 4 2 2 5" xfId="4855" xr:uid="{00000000-0005-0000-0000-0000060B0000}"/>
    <cellStyle name="輸入 4 2 2 5 2" xfId="20016" xr:uid="{00000000-0005-0000-0000-0000650E0000}"/>
    <cellStyle name="輸入 4 2 2 5 2 2" xfId="38569" xr:uid="{00000000-0005-0000-0000-0000AC490000}"/>
    <cellStyle name="輸入 4 2 2 5 2 3" xfId="52061" xr:uid="{00000000-0005-0000-0000-0000AC490000}"/>
    <cellStyle name="輸入 4 2 2 5 3" xfId="25306" xr:uid="{00000000-0005-0000-0000-0000AB490000}"/>
    <cellStyle name="輸入 4 2 2 5 4" xfId="22520" xr:uid="{00000000-0005-0000-0000-0000AB490000}"/>
    <cellStyle name="輸入 4 2 2 6" xfId="11073" xr:uid="{00000000-0005-0000-0000-0000812B0000}"/>
    <cellStyle name="輸入 4 2 2 7" xfId="13820" xr:uid="{00000000-0005-0000-0000-000099060000}"/>
    <cellStyle name="輸入 4 2 2 7 2" xfId="32376" xr:uid="{00000000-0005-0000-0000-0000AE490000}"/>
    <cellStyle name="輸入 4 2 2 7 3" xfId="46400" xr:uid="{00000000-0005-0000-0000-0000AE490000}"/>
    <cellStyle name="輸入 4 2 2 8" xfId="17747" xr:uid="{00000000-0005-0000-0000-0000060B0000}"/>
    <cellStyle name="輸入 4 2 2 8 2" xfId="36303" xr:uid="{00000000-0005-0000-0000-0000AF490000}"/>
    <cellStyle name="輸入 4 2 2 8 3" xfId="49912" xr:uid="{00000000-0005-0000-0000-0000AF490000}"/>
    <cellStyle name="輸入 4 2 2 9" xfId="19097" xr:uid="{00000000-0005-0000-0000-0000060B0000}"/>
    <cellStyle name="輸入 4 2 2 9 2" xfId="37653" xr:uid="{00000000-0005-0000-0000-0000B0490000}"/>
    <cellStyle name="輸入 4 2 2 9 3" xfId="51145" xr:uid="{00000000-0005-0000-0000-0000B0490000}"/>
    <cellStyle name="輸入 4 2 3" xfId="2037" xr:uid="{00000000-0005-0000-0000-000098060000}"/>
    <cellStyle name="輸入 4 2 3 10" xfId="14390" xr:uid="{00000000-0005-0000-0000-000098060000}"/>
    <cellStyle name="輸入 4 2 3 10 2" xfId="32946" xr:uid="{00000000-0005-0000-0000-0000B2490000}"/>
    <cellStyle name="輸入 4 2 3 10 3" xfId="46930" xr:uid="{00000000-0005-0000-0000-0000B2490000}"/>
    <cellStyle name="輸入 4 2 3 11" xfId="19187" xr:uid="{00000000-0005-0000-0000-00000A0B0000}"/>
    <cellStyle name="輸入 4 2 3 11 2" xfId="37743" xr:uid="{00000000-0005-0000-0000-0000B3490000}"/>
    <cellStyle name="輸入 4 2 3 11 3" xfId="51235" xr:uid="{00000000-0005-0000-0000-0000B3490000}"/>
    <cellStyle name="輸入 4 2 3 12" xfId="23557" xr:uid="{00000000-0005-0000-0000-0000B1490000}"/>
    <cellStyle name="輸入 4 2 3 13" xfId="54957" xr:uid="{00000000-0005-0000-0000-000098060000}"/>
    <cellStyle name="輸入 4 2 3 2" xfId="5244" xr:uid="{00000000-0005-0000-0000-00000A0B0000}"/>
    <cellStyle name="輸入 4 2 3 2 2" xfId="20271" xr:uid="{00000000-0005-0000-0000-0000670E0000}"/>
    <cellStyle name="輸入 4 2 3 2 2 2" xfId="38823" xr:uid="{00000000-0005-0000-0000-0000B5490000}"/>
    <cellStyle name="輸入 4 2 3 2 2 3" xfId="52302" xr:uid="{00000000-0005-0000-0000-0000B5490000}"/>
    <cellStyle name="輸入 4 2 3 2 3" xfId="25661" xr:uid="{00000000-0005-0000-0000-0000B4490000}"/>
    <cellStyle name="輸入 4 2 3 2 4" xfId="41157" xr:uid="{00000000-0005-0000-0000-0000B4490000}"/>
    <cellStyle name="輸入 4 2 3 3" xfId="7210" xr:uid="{00000000-0005-0000-0000-00000A0B0000}"/>
    <cellStyle name="輸入 4 2 3 3 2" xfId="27395" xr:uid="{00000000-0005-0000-0000-0000B6490000}"/>
    <cellStyle name="輸入 4 2 3 3 3" xfId="42486" xr:uid="{00000000-0005-0000-0000-0000B6490000}"/>
    <cellStyle name="輸入 4 2 3 4" xfId="4147" xr:uid="{00000000-0005-0000-0000-00000A0B0000}"/>
    <cellStyle name="輸入 4 2 3 4 2" xfId="24700" xr:uid="{00000000-0005-0000-0000-0000B7490000}"/>
    <cellStyle name="輸入 4 2 3 4 3" xfId="22699" xr:uid="{00000000-0005-0000-0000-0000B7490000}"/>
    <cellStyle name="輸入 4 2 3 5" xfId="6704" xr:uid="{00000000-0005-0000-0000-00000A0B0000}"/>
    <cellStyle name="輸入 4 2 3 5 2" xfId="26965" xr:uid="{00000000-0005-0000-0000-0000B8490000}"/>
    <cellStyle name="輸入 4 2 3 5 3" xfId="42139" xr:uid="{00000000-0005-0000-0000-0000B8490000}"/>
    <cellStyle name="輸入 4 2 3 6" xfId="11077" xr:uid="{00000000-0005-0000-0000-0000852B0000}"/>
    <cellStyle name="輸入 4 2 3 7" xfId="12588" xr:uid="{00000000-0005-0000-0000-000098060000}"/>
    <cellStyle name="輸入 4 2 3 7 2" xfId="31144" xr:uid="{00000000-0005-0000-0000-0000BA490000}"/>
    <cellStyle name="輸入 4 2 3 7 3" xfId="45244" xr:uid="{00000000-0005-0000-0000-0000BA490000}"/>
    <cellStyle name="輸入 4 2 3 8" xfId="12258" xr:uid="{00000000-0005-0000-0000-0000090B0000}"/>
    <cellStyle name="輸入 4 2 3 8 2" xfId="30819" xr:uid="{00000000-0005-0000-0000-0000BB490000}"/>
    <cellStyle name="輸入 4 2 3 8 3" xfId="44939" xr:uid="{00000000-0005-0000-0000-0000BB490000}"/>
    <cellStyle name="輸入 4 2 3 9" xfId="14763" xr:uid="{00000000-0005-0000-0000-00000A0B0000}"/>
    <cellStyle name="輸入 4 2 3 9 2" xfId="33319" xr:uid="{00000000-0005-0000-0000-0000BC490000}"/>
    <cellStyle name="輸入 4 2 3 9 3" xfId="47284" xr:uid="{00000000-0005-0000-0000-0000BC490000}"/>
    <cellStyle name="輸入 4 2 4" xfId="2811" xr:uid="{00000000-0005-0000-0000-000098060000}"/>
    <cellStyle name="輸入 4 2 4 10" xfId="19483" xr:uid="{00000000-0005-0000-0000-00000B0B0000}"/>
    <cellStyle name="輸入 4 2 4 10 2" xfId="38039" xr:uid="{00000000-0005-0000-0000-0000BE490000}"/>
    <cellStyle name="輸入 4 2 4 10 3" xfId="51531" xr:uid="{00000000-0005-0000-0000-0000BE490000}"/>
    <cellStyle name="輸入 4 2 4 11" xfId="55632" xr:uid="{00000000-0005-0000-0000-000098060000}"/>
    <cellStyle name="輸入 4 2 4 2" xfId="6018" xr:uid="{00000000-0005-0000-0000-00000B0B0000}"/>
    <cellStyle name="輸入 4 2 4 2 2" xfId="26426" xr:uid="{00000000-0005-0000-0000-0000BF490000}"/>
    <cellStyle name="輸入 4 2 4 2 3" xfId="41740" xr:uid="{00000000-0005-0000-0000-0000BF490000}"/>
    <cellStyle name="輸入 4 2 4 3" xfId="7984" xr:uid="{00000000-0005-0000-0000-00000B0B0000}"/>
    <cellStyle name="輸入 4 2 4 3 2" xfId="28012" xr:uid="{00000000-0005-0000-0000-0000C0490000}"/>
    <cellStyle name="輸入 4 2 4 3 3" xfId="42926" xr:uid="{00000000-0005-0000-0000-0000C0490000}"/>
    <cellStyle name="輸入 4 2 4 4" xfId="8844" xr:uid="{00000000-0005-0000-0000-00000B0B0000}"/>
    <cellStyle name="輸入 4 2 4 4 2" xfId="28693" xr:uid="{00000000-0005-0000-0000-0000C1490000}"/>
    <cellStyle name="輸入 4 2 4 4 3" xfId="43403" xr:uid="{00000000-0005-0000-0000-0000C1490000}"/>
    <cellStyle name="輸入 4 2 4 5" xfId="9701" xr:uid="{00000000-0005-0000-0000-00000B0B0000}"/>
    <cellStyle name="輸入 4 2 4 5 2" xfId="29302" xr:uid="{00000000-0005-0000-0000-0000C2490000}"/>
    <cellStyle name="輸入 4 2 4 5 3" xfId="43900" xr:uid="{00000000-0005-0000-0000-0000C2490000}"/>
    <cellStyle name="輸入 4 2 4 6" xfId="11078" xr:uid="{00000000-0005-0000-0000-0000862B0000}"/>
    <cellStyle name="輸入 4 2 4 7" xfId="13077" xr:uid="{00000000-0005-0000-0000-00000B0B0000}"/>
    <cellStyle name="輸入 4 2 4 7 2" xfId="31633" xr:uid="{00000000-0005-0000-0000-0000C4490000}"/>
    <cellStyle name="輸入 4 2 4 7 3" xfId="45716" xr:uid="{00000000-0005-0000-0000-0000C4490000}"/>
    <cellStyle name="輸入 4 2 4 8" xfId="16717" xr:uid="{00000000-0005-0000-0000-00000B0B0000}"/>
    <cellStyle name="輸入 4 2 4 8 2" xfId="35273" xr:uid="{00000000-0005-0000-0000-0000C5490000}"/>
    <cellStyle name="輸入 4 2 4 8 3" xfId="48986" xr:uid="{00000000-0005-0000-0000-0000C5490000}"/>
    <cellStyle name="輸入 4 2 4 9" xfId="17718" xr:uid="{00000000-0005-0000-0000-000098060000}"/>
    <cellStyle name="輸入 4 2 4 9 2" xfId="36274" xr:uid="{00000000-0005-0000-0000-0000C6490000}"/>
    <cellStyle name="輸入 4 2 4 9 3" xfId="49888" xr:uid="{00000000-0005-0000-0000-0000C6490000}"/>
    <cellStyle name="輸入 4 2 5" xfId="2984" xr:uid="{00000000-0005-0000-0000-000098060000}"/>
    <cellStyle name="輸入 4 2 5 10" xfId="24186" xr:uid="{00000000-0005-0000-0000-0000C7490000}"/>
    <cellStyle name="輸入 4 2 5 11" xfId="55805" xr:uid="{00000000-0005-0000-0000-000098060000}"/>
    <cellStyle name="輸入 4 2 5 2" xfId="6191" xr:uid="{00000000-0005-0000-0000-00000C0B0000}"/>
    <cellStyle name="輸入 4 2 5 2 2" xfId="20860" xr:uid="{00000000-0005-0000-0000-00006A0E0000}"/>
    <cellStyle name="輸入 4 2 5 2 2 2" xfId="39403" xr:uid="{00000000-0005-0000-0000-0000C9490000}"/>
    <cellStyle name="輸入 4 2 5 2 2 3" xfId="52764" xr:uid="{00000000-0005-0000-0000-0000C9490000}"/>
    <cellStyle name="輸入 4 2 5 2 3" xfId="26599" xr:uid="{00000000-0005-0000-0000-0000C8490000}"/>
    <cellStyle name="輸入 4 2 5 2 4" xfId="41893" xr:uid="{00000000-0005-0000-0000-0000C8490000}"/>
    <cellStyle name="輸入 4 2 5 3" xfId="9874" xr:uid="{00000000-0005-0000-0000-00000C0B0000}"/>
    <cellStyle name="輸入 4 2 5 3 2" xfId="29475" xr:uid="{00000000-0005-0000-0000-0000CA490000}"/>
    <cellStyle name="輸入 4 2 5 3 3" xfId="44053" xr:uid="{00000000-0005-0000-0000-0000CA490000}"/>
    <cellStyle name="輸入 4 2 5 4" xfId="11079" xr:uid="{00000000-0005-0000-0000-0000872B0000}"/>
    <cellStyle name="輸入 4 2 5 5" xfId="11844" xr:uid="{00000000-0005-0000-0000-00000C0B0000}"/>
    <cellStyle name="輸入 4 2 5 5 2" xfId="30408" xr:uid="{00000000-0005-0000-0000-0000CC490000}"/>
    <cellStyle name="輸入 4 2 5 5 3" xfId="44553" xr:uid="{00000000-0005-0000-0000-0000CC490000}"/>
    <cellStyle name="輸入 4 2 5 6" xfId="16890" xr:uid="{00000000-0005-0000-0000-00000C0B0000}"/>
    <cellStyle name="輸入 4 2 5 6 2" xfId="35446" xr:uid="{00000000-0005-0000-0000-0000CD490000}"/>
    <cellStyle name="輸入 4 2 5 6 3" xfId="49139" xr:uid="{00000000-0005-0000-0000-0000CD490000}"/>
    <cellStyle name="輸入 4 2 5 7" xfId="18100" xr:uid="{00000000-0005-0000-0000-000098060000}"/>
    <cellStyle name="輸入 4 2 5 7 2" xfId="36656" xr:uid="{00000000-0005-0000-0000-0000CE490000}"/>
    <cellStyle name="輸入 4 2 5 7 3" xfId="50216" xr:uid="{00000000-0005-0000-0000-0000CE490000}"/>
    <cellStyle name="輸入 4 2 5 8" xfId="19655" xr:uid="{00000000-0005-0000-0000-00000C0B0000}"/>
    <cellStyle name="輸入 4 2 5 8 2" xfId="38211" xr:uid="{00000000-0005-0000-0000-0000CF490000}"/>
    <cellStyle name="輸入 4 2 5 8 3" xfId="51703" xr:uid="{00000000-0005-0000-0000-0000CF490000}"/>
    <cellStyle name="輸入 4 2 5 9" xfId="21748" xr:uid="{00000000-0005-0000-0000-000098060000}"/>
    <cellStyle name="輸入 4 2 5 9 2" xfId="40288" xr:uid="{00000000-0005-0000-0000-0000D0490000}"/>
    <cellStyle name="輸入 4 2 5 9 3" xfId="53636" xr:uid="{00000000-0005-0000-0000-0000D0490000}"/>
    <cellStyle name="輸入 4 2 6" xfId="4854" xr:uid="{00000000-0005-0000-0000-0000050B0000}"/>
    <cellStyle name="輸入 4 2 6 2" xfId="20015" xr:uid="{00000000-0005-0000-0000-00006B0E0000}"/>
    <cellStyle name="輸入 4 2 6 2 2" xfId="38568" xr:uid="{00000000-0005-0000-0000-0000D2490000}"/>
    <cellStyle name="輸入 4 2 6 2 3" xfId="52060" xr:uid="{00000000-0005-0000-0000-0000D2490000}"/>
    <cellStyle name="輸入 4 2 6 3" xfId="25305" xr:uid="{00000000-0005-0000-0000-0000D1490000}"/>
    <cellStyle name="輸入 4 2 6 4" xfId="22521" xr:uid="{00000000-0005-0000-0000-0000D1490000}"/>
    <cellStyle name="輸入 4 2 7" xfId="11072" xr:uid="{00000000-0005-0000-0000-0000802B0000}"/>
    <cellStyle name="輸入 4 2 8" xfId="13859" xr:uid="{00000000-0005-0000-0000-000098060000}"/>
    <cellStyle name="輸入 4 2 8 2" xfId="32415" xr:uid="{00000000-0005-0000-0000-0000D4490000}"/>
    <cellStyle name="輸入 4 2 8 3" xfId="46433" xr:uid="{00000000-0005-0000-0000-0000D4490000}"/>
    <cellStyle name="輸入 4 2 9" xfId="18441" xr:uid="{00000000-0005-0000-0000-0000050B0000}"/>
    <cellStyle name="輸入 4 2 9 2" xfId="36997" xr:uid="{00000000-0005-0000-0000-0000D5490000}"/>
    <cellStyle name="輸入 4 2 9 3" xfId="50514" xr:uid="{00000000-0005-0000-0000-0000D5490000}"/>
    <cellStyle name="輸入 4 3" xfId="1643" xr:uid="{00000000-0005-0000-0000-00009A060000}"/>
    <cellStyle name="輸入 4 3 10" xfId="21183" xr:uid="{00000000-0005-0000-0000-00009A060000}"/>
    <cellStyle name="輸入 4 3 10 2" xfId="39723" xr:uid="{00000000-0005-0000-0000-0000D7490000}"/>
    <cellStyle name="輸入 4 3 10 3" xfId="53071" xr:uid="{00000000-0005-0000-0000-0000D7490000}"/>
    <cellStyle name="輸入 4 3 11" xfId="15578" xr:uid="{00000000-0005-0000-0000-00009A060000}"/>
    <cellStyle name="輸入 4 3 11 2" xfId="34134" xr:uid="{00000000-0005-0000-0000-0000D8490000}"/>
    <cellStyle name="輸入 4 3 11 3" xfId="48029" xr:uid="{00000000-0005-0000-0000-0000D8490000}"/>
    <cellStyle name="輸入 4 3 12" xfId="23264" xr:uid="{00000000-0005-0000-0000-0000D6490000}"/>
    <cellStyle name="輸入 4 3 13" xfId="23117" xr:uid="{00000000-0005-0000-0000-0000D6490000}"/>
    <cellStyle name="輸入 4 3 14" xfId="54630" xr:uid="{00000000-0005-0000-0000-00009A060000}"/>
    <cellStyle name="輸入 4 3 2" xfId="2035" xr:uid="{00000000-0005-0000-0000-00009A060000}"/>
    <cellStyle name="輸入 4 3 2 10" xfId="18656" xr:uid="{00000000-0005-0000-0000-00009A060000}"/>
    <cellStyle name="輸入 4 3 2 10 2" xfId="37212" xr:uid="{00000000-0005-0000-0000-0000DA490000}"/>
    <cellStyle name="輸入 4 3 2 10 3" xfId="50709" xr:uid="{00000000-0005-0000-0000-0000DA490000}"/>
    <cellStyle name="輸入 4 3 2 11" xfId="19245" xr:uid="{00000000-0005-0000-0000-00000E0B0000}"/>
    <cellStyle name="輸入 4 3 2 11 2" xfId="37801" xr:uid="{00000000-0005-0000-0000-0000DB490000}"/>
    <cellStyle name="輸入 4 3 2 11 3" xfId="51293" xr:uid="{00000000-0005-0000-0000-0000DB490000}"/>
    <cellStyle name="輸入 4 3 2 12" xfId="23555" xr:uid="{00000000-0005-0000-0000-0000D9490000}"/>
    <cellStyle name="輸入 4 3 2 13" xfId="54955" xr:uid="{00000000-0005-0000-0000-00009A060000}"/>
    <cellStyle name="輸入 4 3 2 2" xfId="5242" xr:uid="{00000000-0005-0000-0000-00000E0B0000}"/>
    <cellStyle name="輸入 4 3 2 2 2" xfId="20269" xr:uid="{00000000-0005-0000-0000-00006E0E0000}"/>
    <cellStyle name="輸入 4 3 2 2 2 2" xfId="38821" xr:uid="{00000000-0005-0000-0000-0000DD490000}"/>
    <cellStyle name="輸入 4 3 2 2 2 3" xfId="52300" xr:uid="{00000000-0005-0000-0000-0000DD490000}"/>
    <cellStyle name="輸入 4 3 2 2 3" xfId="25659" xr:uid="{00000000-0005-0000-0000-0000DC490000}"/>
    <cellStyle name="輸入 4 3 2 2 4" xfId="41155" xr:uid="{00000000-0005-0000-0000-0000DC490000}"/>
    <cellStyle name="輸入 4 3 2 3" xfId="7208" xr:uid="{00000000-0005-0000-0000-00000E0B0000}"/>
    <cellStyle name="輸入 4 3 2 3 2" xfId="27393" xr:uid="{00000000-0005-0000-0000-0000DE490000}"/>
    <cellStyle name="輸入 4 3 2 3 3" xfId="42484" xr:uid="{00000000-0005-0000-0000-0000DE490000}"/>
    <cellStyle name="輸入 4 3 2 4" xfId="4145" xr:uid="{00000000-0005-0000-0000-00000E0B0000}"/>
    <cellStyle name="輸入 4 3 2 4 2" xfId="24698" xr:uid="{00000000-0005-0000-0000-0000DF490000}"/>
    <cellStyle name="輸入 4 3 2 4 3" xfId="28480" xr:uid="{00000000-0005-0000-0000-0000DF490000}"/>
    <cellStyle name="輸入 4 3 2 5" xfId="6702" xr:uid="{00000000-0005-0000-0000-00000E0B0000}"/>
    <cellStyle name="輸入 4 3 2 5 2" xfId="26963" xr:uid="{00000000-0005-0000-0000-0000E0490000}"/>
    <cellStyle name="輸入 4 3 2 5 3" xfId="42137" xr:uid="{00000000-0005-0000-0000-0000E0490000}"/>
    <cellStyle name="輸入 4 3 2 6" xfId="11081" xr:uid="{00000000-0005-0000-0000-0000892B0000}"/>
    <cellStyle name="輸入 4 3 2 7" xfId="12590" xr:uid="{00000000-0005-0000-0000-00009A060000}"/>
    <cellStyle name="輸入 4 3 2 7 2" xfId="31146" xr:uid="{00000000-0005-0000-0000-0000E2490000}"/>
    <cellStyle name="輸入 4 3 2 7 3" xfId="45246" xr:uid="{00000000-0005-0000-0000-0000E2490000}"/>
    <cellStyle name="輸入 4 3 2 8" xfId="14437" xr:uid="{00000000-0005-0000-0000-00000D0B0000}"/>
    <cellStyle name="輸入 4 3 2 8 2" xfId="32993" xr:uid="{00000000-0005-0000-0000-0000E3490000}"/>
    <cellStyle name="輸入 4 3 2 8 3" xfId="46977" xr:uid="{00000000-0005-0000-0000-0000E3490000}"/>
    <cellStyle name="輸入 4 3 2 9" xfId="13477" xr:uid="{00000000-0005-0000-0000-00000E0B0000}"/>
    <cellStyle name="輸入 4 3 2 9 2" xfId="32033" xr:uid="{00000000-0005-0000-0000-0000E4490000}"/>
    <cellStyle name="輸入 4 3 2 9 3" xfId="46098" xr:uid="{00000000-0005-0000-0000-0000E4490000}"/>
    <cellStyle name="輸入 4 3 3" xfId="2813" xr:uid="{00000000-0005-0000-0000-00009A060000}"/>
    <cellStyle name="輸入 4 3 3 10" xfId="19378" xr:uid="{00000000-0005-0000-0000-00000F0B0000}"/>
    <cellStyle name="輸入 4 3 3 10 2" xfId="37934" xr:uid="{00000000-0005-0000-0000-0000E6490000}"/>
    <cellStyle name="輸入 4 3 3 10 3" xfId="51426" xr:uid="{00000000-0005-0000-0000-0000E6490000}"/>
    <cellStyle name="輸入 4 3 3 11" xfId="55634" xr:uid="{00000000-0005-0000-0000-00009A060000}"/>
    <cellStyle name="輸入 4 3 3 2" xfId="6020" xr:uid="{00000000-0005-0000-0000-00000F0B0000}"/>
    <cellStyle name="輸入 4 3 3 2 2" xfId="26428" xr:uid="{00000000-0005-0000-0000-0000E7490000}"/>
    <cellStyle name="輸入 4 3 3 2 3" xfId="41742" xr:uid="{00000000-0005-0000-0000-0000E7490000}"/>
    <cellStyle name="輸入 4 3 3 3" xfId="7986" xr:uid="{00000000-0005-0000-0000-00000F0B0000}"/>
    <cellStyle name="輸入 4 3 3 3 2" xfId="28014" xr:uid="{00000000-0005-0000-0000-0000E8490000}"/>
    <cellStyle name="輸入 4 3 3 3 3" xfId="42928" xr:uid="{00000000-0005-0000-0000-0000E8490000}"/>
    <cellStyle name="輸入 4 3 3 4" xfId="8846" xr:uid="{00000000-0005-0000-0000-00000F0B0000}"/>
    <cellStyle name="輸入 4 3 3 4 2" xfId="28695" xr:uid="{00000000-0005-0000-0000-0000E9490000}"/>
    <cellStyle name="輸入 4 3 3 4 3" xfId="43405" xr:uid="{00000000-0005-0000-0000-0000E9490000}"/>
    <cellStyle name="輸入 4 3 3 5" xfId="9703" xr:uid="{00000000-0005-0000-0000-00000F0B0000}"/>
    <cellStyle name="輸入 4 3 3 5 2" xfId="29304" xr:uid="{00000000-0005-0000-0000-0000EA490000}"/>
    <cellStyle name="輸入 4 3 3 5 3" xfId="43902" xr:uid="{00000000-0005-0000-0000-0000EA490000}"/>
    <cellStyle name="輸入 4 3 3 6" xfId="11082" xr:uid="{00000000-0005-0000-0000-00008A2B0000}"/>
    <cellStyle name="輸入 4 3 3 7" xfId="13075" xr:uid="{00000000-0005-0000-0000-00000F0B0000}"/>
    <cellStyle name="輸入 4 3 3 7 2" xfId="31631" xr:uid="{00000000-0005-0000-0000-0000EC490000}"/>
    <cellStyle name="輸入 4 3 3 7 3" xfId="45714" xr:uid="{00000000-0005-0000-0000-0000EC490000}"/>
    <cellStyle name="輸入 4 3 3 8" xfId="16719" xr:uid="{00000000-0005-0000-0000-00000F0B0000}"/>
    <cellStyle name="輸入 4 3 3 8 2" xfId="35275" xr:uid="{00000000-0005-0000-0000-0000ED490000}"/>
    <cellStyle name="輸入 4 3 3 8 3" xfId="48988" xr:uid="{00000000-0005-0000-0000-0000ED490000}"/>
    <cellStyle name="輸入 4 3 3 9" xfId="17635" xr:uid="{00000000-0005-0000-0000-00009A060000}"/>
    <cellStyle name="輸入 4 3 3 9 2" xfId="36191" xr:uid="{00000000-0005-0000-0000-0000EE490000}"/>
    <cellStyle name="輸入 4 3 3 9 3" xfId="49817" xr:uid="{00000000-0005-0000-0000-0000EE490000}"/>
    <cellStyle name="輸入 4 3 4" xfId="2986" xr:uid="{00000000-0005-0000-0000-00009A060000}"/>
    <cellStyle name="輸入 4 3 4 10" xfId="24188" xr:uid="{00000000-0005-0000-0000-0000EF490000}"/>
    <cellStyle name="輸入 4 3 4 11" xfId="55807" xr:uid="{00000000-0005-0000-0000-00009A060000}"/>
    <cellStyle name="輸入 4 3 4 2" xfId="6193" xr:uid="{00000000-0005-0000-0000-0000100B0000}"/>
    <cellStyle name="輸入 4 3 4 2 2" xfId="20862" xr:uid="{00000000-0005-0000-0000-0000710E0000}"/>
    <cellStyle name="輸入 4 3 4 2 2 2" xfId="39405" xr:uid="{00000000-0005-0000-0000-0000F1490000}"/>
    <cellStyle name="輸入 4 3 4 2 2 3" xfId="52766" xr:uid="{00000000-0005-0000-0000-0000F1490000}"/>
    <cellStyle name="輸入 4 3 4 2 3" xfId="26601" xr:uid="{00000000-0005-0000-0000-0000F0490000}"/>
    <cellStyle name="輸入 4 3 4 2 4" xfId="41895" xr:uid="{00000000-0005-0000-0000-0000F0490000}"/>
    <cellStyle name="輸入 4 3 4 3" xfId="9876" xr:uid="{00000000-0005-0000-0000-0000100B0000}"/>
    <cellStyle name="輸入 4 3 4 3 2" xfId="29477" xr:uid="{00000000-0005-0000-0000-0000F2490000}"/>
    <cellStyle name="輸入 4 3 4 3 3" xfId="44055" xr:uid="{00000000-0005-0000-0000-0000F2490000}"/>
    <cellStyle name="輸入 4 3 4 4" xfId="11083" xr:uid="{00000000-0005-0000-0000-00008B2B0000}"/>
    <cellStyle name="輸入 4 3 4 5" xfId="12013" xr:uid="{00000000-0005-0000-0000-0000100B0000}"/>
    <cellStyle name="輸入 4 3 4 5 2" xfId="30577" xr:uid="{00000000-0005-0000-0000-0000F4490000}"/>
    <cellStyle name="輸入 4 3 4 5 3" xfId="44721" xr:uid="{00000000-0005-0000-0000-0000F4490000}"/>
    <cellStyle name="輸入 4 3 4 6" xfId="16892" xr:uid="{00000000-0005-0000-0000-0000100B0000}"/>
    <cellStyle name="輸入 4 3 4 6 2" xfId="35448" xr:uid="{00000000-0005-0000-0000-0000F5490000}"/>
    <cellStyle name="輸入 4 3 4 6 3" xfId="49141" xr:uid="{00000000-0005-0000-0000-0000F5490000}"/>
    <cellStyle name="輸入 4 3 4 7" xfId="16519" xr:uid="{00000000-0005-0000-0000-00009A060000}"/>
    <cellStyle name="輸入 4 3 4 7 2" xfId="35075" xr:uid="{00000000-0005-0000-0000-0000F6490000}"/>
    <cellStyle name="輸入 4 3 4 7 3" xfId="48856" xr:uid="{00000000-0005-0000-0000-0000F6490000}"/>
    <cellStyle name="輸入 4 3 4 8" xfId="18256" xr:uid="{00000000-0005-0000-0000-0000100B0000}"/>
    <cellStyle name="輸入 4 3 4 8 2" xfId="36812" xr:uid="{00000000-0005-0000-0000-0000F7490000}"/>
    <cellStyle name="輸入 4 3 4 8 3" xfId="50352" xr:uid="{00000000-0005-0000-0000-0000F7490000}"/>
    <cellStyle name="輸入 4 3 4 9" xfId="21750" xr:uid="{00000000-0005-0000-0000-00009A060000}"/>
    <cellStyle name="輸入 4 3 4 9 2" xfId="40290" xr:uid="{00000000-0005-0000-0000-0000F8490000}"/>
    <cellStyle name="輸入 4 3 4 9 3" xfId="53638" xr:uid="{00000000-0005-0000-0000-0000F8490000}"/>
    <cellStyle name="輸入 4 3 5" xfId="4856" xr:uid="{00000000-0005-0000-0000-00000D0B0000}"/>
    <cellStyle name="輸入 4 3 5 2" xfId="20017" xr:uid="{00000000-0005-0000-0000-0000720E0000}"/>
    <cellStyle name="輸入 4 3 5 2 2" xfId="38570" xr:uid="{00000000-0005-0000-0000-0000FA490000}"/>
    <cellStyle name="輸入 4 3 5 2 3" xfId="52062" xr:uid="{00000000-0005-0000-0000-0000FA490000}"/>
    <cellStyle name="輸入 4 3 5 3" xfId="25307" xr:uid="{00000000-0005-0000-0000-0000F9490000}"/>
    <cellStyle name="輸入 4 3 5 4" xfId="26835" xr:uid="{00000000-0005-0000-0000-0000F9490000}"/>
    <cellStyle name="輸入 4 3 6" xfId="11080" xr:uid="{00000000-0005-0000-0000-0000882B0000}"/>
    <cellStyle name="輸入 4 3 7" xfId="15770" xr:uid="{00000000-0005-0000-0000-00009A060000}"/>
    <cellStyle name="輸入 4 3 7 2" xfId="34326" xr:uid="{00000000-0005-0000-0000-0000FC490000}"/>
    <cellStyle name="輸入 4 3 7 3" xfId="48182" xr:uid="{00000000-0005-0000-0000-0000FC490000}"/>
    <cellStyle name="輸入 4 3 8" xfId="11477" xr:uid="{00000000-0005-0000-0000-00000D0B0000}"/>
    <cellStyle name="輸入 4 3 8 2" xfId="30041" xr:uid="{00000000-0005-0000-0000-0000FD490000}"/>
    <cellStyle name="輸入 4 3 8 3" xfId="44259" xr:uid="{00000000-0005-0000-0000-0000FD490000}"/>
    <cellStyle name="輸入 4 3 9" xfId="17932" xr:uid="{00000000-0005-0000-0000-00000D0B0000}"/>
    <cellStyle name="輸入 4 3 9 2" xfId="36488" xr:uid="{00000000-0005-0000-0000-0000FE490000}"/>
    <cellStyle name="輸入 4 3 9 3" xfId="50071" xr:uid="{00000000-0005-0000-0000-0000FE490000}"/>
    <cellStyle name="輸入 4 4" xfId="2038" xr:uid="{00000000-0005-0000-0000-000097060000}"/>
    <cellStyle name="輸入 4 4 10" xfId="17644" xr:uid="{00000000-0005-0000-0000-000097060000}"/>
    <cellStyle name="輸入 4 4 10 2" xfId="36200" xr:uid="{00000000-0005-0000-0000-0000004A0000}"/>
    <cellStyle name="輸入 4 4 10 3" xfId="49826" xr:uid="{00000000-0005-0000-0000-0000004A0000}"/>
    <cellStyle name="輸入 4 4 11" xfId="19083" xr:uid="{00000000-0005-0000-0000-0000110B0000}"/>
    <cellStyle name="輸入 4 4 11 2" xfId="37639" xr:uid="{00000000-0005-0000-0000-0000014A0000}"/>
    <cellStyle name="輸入 4 4 11 3" xfId="51131" xr:uid="{00000000-0005-0000-0000-0000014A0000}"/>
    <cellStyle name="輸入 4 4 12" xfId="23558" xr:uid="{00000000-0005-0000-0000-0000FF490000}"/>
    <cellStyle name="輸入 4 4 13" xfId="54958" xr:uid="{00000000-0005-0000-0000-000097060000}"/>
    <cellStyle name="輸入 4 4 2" xfId="5245" xr:uid="{00000000-0005-0000-0000-0000110B0000}"/>
    <cellStyle name="輸入 4 4 2 2" xfId="20272" xr:uid="{00000000-0005-0000-0000-0000740E0000}"/>
    <cellStyle name="輸入 4 4 2 2 2" xfId="38824" xr:uid="{00000000-0005-0000-0000-0000034A0000}"/>
    <cellStyle name="輸入 4 4 2 2 3" xfId="52303" xr:uid="{00000000-0005-0000-0000-0000034A0000}"/>
    <cellStyle name="輸入 4 4 2 3" xfId="25662" xr:uid="{00000000-0005-0000-0000-0000024A0000}"/>
    <cellStyle name="輸入 4 4 2 4" xfId="41158" xr:uid="{00000000-0005-0000-0000-0000024A0000}"/>
    <cellStyle name="輸入 4 4 3" xfId="7211" xr:uid="{00000000-0005-0000-0000-0000110B0000}"/>
    <cellStyle name="輸入 4 4 3 2" xfId="27396" xr:uid="{00000000-0005-0000-0000-0000044A0000}"/>
    <cellStyle name="輸入 4 4 3 3" xfId="42487" xr:uid="{00000000-0005-0000-0000-0000044A0000}"/>
    <cellStyle name="輸入 4 4 4" xfId="4148" xr:uid="{00000000-0005-0000-0000-0000110B0000}"/>
    <cellStyle name="輸入 4 4 4 2" xfId="24701" xr:uid="{00000000-0005-0000-0000-0000054A0000}"/>
    <cellStyle name="輸入 4 4 4 3" xfId="24498" xr:uid="{00000000-0005-0000-0000-0000054A0000}"/>
    <cellStyle name="輸入 4 4 5" xfId="6705" xr:uid="{00000000-0005-0000-0000-0000110B0000}"/>
    <cellStyle name="輸入 4 4 5 2" xfId="26966" xr:uid="{00000000-0005-0000-0000-0000064A0000}"/>
    <cellStyle name="輸入 4 4 5 3" xfId="42140" xr:uid="{00000000-0005-0000-0000-0000064A0000}"/>
    <cellStyle name="輸入 4 4 6" xfId="11084" xr:uid="{00000000-0005-0000-0000-00008C2B0000}"/>
    <cellStyle name="輸入 4 4 7" xfId="12587" xr:uid="{00000000-0005-0000-0000-000097060000}"/>
    <cellStyle name="輸入 4 4 7 2" xfId="31143" xr:uid="{00000000-0005-0000-0000-0000084A0000}"/>
    <cellStyle name="輸入 4 4 7 3" xfId="45243" xr:uid="{00000000-0005-0000-0000-0000084A0000}"/>
    <cellStyle name="輸入 4 4 8" xfId="13629" xr:uid="{00000000-0005-0000-0000-0000100B0000}"/>
    <cellStyle name="輸入 4 4 8 2" xfId="32185" xr:uid="{00000000-0005-0000-0000-0000094A0000}"/>
    <cellStyle name="輸入 4 4 8 3" xfId="46231" xr:uid="{00000000-0005-0000-0000-0000094A0000}"/>
    <cellStyle name="輸入 4 4 9" xfId="14752" xr:uid="{00000000-0005-0000-0000-0000110B0000}"/>
    <cellStyle name="輸入 4 4 9 2" xfId="33308" xr:uid="{00000000-0005-0000-0000-00000A4A0000}"/>
    <cellStyle name="輸入 4 4 9 3" xfId="47273" xr:uid="{00000000-0005-0000-0000-00000A4A0000}"/>
    <cellStyle name="輸入 4 5" xfId="2810" xr:uid="{00000000-0005-0000-0000-000097060000}"/>
    <cellStyle name="輸入 4 5 10" xfId="19383" xr:uid="{00000000-0005-0000-0000-0000120B0000}"/>
    <cellStyle name="輸入 4 5 10 2" xfId="37939" xr:uid="{00000000-0005-0000-0000-00000C4A0000}"/>
    <cellStyle name="輸入 4 5 10 3" xfId="51431" xr:uid="{00000000-0005-0000-0000-00000C4A0000}"/>
    <cellStyle name="輸入 4 5 11" xfId="55631" xr:uid="{00000000-0005-0000-0000-000097060000}"/>
    <cellStyle name="輸入 4 5 2" xfId="6017" xr:uid="{00000000-0005-0000-0000-0000120B0000}"/>
    <cellStyle name="輸入 4 5 2 2" xfId="26425" xr:uid="{00000000-0005-0000-0000-00000D4A0000}"/>
    <cellStyle name="輸入 4 5 2 3" xfId="41739" xr:uid="{00000000-0005-0000-0000-00000D4A0000}"/>
    <cellStyle name="輸入 4 5 3" xfId="7983" xr:uid="{00000000-0005-0000-0000-0000120B0000}"/>
    <cellStyle name="輸入 4 5 3 2" xfId="28011" xr:uid="{00000000-0005-0000-0000-00000E4A0000}"/>
    <cellStyle name="輸入 4 5 3 3" xfId="42925" xr:uid="{00000000-0005-0000-0000-00000E4A0000}"/>
    <cellStyle name="輸入 4 5 4" xfId="8843" xr:uid="{00000000-0005-0000-0000-0000120B0000}"/>
    <cellStyle name="輸入 4 5 4 2" xfId="28692" xr:uid="{00000000-0005-0000-0000-00000F4A0000}"/>
    <cellStyle name="輸入 4 5 4 3" xfId="43402" xr:uid="{00000000-0005-0000-0000-00000F4A0000}"/>
    <cellStyle name="輸入 4 5 5" xfId="9700" xr:uid="{00000000-0005-0000-0000-0000120B0000}"/>
    <cellStyle name="輸入 4 5 5 2" xfId="29301" xr:uid="{00000000-0005-0000-0000-0000104A0000}"/>
    <cellStyle name="輸入 4 5 5 3" xfId="43899" xr:uid="{00000000-0005-0000-0000-0000104A0000}"/>
    <cellStyle name="輸入 4 5 6" xfId="11085" xr:uid="{00000000-0005-0000-0000-00008D2B0000}"/>
    <cellStyle name="輸入 4 5 7" xfId="13078" xr:uid="{00000000-0005-0000-0000-0000120B0000}"/>
    <cellStyle name="輸入 4 5 7 2" xfId="31634" xr:uid="{00000000-0005-0000-0000-0000124A0000}"/>
    <cellStyle name="輸入 4 5 7 3" xfId="45717" xr:uid="{00000000-0005-0000-0000-0000124A0000}"/>
    <cellStyle name="輸入 4 5 8" xfId="16716" xr:uid="{00000000-0005-0000-0000-0000120B0000}"/>
    <cellStyle name="輸入 4 5 8 2" xfId="35272" xr:uid="{00000000-0005-0000-0000-0000134A0000}"/>
    <cellStyle name="輸入 4 5 8 3" xfId="48985" xr:uid="{00000000-0005-0000-0000-0000134A0000}"/>
    <cellStyle name="輸入 4 5 9" xfId="17938" xr:uid="{00000000-0005-0000-0000-000097060000}"/>
    <cellStyle name="輸入 4 5 9 2" xfId="36494" xr:uid="{00000000-0005-0000-0000-0000144A0000}"/>
    <cellStyle name="輸入 4 5 9 3" xfId="50076" xr:uid="{00000000-0005-0000-0000-0000144A0000}"/>
    <cellStyle name="輸入 4 6" xfId="2983" xr:uid="{00000000-0005-0000-0000-000097060000}"/>
    <cellStyle name="輸入 4 6 10" xfId="24185" xr:uid="{00000000-0005-0000-0000-0000154A0000}"/>
    <cellStyle name="輸入 4 6 11" xfId="55804" xr:uid="{00000000-0005-0000-0000-000097060000}"/>
    <cellStyle name="輸入 4 6 2" xfId="6190" xr:uid="{00000000-0005-0000-0000-0000130B0000}"/>
    <cellStyle name="輸入 4 6 2 2" xfId="20859" xr:uid="{00000000-0005-0000-0000-0000770E0000}"/>
    <cellStyle name="輸入 4 6 2 2 2" xfId="39402" xr:uid="{00000000-0005-0000-0000-0000174A0000}"/>
    <cellStyle name="輸入 4 6 2 2 3" xfId="52763" xr:uid="{00000000-0005-0000-0000-0000174A0000}"/>
    <cellStyle name="輸入 4 6 2 3" xfId="26598" xr:uid="{00000000-0005-0000-0000-0000164A0000}"/>
    <cellStyle name="輸入 4 6 2 4" xfId="41892" xr:uid="{00000000-0005-0000-0000-0000164A0000}"/>
    <cellStyle name="輸入 4 6 3" xfId="9873" xr:uid="{00000000-0005-0000-0000-0000130B0000}"/>
    <cellStyle name="輸入 4 6 3 2" xfId="29474" xr:uid="{00000000-0005-0000-0000-0000184A0000}"/>
    <cellStyle name="輸入 4 6 3 3" xfId="44052" xr:uid="{00000000-0005-0000-0000-0000184A0000}"/>
    <cellStyle name="輸入 4 6 4" xfId="11086" xr:uid="{00000000-0005-0000-0000-00008E2B0000}"/>
    <cellStyle name="輸入 4 6 5" xfId="12015" xr:uid="{00000000-0005-0000-0000-0000130B0000}"/>
    <cellStyle name="輸入 4 6 5 2" xfId="30579" xr:uid="{00000000-0005-0000-0000-00001A4A0000}"/>
    <cellStyle name="輸入 4 6 5 3" xfId="44723" xr:uid="{00000000-0005-0000-0000-00001A4A0000}"/>
    <cellStyle name="輸入 4 6 6" xfId="16889" xr:uid="{00000000-0005-0000-0000-0000130B0000}"/>
    <cellStyle name="輸入 4 6 6 2" xfId="35445" xr:uid="{00000000-0005-0000-0000-00001B4A0000}"/>
    <cellStyle name="輸入 4 6 6 3" xfId="49138" xr:uid="{00000000-0005-0000-0000-00001B4A0000}"/>
    <cellStyle name="輸入 4 6 7" xfId="18230" xr:uid="{00000000-0005-0000-0000-000097060000}"/>
    <cellStyle name="輸入 4 6 7 2" xfId="36786" xr:uid="{00000000-0005-0000-0000-00001C4A0000}"/>
    <cellStyle name="輸入 4 6 7 3" xfId="50331" xr:uid="{00000000-0005-0000-0000-00001C4A0000}"/>
    <cellStyle name="輸入 4 6 8" xfId="19500" xr:uid="{00000000-0005-0000-0000-0000130B0000}"/>
    <cellStyle name="輸入 4 6 8 2" xfId="38056" xr:uid="{00000000-0005-0000-0000-00001D4A0000}"/>
    <cellStyle name="輸入 4 6 8 3" xfId="51548" xr:uid="{00000000-0005-0000-0000-00001D4A0000}"/>
    <cellStyle name="輸入 4 6 9" xfId="21747" xr:uid="{00000000-0005-0000-0000-000097060000}"/>
    <cellStyle name="輸入 4 6 9 2" xfId="40287" xr:uid="{00000000-0005-0000-0000-00001E4A0000}"/>
    <cellStyle name="輸入 4 6 9 3" xfId="53635" xr:uid="{00000000-0005-0000-0000-00001E4A0000}"/>
    <cellStyle name="輸入 4 7" xfId="4853" xr:uid="{00000000-0005-0000-0000-0000040B0000}"/>
    <cellStyle name="輸入 4 7 2" xfId="20014" xr:uid="{00000000-0005-0000-0000-0000780E0000}"/>
    <cellStyle name="輸入 4 7 2 2" xfId="38567" xr:uid="{00000000-0005-0000-0000-0000204A0000}"/>
    <cellStyle name="輸入 4 7 2 3" xfId="52059" xr:uid="{00000000-0005-0000-0000-0000204A0000}"/>
    <cellStyle name="輸入 4 7 3" xfId="25304" xr:uid="{00000000-0005-0000-0000-00001F4A0000}"/>
    <cellStyle name="輸入 4 7 4" xfId="27198" xr:uid="{00000000-0005-0000-0000-00001F4A0000}"/>
    <cellStyle name="輸入 4 8" xfId="11071" xr:uid="{00000000-0005-0000-0000-00007F2B0000}"/>
    <cellStyle name="輸入 4 9" xfId="15182" xr:uid="{00000000-0005-0000-0000-000097060000}"/>
    <cellStyle name="輸入 4 9 2" xfId="33738" xr:uid="{00000000-0005-0000-0000-0000224A0000}"/>
    <cellStyle name="輸入 4 9 3" xfId="47685" xr:uid="{00000000-0005-0000-0000-0000224A0000}"/>
    <cellStyle name="輸入 5" xfId="1644" xr:uid="{00000000-0005-0000-0000-00009B060000}"/>
    <cellStyle name="輸入 5 10" xfId="12896" xr:uid="{00000000-0005-0000-0000-0000140B0000}"/>
    <cellStyle name="輸入 5 10 2" xfId="31452" xr:uid="{00000000-0005-0000-0000-0000244A0000}"/>
    <cellStyle name="輸入 5 10 3" xfId="45535" xr:uid="{00000000-0005-0000-0000-0000244A0000}"/>
    <cellStyle name="輸入 5 11" xfId="14121" xr:uid="{00000000-0005-0000-0000-0000140B0000}"/>
    <cellStyle name="輸入 5 11 2" xfId="32677" xr:uid="{00000000-0005-0000-0000-0000254A0000}"/>
    <cellStyle name="輸入 5 11 3" xfId="46679" xr:uid="{00000000-0005-0000-0000-0000254A0000}"/>
    <cellStyle name="輸入 5 12" xfId="21184" xr:uid="{00000000-0005-0000-0000-00009B060000}"/>
    <cellStyle name="輸入 5 12 2" xfId="39724" xr:uid="{00000000-0005-0000-0000-0000264A0000}"/>
    <cellStyle name="輸入 5 12 3" xfId="53072" xr:uid="{00000000-0005-0000-0000-0000264A0000}"/>
    <cellStyle name="輸入 5 13" xfId="17081" xr:uid="{00000000-0005-0000-0000-00009B060000}"/>
    <cellStyle name="輸入 5 13 2" xfId="35637" xr:uid="{00000000-0005-0000-0000-0000274A0000}"/>
    <cellStyle name="輸入 5 13 3" xfId="49317" xr:uid="{00000000-0005-0000-0000-0000274A0000}"/>
    <cellStyle name="輸入 5 14" xfId="23265" xr:uid="{00000000-0005-0000-0000-0000234A0000}"/>
    <cellStyle name="輸入 5 15" xfId="29808" xr:uid="{00000000-0005-0000-0000-0000234A0000}"/>
    <cellStyle name="輸入 5 16" xfId="54631" xr:uid="{00000000-0005-0000-0000-00009B060000}"/>
    <cellStyle name="輸入 5 2" xfId="1645" xr:uid="{00000000-0005-0000-0000-00009C060000}"/>
    <cellStyle name="輸入 5 2 10" xfId="18905" xr:uid="{00000000-0005-0000-0000-0000150B0000}"/>
    <cellStyle name="輸入 5 2 10 2" xfId="37461" xr:uid="{00000000-0005-0000-0000-0000294A0000}"/>
    <cellStyle name="輸入 5 2 10 3" xfId="50953" xr:uid="{00000000-0005-0000-0000-0000294A0000}"/>
    <cellStyle name="輸入 5 2 11" xfId="21185" xr:uid="{00000000-0005-0000-0000-00009C060000}"/>
    <cellStyle name="輸入 5 2 11 2" xfId="39725" xr:uid="{00000000-0005-0000-0000-00002A4A0000}"/>
    <cellStyle name="輸入 5 2 11 3" xfId="53073" xr:uid="{00000000-0005-0000-0000-00002A4A0000}"/>
    <cellStyle name="輸入 5 2 12" xfId="19008" xr:uid="{00000000-0005-0000-0000-00009C060000}"/>
    <cellStyle name="輸入 5 2 12 2" xfId="37564" xr:uid="{00000000-0005-0000-0000-00002B4A0000}"/>
    <cellStyle name="輸入 5 2 12 3" xfId="51056" xr:uid="{00000000-0005-0000-0000-00002B4A0000}"/>
    <cellStyle name="輸入 5 2 13" xfId="23266" xr:uid="{00000000-0005-0000-0000-0000284A0000}"/>
    <cellStyle name="輸入 5 2 14" xfId="23116" xr:uid="{00000000-0005-0000-0000-0000284A0000}"/>
    <cellStyle name="輸入 5 2 15" xfId="54632" xr:uid="{00000000-0005-0000-0000-00009C060000}"/>
    <cellStyle name="輸入 5 2 2" xfId="1646" xr:uid="{00000000-0005-0000-0000-00009D060000}"/>
    <cellStyle name="輸入 5 2 2 10" xfId="21186" xr:uid="{00000000-0005-0000-0000-00009D060000}"/>
    <cellStyle name="輸入 5 2 2 10 2" xfId="39726" xr:uid="{00000000-0005-0000-0000-00002D4A0000}"/>
    <cellStyle name="輸入 5 2 2 10 3" xfId="53074" xr:uid="{00000000-0005-0000-0000-00002D4A0000}"/>
    <cellStyle name="輸入 5 2 2 11" xfId="19007" xr:uid="{00000000-0005-0000-0000-00009D060000}"/>
    <cellStyle name="輸入 5 2 2 11 2" xfId="37563" xr:uid="{00000000-0005-0000-0000-00002E4A0000}"/>
    <cellStyle name="輸入 5 2 2 11 3" xfId="51055" xr:uid="{00000000-0005-0000-0000-00002E4A0000}"/>
    <cellStyle name="輸入 5 2 2 12" xfId="23267" xr:uid="{00000000-0005-0000-0000-00002C4A0000}"/>
    <cellStyle name="輸入 5 2 2 13" xfId="29807" xr:uid="{00000000-0005-0000-0000-00002C4A0000}"/>
    <cellStyle name="輸入 5 2 2 14" xfId="54633" xr:uid="{00000000-0005-0000-0000-00009D060000}"/>
    <cellStyle name="輸入 5 2 2 2" xfId="2032" xr:uid="{00000000-0005-0000-0000-00009D060000}"/>
    <cellStyle name="輸入 5 2 2 2 10" xfId="14714" xr:uid="{00000000-0005-0000-0000-00009D060000}"/>
    <cellStyle name="輸入 5 2 2 2 10 2" xfId="33270" xr:uid="{00000000-0005-0000-0000-0000304A0000}"/>
    <cellStyle name="輸入 5 2 2 2 10 3" xfId="47237" xr:uid="{00000000-0005-0000-0000-0000304A0000}"/>
    <cellStyle name="輸入 5 2 2 2 11" xfId="18986" xr:uid="{00000000-0005-0000-0000-0000170B0000}"/>
    <cellStyle name="輸入 5 2 2 2 11 2" xfId="37542" xr:uid="{00000000-0005-0000-0000-0000314A0000}"/>
    <cellStyle name="輸入 5 2 2 2 11 3" xfId="51034" xr:uid="{00000000-0005-0000-0000-0000314A0000}"/>
    <cellStyle name="輸入 5 2 2 2 12" xfId="23552" xr:uid="{00000000-0005-0000-0000-00002F4A0000}"/>
    <cellStyle name="輸入 5 2 2 2 13" xfId="54952" xr:uid="{00000000-0005-0000-0000-00009D060000}"/>
    <cellStyle name="輸入 5 2 2 2 2" xfId="5239" xr:uid="{00000000-0005-0000-0000-0000170B0000}"/>
    <cellStyle name="輸入 5 2 2 2 2 2" xfId="20266" xr:uid="{00000000-0005-0000-0000-00007D0E0000}"/>
    <cellStyle name="輸入 5 2 2 2 2 2 2" xfId="38818" xr:uid="{00000000-0005-0000-0000-0000334A0000}"/>
    <cellStyle name="輸入 5 2 2 2 2 2 3" xfId="52297" xr:uid="{00000000-0005-0000-0000-0000334A0000}"/>
    <cellStyle name="輸入 5 2 2 2 2 3" xfId="25656" xr:uid="{00000000-0005-0000-0000-0000324A0000}"/>
    <cellStyle name="輸入 5 2 2 2 2 4" xfId="41152" xr:uid="{00000000-0005-0000-0000-0000324A0000}"/>
    <cellStyle name="輸入 5 2 2 2 3" xfId="7205" xr:uid="{00000000-0005-0000-0000-0000170B0000}"/>
    <cellStyle name="輸入 5 2 2 2 3 2" xfId="27390" xr:uid="{00000000-0005-0000-0000-0000344A0000}"/>
    <cellStyle name="輸入 5 2 2 2 3 3" xfId="42481" xr:uid="{00000000-0005-0000-0000-0000344A0000}"/>
    <cellStyle name="輸入 5 2 2 2 4" xfId="4142" xr:uid="{00000000-0005-0000-0000-0000170B0000}"/>
    <cellStyle name="輸入 5 2 2 2 4 2" xfId="24695" xr:uid="{00000000-0005-0000-0000-0000354A0000}"/>
    <cellStyle name="輸入 5 2 2 2 4 3" xfId="24473" xr:uid="{00000000-0005-0000-0000-0000354A0000}"/>
    <cellStyle name="輸入 5 2 2 2 5" xfId="6699" xr:uid="{00000000-0005-0000-0000-0000170B0000}"/>
    <cellStyle name="輸入 5 2 2 2 5 2" xfId="26960" xr:uid="{00000000-0005-0000-0000-0000364A0000}"/>
    <cellStyle name="輸入 5 2 2 2 5 3" xfId="42134" xr:uid="{00000000-0005-0000-0000-0000364A0000}"/>
    <cellStyle name="輸入 5 2 2 2 6" xfId="11090" xr:uid="{00000000-0005-0000-0000-0000922B0000}"/>
    <cellStyle name="輸入 5 2 2 2 7" xfId="12593" xr:uid="{00000000-0005-0000-0000-00009D060000}"/>
    <cellStyle name="輸入 5 2 2 2 7 2" xfId="31149" xr:uid="{00000000-0005-0000-0000-0000384A0000}"/>
    <cellStyle name="輸入 5 2 2 2 7 3" xfId="45249" xr:uid="{00000000-0005-0000-0000-0000384A0000}"/>
    <cellStyle name="輸入 5 2 2 2 8" xfId="14439" xr:uid="{00000000-0005-0000-0000-0000160B0000}"/>
    <cellStyle name="輸入 5 2 2 2 8 2" xfId="32995" xr:uid="{00000000-0005-0000-0000-0000394A0000}"/>
    <cellStyle name="輸入 5 2 2 2 8 3" xfId="46979" xr:uid="{00000000-0005-0000-0000-0000394A0000}"/>
    <cellStyle name="輸入 5 2 2 2 9" xfId="12058" xr:uid="{00000000-0005-0000-0000-0000170B0000}"/>
    <cellStyle name="輸入 5 2 2 2 9 2" xfId="30621" xr:uid="{00000000-0005-0000-0000-00003A4A0000}"/>
    <cellStyle name="輸入 5 2 2 2 9 3" xfId="44765" xr:uid="{00000000-0005-0000-0000-00003A4A0000}"/>
    <cellStyle name="輸入 5 2 2 3" xfId="2816" xr:uid="{00000000-0005-0000-0000-00009D060000}"/>
    <cellStyle name="輸入 5 2 2 3 10" xfId="19669" xr:uid="{00000000-0005-0000-0000-0000180B0000}"/>
    <cellStyle name="輸入 5 2 2 3 10 2" xfId="38225" xr:uid="{00000000-0005-0000-0000-00003C4A0000}"/>
    <cellStyle name="輸入 5 2 2 3 10 3" xfId="51717" xr:uid="{00000000-0005-0000-0000-00003C4A0000}"/>
    <cellStyle name="輸入 5 2 2 3 11" xfId="55637" xr:uid="{00000000-0005-0000-0000-00009D060000}"/>
    <cellStyle name="輸入 5 2 2 3 2" xfId="6023" xr:uid="{00000000-0005-0000-0000-0000180B0000}"/>
    <cellStyle name="輸入 5 2 2 3 2 2" xfId="26431" xr:uid="{00000000-0005-0000-0000-00003D4A0000}"/>
    <cellStyle name="輸入 5 2 2 3 2 3" xfId="41745" xr:uid="{00000000-0005-0000-0000-00003D4A0000}"/>
    <cellStyle name="輸入 5 2 2 3 3" xfId="7989" xr:uid="{00000000-0005-0000-0000-0000180B0000}"/>
    <cellStyle name="輸入 5 2 2 3 3 2" xfId="28017" xr:uid="{00000000-0005-0000-0000-00003E4A0000}"/>
    <cellStyle name="輸入 5 2 2 3 3 3" xfId="42931" xr:uid="{00000000-0005-0000-0000-00003E4A0000}"/>
    <cellStyle name="輸入 5 2 2 3 4" xfId="8849" xr:uid="{00000000-0005-0000-0000-0000180B0000}"/>
    <cellStyle name="輸入 5 2 2 3 4 2" xfId="28698" xr:uid="{00000000-0005-0000-0000-00003F4A0000}"/>
    <cellStyle name="輸入 5 2 2 3 4 3" xfId="43408" xr:uid="{00000000-0005-0000-0000-00003F4A0000}"/>
    <cellStyle name="輸入 5 2 2 3 5" xfId="9706" xr:uid="{00000000-0005-0000-0000-0000180B0000}"/>
    <cellStyle name="輸入 5 2 2 3 5 2" xfId="29307" xr:uid="{00000000-0005-0000-0000-0000404A0000}"/>
    <cellStyle name="輸入 5 2 2 3 5 3" xfId="43905" xr:uid="{00000000-0005-0000-0000-0000404A0000}"/>
    <cellStyle name="輸入 5 2 2 3 6" xfId="11091" xr:uid="{00000000-0005-0000-0000-0000932B0000}"/>
    <cellStyle name="輸入 5 2 2 3 7" xfId="13072" xr:uid="{00000000-0005-0000-0000-0000180B0000}"/>
    <cellStyle name="輸入 5 2 2 3 7 2" xfId="31628" xr:uid="{00000000-0005-0000-0000-0000424A0000}"/>
    <cellStyle name="輸入 5 2 2 3 7 3" xfId="45711" xr:uid="{00000000-0005-0000-0000-0000424A0000}"/>
    <cellStyle name="輸入 5 2 2 3 8" xfId="16722" xr:uid="{00000000-0005-0000-0000-0000180B0000}"/>
    <cellStyle name="輸入 5 2 2 3 8 2" xfId="35278" xr:uid="{00000000-0005-0000-0000-0000434A0000}"/>
    <cellStyle name="輸入 5 2 2 3 8 3" xfId="48991" xr:uid="{00000000-0005-0000-0000-0000434A0000}"/>
    <cellStyle name="輸入 5 2 2 3 9" xfId="13845" xr:uid="{00000000-0005-0000-0000-00009D060000}"/>
    <cellStyle name="輸入 5 2 2 3 9 2" xfId="32401" xr:uid="{00000000-0005-0000-0000-0000444A0000}"/>
    <cellStyle name="輸入 5 2 2 3 9 3" xfId="46422" xr:uid="{00000000-0005-0000-0000-0000444A0000}"/>
    <cellStyle name="輸入 5 2 2 4" xfId="2989" xr:uid="{00000000-0005-0000-0000-00009D060000}"/>
    <cellStyle name="輸入 5 2 2 4 10" xfId="24191" xr:uid="{00000000-0005-0000-0000-0000454A0000}"/>
    <cellStyle name="輸入 5 2 2 4 11" xfId="55810" xr:uid="{00000000-0005-0000-0000-00009D060000}"/>
    <cellStyle name="輸入 5 2 2 4 2" xfId="6196" xr:uid="{00000000-0005-0000-0000-0000190B0000}"/>
    <cellStyle name="輸入 5 2 2 4 2 2" xfId="20865" xr:uid="{00000000-0005-0000-0000-0000800E0000}"/>
    <cellStyle name="輸入 5 2 2 4 2 2 2" xfId="39408" xr:uid="{00000000-0005-0000-0000-0000474A0000}"/>
    <cellStyle name="輸入 5 2 2 4 2 2 3" xfId="52769" xr:uid="{00000000-0005-0000-0000-0000474A0000}"/>
    <cellStyle name="輸入 5 2 2 4 2 3" xfId="26604" xr:uid="{00000000-0005-0000-0000-0000464A0000}"/>
    <cellStyle name="輸入 5 2 2 4 2 4" xfId="41898" xr:uid="{00000000-0005-0000-0000-0000464A0000}"/>
    <cellStyle name="輸入 5 2 2 4 3" xfId="9879" xr:uid="{00000000-0005-0000-0000-0000190B0000}"/>
    <cellStyle name="輸入 5 2 2 4 3 2" xfId="29480" xr:uid="{00000000-0005-0000-0000-0000484A0000}"/>
    <cellStyle name="輸入 5 2 2 4 3 3" xfId="44058" xr:uid="{00000000-0005-0000-0000-0000484A0000}"/>
    <cellStyle name="輸入 5 2 2 4 4" xfId="11092" xr:uid="{00000000-0005-0000-0000-0000942B0000}"/>
    <cellStyle name="輸入 5 2 2 4 5" xfId="11845" xr:uid="{00000000-0005-0000-0000-0000190B0000}"/>
    <cellStyle name="輸入 5 2 2 4 5 2" xfId="30409" xr:uid="{00000000-0005-0000-0000-00004A4A0000}"/>
    <cellStyle name="輸入 5 2 2 4 5 3" xfId="44554" xr:uid="{00000000-0005-0000-0000-00004A4A0000}"/>
    <cellStyle name="輸入 5 2 2 4 6" xfId="16895" xr:uid="{00000000-0005-0000-0000-0000190B0000}"/>
    <cellStyle name="輸入 5 2 2 4 6 2" xfId="35451" xr:uid="{00000000-0005-0000-0000-00004B4A0000}"/>
    <cellStyle name="輸入 5 2 2 4 6 3" xfId="49144" xr:uid="{00000000-0005-0000-0000-00004B4A0000}"/>
    <cellStyle name="輸入 5 2 2 4 7" xfId="18231" xr:uid="{00000000-0005-0000-0000-00009D060000}"/>
    <cellStyle name="輸入 5 2 2 4 7 2" xfId="36787" xr:uid="{00000000-0005-0000-0000-00004C4A0000}"/>
    <cellStyle name="輸入 5 2 2 4 7 3" xfId="50332" xr:uid="{00000000-0005-0000-0000-00004C4A0000}"/>
    <cellStyle name="輸入 5 2 2 4 8" xfId="19454" xr:uid="{00000000-0005-0000-0000-0000190B0000}"/>
    <cellStyle name="輸入 5 2 2 4 8 2" xfId="38010" xr:uid="{00000000-0005-0000-0000-00004D4A0000}"/>
    <cellStyle name="輸入 5 2 2 4 8 3" xfId="51502" xr:uid="{00000000-0005-0000-0000-00004D4A0000}"/>
    <cellStyle name="輸入 5 2 2 4 9" xfId="21753" xr:uid="{00000000-0005-0000-0000-00009D060000}"/>
    <cellStyle name="輸入 5 2 2 4 9 2" xfId="40293" xr:uid="{00000000-0005-0000-0000-00004E4A0000}"/>
    <cellStyle name="輸入 5 2 2 4 9 3" xfId="53641" xr:uid="{00000000-0005-0000-0000-00004E4A0000}"/>
    <cellStyle name="輸入 5 2 2 5" xfId="4859" xr:uid="{00000000-0005-0000-0000-0000160B0000}"/>
    <cellStyle name="輸入 5 2 2 5 2" xfId="20020" xr:uid="{00000000-0005-0000-0000-0000810E0000}"/>
    <cellStyle name="輸入 5 2 2 5 2 2" xfId="38573" xr:uid="{00000000-0005-0000-0000-0000504A0000}"/>
    <cellStyle name="輸入 5 2 2 5 2 3" xfId="52065" xr:uid="{00000000-0005-0000-0000-0000504A0000}"/>
    <cellStyle name="輸入 5 2 2 5 3" xfId="25310" xr:uid="{00000000-0005-0000-0000-00004F4A0000}"/>
    <cellStyle name="輸入 5 2 2 5 4" xfId="22518" xr:uid="{00000000-0005-0000-0000-00004F4A0000}"/>
    <cellStyle name="輸入 5 2 2 6" xfId="11089" xr:uid="{00000000-0005-0000-0000-0000912B0000}"/>
    <cellStyle name="輸入 5 2 2 7" xfId="15184" xr:uid="{00000000-0005-0000-0000-00009D060000}"/>
    <cellStyle name="輸入 5 2 2 7 2" xfId="33740" xr:uid="{00000000-0005-0000-0000-0000524A0000}"/>
    <cellStyle name="輸入 5 2 2 7 3" xfId="47687" xr:uid="{00000000-0005-0000-0000-0000524A0000}"/>
    <cellStyle name="輸入 5 2 2 8" xfId="16171" xr:uid="{00000000-0005-0000-0000-0000160B0000}"/>
    <cellStyle name="輸入 5 2 2 8 2" xfId="34727" xr:uid="{00000000-0005-0000-0000-0000534A0000}"/>
    <cellStyle name="輸入 5 2 2 8 3" xfId="48522" xr:uid="{00000000-0005-0000-0000-0000534A0000}"/>
    <cellStyle name="輸入 5 2 2 9" xfId="19287" xr:uid="{00000000-0005-0000-0000-0000160B0000}"/>
    <cellStyle name="輸入 5 2 2 9 2" xfId="37843" xr:uid="{00000000-0005-0000-0000-0000544A0000}"/>
    <cellStyle name="輸入 5 2 2 9 3" xfId="51335" xr:uid="{00000000-0005-0000-0000-0000544A0000}"/>
    <cellStyle name="輸入 5 2 3" xfId="2033" xr:uid="{00000000-0005-0000-0000-00009C060000}"/>
    <cellStyle name="輸入 5 2 3 10" xfId="13823" xr:uid="{00000000-0005-0000-0000-00009C060000}"/>
    <cellStyle name="輸入 5 2 3 10 2" xfId="32379" xr:uid="{00000000-0005-0000-0000-0000564A0000}"/>
    <cellStyle name="輸入 5 2 3 10 3" xfId="46403" xr:uid="{00000000-0005-0000-0000-0000564A0000}"/>
    <cellStyle name="輸入 5 2 3 11" xfId="19258" xr:uid="{00000000-0005-0000-0000-00001A0B0000}"/>
    <cellStyle name="輸入 5 2 3 11 2" xfId="37814" xr:uid="{00000000-0005-0000-0000-0000574A0000}"/>
    <cellStyle name="輸入 5 2 3 11 3" xfId="51306" xr:uid="{00000000-0005-0000-0000-0000574A0000}"/>
    <cellStyle name="輸入 5 2 3 12" xfId="23553" xr:uid="{00000000-0005-0000-0000-0000554A0000}"/>
    <cellStyle name="輸入 5 2 3 13" xfId="54953" xr:uid="{00000000-0005-0000-0000-00009C060000}"/>
    <cellStyle name="輸入 5 2 3 2" xfId="5240" xr:uid="{00000000-0005-0000-0000-00001A0B0000}"/>
    <cellStyle name="輸入 5 2 3 2 2" xfId="20267" xr:uid="{00000000-0005-0000-0000-0000830E0000}"/>
    <cellStyle name="輸入 5 2 3 2 2 2" xfId="38819" xr:uid="{00000000-0005-0000-0000-0000594A0000}"/>
    <cellStyle name="輸入 5 2 3 2 2 3" xfId="52298" xr:uid="{00000000-0005-0000-0000-0000594A0000}"/>
    <cellStyle name="輸入 5 2 3 2 3" xfId="25657" xr:uid="{00000000-0005-0000-0000-0000584A0000}"/>
    <cellStyle name="輸入 5 2 3 2 4" xfId="41153" xr:uid="{00000000-0005-0000-0000-0000584A0000}"/>
    <cellStyle name="輸入 5 2 3 3" xfId="7206" xr:uid="{00000000-0005-0000-0000-00001A0B0000}"/>
    <cellStyle name="輸入 5 2 3 3 2" xfId="27391" xr:uid="{00000000-0005-0000-0000-00005A4A0000}"/>
    <cellStyle name="輸入 5 2 3 3 3" xfId="42482" xr:uid="{00000000-0005-0000-0000-00005A4A0000}"/>
    <cellStyle name="輸入 5 2 3 4" xfId="4143" xr:uid="{00000000-0005-0000-0000-00001A0B0000}"/>
    <cellStyle name="輸入 5 2 3 4 2" xfId="24696" xr:uid="{00000000-0005-0000-0000-00005B4A0000}"/>
    <cellStyle name="輸入 5 2 3 4 3" xfId="22702" xr:uid="{00000000-0005-0000-0000-00005B4A0000}"/>
    <cellStyle name="輸入 5 2 3 5" xfId="6700" xr:uid="{00000000-0005-0000-0000-00001A0B0000}"/>
    <cellStyle name="輸入 5 2 3 5 2" xfId="26961" xr:uid="{00000000-0005-0000-0000-00005C4A0000}"/>
    <cellStyle name="輸入 5 2 3 5 3" xfId="42135" xr:uid="{00000000-0005-0000-0000-00005C4A0000}"/>
    <cellStyle name="輸入 5 2 3 6" xfId="11093" xr:uid="{00000000-0005-0000-0000-0000952B0000}"/>
    <cellStyle name="輸入 5 2 3 7" xfId="12592" xr:uid="{00000000-0005-0000-0000-00009C060000}"/>
    <cellStyle name="輸入 5 2 3 7 2" xfId="31148" xr:uid="{00000000-0005-0000-0000-00005E4A0000}"/>
    <cellStyle name="輸入 5 2 3 7 3" xfId="45248" xr:uid="{00000000-0005-0000-0000-00005E4A0000}"/>
    <cellStyle name="輸入 5 2 3 8" xfId="14650" xr:uid="{00000000-0005-0000-0000-0000190B0000}"/>
    <cellStyle name="輸入 5 2 3 8 2" xfId="33206" xr:uid="{00000000-0005-0000-0000-00005F4A0000}"/>
    <cellStyle name="輸入 5 2 3 8 3" xfId="47176" xr:uid="{00000000-0005-0000-0000-00005F4A0000}"/>
    <cellStyle name="輸入 5 2 3 9" xfId="12156" xr:uid="{00000000-0005-0000-0000-00001A0B0000}"/>
    <cellStyle name="輸入 5 2 3 9 2" xfId="30719" xr:uid="{00000000-0005-0000-0000-0000604A0000}"/>
    <cellStyle name="輸入 5 2 3 9 3" xfId="44853" xr:uid="{00000000-0005-0000-0000-0000604A0000}"/>
    <cellStyle name="輸入 5 2 4" xfId="2815" xr:uid="{00000000-0005-0000-0000-00009C060000}"/>
    <cellStyle name="輸入 5 2 4 10" xfId="19484" xr:uid="{00000000-0005-0000-0000-00001B0B0000}"/>
    <cellStyle name="輸入 5 2 4 10 2" xfId="38040" xr:uid="{00000000-0005-0000-0000-0000624A0000}"/>
    <cellStyle name="輸入 5 2 4 10 3" xfId="51532" xr:uid="{00000000-0005-0000-0000-0000624A0000}"/>
    <cellStyle name="輸入 5 2 4 11" xfId="55636" xr:uid="{00000000-0005-0000-0000-00009C060000}"/>
    <cellStyle name="輸入 5 2 4 2" xfId="6022" xr:uid="{00000000-0005-0000-0000-00001B0B0000}"/>
    <cellStyle name="輸入 5 2 4 2 2" xfId="26430" xr:uid="{00000000-0005-0000-0000-0000634A0000}"/>
    <cellStyle name="輸入 5 2 4 2 3" xfId="41744" xr:uid="{00000000-0005-0000-0000-0000634A0000}"/>
    <cellStyle name="輸入 5 2 4 3" xfId="7988" xr:uid="{00000000-0005-0000-0000-00001B0B0000}"/>
    <cellStyle name="輸入 5 2 4 3 2" xfId="28016" xr:uid="{00000000-0005-0000-0000-0000644A0000}"/>
    <cellStyle name="輸入 5 2 4 3 3" xfId="42930" xr:uid="{00000000-0005-0000-0000-0000644A0000}"/>
    <cellStyle name="輸入 5 2 4 4" xfId="8848" xr:uid="{00000000-0005-0000-0000-00001B0B0000}"/>
    <cellStyle name="輸入 5 2 4 4 2" xfId="28697" xr:uid="{00000000-0005-0000-0000-0000654A0000}"/>
    <cellStyle name="輸入 5 2 4 4 3" xfId="43407" xr:uid="{00000000-0005-0000-0000-0000654A0000}"/>
    <cellStyle name="輸入 5 2 4 5" xfId="9705" xr:uid="{00000000-0005-0000-0000-00001B0B0000}"/>
    <cellStyle name="輸入 5 2 4 5 2" xfId="29306" xr:uid="{00000000-0005-0000-0000-0000664A0000}"/>
    <cellStyle name="輸入 5 2 4 5 3" xfId="43904" xr:uid="{00000000-0005-0000-0000-0000664A0000}"/>
    <cellStyle name="輸入 5 2 4 6" xfId="11094" xr:uid="{00000000-0005-0000-0000-0000962B0000}"/>
    <cellStyle name="輸入 5 2 4 7" xfId="13073" xr:uid="{00000000-0005-0000-0000-00001B0B0000}"/>
    <cellStyle name="輸入 5 2 4 7 2" xfId="31629" xr:uid="{00000000-0005-0000-0000-0000684A0000}"/>
    <cellStyle name="輸入 5 2 4 7 3" xfId="45712" xr:uid="{00000000-0005-0000-0000-0000684A0000}"/>
    <cellStyle name="輸入 5 2 4 8" xfId="16721" xr:uid="{00000000-0005-0000-0000-00001B0B0000}"/>
    <cellStyle name="輸入 5 2 4 8 2" xfId="35277" xr:uid="{00000000-0005-0000-0000-0000694A0000}"/>
    <cellStyle name="輸入 5 2 4 8 3" xfId="48990" xr:uid="{00000000-0005-0000-0000-0000694A0000}"/>
    <cellStyle name="輸入 5 2 4 9" xfId="17837" xr:uid="{00000000-0005-0000-0000-00009C060000}"/>
    <cellStyle name="輸入 5 2 4 9 2" xfId="36393" xr:uid="{00000000-0005-0000-0000-00006A4A0000}"/>
    <cellStyle name="輸入 5 2 4 9 3" xfId="49987" xr:uid="{00000000-0005-0000-0000-00006A4A0000}"/>
    <cellStyle name="輸入 5 2 5" xfId="2988" xr:uid="{00000000-0005-0000-0000-00009C060000}"/>
    <cellStyle name="輸入 5 2 5 10" xfId="24190" xr:uid="{00000000-0005-0000-0000-00006B4A0000}"/>
    <cellStyle name="輸入 5 2 5 11" xfId="55809" xr:uid="{00000000-0005-0000-0000-00009C060000}"/>
    <cellStyle name="輸入 5 2 5 2" xfId="6195" xr:uid="{00000000-0005-0000-0000-00001C0B0000}"/>
    <cellStyle name="輸入 5 2 5 2 2" xfId="20864" xr:uid="{00000000-0005-0000-0000-0000860E0000}"/>
    <cellStyle name="輸入 5 2 5 2 2 2" xfId="39407" xr:uid="{00000000-0005-0000-0000-00006D4A0000}"/>
    <cellStyle name="輸入 5 2 5 2 2 3" xfId="52768" xr:uid="{00000000-0005-0000-0000-00006D4A0000}"/>
    <cellStyle name="輸入 5 2 5 2 3" xfId="26603" xr:uid="{00000000-0005-0000-0000-00006C4A0000}"/>
    <cellStyle name="輸入 5 2 5 2 4" xfId="41897" xr:uid="{00000000-0005-0000-0000-00006C4A0000}"/>
    <cellStyle name="輸入 5 2 5 3" xfId="9878" xr:uid="{00000000-0005-0000-0000-00001C0B0000}"/>
    <cellStyle name="輸入 5 2 5 3 2" xfId="29479" xr:uid="{00000000-0005-0000-0000-00006E4A0000}"/>
    <cellStyle name="輸入 5 2 5 3 3" xfId="44057" xr:uid="{00000000-0005-0000-0000-00006E4A0000}"/>
    <cellStyle name="輸入 5 2 5 4" xfId="11095" xr:uid="{00000000-0005-0000-0000-0000972B0000}"/>
    <cellStyle name="輸入 5 2 5 5" xfId="12016" xr:uid="{00000000-0005-0000-0000-00001C0B0000}"/>
    <cellStyle name="輸入 5 2 5 5 2" xfId="30580" xr:uid="{00000000-0005-0000-0000-0000704A0000}"/>
    <cellStyle name="輸入 5 2 5 5 3" xfId="44724" xr:uid="{00000000-0005-0000-0000-0000704A0000}"/>
    <cellStyle name="輸入 5 2 5 6" xfId="16894" xr:uid="{00000000-0005-0000-0000-00001C0B0000}"/>
    <cellStyle name="輸入 5 2 5 6 2" xfId="35450" xr:uid="{00000000-0005-0000-0000-0000714A0000}"/>
    <cellStyle name="輸入 5 2 5 6 3" xfId="49143" xr:uid="{00000000-0005-0000-0000-0000714A0000}"/>
    <cellStyle name="輸入 5 2 5 7" xfId="15588" xr:uid="{00000000-0005-0000-0000-00009C060000}"/>
    <cellStyle name="輸入 5 2 5 7 2" xfId="34144" xr:uid="{00000000-0005-0000-0000-0000724A0000}"/>
    <cellStyle name="輸入 5 2 5 7 3" xfId="48036" xr:uid="{00000000-0005-0000-0000-0000724A0000}"/>
    <cellStyle name="輸入 5 2 5 8" xfId="19393" xr:uid="{00000000-0005-0000-0000-00001C0B0000}"/>
    <cellStyle name="輸入 5 2 5 8 2" xfId="37949" xr:uid="{00000000-0005-0000-0000-0000734A0000}"/>
    <cellStyle name="輸入 5 2 5 8 3" xfId="51441" xr:uid="{00000000-0005-0000-0000-0000734A0000}"/>
    <cellStyle name="輸入 5 2 5 9" xfId="21752" xr:uid="{00000000-0005-0000-0000-00009C060000}"/>
    <cellStyle name="輸入 5 2 5 9 2" xfId="40292" xr:uid="{00000000-0005-0000-0000-0000744A0000}"/>
    <cellStyle name="輸入 5 2 5 9 3" xfId="53640" xr:uid="{00000000-0005-0000-0000-0000744A0000}"/>
    <cellStyle name="輸入 5 2 6" xfId="4858" xr:uid="{00000000-0005-0000-0000-0000150B0000}"/>
    <cellStyle name="輸入 5 2 6 2" xfId="20019" xr:uid="{00000000-0005-0000-0000-0000870E0000}"/>
    <cellStyle name="輸入 5 2 6 2 2" xfId="38572" xr:uid="{00000000-0005-0000-0000-0000764A0000}"/>
    <cellStyle name="輸入 5 2 6 2 3" xfId="52064" xr:uid="{00000000-0005-0000-0000-0000764A0000}"/>
    <cellStyle name="輸入 5 2 6 3" xfId="25309" xr:uid="{00000000-0005-0000-0000-0000754A0000}"/>
    <cellStyle name="輸入 5 2 6 4" xfId="22519" xr:uid="{00000000-0005-0000-0000-0000754A0000}"/>
    <cellStyle name="輸入 5 2 7" xfId="11088" xr:uid="{00000000-0005-0000-0000-0000902B0000}"/>
    <cellStyle name="輸入 5 2 8" xfId="15253" xr:uid="{00000000-0005-0000-0000-00009C060000}"/>
    <cellStyle name="輸入 5 2 8 2" xfId="33809" xr:uid="{00000000-0005-0000-0000-0000784A0000}"/>
    <cellStyle name="輸入 5 2 8 3" xfId="47750" xr:uid="{00000000-0005-0000-0000-0000784A0000}"/>
    <cellStyle name="輸入 5 2 9" xfId="18504" xr:uid="{00000000-0005-0000-0000-0000150B0000}"/>
    <cellStyle name="輸入 5 2 9 2" xfId="37060" xr:uid="{00000000-0005-0000-0000-0000794A0000}"/>
    <cellStyle name="輸入 5 2 9 3" xfId="50567" xr:uid="{00000000-0005-0000-0000-0000794A0000}"/>
    <cellStyle name="輸入 5 3" xfId="1647" xr:uid="{00000000-0005-0000-0000-00009E060000}"/>
    <cellStyle name="輸入 5 3 10" xfId="21187" xr:uid="{00000000-0005-0000-0000-00009E060000}"/>
    <cellStyle name="輸入 5 3 10 2" xfId="39727" xr:uid="{00000000-0005-0000-0000-00007B4A0000}"/>
    <cellStyle name="輸入 5 3 10 3" xfId="53075" xr:uid="{00000000-0005-0000-0000-00007B4A0000}"/>
    <cellStyle name="輸入 5 3 11" xfId="19004" xr:uid="{00000000-0005-0000-0000-00009E060000}"/>
    <cellStyle name="輸入 5 3 11 2" xfId="37560" xr:uid="{00000000-0005-0000-0000-00007C4A0000}"/>
    <cellStyle name="輸入 5 3 11 3" xfId="51052" xr:uid="{00000000-0005-0000-0000-00007C4A0000}"/>
    <cellStyle name="輸入 5 3 12" xfId="23268" xr:uid="{00000000-0005-0000-0000-00007A4A0000}"/>
    <cellStyle name="輸入 5 3 13" xfId="23115" xr:uid="{00000000-0005-0000-0000-00007A4A0000}"/>
    <cellStyle name="輸入 5 3 14" xfId="54634" xr:uid="{00000000-0005-0000-0000-00009E060000}"/>
    <cellStyle name="輸入 5 3 2" xfId="2031" xr:uid="{00000000-0005-0000-0000-00009E060000}"/>
    <cellStyle name="輸入 5 3 2 10" xfId="13273" xr:uid="{00000000-0005-0000-0000-00009E060000}"/>
    <cellStyle name="輸入 5 3 2 10 2" xfId="31829" xr:uid="{00000000-0005-0000-0000-00007E4A0000}"/>
    <cellStyle name="輸入 5 3 2 10 3" xfId="45911" xr:uid="{00000000-0005-0000-0000-00007E4A0000}"/>
    <cellStyle name="輸入 5 3 2 11" xfId="19810" xr:uid="{00000000-0005-0000-0000-00001E0B0000}"/>
    <cellStyle name="輸入 5 3 2 11 2" xfId="38366" xr:uid="{00000000-0005-0000-0000-00007F4A0000}"/>
    <cellStyle name="輸入 5 3 2 11 3" xfId="51858" xr:uid="{00000000-0005-0000-0000-00007F4A0000}"/>
    <cellStyle name="輸入 5 3 2 12" xfId="23551" xr:uid="{00000000-0005-0000-0000-00007D4A0000}"/>
    <cellStyle name="輸入 5 3 2 13" xfId="54951" xr:uid="{00000000-0005-0000-0000-00009E060000}"/>
    <cellStyle name="輸入 5 3 2 2" xfId="5238" xr:uid="{00000000-0005-0000-0000-00001E0B0000}"/>
    <cellStyle name="輸入 5 3 2 2 2" xfId="20265" xr:uid="{00000000-0005-0000-0000-00008A0E0000}"/>
    <cellStyle name="輸入 5 3 2 2 2 2" xfId="38817" xr:uid="{00000000-0005-0000-0000-0000814A0000}"/>
    <cellStyle name="輸入 5 3 2 2 2 3" xfId="52296" xr:uid="{00000000-0005-0000-0000-0000814A0000}"/>
    <cellStyle name="輸入 5 3 2 2 3" xfId="25655" xr:uid="{00000000-0005-0000-0000-0000804A0000}"/>
    <cellStyle name="輸入 5 3 2 2 4" xfId="41151" xr:uid="{00000000-0005-0000-0000-0000804A0000}"/>
    <cellStyle name="輸入 5 3 2 3" xfId="7204" xr:uid="{00000000-0005-0000-0000-00001E0B0000}"/>
    <cellStyle name="輸入 5 3 2 3 2" xfId="27389" xr:uid="{00000000-0005-0000-0000-0000824A0000}"/>
    <cellStyle name="輸入 5 3 2 3 3" xfId="42480" xr:uid="{00000000-0005-0000-0000-0000824A0000}"/>
    <cellStyle name="輸入 5 3 2 4" xfId="4141" xr:uid="{00000000-0005-0000-0000-00001E0B0000}"/>
    <cellStyle name="輸入 5 3 2 4 2" xfId="24694" xr:uid="{00000000-0005-0000-0000-0000834A0000}"/>
    <cellStyle name="輸入 5 3 2 4 3" xfId="28475" xr:uid="{00000000-0005-0000-0000-0000834A0000}"/>
    <cellStyle name="輸入 5 3 2 5" xfId="6698" xr:uid="{00000000-0005-0000-0000-00001E0B0000}"/>
    <cellStyle name="輸入 5 3 2 5 2" xfId="26959" xr:uid="{00000000-0005-0000-0000-0000844A0000}"/>
    <cellStyle name="輸入 5 3 2 5 3" xfId="42133" xr:uid="{00000000-0005-0000-0000-0000844A0000}"/>
    <cellStyle name="輸入 5 3 2 6" xfId="11097" xr:uid="{00000000-0005-0000-0000-0000992B0000}"/>
    <cellStyle name="輸入 5 3 2 7" xfId="12594" xr:uid="{00000000-0005-0000-0000-00009E060000}"/>
    <cellStyle name="輸入 5 3 2 7 2" xfId="31150" xr:uid="{00000000-0005-0000-0000-0000864A0000}"/>
    <cellStyle name="輸入 5 3 2 7 3" xfId="45250" xr:uid="{00000000-0005-0000-0000-0000864A0000}"/>
    <cellStyle name="輸入 5 3 2 8" xfId="13630" xr:uid="{00000000-0005-0000-0000-00001D0B0000}"/>
    <cellStyle name="輸入 5 3 2 8 2" xfId="32186" xr:uid="{00000000-0005-0000-0000-0000874A0000}"/>
    <cellStyle name="輸入 5 3 2 8 3" xfId="46232" xr:uid="{00000000-0005-0000-0000-0000874A0000}"/>
    <cellStyle name="輸入 5 3 2 9" xfId="13703" xr:uid="{00000000-0005-0000-0000-00001E0B0000}"/>
    <cellStyle name="輸入 5 3 2 9 2" xfId="32259" xr:uid="{00000000-0005-0000-0000-0000884A0000}"/>
    <cellStyle name="輸入 5 3 2 9 3" xfId="46293" xr:uid="{00000000-0005-0000-0000-0000884A0000}"/>
    <cellStyle name="輸入 5 3 3" xfId="2817" xr:uid="{00000000-0005-0000-0000-00009E060000}"/>
    <cellStyle name="輸入 5 3 3 10" xfId="19379" xr:uid="{00000000-0005-0000-0000-00001F0B0000}"/>
    <cellStyle name="輸入 5 3 3 10 2" xfId="37935" xr:uid="{00000000-0005-0000-0000-00008A4A0000}"/>
    <cellStyle name="輸入 5 3 3 10 3" xfId="51427" xr:uid="{00000000-0005-0000-0000-00008A4A0000}"/>
    <cellStyle name="輸入 5 3 3 11" xfId="55638" xr:uid="{00000000-0005-0000-0000-00009E060000}"/>
    <cellStyle name="輸入 5 3 3 2" xfId="6024" xr:uid="{00000000-0005-0000-0000-00001F0B0000}"/>
    <cellStyle name="輸入 5 3 3 2 2" xfId="26432" xr:uid="{00000000-0005-0000-0000-00008B4A0000}"/>
    <cellStyle name="輸入 5 3 3 2 3" xfId="41746" xr:uid="{00000000-0005-0000-0000-00008B4A0000}"/>
    <cellStyle name="輸入 5 3 3 3" xfId="7990" xr:uid="{00000000-0005-0000-0000-00001F0B0000}"/>
    <cellStyle name="輸入 5 3 3 3 2" xfId="28018" xr:uid="{00000000-0005-0000-0000-00008C4A0000}"/>
    <cellStyle name="輸入 5 3 3 3 3" xfId="42932" xr:uid="{00000000-0005-0000-0000-00008C4A0000}"/>
    <cellStyle name="輸入 5 3 3 4" xfId="8850" xr:uid="{00000000-0005-0000-0000-00001F0B0000}"/>
    <cellStyle name="輸入 5 3 3 4 2" xfId="28699" xr:uid="{00000000-0005-0000-0000-00008D4A0000}"/>
    <cellStyle name="輸入 5 3 3 4 3" xfId="43409" xr:uid="{00000000-0005-0000-0000-00008D4A0000}"/>
    <cellStyle name="輸入 5 3 3 5" xfId="9707" xr:uid="{00000000-0005-0000-0000-00001F0B0000}"/>
    <cellStyle name="輸入 5 3 3 5 2" xfId="29308" xr:uid="{00000000-0005-0000-0000-00008E4A0000}"/>
    <cellStyle name="輸入 5 3 3 5 3" xfId="43906" xr:uid="{00000000-0005-0000-0000-00008E4A0000}"/>
    <cellStyle name="輸入 5 3 3 6" xfId="11098" xr:uid="{00000000-0005-0000-0000-00009A2B0000}"/>
    <cellStyle name="輸入 5 3 3 7" xfId="13071" xr:uid="{00000000-0005-0000-0000-00001F0B0000}"/>
    <cellStyle name="輸入 5 3 3 7 2" xfId="31627" xr:uid="{00000000-0005-0000-0000-0000904A0000}"/>
    <cellStyle name="輸入 5 3 3 7 3" xfId="45710" xr:uid="{00000000-0005-0000-0000-0000904A0000}"/>
    <cellStyle name="輸入 5 3 3 8" xfId="16723" xr:uid="{00000000-0005-0000-0000-00001F0B0000}"/>
    <cellStyle name="輸入 5 3 3 8 2" xfId="35279" xr:uid="{00000000-0005-0000-0000-0000914A0000}"/>
    <cellStyle name="輸入 5 3 3 8 3" xfId="48992" xr:uid="{00000000-0005-0000-0000-0000914A0000}"/>
    <cellStyle name="輸入 5 3 3 9" xfId="18040" xr:uid="{00000000-0005-0000-0000-00009E060000}"/>
    <cellStyle name="輸入 5 3 3 9 2" xfId="36596" xr:uid="{00000000-0005-0000-0000-0000924A0000}"/>
    <cellStyle name="輸入 5 3 3 9 3" xfId="50163" xr:uid="{00000000-0005-0000-0000-0000924A0000}"/>
    <cellStyle name="輸入 5 3 4" xfId="2990" xr:uid="{00000000-0005-0000-0000-00009E060000}"/>
    <cellStyle name="輸入 5 3 4 10" xfId="24192" xr:uid="{00000000-0005-0000-0000-0000934A0000}"/>
    <cellStyle name="輸入 5 3 4 11" xfId="55811" xr:uid="{00000000-0005-0000-0000-00009E060000}"/>
    <cellStyle name="輸入 5 3 4 2" xfId="6197" xr:uid="{00000000-0005-0000-0000-0000200B0000}"/>
    <cellStyle name="輸入 5 3 4 2 2" xfId="20866" xr:uid="{00000000-0005-0000-0000-00008D0E0000}"/>
    <cellStyle name="輸入 5 3 4 2 2 2" xfId="39409" xr:uid="{00000000-0005-0000-0000-0000954A0000}"/>
    <cellStyle name="輸入 5 3 4 2 2 3" xfId="52770" xr:uid="{00000000-0005-0000-0000-0000954A0000}"/>
    <cellStyle name="輸入 5 3 4 2 3" xfId="26605" xr:uid="{00000000-0005-0000-0000-0000944A0000}"/>
    <cellStyle name="輸入 5 3 4 2 4" xfId="41899" xr:uid="{00000000-0005-0000-0000-0000944A0000}"/>
    <cellStyle name="輸入 5 3 4 3" xfId="9880" xr:uid="{00000000-0005-0000-0000-0000200B0000}"/>
    <cellStyle name="輸入 5 3 4 3 2" xfId="29481" xr:uid="{00000000-0005-0000-0000-0000964A0000}"/>
    <cellStyle name="輸入 5 3 4 3 3" xfId="44059" xr:uid="{00000000-0005-0000-0000-0000964A0000}"/>
    <cellStyle name="輸入 5 3 4 4" xfId="11099" xr:uid="{00000000-0005-0000-0000-00009B2B0000}"/>
    <cellStyle name="輸入 5 3 4 5" xfId="12963" xr:uid="{00000000-0005-0000-0000-0000200B0000}"/>
    <cellStyle name="輸入 5 3 4 5 2" xfId="31519" xr:uid="{00000000-0005-0000-0000-0000984A0000}"/>
    <cellStyle name="輸入 5 3 4 5 3" xfId="45602" xr:uid="{00000000-0005-0000-0000-0000984A0000}"/>
    <cellStyle name="輸入 5 3 4 6" xfId="16896" xr:uid="{00000000-0005-0000-0000-0000200B0000}"/>
    <cellStyle name="輸入 5 3 4 6 2" xfId="35452" xr:uid="{00000000-0005-0000-0000-0000994A0000}"/>
    <cellStyle name="輸入 5 3 4 6 3" xfId="49145" xr:uid="{00000000-0005-0000-0000-0000994A0000}"/>
    <cellStyle name="輸入 5 3 4 7" xfId="17134" xr:uid="{00000000-0005-0000-0000-00009E060000}"/>
    <cellStyle name="輸入 5 3 4 7 2" xfId="35690" xr:uid="{00000000-0005-0000-0000-00009A4A0000}"/>
    <cellStyle name="輸入 5 3 4 7 3" xfId="49368" xr:uid="{00000000-0005-0000-0000-00009A4A0000}"/>
    <cellStyle name="輸入 5 3 4 8" xfId="15722" xr:uid="{00000000-0005-0000-0000-0000200B0000}"/>
    <cellStyle name="輸入 5 3 4 8 2" xfId="34278" xr:uid="{00000000-0005-0000-0000-00009B4A0000}"/>
    <cellStyle name="輸入 5 3 4 8 3" xfId="48138" xr:uid="{00000000-0005-0000-0000-00009B4A0000}"/>
    <cellStyle name="輸入 5 3 4 9" xfId="21754" xr:uid="{00000000-0005-0000-0000-00009E060000}"/>
    <cellStyle name="輸入 5 3 4 9 2" xfId="40294" xr:uid="{00000000-0005-0000-0000-00009C4A0000}"/>
    <cellStyle name="輸入 5 3 4 9 3" xfId="53642" xr:uid="{00000000-0005-0000-0000-00009C4A0000}"/>
    <cellStyle name="輸入 5 3 5" xfId="4860" xr:uid="{00000000-0005-0000-0000-00001D0B0000}"/>
    <cellStyle name="輸入 5 3 5 2" xfId="20021" xr:uid="{00000000-0005-0000-0000-00008E0E0000}"/>
    <cellStyle name="輸入 5 3 5 2 2" xfId="38574" xr:uid="{00000000-0005-0000-0000-00009E4A0000}"/>
    <cellStyle name="輸入 5 3 5 2 3" xfId="52066" xr:uid="{00000000-0005-0000-0000-00009E4A0000}"/>
    <cellStyle name="輸入 5 3 5 3" xfId="25311" xr:uid="{00000000-0005-0000-0000-00009D4A0000}"/>
    <cellStyle name="輸入 5 3 5 4" xfId="27200" xr:uid="{00000000-0005-0000-0000-00009D4A0000}"/>
    <cellStyle name="輸入 5 3 6" xfId="11096" xr:uid="{00000000-0005-0000-0000-0000982B0000}"/>
    <cellStyle name="輸入 5 3 7" xfId="14689" xr:uid="{00000000-0005-0000-0000-00009E060000}"/>
    <cellStyle name="輸入 5 3 7 2" xfId="33245" xr:uid="{00000000-0005-0000-0000-0000A04A0000}"/>
    <cellStyle name="輸入 5 3 7 3" xfId="47214" xr:uid="{00000000-0005-0000-0000-0000A04A0000}"/>
    <cellStyle name="輸入 5 3 8" xfId="17991" xr:uid="{00000000-0005-0000-0000-00001D0B0000}"/>
    <cellStyle name="輸入 5 3 8 2" xfId="36547" xr:uid="{00000000-0005-0000-0000-0000A14A0000}"/>
    <cellStyle name="輸入 5 3 8 3" xfId="50118" xr:uid="{00000000-0005-0000-0000-0000A14A0000}"/>
    <cellStyle name="輸入 5 3 9" xfId="18765" xr:uid="{00000000-0005-0000-0000-00001D0B0000}"/>
    <cellStyle name="輸入 5 3 9 2" xfId="37321" xr:uid="{00000000-0005-0000-0000-0000A24A0000}"/>
    <cellStyle name="輸入 5 3 9 3" xfId="50818" xr:uid="{00000000-0005-0000-0000-0000A24A0000}"/>
    <cellStyle name="輸入 5 4" xfId="2034" xr:uid="{00000000-0005-0000-0000-00009B060000}"/>
    <cellStyle name="輸入 5 4 10" xfId="18787" xr:uid="{00000000-0005-0000-0000-00009B060000}"/>
    <cellStyle name="輸入 5 4 10 2" xfId="37343" xr:uid="{00000000-0005-0000-0000-0000A44A0000}"/>
    <cellStyle name="輸入 5 4 10 3" xfId="50836" xr:uid="{00000000-0005-0000-0000-0000A44A0000}"/>
    <cellStyle name="輸入 5 4 11" xfId="19185" xr:uid="{00000000-0005-0000-0000-0000210B0000}"/>
    <cellStyle name="輸入 5 4 11 2" xfId="37741" xr:uid="{00000000-0005-0000-0000-0000A54A0000}"/>
    <cellStyle name="輸入 5 4 11 3" xfId="51233" xr:uid="{00000000-0005-0000-0000-0000A54A0000}"/>
    <cellStyle name="輸入 5 4 12" xfId="23554" xr:uid="{00000000-0005-0000-0000-0000A34A0000}"/>
    <cellStyle name="輸入 5 4 13" xfId="54954" xr:uid="{00000000-0005-0000-0000-00009B060000}"/>
    <cellStyle name="輸入 5 4 2" xfId="5241" xr:uid="{00000000-0005-0000-0000-0000210B0000}"/>
    <cellStyle name="輸入 5 4 2 2" xfId="20268" xr:uid="{00000000-0005-0000-0000-0000900E0000}"/>
    <cellStyle name="輸入 5 4 2 2 2" xfId="38820" xr:uid="{00000000-0005-0000-0000-0000A74A0000}"/>
    <cellStyle name="輸入 5 4 2 2 3" xfId="52299" xr:uid="{00000000-0005-0000-0000-0000A74A0000}"/>
    <cellStyle name="輸入 5 4 2 3" xfId="25658" xr:uid="{00000000-0005-0000-0000-0000A64A0000}"/>
    <cellStyle name="輸入 5 4 2 4" xfId="41154" xr:uid="{00000000-0005-0000-0000-0000A64A0000}"/>
    <cellStyle name="輸入 5 4 3" xfId="7207" xr:uid="{00000000-0005-0000-0000-0000210B0000}"/>
    <cellStyle name="輸入 5 4 3 2" xfId="27392" xr:uid="{00000000-0005-0000-0000-0000A84A0000}"/>
    <cellStyle name="輸入 5 4 3 3" xfId="42483" xr:uid="{00000000-0005-0000-0000-0000A84A0000}"/>
    <cellStyle name="輸入 5 4 4" xfId="4144" xr:uid="{00000000-0005-0000-0000-0000210B0000}"/>
    <cellStyle name="輸入 5 4 4 2" xfId="24697" xr:uid="{00000000-0005-0000-0000-0000A94A0000}"/>
    <cellStyle name="輸入 5 4 4 3" xfId="22701" xr:uid="{00000000-0005-0000-0000-0000A94A0000}"/>
    <cellStyle name="輸入 5 4 5" xfId="6701" xr:uid="{00000000-0005-0000-0000-0000210B0000}"/>
    <cellStyle name="輸入 5 4 5 2" xfId="26962" xr:uid="{00000000-0005-0000-0000-0000AA4A0000}"/>
    <cellStyle name="輸入 5 4 5 3" xfId="42136" xr:uid="{00000000-0005-0000-0000-0000AA4A0000}"/>
    <cellStyle name="輸入 5 4 6" xfId="11100" xr:uid="{00000000-0005-0000-0000-00009C2B0000}"/>
    <cellStyle name="輸入 5 4 7" xfId="12591" xr:uid="{00000000-0005-0000-0000-00009B060000}"/>
    <cellStyle name="輸入 5 4 7 2" xfId="31147" xr:uid="{00000000-0005-0000-0000-0000AC4A0000}"/>
    <cellStyle name="輸入 5 4 7 3" xfId="45247" xr:uid="{00000000-0005-0000-0000-0000AC4A0000}"/>
    <cellStyle name="輸入 5 4 8" xfId="13632" xr:uid="{00000000-0005-0000-0000-0000200B0000}"/>
    <cellStyle name="輸入 5 4 8 2" xfId="32188" xr:uid="{00000000-0005-0000-0000-0000AD4A0000}"/>
    <cellStyle name="輸入 5 4 8 3" xfId="46234" xr:uid="{00000000-0005-0000-0000-0000AD4A0000}"/>
    <cellStyle name="輸入 5 4 9" xfId="11549" xr:uid="{00000000-0005-0000-0000-0000210B0000}"/>
    <cellStyle name="輸入 5 4 9 2" xfId="30113" xr:uid="{00000000-0005-0000-0000-0000AE4A0000}"/>
    <cellStyle name="輸入 5 4 9 3" xfId="44323" xr:uid="{00000000-0005-0000-0000-0000AE4A0000}"/>
    <cellStyle name="輸入 5 5" xfId="2814" xr:uid="{00000000-0005-0000-0000-00009B060000}"/>
    <cellStyle name="輸入 5 5 10" xfId="18700" xr:uid="{00000000-0005-0000-0000-0000220B0000}"/>
    <cellStyle name="輸入 5 5 10 2" xfId="37256" xr:uid="{00000000-0005-0000-0000-0000B04A0000}"/>
    <cellStyle name="輸入 5 5 10 3" xfId="50753" xr:uid="{00000000-0005-0000-0000-0000B04A0000}"/>
    <cellStyle name="輸入 5 5 11" xfId="55635" xr:uid="{00000000-0005-0000-0000-00009B060000}"/>
    <cellStyle name="輸入 5 5 2" xfId="6021" xr:uid="{00000000-0005-0000-0000-0000220B0000}"/>
    <cellStyle name="輸入 5 5 2 2" xfId="26429" xr:uid="{00000000-0005-0000-0000-0000B14A0000}"/>
    <cellStyle name="輸入 5 5 2 3" xfId="41743" xr:uid="{00000000-0005-0000-0000-0000B14A0000}"/>
    <cellStyle name="輸入 5 5 3" xfId="7987" xr:uid="{00000000-0005-0000-0000-0000220B0000}"/>
    <cellStyle name="輸入 5 5 3 2" xfId="28015" xr:uid="{00000000-0005-0000-0000-0000B24A0000}"/>
    <cellStyle name="輸入 5 5 3 3" xfId="42929" xr:uid="{00000000-0005-0000-0000-0000B24A0000}"/>
    <cellStyle name="輸入 5 5 4" xfId="8847" xr:uid="{00000000-0005-0000-0000-0000220B0000}"/>
    <cellStyle name="輸入 5 5 4 2" xfId="28696" xr:uid="{00000000-0005-0000-0000-0000B34A0000}"/>
    <cellStyle name="輸入 5 5 4 3" xfId="43406" xr:uid="{00000000-0005-0000-0000-0000B34A0000}"/>
    <cellStyle name="輸入 5 5 5" xfId="9704" xr:uid="{00000000-0005-0000-0000-0000220B0000}"/>
    <cellStyle name="輸入 5 5 5 2" xfId="29305" xr:uid="{00000000-0005-0000-0000-0000B44A0000}"/>
    <cellStyle name="輸入 5 5 5 3" xfId="43903" xr:uid="{00000000-0005-0000-0000-0000B44A0000}"/>
    <cellStyle name="輸入 5 5 6" xfId="11101" xr:uid="{00000000-0005-0000-0000-00009D2B0000}"/>
    <cellStyle name="輸入 5 5 7" xfId="13074" xr:uid="{00000000-0005-0000-0000-0000220B0000}"/>
    <cellStyle name="輸入 5 5 7 2" xfId="31630" xr:uid="{00000000-0005-0000-0000-0000B64A0000}"/>
    <cellStyle name="輸入 5 5 7 3" xfId="45713" xr:uid="{00000000-0005-0000-0000-0000B64A0000}"/>
    <cellStyle name="輸入 5 5 8" xfId="16720" xr:uid="{00000000-0005-0000-0000-0000220B0000}"/>
    <cellStyle name="輸入 5 5 8 2" xfId="35276" xr:uid="{00000000-0005-0000-0000-0000B74A0000}"/>
    <cellStyle name="輸入 5 5 8 3" xfId="48989" xr:uid="{00000000-0005-0000-0000-0000B74A0000}"/>
    <cellStyle name="輸入 5 5 9" xfId="18356" xr:uid="{00000000-0005-0000-0000-00009B060000}"/>
    <cellStyle name="輸入 5 5 9 2" xfId="36912" xr:uid="{00000000-0005-0000-0000-0000B84A0000}"/>
    <cellStyle name="輸入 5 5 9 3" xfId="50435" xr:uid="{00000000-0005-0000-0000-0000B84A0000}"/>
    <cellStyle name="輸入 5 6" xfId="2987" xr:uid="{00000000-0005-0000-0000-00009B060000}"/>
    <cellStyle name="輸入 5 6 10" xfId="24189" xr:uid="{00000000-0005-0000-0000-0000B94A0000}"/>
    <cellStyle name="輸入 5 6 11" xfId="55808" xr:uid="{00000000-0005-0000-0000-00009B060000}"/>
    <cellStyle name="輸入 5 6 2" xfId="6194" xr:uid="{00000000-0005-0000-0000-0000230B0000}"/>
    <cellStyle name="輸入 5 6 2 2" xfId="20863" xr:uid="{00000000-0005-0000-0000-0000930E0000}"/>
    <cellStyle name="輸入 5 6 2 2 2" xfId="39406" xr:uid="{00000000-0005-0000-0000-0000BB4A0000}"/>
    <cellStyle name="輸入 5 6 2 2 3" xfId="52767" xr:uid="{00000000-0005-0000-0000-0000BB4A0000}"/>
    <cellStyle name="輸入 5 6 2 3" xfId="26602" xr:uid="{00000000-0005-0000-0000-0000BA4A0000}"/>
    <cellStyle name="輸入 5 6 2 4" xfId="41896" xr:uid="{00000000-0005-0000-0000-0000BA4A0000}"/>
    <cellStyle name="輸入 5 6 3" xfId="9877" xr:uid="{00000000-0005-0000-0000-0000230B0000}"/>
    <cellStyle name="輸入 5 6 3 2" xfId="29478" xr:uid="{00000000-0005-0000-0000-0000BC4A0000}"/>
    <cellStyle name="輸入 5 6 3 3" xfId="44056" xr:uid="{00000000-0005-0000-0000-0000BC4A0000}"/>
    <cellStyle name="輸入 5 6 4" xfId="11102" xr:uid="{00000000-0005-0000-0000-00009E2B0000}"/>
    <cellStyle name="輸入 5 6 5" xfId="11842" xr:uid="{00000000-0005-0000-0000-0000230B0000}"/>
    <cellStyle name="輸入 5 6 5 2" xfId="30406" xr:uid="{00000000-0005-0000-0000-0000BE4A0000}"/>
    <cellStyle name="輸入 5 6 5 3" xfId="44551" xr:uid="{00000000-0005-0000-0000-0000BE4A0000}"/>
    <cellStyle name="輸入 5 6 6" xfId="16893" xr:uid="{00000000-0005-0000-0000-0000230B0000}"/>
    <cellStyle name="輸入 5 6 6 2" xfId="35449" xr:uid="{00000000-0005-0000-0000-0000BF4A0000}"/>
    <cellStyle name="輸入 5 6 6 3" xfId="49142" xr:uid="{00000000-0005-0000-0000-0000BF4A0000}"/>
    <cellStyle name="輸入 5 6 7" xfId="17599" xr:uid="{00000000-0005-0000-0000-00009B060000}"/>
    <cellStyle name="輸入 5 6 7 2" xfId="36155" xr:uid="{00000000-0005-0000-0000-0000C04A0000}"/>
    <cellStyle name="輸入 5 6 7 3" xfId="49784" xr:uid="{00000000-0005-0000-0000-0000C04A0000}"/>
    <cellStyle name="輸入 5 6 8" xfId="17324" xr:uid="{00000000-0005-0000-0000-0000230B0000}"/>
    <cellStyle name="輸入 5 6 8 2" xfId="35880" xr:uid="{00000000-0005-0000-0000-0000C14A0000}"/>
    <cellStyle name="輸入 5 6 8 3" xfId="49542" xr:uid="{00000000-0005-0000-0000-0000C14A0000}"/>
    <cellStyle name="輸入 5 6 9" xfId="21751" xr:uid="{00000000-0005-0000-0000-00009B060000}"/>
    <cellStyle name="輸入 5 6 9 2" xfId="40291" xr:uid="{00000000-0005-0000-0000-0000C24A0000}"/>
    <cellStyle name="輸入 5 6 9 3" xfId="53639" xr:uid="{00000000-0005-0000-0000-0000C24A0000}"/>
    <cellStyle name="輸入 5 7" xfId="4857" xr:uid="{00000000-0005-0000-0000-0000140B0000}"/>
    <cellStyle name="輸入 5 7 2" xfId="20018" xr:uid="{00000000-0005-0000-0000-0000940E0000}"/>
    <cellStyle name="輸入 5 7 2 2" xfId="38571" xr:uid="{00000000-0005-0000-0000-0000C44A0000}"/>
    <cellStyle name="輸入 5 7 2 3" xfId="52063" xr:uid="{00000000-0005-0000-0000-0000C44A0000}"/>
    <cellStyle name="輸入 5 7 3" xfId="25308" xr:uid="{00000000-0005-0000-0000-0000C34A0000}"/>
    <cellStyle name="輸入 5 7 4" xfId="28098" xr:uid="{00000000-0005-0000-0000-0000C34A0000}"/>
    <cellStyle name="輸入 5 8" xfId="11087" xr:uid="{00000000-0005-0000-0000-00008F2B0000}"/>
    <cellStyle name="輸入 5 9" xfId="15193" xr:uid="{00000000-0005-0000-0000-00009B060000}"/>
    <cellStyle name="輸入 5 9 2" xfId="33749" xr:uid="{00000000-0005-0000-0000-0000C64A0000}"/>
    <cellStyle name="輸入 5 9 3" xfId="47695" xr:uid="{00000000-0005-0000-0000-0000C64A0000}"/>
    <cellStyle name="輸入 6" xfId="1648" xr:uid="{00000000-0005-0000-0000-00009F060000}"/>
    <cellStyle name="輸入 6 10" xfId="17294" xr:uid="{00000000-0005-0000-0000-0000240B0000}"/>
    <cellStyle name="輸入 6 10 2" xfId="35850" xr:uid="{00000000-0005-0000-0000-0000C84A0000}"/>
    <cellStyle name="輸入 6 10 3" xfId="49518" xr:uid="{00000000-0005-0000-0000-0000C84A0000}"/>
    <cellStyle name="輸入 6 11" xfId="18909" xr:uid="{00000000-0005-0000-0000-0000240B0000}"/>
    <cellStyle name="輸入 6 11 2" xfId="37465" xr:uid="{00000000-0005-0000-0000-0000C94A0000}"/>
    <cellStyle name="輸入 6 11 3" xfId="50957" xr:uid="{00000000-0005-0000-0000-0000C94A0000}"/>
    <cellStyle name="輸入 6 12" xfId="21188" xr:uid="{00000000-0005-0000-0000-00009F060000}"/>
    <cellStyle name="輸入 6 12 2" xfId="39728" xr:uid="{00000000-0005-0000-0000-0000CA4A0000}"/>
    <cellStyle name="輸入 6 12 3" xfId="53076" xr:uid="{00000000-0005-0000-0000-0000CA4A0000}"/>
    <cellStyle name="輸入 6 13" xfId="21080" xr:uid="{00000000-0005-0000-0000-00009F060000}"/>
    <cellStyle name="輸入 6 13 2" xfId="39620" xr:uid="{00000000-0005-0000-0000-0000CB4A0000}"/>
    <cellStyle name="輸入 6 13 3" xfId="52968" xr:uid="{00000000-0005-0000-0000-0000CB4A0000}"/>
    <cellStyle name="輸入 6 14" xfId="23269" xr:uid="{00000000-0005-0000-0000-0000C74A0000}"/>
    <cellStyle name="輸入 6 15" xfId="29806" xr:uid="{00000000-0005-0000-0000-0000C74A0000}"/>
    <cellStyle name="輸入 6 16" xfId="54635" xr:uid="{00000000-0005-0000-0000-00009F060000}"/>
    <cellStyle name="輸入 6 2" xfId="1649" xr:uid="{00000000-0005-0000-0000-0000A0060000}"/>
    <cellStyle name="輸入 6 2 10" xfId="19976" xr:uid="{00000000-0005-0000-0000-0000250B0000}"/>
    <cellStyle name="輸入 6 2 10 2" xfId="38532" xr:uid="{00000000-0005-0000-0000-0000CD4A0000}"/>
    <cellStyle name="輸入 6 2 10 3" xfId="52024" xr:uid="{00000000-0005-0000-0000-0000CD4A0000}"/>
    <cellStyle name="輸入 6 2 11" xfId="21189" xr:uid="{00000000-0005-0000-0000-0000A0060000}"/>
    <cellStyle name="輸入 6 2 11 2" xfId="39729" xr:uid="{00000000-0005-0000-0000-0000CE4A0000}"/>
    <cellStyle name="輸入 6 2 11 3" xfId="53077" xr:uid="{00000000-0005-0000-0000-0000CE4A0000}"/>
    <cellStyle name="輸入 6 2 12" xfId="19294" xr:uid="{00000000-0005-0000-0000-0000A0060000}"/>
    <cellStyle name="輸入 6 2 12 2" xfId="37850" xr:uid="{00000000-0005-0000-0000-0000CF4A0000}"/>
    <cellStyle name="輸入 6 2 12 3" xfId="51342" xr:uid="{00000000-0005-0000-0000-0000CF4A0000}"/>
    <cellStyle name="輸入 6 2 13" xfId="23270" xr:uid="{00000000-0005-0000-0000-0000CC4A0000}"/>
    <cellStyle name="輸入 6 2 14" xfId="23114" xr:uid="{00000000-0005-0000-0000-0000CC4A0000}"/>
    <cellStyle name="輸入 6 2 15" xfId="54636" xr:uid="{00000000-0005-0000-0000-0000A0060000}"/>
    <cellStyle name="輸入 6 2 2" xfId="1650" xr:uid="{00000000-0005-0000-0000-0000A1060000}"/>
    <cellStyle name="輸入 6 2 2 10" xfId="21190" xr:uid="{00000000-0005-0000-0000-0000A1060000}"/>
    <cellStyle name="輸入 6 2 2 10 2" xfId="39730" xr:uid="{00000000-0005-0000-0000-0000D14A0000}"/>
    <cellStyle name="輸入 6 2 2 10 3" xfId="53078" xr:uid="{00000000-0005-0000-0000-0000D14A0000}"/>
    <cellStyle name="輸入 6 2 2 11" xfId="19314" xr:uid="{00000000-0005-0000-0000-0000A1060000}"/>
    <cellStyle name="輸入 6 2 2 11 2" xfId="37870" xr:uid="{00000000-0005-0000-0000-0000D24A0000}"/>
    <cellStyle name="輸入 6 2 2 11 3" xfId="51362" xr:uid="{00000000-0005-0000-0000-0000D24A0000}"/>
    <cellStyle name="輸入 6 2 2 12" xfId="23271" xr:uid="{00000000-0005-0000-0000-0000D04A0000}"/>
    <cellStyle name="輸入 6 2 2 13" xfId="29805" xr:uid="{00000000-0005-0000-0000-0000D04A0000}"/>
    <cellStyle name="輸入 6 2 2 14" xfId="54637" xr:uid="{00000000-0005-0000-0000-0000A1060000}"/>
    <cellStyle name="輸入 6 2 2 2" xfId="2028" xr:uid="{00000000-0005-0000-0000-0000A1060000}"/>
    <cellStyle name="輸入 6 2 2 2 10" xfId="15732" xr:uid="{00000000-0005-0000-0000-0000A1060000}"/>
    <cellStyle name="輸入 6 2 2 2 10 2" xfId="34288" xr:uid="{00000000-0005-0000-0000-0000D44A0000}"/>
    <cellStyle name="輸入 6 2 2 2 10 3" xfId="48148" xr:uid="{00000000-0005-0000-0000-0000D44A0000}"/>
    <cellStyle name="輸入 6 2 2 2 11" xfId="19214" xr:uid="{00000000-0005-0000-0000-0000270B0000}"/>
    <cellStyle name="輸入 6 2 2 2 11 2" xfId="37770" xr:uid="{00000000-0005-0000-0000-0000D54A0000}"/>
    <cellStyle name="輸入 6 2 2 2 11 3" xfId="51262" xr:uid="{00000000-0005-0000-0000-0000D54A0000}"/>
    <cellStyle name="輸入 6 2 2 2 12" xfId="23548" xr:uid="{00000000-0005-0000-0000-0000D34A0000}"/>
    <cellStyle name="輸入 6 2 2 2 13" xfId="54948" xr:uid="{00000000-0005-0000-0000-0000A1060000}"/>
    <cellStyle name="輸入 6 2 2 2 2" xfId="5235" xr:uid="{00000000-0005-0000-0000-0000270B0000}"/>
    <cellStyle name="輸入 6 2 2 2 2 2" xfId="20262" xr:uid="{00000000-0005-0000-0000-0000990E0000}"/>
    <cellStyle name="輸入 6 2 2 2 2 2 2" xfId="38814" xr:uid="{00000000-0005-0000-0000-0000D74A0000}"/>
    <cellStyle name="輸入 6 2 2 2 2 2 3" xfId="52293" xr:uid="{00000000-0005-0000-0000-0000D74A0000}"/>
    <cellStyle name="輸入 6 2 2 2 2 3" xfId="25652" xr:uid="{00000000-0005-0000-0000-0000D64A0000}"/>
    <cellStyle name="輸入 6 2 2 2 2 4" xfId="41148" xr:uid="{00000000-0005-0000-0000-0000D64A0000}"/>
    <cellStyle name="輸入 6 2 2 2 3" xfId="7201" xr:uid="{00000000-0005-0000-0000-0000270B0000}"/>
    <cellStyle name="輸入 6 2 2 2 3 2" xfId="27386" xr:uid="{00000000-0005-0000-0000-0000D84A0000}"/>
    <cellStyle name="輸入 6 2 2 2 3 3" xfId="42477" xr:uid="{00000000-0005-0000-0000-0000D84A0000}"/>
    <cellStyle name="輸入 6 2 2 2 4" xfId="4138" xr:uid="{00000000-0005-0000-0000-0000270B0000}"/>
    <cellStyle name="輸入 6 2 2 2 4 2" xfId="24691" xr:uid="{00000000-0005-0000-0000-0000D94A0000}"/>
    <cellStyle name="輸入 6 2 2 2 4 3" xfId="28481" xr:uid="{00000000-0005-0000-0000-0000D94A0000}"/>
    <cellStyle name="輸入 6 2 2 2 5" xfId="6695" xr:uid="{00000000-0005-0000-0000-0000270B0000}"/>
    <cellStyle name="輸入 6 2 2 2 5 2" xfId="26956" xr:uid="{00000000-0005-0000-0000-0000DA4A0000}"/>
    <cellStyle name="輸入 6 2 2 2 5 3" xfId="42130" xr:uid="{00000000-0005-0000-0000-0000DA4A0000}"/>
    <cellStyle name="輸入 6 2 2 2 6" xfId="11106" xr:uid="{00000000-0005-0000-0000-0000A22B0000}"/>
    <cellStyle name="輸入 6 2 2 2 7" xfId="12597" xr:uid="{00000000-0005-0000-0000-0000A1060000}"/>
    <cellStyle name="輸入 6 2 2 2 7 2" xfId="31153" xr:uid="{00000000-0005-0000-0000-0000DC4A0000}"/>
    <cellStyle name="輸入 6 2 2 2 7 3" xfId="45253" xr:uid="{00000000-0005-0000-0000-0000DC4A0000}"/>
    <cellStyle name="輸入 6 2 2 2 8" xfId="14438" xr:uid="{00000000-0005-0000-0000-0000260B0000}"/>
    <cellStyle name="輸入 6 2 2 2 8 2" xfId="32994" xr:uid="{00000000-0005-0000-0000-0000DD4A0000}"/>
    <cellStyle name="輸入 6 2 2 2 8 3" xfId="46978" xr:uid="{00000000-0005-0000-0000-0000DD4A0000}"/>
    <cellStyle name="輸入 6 2 2 2 9" xfId="13700" xr:uid="{00000000-0005-0000-0000-0000270B0000}"/>
    <cellStyle name="輸入 6 2 2 2 9 2" xfId="32256" xr:uid="{00000000-0005-0000-0000-0000DE4A0000}"/>
    <cellStyle name="輸入 6 2 2 2 9 3" xfId="46290" xr:uid="{00000000-0005-0000-0000-0000DE4A0000}"/>
    <cellStyle name="輸入 6 2 2 3" xfId="2820" xr:uid="{00000000-0005-0000-0000-0000A1060000}"/>
    <cellStyle name="輸入 6 2 2 3 10" xfId="19666" xr:uid="{00000000-0005-0000-0000-0000280B0000}"/>
    <cellStyle name="輸入 6 2 2 3 10 2" xfId="38222" xr:uid="{00000000-0005-0000-0000-0000E04A0000}"/>
    <cellStyle name="輸入 6 2 2 3 10 3" xfId="51714" xr:uid="{00000000-0005-0000-0000-0000E04A0000}"/>
    <cellStyle name="輸入 6 2 2 3 11" xfId="55641" xr:uid="{00000000-0005-0000-0000-0000A1060000}"/>
    <cellStyle name="輸入 6 2 2 3 2" xfId="6027" xr:uid="{00000000-0005-0000-0000-0000280B0000}"/>
    <cellStyle name="輸入 6 2 2 3 2 2" xfId="26435" xr:uid="{00000000-0005-0000-0000-0000E14A0000}"/>
    <cellStyle name="輸入 6 2 2 3 2 3" xfId="41749" xr:uid="{00000000-0005-0000-0000-0000E14A0000}"/>
    <cellStyle name="輸入 6 2 2 3 3" xfId="7993" xr:uid="{00000000-0005-0000-0000-0000280B0000}"/>
    <cellStyle name="輸入 6 2 2 3 3 2" xfId="28021" xr:uid="{00000000-0005-0000-0000-0000E24A0000}"/>
    <cellStyle name="輸入 6 2 2 3 3 3" xfId="42935" xr:uid="{00000000-0005-0000-0000-0000E24A0000}"/>
    <cellStyle name="輸入 6 2 2 3 4" xfId="8853" xr:uid="{00000000-0005-0000-0000-0000280B0000}"/>
    <cellStyle name="輸入 6 2 2 3 4 2" xfId="28702" xr:uid="{00000000-0005-0000-0000-0000E34A0000}"/>
    <cellStyle name="輸入 6 2 2 3 4 3" xfId="43412" xr:uid="{00000000-0005-0000-0000-0000E34A0000}"/>
    <cellStyle name="輸入 6 2 2 3 5" xfId="9710" xr:uid="{00000000-0005-0000-0000-0000280B0000}"/>
    <cellStyle name="輸入 6 2 2 3 5 2" xfId="29311" xr:uid="{00000000-0005-0000-0000-0000E44A0000}"/>
    <cellStyle name="輸入 6 2 2 3 5 3" xfId="43909" xr:uid="{00000000-0005-0000-0000-0000E44A0000}"/>
    <cellStyle name="輸入 6 2 2 3 6" xfId="11107" xr:uid="{00000000-0005-0000-0000-0000A32B0000}"/>
    <cellStyle name="輸入 6 2 2 3 7" xfId="13068" xr:uid="{00000000-0005-0000-0000-0000280B0000}"/>
    <cellStyle name="輸入 6 2 2 3 7 2" xfId="31624" xr:uid="{00000000-0005-0000-0000-0000E64A0000}"/>
    <cellStyle name="輸入 6 2 2 3 7 3" xfId="45707" xr:uid="{00000000-0005-0000-0000-0000E64A0000}"/>
    <cellStyle name="輸入 6 2 2 3 8" xfId="16726" xr:uid="{00000000-0005-0000-0000-0000280B0000}"/>
    <cellStyle name="輸入 6 2 2 3 8 2" xfId="35282" xr:uid="{00000000-0005-0000-0000-0000E74A0000}"/>
    <cellStyle name="輸入 6 2 2 3 8 3" xfId="48995" xr:uid="{00000000-0005-0000-0000-0000E74A0000}"/>
    <cellStyle name="輸入 6 2 2 3 9" xfId="17714" xr:uid="{00000000-0005-0000-0000-0000A1060000}"/>
    <cellStyle name="輸入 6 2 2 3 9 2" xfId="36270" xr:uid="{00000000-0005-0000-0000-0000E84A0000}"/>
    <cellStyle name="輸入 6 2 2 3 9 3" xfId="49884" xr:uid="{00000000-0005-0000-0000-0000E84A0000}"/>
    <cellStyle name="輸入 6 2 2 4" xfId="2993" xr:uid="{00000000-0005-0000-0000-0000A1060000}"/>
    <cellStyle name="輸入 6 2 2 4 10" xfId="24195" xr:uid="{00000000-0005-0000-0000-0000E94A0000}"/>
    <cellStyle name="輸入 6 2 2 4 11" xfId="55814" xr:uid="{00000000-0005-0000-0000-0000A1060000}"/>
    <cellStyle name="輸入 6 2 2 4 2" xfId="6200" xr:uid="{00000000-0005-0000-0000-0000290B0000}"/>
    <cellStyle name="輸入 6 2 2 4 2 2" xfId="20869" xr:uid="{00000000-0005-0000-0000-00009C0E0000}"/>
    <cellStyle name="輸入 6 2 2 4 2 2 2" xfId="39412" xr:uid="{00000000-0005-0000-0000-0000EB4A0000}"/>
    <cellStyle name="輸入 6 2 2 4 2 2 3" xfId="52773" xr:uid="{00000000-0005-0000-0000-0000EB4A0000}"/>
    <cellStyle name="輸入 6 2 2 4 2 3" xfId="26608" xr:uid="{00000000-0005-0000-0000-0000EA4A0000}"/>
    <cellStyle name="輸入 6 2 2 4 2 4" xfId="41902" xr:uid="{00000000-0005-0000-0000-0000EA4A0000}"/>
    <cellStyle name="輸入 6 2 2 4 3" xfId="9883" xr:uid="{00000000-0005-0000-0000-0000290B0000}"/>
    <cellStyle name="輸入 6 2 2 4 3 2" xfId="29484" xr:uid="{00000000-0005-0000-0000-0000EC4A0000}"/>
    <cellStyle name="輸入 6 2 2 4 3 3" xfId="44062" xr:uid="{00000000-0005-0000-0000-0000EC4A0000}"/>
    <cellStyle name="輸入 6 2 2 4 4" xfId="11108" xr:uid="{00000000-0005-0000-0000-0000A42B0000}"/>
    <cellStyle name="輸入 6 2 2 4 5" xfId="12010" xr:uid="{00000000-0005-0000-0000-0000290B0000}"/>
    <cellStyle name="輸入 6 2 2 4 5 2" xfId="30574" xr:uid="{00000000-0005-0000-0000-0000EE4A0000}"/>
    <cellStyle name="輸入 6 2 2 4 5 3" xfId="44718" xr:uid="{00000000-0005-0000-0000-0000EE4A0000}"/>
    <cellStyle name="輸入 6 2 2 4 6" xfId="16899" xr:uid="{00000000-0005-0000-0000-0000290B0000}"/>
    <cellStyle name="輸入 6 2 2 4 6 2" xfId="35455" xr:uid="{00000000-0005-0000-0000-0000EF4A0000}"/>
    <cellStyle name="輸入 6 2 2 4 6 3" xfId="49148" xr:uid="{00000000-0005-0000-0000-0000EF4A0000}"/>
    <cellStyle name="輸入 6 2 2 4 7" xfId="16120" xr:uid="{00000000-0005-0000-0000-0000A1060000}"/>
    <cellStyle name="輸入 6 2 2 4 7 2" xfId="34676" xr:uid="{00000000-0005-0000-0000-0000F04A0000}"/>
    <cellStyle name="輸入 6 2 2 4 7 3" xfId="48484" xr:uid="{00000000-0005-0000-0000-0000F04A0000}"/>
    <cellStyle name="輸入 6 2 2 4 8" xfId="15249" xr:uid="{00000000-0005-0000-0000-0000290B0000}"/>
    <cellStyle name="輸入 6 2 2 4 8 2" xfId="33805" xr:uid="{00000000-0005-0000-0000-0000F14A0000}"/>
    <cellStyle name="輸入 6 2 2 4 8 3" xfId="47746" xr:uid="{00000000-0005-0000-0000-0000F14A0000}"/>
    <cellStyle name="輸入 6 2 2 4 9" xfId="21757" xr:uid="{00000000-0005-0000-0000-0000A1060000}"/>
    <cellStyle name="輸入 6 2 2 4 9 2" xfId="40297" xr:uid="{00000000-0005-0000-0000-0000F24A0000}"/>
    <cellStyle name="輸入 6 2 2 4 9 3" xfId="53645" xr:uid="{00000000-0005-0000-0000-0000F24A0000}"/>
    <cellStyle name="輸入 6 2 2 5" xfId="4863" xr:uid="{00000000-0005-0000-0000-0000260B0000}"/>
    <cellStyle name="輸入 6 2 2 5 2" xfId="20024" xr:uid="{00000000-0005-0000-0000-00009D0E0000}"/>
    <cellStyle name="輸入 6 2 2 5 2 2" xfId="38577" xr:uid="{00000000-0005-0000-0000-0000F44A0000}"/>
    <cellStyle name="輸入 6 2 2 5 2 3" xfId="52069" xr:uid="{00000000-0005-0000-0000-0000F44A0000}"/>
    <cellStyle name="輸入 6 2 2 5 3" xfId="25314" xr:uid="{00000000-0005-0000-0000-0000F34A0000}"/>
    <cellStyle name="輸入 6 2 2 5 4" xfId="27197" xr:uid="{00000000-0005-0000-0000-0000F34A0000}"/>
    <cellStyle name="輸入 6 2 2 6" xfId="11105" xr:uid="{00000000-0005-0000-0000-0000A12B0000}"/>
    <cellStyle name="輸入 6 2 2 7" xfId="14550" xr:uid="{00000000-0005-0000-0000-0000A1060000}"/>
    <cellStyle name="輸入 6 2 2 7 2" xfId="33106" xr:uid="{00000000-0005-0000-0000-0000F64A0000}"/>
    <cellStyle name="輸入 6 2 2 7 3" xfId="47084" xr:uid="{00000000-0005-0000-0000-0000F64A0000}"/>
    <cellStyle name="輸入 6 2 2 8" xfId="14765" xr:uid="{00000000-0005-0000-0000-0000260B0000}"/>
    <cellStyle name="輸入 6 2 2 8 2" xfId="33321" xr:uid="{00000000-0005-0000-0000-0000F74A0000}"/>
    <cellStyle name="輸入 6 2 2 8 3" xfId="47286" xr:uid="{00000000-0005-0000-0000-0000F74A0000}"/>
    <cellStyle name="輸入 6 2 2 9" xfId="12150" xr:uid="{00000000-0005-0000-0000-0000260B0000}"/>
    <cellStyle name="輸入 6 2 2 9 2" xfId="30713" xr:uid="{00000000-0005-0000-0000-0000F84A0000}"/>
    <cellStyle name="輸入 6 2 2 9 3" xfId="44848" xr:uid="{00000000-0005-0000-0000-0000F84A0000}"/>
    <cellStyle name="輸入 6 2 3" xfId="2029" xr:uid="{00000000-0005-0000-0000-0000A0060000}"/>
    <cellStyle name="輸入 6 2 3 10" xfId="17330" xr:uid="{00000000-0005-0000-0000-0000A0060000}"/>
    <cellStyle name="輸入 6 2 3 10 2" xfId="35886" xr:uid="{00000000-0005-0000-0000-0000FA4A0000}"/>
    <cellStyle name="輸入 6 2 3 10 3" xfId="49547" xr:uid="{00000000-0005-0000-0000-0000FA4A0000}"/>
    <cellStyle name="輸入 6 2 3 11" xfId="17851" xr:uid="{00000000-0005-0000-0000-00002A0B0000}"/>
    <cellStyle name="輸入 6 2 3 11 2" xfId="36407" xr:uid="{00000000-0005-0000-0000-0000FB4A0000}"/>
    <cellStyle name="輸入 6 2 3 11 3" xfId="49997" xr:uid="{00000000-0005-0000-0000-0000FB4A0000}"/>
    <cellStyle name="輸入 6 2 3 12" xfId="23549" xr:uid="{00000000-0005-0000-0000-0000F94A0000}"/>
    <cellStyle name="輸入 6 2 3 13" xfId="54949" xr:uid="{00000000-0005-0000-0000-0000A0060000}"/>
    <cellStyle name="輸入 6 2 3 2" xfId="5236" xr:uid="{00000000-0005-0000-0000-00002A0B0000}"/>
    <cellStyle name="輸入 6 2 3 2 2" xfId="20263" xr:uid="{00000000-0005-0000-0000-00009F0E0000}"/>
    <cellStyle name="輸入 6 2 3 2 2 2" xfId="38815" xr:uid="{00000000-0005-0000-0000-0000FD4A0000}"/>
    <cellStyle name="輸入 6 2 3 2 2 3" xfId="52294" xr:uid="{00000000-0005-0000-0000-0000FD4A0000}"/>
    <cellStyle name="輸入 6 2 3 2 3" xfId="25653" xr:uid="{00000000-0005-0000-0000-0000FC4A0000}"/>
    <cellStyle name="輸入 6 2 3 2 4" xfId="41149" xr:uid="{00000000-0005-0000-0000-0000FC4A0000}"/>
    <cellStyle name="輸入 6 2 3 3" xfId="7202" xr:uid="{00000000-0005-0000-0000-00002A0B0000}"/>
    <cellStyle name="輸入 6 2 3 3 2" xfId="27387" xr:uid="{00000000-0005-0000-0000-0000FE4A0000}"/>
    <cellStyle name="輸入 6 2 3 3 3" xfId="42478" xr:uid="{00000000-0005-0000-0000-0000FE4A0000}"/>
    <cellStyle name="輸入 6 2 3 4" xfId="4139" xr:uid="{00000000-0005-0000-0000-00002A0B0000}"/>
    <cellStyle name="輸入 6 2 3 4 2" xfId="24692" xr:uid="{00000000-0005-0000-0000-0000FF4A0000}"/>
    <cellStyle name="輸入 6 2 3 4 3" xfId="22704" xr:uid="{00000000-0005-0000-0000-0000FF4A0000}"/>
    <cellStyle name="輸入 6 2 3 5" xfId="6696" xr:uid="{00000000-0005-0000-0000-00002A0B0000}"/>
    <cellStyle name="輸入 6 2 3 5 2" xfId="26957" xr:uid="{00000000-0005-0000-0000-0000004B0000}"/>
    <cellStyle name="輸入 6 2 3 5 3" xfId="42131" xr:uid="{00000000-0005-0000-0000-0000004B0000}"/>
    <cellStyle name="輸入 6 2 3 6" xfId="11109" xr:uid="{00000000-0005-0000-0000-0000A52B0000}"/>
    <cellStyle name="輸入 6 2 3 7" xfId="12596" xr:uid="{00000000-0005-0000-0000-0000A0060000}"/>
    <cellStyle name="輸入 6 2 3 7 2" xfId="31152" xr:uid="{00000000-0005-0000-0000-0000024B0000}"/>
    <cellStyle name="輸入 6 2 3 7 3" xfId="45252" xr:uid="{00000000-0005-0000-0000-0000024B0000}"/>
    <cellStyle name="輸入 6 2 3 8" xfId="14649" xr:uid="{00000000-0005-0000-0000-0000290B0000}"/>
    <cellStyle name="輸入 6 2 3 8 2" xfId="33205" xr:uid="{00000000-0005-0000-0000-0000034B0000}"/>
    <cellStyle name="輸入 6 2 3 8 3" xfId="47175" xr:uid="{00000000-0005-0000-0000-0000034B0000}"/>
    <cellStyle name="輸入 6 2 3 9" xfId="13746" xr:uid="{00000000-0005-0000-0000-00002A0B0000}"/>
    <cellStyle name="輸入 6 2 3 9 2" xfId="32302" xr:uid="{00000000-0005-0000-0000-0000044B0000}"/>
    <cellStyle name="輸入 6 2 3 9 3" xfId="46334" xr:uid="{00000000-0005-0000-0000-0000044B0000}"/>
    <cellStyle name="輸入 6 2 4" xfId="2819" xr:uid="{00000000-0005-0000-0000-0000A0060000}"/>
    <cellStyle name="輸入 6 2 4 10" xfId="19487" xr:uid="{00000000-0005-0000-0000-00002B0B0000}"/>
    <cellStyle name="輸入 6 2 4 10 2" xfId="38043" xr:uid="{00000000-0005-0000-0000-0000064B0000}"/>
    <cellStyle name="輸入 6 2 4 10 3" xfId="51535" xr:uid="{00000000-0005-0000-0000-0000064B0000}"/>
    <cellStyle name="輸入 6 2 4 11" xfId="55640" xr:uid="{00000000-0005-0000-0000-0000A0060000}"/>
    <cellStyle name="輸入 6 2 4 2" xfId="6026" xr:uid="{00000000-0005-0000-0000-00002B0B0000}"/>
    <cellStyle name="輸入 6 2 4 2 2" xfId="26434" xr:uid="{00000000-0005-0000-0000-0000074B0000}"/>
    <cellStyle name="輸入 6 2 4 2 3" xfId="41748" xr:uid="{00000000-0005-0000-0000-0000074B0000}"/>
    <cellStyle name="輸入 6 2 4 3" xfId="7992" xr:uid="{00000000-0005-0000-0000-00002B0B0000}"/>
    <cellStyle name="輸入 6 2 4 3 2" xfId="28020" xr:uid="{00000000-0005-0000-0000-0000084B0000}"/>
    <cellStyle name="輸入 6 2 4 3 3" xfId="42934" xr:uid="{00000000-0005-0000-0000-0000084B0000}"/>
    <cellStyle name="輸入 6 2 4 4" xfId="8852" xr:uid="{00000000-0005-0000-0000-00002B0B0000}"/>
    <cellStyle name="輸入 6 2 4 4 2" xfId="28701" xr:uid="{00000000-0005-0000-0000-0000094B0000}"/>
    <cellStyle name="輸入 6 2 4 4 3" xfId="43411" xr:uid="{00000000-0005-0000-0000-0000094B0000}"/>
    <cellStyle name="輸入 6 2 4 5" xfId="9709" xr:uid="{00000000-0005-0000-0000-00002B0B0000}"/>
    <cellStyle name="輸入 6 2 4 5 2" xfId="29310" xr:uid="{00000000-0005-0000-0000-00000A4B0000}"/>
    <cellStyle name="輸入 6 2 4 5 3" xfId="43908" xr:uid="{00000000-0005-0000-0000-00000A4B0000}"/>
    <cellStyle name="輸入 6 2 4 6" xfId="11110" xr:uid="{00000000-0005-0000-0000-0000A62B0000}"/>
    <cellStyle name="輸入 6 2 4 7" xfId="13069" xr:uid="{00000000-0005-0000-0000-00002B0B0000}"/>
    <cellStyle name="輸入 6 2 4 7 2" xfId="31625" xr:uid="{00000000-0005-0000-0000-00000C4B0000}"/>
    <cellStyle name="輸入 6 2 4 7 3" xfId="45708" xr:uid="{00000000-0005-0000-0000-00000C4B0000}"/>
    <cellStyle name="輸入 6 2 4 8" xfId="16725" xr:uid="{00000000-0005-0000-0000-00002B0B0000}"/>
    <cellStyle name="輸入 6 2 4 8 2" xfId="35281" xr:uid="{00000000-0005-0000-0000-00000D4B0000}"/>
    <cellStyle name="輸入 6 2 4 8 3" xfId="48994" xr:uid="{00000000-0005-0000-0000-00000D4B0000}"/>
    <cellStyle name="輸入 6 2 4 9" xfId="17717" xr:uid="{00000000-0005-0000-0000-0000A0060000}"/>
    <cellStyle name="輸入 6 2 4 9 2" xfId="36273" xr:uid="{00000000-0005-0000-0000-00000E4B0000}"/>
    <cellStyle name="輸入 6 2 4 9 3" xfId="49887" xr:uid="{00000000-0005-0000-0000-00000E4B0000}"/>
    <cellStyle name="輸入 6 2 5" xfId="2992" xr:uid="{00000000-0005-0000-0000-0000A0060000}"/>
    <cellStyle name="輸入 6 2 5 10" xfId="24194" xr:uid="{00000000-0005-0000-0000-00000F4B0000}"/>
    <cellStyle name="輸入 6 2 5 11" xfId="55813" xr:uid="{00000000-0005-0000-0000-0000A0060000}"/>
    <cellStyle name="輸入 6 2 5 2" xfId="6199" xr:uid="{00000000-0005-0000-0000-00002C0B0000}"/>
    <cellStyle name="輸入 6 2 5 2 2" xfId="20868" xr:uid="{00000000-0005-0000-0000-0000A20E0000}"/>
    <cellStyle name="輸入 6 2 5 2 2 2" xfId="39411" xr:uid="{00000000-0005-0000-0000-0000114B0000}"/>
    <cellStyle name="輸入 6 2 5 2 2 3" xfId="52772" xr:uid="{00000000-0005-0000-0000-0000114B0000}"/>
    <cellStyle name="輸入 6 2 5 2 3" xfId="26607" xr:uid="{00000000-0005-0000-0000-0000104B0000}"/>
    <cellStyle name="輸入 6 2 5 2 4" xfId="41901" xr:uid="{00000000-0005-0000-0000-0000104B0000}"/>
    <cellStyle name="輸入 6 2 5 3" xfId="9882" xr:uid="{00000000-0005-0000-0000-00002C0B0000}"/>
    <cellStyle name="輸入 6 2 5 3 2" xfId="29483" xr:uid="{00000000-0005-0000-0000-0000124B0000}"/>
    <cellStyle name="輸入 6 2 5 3 3" xfId="44061" xr:uid="{00000000-0005-0000-0000-0000124B0000}"/>
    <cellStyle name="輸入 6 2 5 4" xfId="11111" xr:uid="{00000000-0005-0000-0000-0000A72B0000}"/>
    <cellStyle name="輸入 6 2 5 5" xfId="12961" xr:uid="{00000000-0005-0000-0000-00002C0B0000}"/>
    <cellStyle name="輸入 6 2 5 5 2" xfId="31517" xr:uid="{00000000-0005-0000-0000-0000144B0000}"/>
    <cellStyle name="輸入 6 2 5 5 3" xfId="45600" xr:uid="{00000000-0005-0000-0000-0000144B0000}"/>
    <cellStyle name="輸入 6 2 5 6" xfId="16898" xr:uid="{00000000-0005-0000-0000-00002C0B0000}"/>
    <cellStyle name="輸入 6 2 5 6 2" xfId="35454" xr:uid="{00000000-0005-0000-0000-0000154B0000}"/>
    <cellStyle name="輸入 6 2 5 6 3" xfId="49147" xr:uid="{00000000-0005-0000-0000-0000154B0000}"/>
    <cellStyle name="輸入 6 2 5 7" xfId="16103" xr:uid="{00000000-0005-0000-0000-0000A0060000}"/>
    <cellStyle name="輸入 6 2 5 7 2" xfId="34659" xr:uid="{00000000-0005-0000-0000-0000164B0000}"/>
    <cellStyle name="輸入 6 2 5 7 3" xfId="48472" xr:uid="{00000000-0005-0000-0000-0000164B0000}"/>
    <cellStyle name="輸入 6 2 5 8" xfId="19804" xr:uid="{00000000-0005-0000-0000-00002C0B0000}"/>
    <cellStyle name="輸入 6 2 5 8 2" xfId="38360" xr:uid="{00000000-0005-0000-0000-0000174B0000}"/>
    <cellStyle name="輸入 6 2 5 8 3" xfId="51852" xr:uid="{00000000-0005-0000-0000-0000174B0000}"/>
    <cellStyle name="輸入 6 2 5 9" xfId="21756" xr:uid="{00000000-0005-0000-0000-0000A0060000}"/>
    <cellStyle name="輸入 6 2 5 9 2" xfId="40296" xr:uid="{00000000-0005-0000-0000-0000184B0000}"/>
    <cellStyle name="輸入 6 2 5 9 3" xfId="53644" xr:uid="{00000000-0005-0000-0000-0000184B0000}"/>
    <cellStyle name="輸入 6 2 6" xfId="4862" xr:uid="{00000000-0005-0000-0000-0000250B0000}"/>
    <cellStyle name="輸入 6 2 6 2" xfId="20023" xr:uid="{00000000-0005-0000-0000-0000A30E0000}"/>
    <cellStyle name="輸入 6 2 6 2 2" xfId="38576" xr:uid="{00000000-0005-0000-0000-00001A4B0000}"/>
    <cellStyle name="輸入 6 2 6 2 3" xfId="52068" xr:uid="{00000000-0005-0000-0000-00001A4B0000}"/>
    <cellStyle name="輸入 6 2 6 3" xfId="25313" xr:uid="{00000000-0005-0000-0000-0000194B0000}"/>
    <cellStyle name="輸入 6 2 6 4" xfId="22516" xr:uid="{00000000-0005-0000-0000-0000194B0000}"/>
    <cellStyle name="輸入 6 2 7" xfId="11104" xr:uid="{00000000-0005-0000-0000-0000A02B0000}"/>
    <cellStyle name="輸入 6 2 8" xfId="15185" xr:uid="{00000000-0005-0000-0000-0000A0060000}"/>
    <cellStyle name="輸入 6 2 8 2" xfId="33741" xr:uid="{00000000-0005-0000-0000-00001C4B0000}"/>
    <cellStyle name="輸入 6 2 8 3" xfId="47688" xr:uid="{00000000-0005-0000-0000-00001C4B0000}"/>
    <cellStyle name="輸入 6 2 9" xfId="17727" xr:uid="{00000000-0005-0000-0000-0000250B0000}"/>
    <cellStyle name="輸入 6 2 9 2" xfId="36283" xr:uid="{00000000-0005-0000-0000-00001D4B0000}"/>
    <cellStyle name="輸入 6 2 9 3" xfId="49896" xr:uid="{00000000-0005-0000-0000-00001D4B0000}"/>
    <cellStyle name="輸入 6 3" xfId="1651" xr:uid="{00000000-0005-0000-0000-0000A2060000}"/>
    <cellStyle name="輸入 6 3 10" xfId="21191" xr:uid="{00000000-0005-0000-0000-0000A2060000}"/>
    <cellStyle name="輸入 6 3 10 2" xfId="39731" xr:uid="{00000000-0005-0000-0000-00001F4B0000}"/>
    <cellStyle name="輸入 6 3 10 3" xfId="53079" xr:uid="{00000000-0005-0000-0000-00001F4B0000}"/>
    <cellStyle name="輸入 6 3 11" xfId="19782" xr:uid="{00000000-0005-0000-0000-0000A2060000}"/>
    <cellStyle name="輸入 6 3 11 2" xfId="38338" xr:uid="{00000000-0005-0000-0000-0000204B0000}"/>
    <cellStyle name="輸入 6 3 11 3" xfId="51830" xr:uid="{00000000-0005-0000-0000-0000204B0000}"/>
    <cellStyle name="輸入 6 3 12" xfId="23272" xr:uid="{00000000-0005-0000-0000-00001E4B0000}"/>
    <cellStyle name="輸入 6 3 13" xfId="23113" xr:uid="{00000000-0005-0000-0000-00001E4B0000}"/>
    <cellStyle name="輸入 6 3 14" xfId="54638" xr:uid="{00000000-0005-0000-0000-0000A2060000}"/>
    <cellStyle name="輸入 6 3 2" xfId="2027" xr:uid="{00000000-0005-0000-0000-0000A2060000}"/>
    <cellStyle name="輸入 6 3 2 10" xfId="18657" xr:uid="{00000000-0005-0000-0000-0000A2060000}"/>
    <cellStyle name="輸入 6 3 2 10 2" xfId="37213" xr:uid="{00000000-0005-0000-0000-0000224B0000}"/>
    <cellStyle name="輸入 6 3 2 10 3" xfId="50710" xr:uid="{00000000-0005-0000-0000-0000224B0000}"/>
    <cellStyle name="輸入 6 3 2 11" xfId="19952" xr:uid="{00000000-0005-0000-0000-00002E0B0000}"/>
    <cellStyle name="輸入 6 3 2 11 2" xfId="38508" xr:uid="{00000000-0005-0000-0000-0000234B0000}"/>
    <cellStyle name="輸入 6 3 2 11 3" xfId="52000" xr:uid="{00000000-0005-0000-0000-0000234B0000}"/>
    <cellStyle name="輸入 6 3 2 12" xfId="23547" xr:uid="{00000000-0005-0000-0000-0000214B0000}"/>
    <cellStyle name="輸入 6 3 2 13" xfId="54947" xr:uid="{00000000-0005-0000-0000-0000A2060000}"/>
    <cellStyle name="輸入 6 3 2 2" xfId="5234" xr:uid="{00000000-0005-0000-0000-00002E0B0000}"/>
    <cellStyle name="輸入 6 3 2 2 2" xfId="20261" xr:uid="{00000000-0005-0000-0000-0000A60E0000}"/>
    <cellStyle name="輸入 6 3 2 2 2 2" xfId="38813" xr:uid="{00000000-0005-0000-0000-0000254B0000}"/>
    <cellStyle name="輸入 6 3 2 2 2 3" xfId="52292" xr:uid="{00000000-0005-0000-0000-0000254B0000}"/>
    <cellStyle name="輸入 6 3 2 2 3" xfId="25651" xr:uid="{00000000-0005-0000-0000-0000244B0000}"/>
    <cellStyle name="輸入 6 3 2 2 4" xfId="41147" xr:uid="{00000000-0005-0000-0000-0000244B0000}"/>
    <cellStyle name="輸入 6 3 2 3" xfId="7200" xr:uid="{00000000-0005-0000-0000-00002E0B0000}"/>
    <cellStyle name="輸入 6 3 2 3 2" xfId="27385" xr:uid="{00000000-0005-0000-0000-0000264B0000}"/>
    <cellStyle name="輸入 6 3 2 3 3" xfId="42476" xr:uid="{00000000-0005-0000-0000-0000264B0000}"/>
    <cellStyle name="輸入 6 3 2 4" xfId="4137" xr:uid="{00000000-0005-0000-0000-00002E0B0000}"/>
    <cellStyle name="輸入 6 3 2 4 2" xfId="24690" xr:uid="{00000000-0005-0000-0000-0000274B0000}"/>
    <cellStyle name="輸入 6 3 2 4 3" xfId="28479" xr:uid="{00000000-0005-0000-0000-0000274B0000}"/>
    <cellStyle name="輸入 6 3 2 5" xfId="7026" xr:uid="{00000000-0005-0000-0000-00002E0B0000}"/>
    <cellStyle name="輸入 6 3 2 5 2" xfId="27214" xr:uid="{00000000-0005-0000-0000-0000284B0000}"/>
    <cellStyle name="輸入 6 3 2 5 3" xfId="42317" xr:uid="{00000000-0005-0000-0000-0000284B0000}"/>
    <cellStyle name="輸入 6 3 2 6" xfId="11113" xr:uid="{00000000-0005-0000-0000-0000A92B0000}"/>
    <cellStyle name="輸入 6 3 2 7" xfId="12598" xr:uid="{00000000-0005-0000-0000-0000A2060000}"/>
    <cellStyle name="輸入 6 3 2 7 2" xfId="31154" xr:uid="{00000000-0005-0000-0000-00002A4B0000}"/>
    <cellStyle name="輸入 6 3 2 7 3" xfId="45254" xr:uid="{00000000-0005-0000-0000-00002A4B0000}"/>
    <cellStyle name="輸入 6 3 2 8" xfId="13631" xr:uid="{00000000-0005-0000-0000-00002D0B0000}"/>
    <cellStyle name="輸入 6 3 2 8 2" xfId="32187" xr:uid="{00000000-0005-0000-0000-00002B4B0000}"/>
    <cellStyle name="輸入 6 3 2 8 3" xfId="46233" xr:uid="{00000000-0005-0000-0000-00002B4B0000}"/>
    <cellStyle name="輸入 6 3 2 9" xfId="13588" xr:uid="{00000000-0005-0000-0000-00002E0B0000}"/>
    <cellStyle name="輸入 6 3 2 9 2" xfId="32144" xr:uid="{00000000-0005-0000-0000-00002C4B0000}"/>
    <cellStyle name="輸入 6 3 2 9 3" xfId="46195" xr:uid="{00000000-0005-0000-0000-00002C4B0000}"/>
    <cellStyle name="輸入 6 3 3" xfId="2821" xr:uid="{00000000-0005-0000-0000-0000A2060000}"/>
    <cellStyle name="輸入 6 3 3 10" xfId="19382" xr:uid="{00000000-0005-0000-0000-00002F0B0000}"/>
    <cellStyle name="輸入 6 3 3 10 2" xfId="37938" xr:uid="{00000000-0005-0000-0000-00002E4B0000}"/>
    <cellStyle name="輸入 6 3 3 10 3" xfId="51430" xr:uid="{00000000-0005-0000-0000-00002E4B0000}"/>
    <cellStyle name="輸入 6 3 3 11" xfId="55642" xr:uid="{00000000-0005-0000-0000-0000A2060000}"/>
    <cellStyle name="輸入 6 3 3 2" xfId="6028" xr:uid="{00000000-0005-0000-0000-00002F0B0000}"/>
    <cellStyle name="輸入 6 3 3 2 2" xfId="26436" xr:uid="{00000000-0005-0000-0000-00002F4B0000}"/>
    <cellStyle name="輸入 6 3 3 2 3" xfId="41750" xr:uid="{00000000-0005-0000-0000-00002F4B0000}"/>
    <cellStyle name="輸入 6 3 3 3" xfId="7994" xr:uid="{00000000-0005-0000-0000-00002F0B0000}"/>
    <cellStyle name="輸入 6 3 3 3 2" xfId="28022" xr:uid="{00000000-0005-0000-0000-0000304B0000}"/>
    <cellStyle name="輸入 6 3 3 3 3" xfId="42936" xr:uid="{00000000-0005-0000-0000-0000304B0000}"/>
    <cellStyle name="輸入 6 3 3 4" xfId="8854" xr:uid="{00000000-0005-0000-0000-00002F0B0000}"/>
    <cellStyle name="輸入 6 3 3 4 2" xfId="28703" xr:uid="{00000000-0005-0000-0000-0000314B0000}"/>
    <cellStyle name="輸入 6 3 3 4 3" xfId="43413" xr:uid="{00000000-0005-0000-0000-0000314B0000}"/>
    <cellStyle name="輸入 6 3 3 5" xfId="9711" xr:uid="{00000000-0005-0000-0000-00002F0B0000}"/>
    <cellStyle name="輸入 6 3 3 5 2" xfId="29312" xr:uid="{00000000-0005-0000-0000-0000324B0000}"/>
    <cellStyle name="輸入 6 3 3 5 3" xfId="43910" xr:uid="{00000000-0005-0000-0000-0000324B0000}"/>
    <cellStyle name="輸入 6 3 3 6" xfId="11114" xr:uid="{00000000-0005-0000-0000-0000AA2B0000}"/>
    <cellStyle name="輸入 6 3 3 7" xfId="11473" xr:uid="{00000000-0005-0000-0000-00002F0B0000}"/>
    <cellStyle name="輸入 6 3 3 7 2" xfId="30037" xr:uid="{00000000-0005-0000-0000-0000344B0000}"/>
    <cellStyle name="輸入 6 3 3 7 3" xfId="44256" xr:uid="{00000000-0005-0000-0000-0000344B0000}"/>
    <cellStyle name="輸入 6 3 3 8" xfId="16727" xr:uid="{00000000-0005-0000-0000-00002F0B0000}"/>
    <cellStyle name="輸入 6 3 3 8 2" xfId="35283" xr:uid="{00000000-0005-0000-0000-0000354B0000}"/>
    <cellStyle name="輸入 6 3 3 8 3" xfId="48996" xr:uid="{00000000-0005-0000-0000-0000354B0000}"/>
    <cellStyle name="輸入 6 3 3 9" xfId="17588" xr:uid="{00000000-0005-0000-0000-0000A2060000}"/>
    <cellStyle name="輸入 6 3 3 9 2" xfId="36144" xr:uid="{00000000-0005-0000-0000-0000364B0000}"/>
    <cellStyle name="輸入 6 3 3 9 3" xfId="49773" xr:uid="{00000000-0005-0000-0000-0000364B0000}"/>
    <cellStyle name="輸入 6 3 4" xfId="2994" xr:uid="{00000000-0005-0000-0000-0000A2060000}"/>
    <cellStyle name="輸入 6 3 4 10" xfId="24196" xr:uid="{00000000-0005-0000-0000-0000374B0000}"/>
    <cellStyle name="輸入 6 3 4 11" xfId="55815" xr:uid="{00000000-0005-0000-0000-0000A2060000}"/>
    <cellStyle name="輸入 6 3 4 2" xfId="6201" xr:uid="{00000000-0005-0000-0000-0000300B0000}"/>
    <cellStyle name="輸入 6 3 4 2 2" xfId="20870" xr:uid="{00000000-0005-0000-0000-0000A90E0000}"/>
    <cellStyle name="輸入 6 3 4 2 2 2" xfId="39413" xr:uid="{00000000-0005-0000-0000-0000394B0000}"/>
    <cellStyle name="輸入 6 3 4 2 2 3" xfId="52774" xr:uid="{00000000-0005-0000-0000-0000394B0000}"/>
    <cellStyle name="輸入 6 3 4 2 3" xfId="26609" xr:uid="{00000000-0005-0000-0000-0000384B0000}"/>
    <cellStyle name="輸入 6 3 4 2 4" xfId="41903" xr:uid="{00000000-0005-0000-0000-0000384B0000}"/>
    <cellStyle name="輸入 6 3 4 3" xfId="9884" xr:uid="{00000000-0005-0000-0000-0000300B0000}"/>
    <cellStyle name="輸入 6 3 4 3 2" xfId="29485" xr:uid="{00000000-0005-0000-0000-00003A4B0000}"/>
    <cellStyle name="輸入 6 3 4 3 3" xfId="44063" xr:uid="{00000000-0005-0000-0000-00003A4B0000}"/>
    <cellStyle name="輸入 6 3 4 4" xfId="11115" xr:uid="{00000000-0005-0000-0000-0000AB2B0000}"/>
    <cellStyle name="輸入 6 3 4 5" xfId="11839" xr:uid="{00000000-0005-0000-0000-0000300B0000}"/>
    <cellStyle name="輸入 6 3 4 5 2" xfId="30403" xr:uid="{00000000-0005-0000-0000-00003C4B0000}"/>
    <cellStyle name="輸入 6 3 4 5 3" xfId="44548" xr:uid="{00000000-0005-0000-0000-00003C4B0000}"/>
    <cellStyle name="輸入 6 3 4 6" xfId="16900" xr:uid="{00000000-0005-0000-0000-0000300B0000}"/>
    <cellStyle name="輸入 6 3 4 6 2" xfId="35456" xr:uid="{00000000-0005-0000-0000-00003D4B0000}"/>
    <cellStyle name="輸入 6 3 4 6 3" xfId="49149" xr:uid="{00000000-0005-0000-0000-00003D4B0000}"/>
    <cellStyle name="輸入 6 3 4 7" xfId="13914" xr:uid="{00000000-0005-0000-0000-0000A2060000}"/>
    <cellStyle name="輸入 6 3 4 7 2" xfId="32470" xr:uid="{00000000-0005-0000-0000-00003E4B0000}"/>
    <cellStyle name="輸入 6 3 4 7 3" xfId="46482" xr:uid="{00000000-0005-0000-0000-00003E4B0000}"/>
    <cellStyle name="輸入 6 3 4 8" xfId="17766" xr:uid="{00000000-0005-0000-0000-0000300B0000}"/>
    <cellStyle name="輸入 6 3 4 8 2" xfId="36322" xr:uid="{00000000-0005-0000-0000-00003F4B0000}"/>
    <cellStyle name="輸入 6 3 4 8 3" xfId="49928" xr:uid="{00000000-0005-0000-0000-00003F4B0000}"/>
    <cellStyle name="輸入 6 3 4 9" xfId="21758" xr:uid="{00000000-0005-0000-0000-0000A2060000}"/>
    <cellStyle name="輸入 6 3 4 9 2" xfId="40298" xr:uid="{00000000-0005-0000-0000-0000404B0000}"/>
    <cellStyle name="輸入 6 3 4 9 3" xfId="53646" xr:uid="{00000000-0005-0000-0000-0000404B0000}"/>
    <cellStyle name="輸入 6 3 5" xfId="4864" xr:uid="{00000000-0005-0000-0000-00002D0B0000}"/>
    <cellStyle name="輸入 6 3 5 2" xfId="20025" xr:uid="{00000000-0005-0000-0000-0000AA0E0000}"/>
    <cellStyle name="輸入 6 3 5 2 2" xfId="38578" xr:uid="{00000000-0005-0000-0000-0000424B0000}"/>
    <cellStyle name="輸入 6 3 5 2 3" xfId="52070" xr:uid="{00000000-0005-0000-0000-0000424B0000}"/>
    <cellStyle name="輸入 6 3 5 3" xfId="25315" xr:uid="{00000000-0005-0000-0000-0000414B0000}"/>
    <cellStyle name="輸入 6 3 5 4" xfId="26836" xr:uid="{00000000-0005-0000-0000-0000414B0000}"/>
    <cellStyle name="輸入 6 3 6" xfId="11112" xr:uid="{00000000-0005-0000-0000-0000A82B0000}"/>
    <cellStyle name="輸入 6 3 7" xfId="15257" xr:uid="{00000000-0005-0000-0000-0000A2060000}"/>
    <cellStyle name="輸入 6 3 7 2" xfId="33813" xr:uid="{00000000-0005-0000-0000-0000444B0000}"/>
    <cellStyle name="輸入 6 3 7 3" xfId="47754" xr:uid="{00000000-0005-0000-0000-0000444B0000}"/>
    <cellStyle name="輸入 6 3 8" xfId="17785" xr:uid="{00000000-0005-0000-0000-00002D0B0000}"/>
    <cellStyle name="輸入 6 3 8 2" xfId="36341" xr:uid="{00000000-0005-0000-0000-0000454B0000}"/>
    <cellStyle name="輸入 6 3 8 3" xfId="49945" xr:uid="{00000000-0005-0000-0000-0000454B0000}"/>
    <cellStyle name="輸入 6 3 9" xfId="13909" xr:uid="{00000000-0005-0000-0000-00002D0B0000}"/>
    <cellStyle name="輸入 6 3 9 2" xfId="32465" xr:uid="{00000000-0005-0000-0000-0000464B0000}"/>
    <cellStyle name="輸入 6 3 9 3" xfId="46477" xr:uid="{00000000-0005-0000-0000-0000464B0000}"/>
    <cellStyle name="輸入 6 4" xfId="2030" xr:uid="{00000000-0005-0000-0000-00009F060000}"/>
    <cellStyle name="輸入 6 4 10" xfId="17524" xr:uid="{00000000-0005-0000-0000-00009F060000}"/>
    <cellStyle name="輸入 6 4 10 2" xfId="36080" xr:uid="{00000000-0005-0000-0000-0000484B0000}"/>
    <cellStyle name="輸入 6 4 10 3" xfId="49713" xr:uid="{00000000-0005-0000-0000-0000484B0000}"/>
    <cellStyle name="輸入 6 4 11" xfId="19905" xr:uid="{00000000-0005-0000-0000-0000310B0000}"/>
    <cellStyle name="輸入 6 4 11 2" xfId="38461" xr:uid="{00000000-0005-0000-0000-0000494B0000}"/>
    <cellStyle name="輸入 6 4 11 3" xfId="51953" xr:uid="{00000000-0005-0000-0000-0000494B0000}"/>
    <cellStyle name="輸入 6 4 12" xfId="23550" xr:uid="{00000000-0005-0000-0000-0000474B0000}"/>
    <cellStyle name="輸入 6 4 13" xfId="54950" xr:uid="{00000000-0005-0000-0000-00009F060000}"/>
    <cellStyle name="輸入 6 4 2" xfId="5237" xr:uid="{00000000-0005-0000-0000-0000310B0000}"/>
    <cellStyle name="輸入 6 4 2 2" xfId="20264" xr:uid="{00000000-0005-0000-0000-0000AC0E0000}"/>
    <cellStyle name="輸入 6 4 2 2 2" xfId="38816" xr:uid="{00000000-0005-0000-0000-00004B4B0000}"/>
    <cellStyle name="輸入 6 4 2 2 3" xfId="52295" xr:uid="{00000000-0005-0000-0000-00004B4B0000}"/>
    <cellStyle name="輸入 6 4 2 3" xfId="25654" xr:uid="{00000000-0005-0000-0000-00004A4B0000}"/>
    <cellStyle name="輸入 6 4 2 4" xfId="41150" xr:uid="{00000000-0005-0000-0000-00004A4B0000}"/>
    <cellStyle name="輸入 6 4 3" xfId="7203" xr:uid="{00000000-0005-0000-0000-0000310B0000}"/>
    <cellStyle name="輸入 6 4 3 2" xfId="27388" xr:uid="{00000000-0005-0000-0000-00004C4B0000}"/>
    <cellStyle name="輸入 6 4 3 3" xfId="42479" xr:uid="{00000000-0005-0000-0000-00004C4B0000}"/>
    <cellStyle name="輸入 6 4 4" xfId="4140" xr:uid="{00000000-0005-0000-0000-0000310B0000}"/>
    <cellStyle name="輸入 6 4 4 2" xfId="24693" xr:uid="{00000000-0005-0000-0000-00004D4B0000}"/>
    <cellStyle name="輸入 6 4 4 3" xfId="22703" xr:uid="{00000000-0005-0000-0000-00004D4B0000}"/>
    <cellStyle name="輸入 6 4 5" xfId="6697" xr:uid="{00000000-0005-0000-0000-0000310B0000}"/>
    <cellStyle name="輸入 6 4 5 2" xfId="26958" xr:uid="{00000000-0005-0000-0000-00004E4B0000}"/>
    <cellStyle name="輸入 6 4 5 3" xfId="42132" xr:uid="{00000000-0005-0000-0000-00004E4B0000}"/>
    <cellStyle name="輸入 6 4 6" xfId="11116" xr:uid="{00000000-0005-0000-0000-0000AC2B0000}"/>
    <cellStyle name="輸入 6 4 7" xfId="12595" xr:uid="{00000000-0005-0000-0000-00009F060000}"/>
    <cellStyle name="輸入 6 4 7 2" xfId="31151" xr:uid="{00000000-0005-0000-0000-0000504B0000}"/>
    <cellStyle name="輸入 6 4 7 3" xfId="45251" xr:uid="{00000000-0005-0000-0000-0000504B0000}"/>
    <cellStyle name="輸入 6 4 8" xfId="13525" xr:uid="{00000000-0005-0000-0000-0000300B0000}"/>
    <cellStyle name="輸入 6 4 8 2" xfId="32081" xr:uid="{00000000-0005-0000-0000-0000514B0000}"/>
    <cellStyle name="輸入 6 4 8 3" xfId="46138" xr:uid="{00000000-0005-0000-0000-0000514B0000}"/>
    <cellStyle name="輸入 6 4 9" xfId="13593" xr:uid="{00000000-0005-0000-0000-0000310B0000}"/>
    <cellStyle name="輸入 6 4 9 2" xfId="32149" xr:uid="{00000000-0005-0000-0000-0000524B0000}"/>
    <cellStyle name="輸入 6 4 9 3" xfId="46200" xr:uid="{00000000-0005-0000-0000-0000524B0000}"/>
    <cellStyle name="輸入 6 5" xfId="2818" xr:uid="{00000000-0005-0000-0000-00009F060000}"/>
    <cellStyle name="輸入 6 5 10" xfId="18559" xr:uid="{00000000-0005-0000-0000-0000320B0000}"/>
    <cellStyle name="輸入 6 5 10 2" xfId="37115" xr:uid="{00000000-0005-0000-0000-0000544B0000}"/>
    <cellStyle name="輸入 6 5 10 3" xfId="50617" xr:uid="{00000000-0005-0000-0000-0000544B0000}"/>
    <cellStyle name="輸入 6 5 11" xfId="55639" xr:uid="{00000000-0005-0000-0000-00009F060000}"/>
    <cellStyle name="輸入 6 5 2" xfId="6025" xr:uid="{00000000-0005-0000-0000-0000320B0000}"/>
    <cellStyle name="輸入 6 5 2 2" xfId="26433" xr:uid="{00000000-0005-0000-0000-0000554B0000}"/>
    <cellStyle name="輸入 6 5 2 3" xfId="41747" xr:uid="{00000000-0005-0000-0000-0000554B0000}"/>
    <cellStyle name="輸入 6 5 3" xfId="7991" xr:uid="{00000000-0005-0000-0000-0000320B0000}"/>
    <cellStyle name="輸入 6 5 3 2" xfId="28019" xr:uid="{00000000-0005-0000-0000-0000564B0000}"/>
    <cellStyle name="輸入 6 5 3 3" xfId="42933" xr:uid="{00000000-0005-0000-0000-0000564B0000}"/>
    <cellStyle name="輸入 6 5 4" xfId="8851" xr:uid="{00000000-0005-0000-0000-0000320B0000}"/>
    <cellStyle name="輸入 6 5 4 2" xfId="28700" xr:uid="{00000000-0005-0000-0000-0000574B0000}"/>
    <cellStyle name="輸入 6 5 4 3" xfId="43410" xr:uid="{00000000-0005-0000-0000-0000574B0000}"/>
    <cellStyle name="輸入 6 5 5" xfId="9708" xr:uid="{00000000-0005-0000-0000-0000320B0000}"/>
    <cellStyle name="輸入 6 5 5 2" xfId="29309" xr:uid="{00000000-0005-0000-0000-0000584B0000}"/>
    <cellStyle name="輸入 6 5 5 3" xfId="43907" xr:uid="{00000000-0005-0000-0000-0000584B0000}"/>
    <cellStyle name="輸入 6 5 6" xfId="11117" xr:uid="{00000000-0005-0000-0000-0000AD2B0000}"/>
    <cellStyle name="輸入 6 5 7" xfId="13070" xr:uid="{00000000-0005-0000-0000-0000320B0000}"/>
    <cellStyle name="輸入 6 5 7 2" xfId="31626" xr:uid="{00000000-0005-0000-0000-00005A4B0000}"/>
    <cellStyle name="輸入 6 5 7 3" xfId="45709" xr:uid="{00000000-0005-0000-0000-00005A4B0000}"/>
    <cellStyle name="輸入 6 5 8" xfId="16724" xr:uid="{00000000-0005-0000-0000-0000320B0000}"/>
    <cellStyle name="輸入 6 5 8 2" xfId="35280" xr:uid="{00000000-0005-0000-0000-00005B4B0000}"/>
    <cellStyle name="輸入 6 5 8 3" xfId="48993" xr:uid="{00000000-0005-0000-0000-00005B4B0000}"/>
    <cellStyle name="輸入 6 5 9" xfId="12827" xr:uid="{00000000-0005-0000-0000-00009F060000}"/>
    <cellStyle name="輸入 6 5 9 2" xfId="31383" xr:uid="{00000000-0005-0000-0000-00005C4B0000}"/>
    <cellStyle name="輸入 6 5 9 3" xfId="45470" xr:uid="{00000000-0005-0000-0000-00005C4B0000}"/>
    <cellStyle name="輸入 6 6" xfId="2991" xr:uid="{00000000-0005-0000-0000-00009F060000}"/>
    <cellStyle name="輸入 6 6 10" xfId="24193" xr:uid="{00000000-0005-0000-0000-00005D4B0000}"/>
    <cellStyle name="輸入 6 6 11" xfId="55812" xr:uid="{00000000-0005-0000-0000-00009F060000}"/>
    <cellStyle name="輸入 6 6 2" xfId="6198" xr:uid="{00000000-0005-0000-0000-0000330B0000}"/>
    <cellStyle name="輸入 6 6 2 2" xfId="20867" xr:uid="{00000000-0005-0000-0000-0000AF0E0000}"/>
    <cellStyle name="輸入 6 6 2 2 2" xfId="39410" xr:uid="{00000000-0005-0000-0000-00005F4B0000}"/>
    <cellStyle name="輸入 6 6 2 2 3" xfId="52771" xr:uid="{00000000-0005-0000-0000-00005F4B0000}"/>
    <cellStyle name="輸入 6 6 2 3" xfId="26606" xr:uid="{00000000-0005-0000-0000-00005E4B0000}"/>
    <cellStyle name="輸入 6 6 2 4" xfId="41900" xr:uid="{00000000-0005-0000-0000-00005E4B0000}"/>
    <cellStyle name="輸入 6 6 3" xfId="9881" xr:uid="{00000000-0005-0000-0000-0000330B0000}"/>
    <cellStyle name="輸入 6 6 3 2" xfId="29482" xr:uid="{00000000-0005-0000-0000-0000604B0000}"/>
    <cellStyle name="輸入 6 6 3 3" xfId="44060" xr:uid="{00000000-0005-0000-0000-0000604B0000}"/>
    <cellStyle name="輸入 6 6 4" xfId="11118" xr:uid="{00000000-0005-0000-0000-0000AE2B0000}"/>
    <cellStyle name="輸入 6 6 5" xfId="12962" xr:uid="{00000000-0005-0000-0000-0000330B0000}"/>
    <cellStyle name="輸入 6 6 5 2" xfId="31518" xr:uid="{00000000-0005-0000-0000-0000624B0000}"/>
    <cellStyle name="輸入 6 6 5 3" xfId="45601" xr:uid="{00000000-0005-0000-0000-0000624B0000}"/>
    <cellStyle name="輸入 6 6 6" xfId="16897" xr:uid="{00000000-0005-0000-0000-0000330B0000}"/>
    <cellStyle name="輸入 6 6 6 2" xfId="35453" xr:uid="{00000000-0005-0000-0000-0000634B0000}"/>
    <cellStyle name="輸入 6 6 6 3" xfId="49146" xr:uid="{00000000-0005-0000-0000-0000634B0000}"/>
    <cellStyle name="輸入 6 6 7" xfId="14894" xr:uid="{00000000-0005-0000-0000-00009F060000}"/>
    <cellStyle name="輸入 6 6 7 2" xfId="33450" xr:uid="{00000000-0005-0000-0000-0000644B0000}"/>
    <cellStyle name="輸入 6 6 7 3" xfId="47411" xr:uid="{00000000-0005-0000-0000-0000644B0000}"/>
    <cellStyle name="輸入 6 6 8" xfId="14631" xr:uid="{00000000-0005-0000-0000-0000330B0000}"/>
    <cellStyle name="輸入 6 6 8 2" xfId="33187" xr:uid="{00000000-0005-0000-0000-0000654B0000}"/>
    <cellStyle name="輸入 6 6 8 3" xfId="47157" xr:uid="{00000000-0005-0000-0000-0000654B0000}"/>
    <cellStyle name="輸入 6 6 9" xfId="21755" xr:uid="{00000000-0005-0000-0000-00009F060000}"/>
    <cellStyle name="輸入 6 6 9 2" xfId="40295" xr:uid="{00000000-0005-0000-0000-0000664B0000}"/>
    <cellStyle name="輸入 6 6 9 3" xfId="53643" xr:uid="{00000000-0005-0000-0000-0000664B0000}"/>
    <cellStyle name="輸入 6 7" xfId="4861" xr:uid="{00000000-0005-0000-0000-0000240B0000}"/>
    <cellStyle name="輸入 6 7 2" xfId="20022" xr:uid="{00000000-0005-0000-0000-0000B00E0000}"/>
    <cellStyle name="輸入 6 7 2 2" xfId="38575" xr:uid="{00000000-0005-0000-0000-0000684B0000}"/>
    <cellStyle name="輸入 6 7 2 3" xfId="52067" xr:uid="{00000000-0005-0000-0000-0000684B0000}"/>
    <cellStyle name="輸入 6 7 3" xfId="25312" xr:uid="{00000000-0005-0000-0000-0000674B0000}"/>
    <cellStyle name="輸入 6 7 4" xfId="22517" xr:uid="{00000000-0005-0000-0000-0000674B0000}"/>
    <cellStyle name="輸入 6 8" xfId="11103" xr:uid="{00000000-0005-0000-0000-00009F2B0000}"/>
    <cellStyle name="輸入 6 9" xfId="15254" xr:uid="{00000000-0005-0000-0000-00009F060000}"/>
    <cellStyle name="輸入 6 9 2" xfId="33810" xr:uid="{00000000-0005-0000-0000-00006A4B0000}"/>
    <cellStyle name="輸入 6 9 3" xfId="47751" xr:uid="{00000000-0005-0000-0000-00006A4B0000}"/>
    <cellStyle name="輸入 7" xfId="1652" xr:uid="{00000000-0005-0000-0000-0000A3060000}"/>
    <cellStyle name="輸入 7 10" xfId="16009" xr:uid="{00000000-0005-0000-0000-0000340B0000}"/>
    <cellStyle name="輸入 7 10 2" xfId="34565" xr:uid="{00000000-0005-0000-0000-00006C4B0000}"/>
    <cellStyle name="輸入 7 10 3" xfId="48390" xr:uid="{00000000-0005-0000-0000-00006C4B0000}"/>
    <cellStyle name="輸入 7 11" xfId="18908" xr:uid="{00000000-0005-0000-0000-0000340B0000}"/>
    <cellStyle name="輸入 7 11 2" xfId="37464" xr:uid="{00000000-0005-0000-0000-00006D4B0000}"/>
    <cellStyle name="輸入 7 11 3" xfId="50956" xr:uid="{00000000-0005-0000-0000-00006D4B0000}"/>
    <cellStyle name="輸入 7 12" xfId="21192" xr:uid="{00000000-0005-0000-0000-0000A3060000}"/>
    <cellStyle name="輸入 7 12 2" xfId="39732" xr:uid="{00000000-0005-0000-0000-00006E4B0000}"/>
    <cellStyle name="輸入 7 12 3" xfId="53080" xr:uid="{00000000-0005-0000-0000-00006E4B0000}"/>
    <cellStyle name="輸入 7 13" xfId="19866" xr:uid="{00000000-0005-0000-0000-0000A3060000}"/>
    <cellStyle name="輸入 7 13 2" xfId="38422" xr:uid="{00000000-0005-0000-0000-00006F4B0000}"/>
    <cellStyle name="輸入 7 13 3" xfId="51914" xr:uid="{00000000-0005-0000-0000-00006F4B0000}"/>
    <cellStyle name="輸入 7 14" xfId="23273" xr:uid="{00000000-0005-0000-0000-00006B4B0000}"/>
    <cellStyle name="輸入 7 15" xfId="29804" xr:uid="{00000000-0005-0000-0000-00006B4B0000}"/>
    <cellStyle name="輸入 7 16" xfId="54639" xr:uid="{00000000-0005-0000-0000-0000A3060000}"/>
    <cellStyle name="輸入 7 2" xfId="1653" xr:uid="{00000000-0005-0000-0000-0000A4060000}"/>
    <cellStyle name="輸入 7 2 10" xfId="19053" xr:uid="{00000000-0005-0000-0000-0000350B0000}"/>
    <cellStyle name="輸入 7 2 10 2" xfId="37609" xr:uid="{00000000-0005-0000-0000-0000714B0000}"/>
    <cellStyle name="輸入 7 2 10 3" xfId="51101" xr:uid="{00000000-0005-0000-0000-0000714B0000}"/>
    <cellStyle name="輸入 7 2 11" xfId="21193" xr:uid="{00000000-0005-0000-0000-0000A4060000}"/>
    <cellStyle name="輸入 7 2 11 2" xfId="39733" xr:uid="{00000000-0005-0000-0000-0000724B0000}"/>
    <cellStyle name="輸入 7 2 11 3" xfId="53081" xr:uid="{00000000-0005-0000-0000-0000724B0000}"/>
    <cellStyle name="輸入 7 2 12" xfId="18247" xr:uid="{00000000-0005-0000-0000-0000A4060000}"/>
    <cellStyle name="輸入 7 2 12 2" xfId="36803" xr:uid="{00000000-0005-0000-0000-0000734B0000}"/>
    <cellStyle name="輸入 7 2 12 3" xfId="50345" xr:uid="{00000000-0005-0000-0000-0000734B0000}"/>
    <cellStyle name="輸入 7 2 13" xfId="23274" xr:uid="{00000000-0005-0000-0000-0000704B0000}"/>
    <cellStyle name="輸入 7 2 14" xfId="23112" xr:uid="{00000000-0005-0000-0000-0000704B0000}"/>
    <cellStyle name="輸入 7 2 15" xfId="54640" xr:uid="{00000000-0005-0000-0000-0000A4060000}"/>
    <cellStyle name="輸入 7 2 2" xfId="1654" xr:uid="{00000000-0005-0000-0000-0000A5060000}"/>
    <cellStyle name="輸入 7 2 2 10" xfId="21194" xr:uid="{00000000-0005-0000-0000-0000A5060000}"/>
    <cellStyle name="輸入 7 2 2 10 2" xfId="39734" xr:uid="{00000000-0005-0000-0000-0000754B0000}"/>
    <cellStyle name="輸入 7 2 2 10 3" xfId="53082" xr:uid="{00000000-0005-0000-0000-0000754B0000}"/>
    <cellStyle name="輸入 7 2 2 11" xfId="18304" xr:uid="{00000000-0005-0000-0000-0000A5060000}"/>
    <cellStyle name="輸入 7 2 2 11 2" xfId="36860" xr:uid="{00000000-0005-0000-0000-0000764B0000}"/>
    <cellStyle name="輸入 7 2 2 11 3" xfId="50391" xr:uid="{00000000-0005-0000-0000-0000764B0000}"/>
    <cellStyle name="輸入 7 2 2 12" xfId="23275" xr:uid="{00000000-0005-0000-0000-0000744B0000}"/>
    <cellStyle name="輸入 7 2 2 13" xfId="29803" xr:uid="{00000000-0005-0000-0000-0000744B0000}"/>
    <cellStyle name="輸入 7 2 2 14" xfId="54641" xr:uid="{00000000-0005-0000-0000-0000A5060000}"/>
    <cellStyle name="輸入 7 2 2 2" xfId="2024" xr:uid="{00000000-0005-0000-0000-0000A5060000}"/>
    <cellStyle name="輸入 7 2 2 2 10" xfId="15816" xr:uid="{00000000-0005-0000-0000-0000A5060000}"/>
    <cellStyle name="輸入 7 2 2 2 10 2" xfId="34372" xr:uid="{00000000-0005-0000-0000-0000784B0000}"/>
    <cellStyle name="輸入 7 2 2 2 10 3" xfId="48227" xr:uid="{00000000-0005-0000-0000-0000784B0000}"/>
    <cellStyle name="輸入 7 2 2 2 11" xfId="19125" xr:uid="{00000000-0005-0000-0000-0000370B0000}"/>
    <cellStyle name="輸入 7 2 2 2 11 2" xfId="37681" xr:uid="{00000000-0005-0000-0000-0000794B0000}"/>
    <cellStyle name="輸入 7 2 2 2 11 3" xfId="51173" xr:uid="{00000000-0005-0000-0000-0000794B0000}"/>
    <cellStyle name="輸入 7 2 2 2 12" xfId="23544" xr:uid="{00000000-0005-0000-0000-0000774B0000}"/>
    <cellStyle name="輸入 7 2 2 2 13" xfId="54944" xr:uid="{00000000-0005-0000-0000-0000A5060000}"/>
    <cellStyle name="輸入 7 2 2 2 2" xfId="5231" xr:uid="{00000000-0005-0000-0000-0000370B0000}"/>
    <cellStyle name="輸入 7 2 2 2 2 2" xfId="20258" xr:uid="{00000000-0005-0000-0000-0000B50E0000}"/>
    <cellStyle name="輸入 7 2 2 2 2 2 2" xfId="38810" xr:uid="{00000000-0005-0000-0000-00007B4B0000}"/>
    <cellStyle name="輸入 7 2 2 2 2 2 3" xfId="52289" xr:uid="{00000000-0005-0000-0000-00007B4B0000}"/>
    <cellStyle name="輸入 7 2 2 2 2 3" xfId="25648" xr:uid="{00000000-0005-0000-0000-00007A4B0000}"/>
    <cellStyle name="輸入 7 2 2 2 2 4" xfId="41144" xr:uid="{00000000-0005-0000-0000-00007A4B0000}"/>
    <cellStyle name="輸入 7 2 2 2 3" xfId="7197" xr:uid="{00000000-0005-0000-0000-0000370B0000}"/>
    <cellStyle name="輸入 7 2 2 2 3 2" xfId="27382" xr:uid="{00000000-0005-0000-0000-00007C4B0000}"/>
    <cellStyle name="輸入 7 2 2 2 3 3" xfId="42473" xr:uid="{00000000-0005-0000-0000-00007C4B0000}"/>
    <cellStyle name="輸入 7 2 2 2 4" xfId="4134" xr:uid="{00000000-0005-0000-0000-0000370B0000}"/>
    <cellStyle name="輸入 7 2 2 2 4 2" xfId="24687" xr:uid="{00000000-0005-0000-0000-00007D4B0000}"/>
    <cellStyle name="輸入 7 2 2 2 4 3" xfId="22706" xr:uid="{00000000-0005-0000-0000-00007D4B0000}"/>
    <cellStyle name="輸入 7 2 2 2 5" xfId="6692" xr:uid="{00000000-0005-0000-0000-0000370B0000}"/>
    <cellStyle name="輸入 7 2 2 2 5 2" xfId="26953" xr:uid="{00000000-0005-0000-0000-00007E4B0000}"/>
    <cellStyle name="輸入 7 2 2 2 5 3" xfId="42127" xr:uid="{00000000-0005-0000-0000-00007E4B0000}"/>
    <cellStyle name="輸入 7 2 2 2 6" xfId="11122" xr:uid="{00000000-0005-0000-0000-0000B22B0000}"/>
    <cellStyle name="輸入 7 2 2 2 7" xfId="12601" xr:uid="{00000000-0005-0000-0000-0000A5060000}"/>
    <cellStyle name="輸入 7 2 2 2 7 2" xfId="31157" xr:uid="{00000000-0005-0000-0000-0000804B0000}"/>
    <cellStyle name="輸入 7 2 2 2 7 3" xfId="45257" xr:uid="{00000000-0005-0000-0000-0000804B0000}"/>
    <cellStyle name="輸入 7 2 2 2 8" xfId="12259" xr:uid="{00000000-0005-0000-0000-0000360B0000}"/>
    <cellStyle name="輸入 7 2 2 2 8 2" xfId="30820" xr:uid="{00000000-0005-0000-0000-0000814B0000}"/>
    <cellStyle name="輸入 7 2 2 2 8 3" xfId="44940" xr:uid="{00000000-0005-0000-0000-0000814B0000}"/>
    <cellStyle name="輸入 7 2 2 2 9" xfId="13701" xr:uid="{00000000-0005-0000-0000-0000370B0000}"/>
    <cellStyle name="輸入 7 2 2 2 9 2" xfId="32257" xr:uid="{00000000-0005-0000-0000-0000824B0000}"/>
    <cellStyle name="輸入 7 2 2 2 9 3" xfId="46291" xr:uid="{00000000-0005-0000-0000-0000824B0000}"/>
    <cellStyle name="輸入 7 2 2 3" xfId="2824" xr:uid="{00000000-0005-0000-0000-0000A5060000}"/>
    <cellStyle name="輸入 7 2 2 3 10" xfId="19380" xr:uid="{00000000-0005-0000-0000-0000380B0000}"/>
    <cellStyle name="輸入 7 2 2 3 10 2" xfId="37936" xr:uid="{00000000-0005-0000-0000-0000844B0000}"/>
    <cellStyle name="輸入 7 2 2 3 10 3" xfId="51428" xr:uid="{00000000-0005-0000-0000-0000844B0000}"/>
    <cellStyle name="輸入 7 2 2 3 11" xfId="55645" xr:uid="{00000000-0005-0000-0000-0000A5060000}"/>
    <cellStyle name="輸入 7 2 2 3 2" xfId="6031" xr:uid="{00000000-0005-0000-0000-0000380B0000}"/>
    <cellStyle name="輸入 7 2 2 3 2 2" xfId="26439" xr:uid="{00000000-0005-0000-0000-0000854B0000}"/>
    <cellStyle name="輸入 7 2 2 3 2 3" xfId="41753" xr:uid="{00000000-0005-0000-0000-0000854B0000}"/>
    <cellStyle name="輸入 7 2 2 3 3" xfId="7997" xr:uid="{00000000-0005-0000-0000-0000380B0000}"/>
    <cellStyle name="輸入 7 2 2 3 3 2" xfId="28025" xr:uid="{00000000-0005-0000-0000-0000864B0000}"/>
    <cellStyle name="輸入 7 2 2 3 3 3" xfId="42939" xr:uid="{00000000-0005-0000-0000-0000864B0000}"/>
    <cellStyle name="輸入 7 2 2 3 4" xfId="8857" xr:uid="{00000000-0005-0000-0000-0000380B0000}"/>
    <cellStyle name="輸入 7 2 2 3 4 2" xfId="28706" xr:uid="{00000000-0005-0000-0000-0000874B0000}"/>
    <cellStyle name="輸入 7 2 2 3 4 3" xfId="43416" xr:uid="{00000000-0005-0000-0000-0000874B0000}"/>
    <cellStyle name="輸入 7 2 2 3 5" xfId="9714" xr:uid="{00000000-0005-0000-0000-0000380B0000}"/>
    <cellStyle name="輸入 7 2 2 3 5 2" xfId="29315" xr:uid="{00000000-0005-0000-0000-0000884B0000}"/>
    <cellStyle name="輸入 7 2 2 3 5 3" xfId="43913" xr:uid="{00000000-0005-0000-0000-0000884B0000}"/>
    <cellStyle name="輸入 7 2 2 3 6" xfId="11123" xr:uid="{00000000-0005-0000-0000-0000B32B0000}"/>
    <cellStyle name="輸入 7 2 2 3 7" xfId="13065" xr:uid="{00000000-0005-0000-0000-0000380B0000}"/>
    <cellStyle name="輸入 7 2 2 3 7 2" xfId="31621" xr:uid="{00000000-0005-0000-0000-00008A4B0000}"/>
    <cellStyle name="輸入 7 2 2 3 7 3" xfId="45704" xr:uid="{00000000-0005-0000-0000-00008A4B0000}"/>
    <cellStyle name="輸入 7 2 2 3 8" xfId="16730" xr:uid="{00000000-0005-0000-0000-0000380B0000}"/>
    <cellStyle name="輸入 7 2 2 3 8 2" xfId="35286" xr:uid="{00000000-0005-0000-0000-00008B4B0000}"/>
    <cellStyle name="輸入 7 2 2 3 8 3" xfId="48999" xr:uid="{00000000-0005-0000-0000-00008B4B0000}"/>
    <cellStyle name="輸入 7 2 2 3 9" xfId="17112" xr:uid="{00000000-0005-0000-0000-0000A5060000}"/>
    <cellStyle name="輸入 7 2 2 3 9 2" xfId="35668" xr:uid="{00000000-0005-0000-0000-00008C4B0000}"/>
    <cellStyle name="輸入 7 2 2 3 9 3" xfId="49348" xr:uid="{00000000-0005-0000-0000-00008C4B0000}"/>
    <cellStyle name="輸入 7 2 2 4" xfId="2997" xr:uid="{00000000-0005-0000-0000-0000A5060000}"/>
    <cellStyle name="輸入 7 2 2 4 10" xfId="24199" xr:uid="{00000000-0005-0000-0000-00008D4B0000}"/>
    <cellStyle name="輸入 7 2 2 4 11" xfId="55818" xr:uid="{00000000-0005-0000-0000-0000A5060000}"/>
    <cellStyle name="輸入 7 2 2 4 2" xfId="6204" xr:uid="{00000000-0005-0000-0000-0000390B0000}"/>
    <cellStyle name="輸入 7 2 2 4 2 2" xfId="20873" xr:uid="{00000000-0005-0000-0000-0000B80E0000}"/>
    <cellStyle name="輸入 7 2 2 4 2 2 2" xfId="39416" xr:uid="{00000000-0005-0000-0000-00008F4B0000}"/>
    <cellStyle name="輸入 7 2 2 4 2 2 3" xfId="52777" xr:uid="{00000000-0005-0000-0000-00008F4B0000}"/>
    <cellStyle name="輸入 7 2 2 4 2 3" xfId="26612" xr:uid="{00000000-0005-0000-0000-00008E4B0000}"/>
    <cellStyle name="輸入 7 2 2 4 2 4" xfId="41906" xr:uid="{00000000-0005-0000-0000-00008E4B0000}"/>
    <cellStyle name="輸入 7 2 2 4 3" xfId="9887" xr:uid="{00000000-0005-0000-0000-0000390B0000}"/>
    <cellStyle name="輸入 7 2 2 4 3 2" xfId="29488" xr:uid="{00000000-0005-0000-0000-0000904B0000}"/>
    <cellStyle name="輸入 7 2 2 4 3 3" xfId="44066" xr:uid="{00000000-0005-0000-0000-0000904B0000}"/>
    <cellStyle name="輸入 7 2 2 4 4" xfId="11124" xr:uid="{00000000-0005-0000-0000-0000B42B0000}"/>
    <cellStyle name="輸入 7 2 2 4 5" xfId="12960" xr:uid="{00000000-0005-0000-0000-0000390B0000}"/>
    <cellStyle name="輸入 7 2 2 4 5 2" xfId="31516" xr:uid="{00000000-0005-0000-0000-0000924B0000}"/>
    <cellStyle name="輸入 7 2 2 4 5 3" xfId="45599" xr:uid="{00000000-0005-0000-0000-0000924B0000}"/>
    <cellStyle name="輸入 7 2 2 4 6" xfId="16903" xr:uid="{00000000-0005-0000-0000-0000390B0000}"/>
    <cellStyle name="輸入 7 2 2 4 6 2" xfId="35459" xr:uid="{00000000-0005-0000-0000-0000934B0000}"/>
    <cellStyle name="輸入 7 2 2 4 6 3" xfId="49152" xr:uid="{00000000-0005-0000-0000-0000934B0000}"/>
    <cellStyle name="輸入 7 2 2 4 7" xfId="17496" xr:uid="{00000000-0005-0000-0000-0000A5060000}"/>
    <cellStyle name="輸入 7 2 2 4 7 2" xfId="36052" xr:uid="{00000000-0005-0000-0000-0000944B0000}"/>
    <cellStyle name="輸入 7 2 2 4 7 3" xfId="49690" xr:uid="{00000000-0005-0000-0000-0000944B0000}"/>
    <cellStyle name="輸入 7 2 2 4 8" xfId="19725" xr:uid="{00000000-0005-0000-0000-0000390B0000}"/>
    <cellStyle name="輸入 7 2 2 4 8 2" xfId="38281" xr:uid="{00000000-0005-0000-0000-0000954B0000}"/>
    <cellStyle name="輸入 7 2 2 4 8 3" xfId="51773" xr:uid="{00000000-0005-0000-0000-0000954B0000}"/>
    <cellStyle name="輸入 7 2 2 4 9" xfId="21761" xr:uid="{00000000-0005-0000-0000-0000A5060000}"/>
    <cellStyle name="輸入 7 2 2 4 9 2" xfId="40301" xr:uid="{00000000-0005-0000-0000-0000964B0000}"/>
    <cellStyle name="輸入 7 2 2 4 9 3" xfId="53649" xr:uid="{00000000-0005-0000-0000-0000964B0000}"/>
    <cellStyle name="輸入 7 2 2 5" xfId="4867" xr:uid="{00000000-0005-0000-0000-0000360B0000}"/>
    <cellStyle name="輸入 7 2 2 5 2" xfId="20028" xr:uid="{00000000-0005-0000-0000-0000B90E0000}"/>
    <cellStyle name="輸入 7 2 2 5 2 2" xfId="38581" xr:uid="{00000000-0005-0000-0000-0000984B0000}"/>
    <cellStyle name="輸入 7 2 2 5 2 3" xfId="52073" xr:uid="{00000000-0005-0000-0000-0000984B0000}"/>
    <cellStyle name="輸入 7 2 2 5 3" xfId="25318" xr:uid="{00000000-0005-0000-0000-0000974B0000}"/>
    <cellStyle name="輸入 7 2 2 5 4" xfId="22514" xr:uid="{00000000-0005-0000-0000-0000974B0000}"/>
    <cellStyle name="輸入 7 2 2 6" xfId="11121" xr:uid="{00000000-0005-0000-0000-0000B12B0000}"/>
    <cellStyle name="輸入 7 2 2 7" xfId="15186" xr:uid="{00000000-0005-0000-0000-0000A5060000}"/>
    <cellStyle name="輸入 7 2 2 7 2" xfId="33742" xr:uid="{00000000-0005-0000-0000-00009A4B0000}"/>
    <cellStyle name="輸入 7 2 2 7 3" xfId="47689" xr:uid="{00000000-0005-0000-0000-00009A4B0000}"/>
    <cellStyle name="輸入 7 2 2 8" xfId="15887" xr:uid="{00000000-0005-0000-0000-0000360B0000}"/>
    <cellStyle name="輸入 7 2 2 8 2" xfId="34443" xr:uid="{00000000-0005-0000-0000-00009B4B0000}"/>
    <cellStyle name="輸入 7 2 2 8 3" xfId="48292" xr:uid="{00000000-0005-0000-0000-00009B4B0000}"/>
    <cellStyle name="輸入 7 2 2 9" xfId="19341" xr:uid="{00000000-0005-0000-0000-0000360B0000}"/>
    <cellStyle name="輸入 7 2 2 9 2" xfId="37897" xr:uid="{00000000-0005-0000-0000-00009C4B0000}"/>
    <cellStyle name="輸入 7 2 2 9 3" xfId="51389" xr:uid="{00000000-0005-0000-0000-00009C4B0000}"/>
    <cellStyle name="輸入 7 2 3" xfId="2025" xr:uid="{00000000-0005-0000-0000-0000A4060000}"/>
    <cellStyle name="輸入 7 2 3 10" xfId="17818" xr:uid="{00000000-0005-0000-0000-0000A4060000}"/>
    <cellStyle name="輸入 7 2 3 10 2" xfId="36374" xr:uid="{00000000-0005-0000-0000-00009E4B0000}"/>
    <cellStyle name="輸入 7 2 3 10 3" xfId="49970" xr:uid="{00000000-0005-0000-0000-00009E4B0000}"/>
    <cellStyle name="輸入 7 2 3 11" xfId="14131" xr:uid="{00000000-0005-0000-0000-00003A0B0000}"/>
    <cellStyle name="輸入 7 2 3 11 2" xfId="32687" xr:uid="{00000000-0005-0000-0000-00009F4B0000}"/>
    <cellStyle name="輸入 7 2 3 11 3" xfId="46687" xr:uid="{00000000-0005-0000-0000-00009F4B0000}"/>
    <cellStyle name="輸入 7 2 3 12" xfId="23545" xr:uid="{00000000-0005-0000-0000-00009D4B0000}"/>
    <cellStyle name="輸入 7 2 3 13" xfId="54945" xr:uid="{00000000-0005-0000-0000-0000A4060000}"/>
    <cellStyle name="輸入 7 2 3 2" xfId="5232" xr:uid="{00000000-0005-0000-0000-00003A0B0000}"/>
    <cellStyle name="輸入 7 2 3 2 2" xfId="20259" xr:uid="{00000000-0005-0000-0000-0000BB0E0000}"/>
    <cellStyle name="輸入 7 2 3 2 2 2" xfId="38811" xr:uid="{00000000-0005-0000-0000-0000A14B0000}"/>
    <cellStyle name="輸入 7 2 3 2 2 3" xfId="52290" xr:uid="{00000000-0005-0000-0000-0000A14B0000}"/>
    <cellStyle name="輸入 7 2 3 2 3" xfId="25649" xr:uid="{00000000-0005-0000-0000-0000A04B0000}"/>
    <cellStyle name="輸入 7 2 3 2 4" xfId="41145" xr:uid="{00000000-0005-0000-0000-0000A04B0000}"/>
    <cellStyle name="輸入 7 2 3 3" xfId="7198" xr:uid="{00000000-0005-0000-0000-00003A0B0000}"/>
    <cellStyle name="輸入 7 2 3 3 2" xfId="27383" xr:uid="{00000000-0005-0000-0000-0000A24B0000}"/>
    <cellStyle name="輸入 7 2 3 3 3" xfId="42474" xr:uid="{00000000-0005-0000-0000-0000A24B0000}"/>
    <cellStyle name="輸入 7 2 3 4" xfId="4135" xr:uid="{00000000-0005-0000-0000-00003A0B0000}"/>
    <cellStyle name="輸入 7 2 3 4 2" xfId="24688" xr:uid="{00000000-0005-0000-0000-0000A34B0000}"/>
    <cellStyle name="輸入 7 2 3 4 3" xfId="22705" xr:uid="{00000000-0005-0000-0000-0000A34B0000}"/>
    <cellStyle name="輸入 7 2 3 5" xfId="6693" xr:uid="{00000000-0005-0000-0000-00003A0B0000}"/>
    <cellStyle name="輸入 7 2 3 5 2" xfId="26954" xr:uid="{00000000-0005-0000-0000-0000A44B0000}"/>
    <cellStyle name="輸入 7 2 3 5 3" xfId="42128" xr:uid="{00000000-0005-0000-0000-0000A44B0000}"/>
    <cellStyle name="輸入 7 2 3 6" xfId="11125" xr:uid="{00000000-0005-0000-0000-0000B52B0000}"/>
    <cellStyle name="輸入 7 2 3 7" xfId="12600" xr:uid="{00000000-0005-0000-0000-0000A4060000}"/>
    <cellStyle name="輸入 7 2 3 7 2" xfId="31156" xr:uid="{00000000-0005-0000-0000-0000A64B0000}"/>
    <cellStyle name="輸入 7 2 3 7 3" xfId="45256" xr:uid="{00000000-0005-0000-0000-0000A64B0000}"/>
    <cellStyle name="輸入 7 2 3 8" xfId="12203" xr:uid="{00000000-0005-0000-0000-0000390B0000}"/>
    <cellStyle name="輸入 7 2 3 8 2" xfId="30765" xr:uid="{00000000-0005-0000-0000-0000A74B0000}"/>
    <cellStyle name="輸入 7 2 3 8 3" xfId="44890" xr:uid="{00000000-0005-0000-0000-0000A74B0000}"/>
    <cellStyle name="輸入 7 2 3 9" xfId="11544" xr:uid="{00000000-0005-0000-0000-00003A0B0000}"/>
    <cellStyle name="輸入 7 2 3 9 2" xfId="30108" xr:uid="{00000000-0005-0000-0000-0000A84B0000}"/>
    <cellStyle name="輸入 7 2 3 9 3" xfId="44318" xr:uid="{00000000-0005-0000-0000-0000A84B0000}"/>
    <cellStyle name="輸入 7 2 4" xfId="2823" xr:uid="{00000000-0005-0000-0000-0000A4060000}"/>
    <cellStyle name="輸入 7 2 4 10" xfId="19668" xr:uid="{00000000-0005-0000-0000-00003B0B0000}"/>
    <cellStyle name="輸入 7 2 4 10 2" xfId="38224" xr:uid="{00000000-0005-0000-0000-0000AA4B0000}"/>
    <cellStyle name="輸入 7 2 4 10 3" xfId="51716" xr:uid="{00000000-0005-0000-0000-0000AA4B0000}"/>
    <cellStyle name="輸入 7 2 4 11" xfId="55644" xr:uid="{00000000-0005-0000-0000-0000A4060000}"/>
    <cellStyle name="輸入 7 2 4 2" xfId="6030" xr:uid="{00000000-0005-0000-0000-00003B0B0000}"/>
    <cellStyle name="輸入 7 2 4 2 2" xfId="26438" xr:uid="{00000000-0005-0000-0000-0000AB4B0000}"/>
    <cellStyle name="輸入 7 2 4 2 3" xfId="41752" xr:uid="{00000000-0005-0000-0000-0000AB4B0000}"/>
    <cellStyle name="輸入 7 2 4 3" xfId="7996" xr:uid="{00000000-0005-0000-0000-00003B0B0000}"/>
    <cellStyle name="輸入 7 2 4 3 2" xfId="28024" xr:uid="{00000000-0005-0000-0000-0000AC4B0000}"/>
    <cellStyle name="輸入 7 2 4 3 3" xfId="42938" xr:uid="{00000000-0005-0000-0000-0000AC4B0000}"/>
    <cellStyle name="輸入 7 2 4 4" xfId="8856" xr:uid="{00000000-0005-0000-0000-00003B0B0000}"/>
    <cellStyle name="輸入 7 2 4 4 2" xfId="28705" xr:uid="{00000000-0005-0000-0000-0000AD4B0000}"/>
    <cellStyle name="輸入 7 2 4 4 3" xfId="43415" xr:uid="{00000000-0005-0000-0000-0000AD4B0000}"/>
    <cellStyle name="輸入 7 2 4 5" xfId="9713" xr:uid="{00000000-0005-0000-0000-00003B0B0000}"/>
    <cellStyle name="輸入 7 2 4 5 2" xfId="29314" xr:uid="{00000000-0005-0000-0000-0000AE4B0000}"/>
    <cellStyle name="輸入 7 2 4 5 3" xfId="43912" xr:uid="{00000000-0005-0000-0000-0000AE4B0000}"/>
    <cellStyle name="輸入 7 2 4 6" xfId="11126" xr:uid="{00000000-0005-0000-0000-0000B62B0000}"/>
    <cellStyle name="輸入 7 2 4 7" xfId="13066" xr:uid="{00000000-0005-0000-0000-00003B0B0000}"/>
    <cellStyle name="輸入 7 2 4 7 2" xfId="31622" xr:uid="{00000000-0005-0000-0000-0000B04B0000}"/>
    <cellStyle name="輸入 7 2 4 7 3" xfId="45705" xr:uid="{00000000-0005-0000-0000-0000B04B0000}"/>
    <cellStyle name="輸入 7 2 4 8" xfId="16729" xr:uid="{00000000-0005-0000-0000-00003B0B0000}"/>
    <cellStyle name="輸入 7 2 4 8 2" xfId="35285" xr:uid="{00000000-0005-0000-0000-0000B14B0000}"/>
    <cellStyle name="輸入 7 2 4 8 3" xfId="48998" xr:uid="{00000000-0005-0000-0000-0000B14B0000}"/>
    <cellStyle name="輸入 7 2 4 9" xfId="14036" xr:uid="{00000000-0005-0000-0000-0000A4060000}"/>
    <cellStyle name="輸入 7 2 4 9 2" xfId="32592" xr:uid="{00000000-0005-0000-0000-0000B24B0000}"/>
    <cellStyle name="輸入 7 2 4 9 3" xfId="46595" xr:uid="{00000000-0005-0000-0000-0000B24B0000}"/>
    <cellStyle name="輸入 7 2 5" xfId="2996" xr:uid="{00000000-0005-0000-0000-0000A4060000}"/>
    <cellStyle name="輸入 7 2 5 10" xfId="24198" xr:uid="{00000000-0005-0000-0000-0000B34B0000}"/>
    <cellStyle name="輸入 7 2 5 11" xfId="55817" xr:uid="{00000000-0005-0000-0000-0000A4060000}"/>
    <cellStyle name="輸入 7 2 5 2" xfId="6203" xr:uid="{00000000-0005-0000-0000-00003C0B0000}"/>
    <cellStyle name="輸入 7 2 5 2 2" xfId="20872" xr:uid="{00000000-0005-0000-0000-0000BE0E0000}"/>
    <cellStyle name="輸入 7 2 5 2 2 2" xfId="39415" xr:uid="{00000000-0005-0000-0000-0000B54B0000}"/>
    <cellStyle name="輸入 7 2 5 2 2 3" xfId="52776" xr:uid="{00000000-0005-0000-0000-0000B54B0000}"/>
    <cellStyle name="輸入 7 2 5 2 3" xfId="26611" xr:uid="{00000000-0005-0000-0000-0000B44B0000}"/>
    <cellStyle name="輸入 7 2 5 2 4" xfId="41905" xr:uid="{00000000-0005-0000-0000-0000B44B0000}"/>
    <cellStyle name="輸入 7 2 5 3" xfId="9886" xr:uid="{00000000-0005-0000-0000-00003C0B0000}"/>
    <cellStyle name="輸入 7 2 5 3 2" xfId="29487" xr:uid="{00000000-0005-0000-0000-0000B64B0000}"/>
    <cellStyle name="輸入 7 2 5 3 3" xfId="44065" xr:uid="{00000000-0005-0000-0000-0000B64B0000}"/>
    <cellStyle name="輸入 7 2 5 4" xfId="11127" xr:uid="{00000000-0005-0000-0000-0000B72B0000}"/>
    <cellStyle name="輸入 7 2 5 5" xfId="11840" xr:uid="{00000000-0005-0000-0000-00003C0B0000}"/>
    <cellStyle name="輸入 7 2 5 5 2" xfId="30404" xr:uid="{00000000-0005-0000-0000-0000B84B0000}"/>
    <cellStyle name="輸入 7 2 5 5 3" xfId="44549" xr:uid="{00000000-0005-0000-0000-0000B84B0000}"/>
    <cellStyle name="輸入 7 2 5 6" xfId="16902" xr:uid="{00000000-0005-0000-0000-00003C0B0000}"/>
    <cellStyle name="輸入 7 2 5 6 2" xfId="35458" xr:uid="{00000000-0005-0000-0000-0000B94B0000}"/>
    <cellStyle name="輸入 7 2 5 6 3" xfId="49151" xr:uid="{00000000-0005-0000-0000-0000B94B0000}"/>
    <cellStyle name="輸入 7 2 5 7" xfId="13466" xr:uid="{00000000-0005-0000-0000-0000A4060000}"/>
    <cellStyle name="輸入 7 2 5 7 2" xfId="32022" xr:uid="{00000000-0005-0000-0000-0000BA4B0000}"/>
    <cellStyle name="輸入 7 2 5 7 3" xfId="46087" xr:uid="{00000000-0005-0000-0000-0000BA4B0000}"/>
    <cellStyle name="輸入 7 2 5 8" xfId="18557" xr:uid="{00000000-0005-0000-0000-00003C0B0000}"/>
    <cellStyle name="輸入 7 2 5 8 2" xfId="37113" xr:uid="{00000000-0005-0000-0000-0000BB4B0000}"/>
    <cellStyle name="輸入 7 2 5 8 3" xfId="50615" xr:uid="{00000000-0005-0000-0000-0000BB4B0000}"/>
    <cellStyle name="輸入 7 2 5 9" xfId="21760" xr:uid="{00000000-0005-0000-0000-0000A4060000}"/>
    <cellStyle name="輸入 7 2 5 9 2" xfId="40300" xr:uid="{00000000-0005-0000-0000-0000BC4B0000}"/>
    <cellStyle name="輸入 7 2 5 9 3" xfId="53648" xr:uid="{00000000-0005-0000-0000-0000BC4B0000}"/>
    <cellStyle name="輸入 7 2 6" xfId="4866" xr:uid="{00000000-0005-0000-0000-0000350B0000}"/>
    <cellStyle name="輸入 7 2 6 2" xfId="20027" xr:uid="{00000000-0005-0000-0000-0000BF0E0000}"/>
    <cellStyle name="輸入 7 2 6 2 2" xfId="38580" xr:uid="{00000000-0005-0000-0000-0000BE4B0000}"/>
    <cellStyle name="輸入 7 2 6 2 3" xfId="52072" xr:uid="{00000000-0005-0000-0000-0000BE4B0000}"/>
    <cellStyle name="輸入 7 2 6 3" xfId="25317" xr:uid="{00000000-0005-0000-0000-0000BD4B0000}"/>
    <cellStyle name="輸入 7 2 6 4" xfId="22515" xr:uid="{00000000-0005-0000-0000-0000BD4B0000}"/>
    <cellStyle name="輸入 7 2 7" xfId="11120" xr:uid="{00000000-0005-0000-0000-0000B02B0000}"/>
    <cellStyle name="輸入 7 2 8" xfId="15255" xr:uid="{00000000-0005-0000-0000-0000A4060000}"/>
    <cellStyle name="輸入 7 2 8 2" xfId="33811" xr:uid="{00000000-0005-0000-0000-0000C04B0000}"/>
    <cellStyle name="輸入 7 2 8 3" xfId="47752" xr:uid="{00000000-0005-0000-0000-0000C04B0000}"/>
    <cellStyle name="輸入 7 2 9" xfId="12324" xr:uid="{00000000-0005-0000-0000-0000350B0000}"/>
    <cellStyle name="輸入 7 2 9 2" xfId="30885" xr:uid="{00000000-0005-0000-0000-0000C14B0000}"/>
    <cellStyle name="輸入 7 2 9 3" xfId="44996" xr:uid="{00000000-0005-0000-0000-0000C14B0000}"/>
    <cellStyle name="輸入 7 3" xfId="1655" xr:uid="{00000000-0005-0000-0000-0000A6060000}"/>
    <cellStyle name="輸入 7 3 10" xfId="21195" xr:uid="{00000000-0005-0000-0000-0000A6060000}"/>
    <cellStyle name="輸入 7 3 10 2" xfId="39735" xr:uid="{00000000-0005-0000-0000-0000C34B0000}"/>
    <cellStyle name="輸入 7 3 10 3" xfId="53083" xr:uid="{00000000-0005-0000-0000-0000C34B0000}"/>
    <cellStyle name="輸入 7 3 11" xfId="21083" xr:uid="{00000000-0005-0000-0000-0000A6060000}"/>
    <cellStyle name="輸入 7 3 11 2" xfId="39623" xr:uid="{00000000-0005-0000-0000-0000C44B0000}"/>
    <cellStyle name="輸入 7 3 11 3" xfId="52971" xr:uid="{00000000-0005-0000-0000-0000C44B0000}"/>
    <cellStyle name="輸入 7 3 12" xfId="23276" xr:uid="{00000000-0005-0000-0000-0000C24B0000}"/>
    <cellStyle name="輸入 7 3 13" xfId="23111" xr:uid="{00000000-0005-0000-0000-0000C24B0000}"/>
    <cellStyle name="輸入 7 3 14" xfId="54642" xr:uid="{00000000-0005-0000-0000-0000A6060000}"/>
    <cellStyle name="輸入 7 3 2" xfId="2023" xr:uid="{00000000-0005-0000-0000-0000A6060000}"/>
    <cellStyle name="輸入 7 3 2 10" xfId="18547" xr:uid="{00000000-0005-0000-0000-0000A6060000}"/>
    <cellStyle name="輸入 7 3 2 10 2" xfId="37103" xr:uid="{00000000-0005-0000-0000-0000C64B0000}"/>
    <cellStyle name="輸入 7 3 2 10 3" xfId="50605" xr:uid="{00000000-0005-0000-0000-0000C64B0000}"/>
    <cellStyle name="輸入 7 3 2 11" xfId="19108" xr:uid="{00000000-0005-0000-0000-00003E0B0000}"/>
    <cellStyle name="輸入 7 3 2 11 2" xfId="37664" xr:uid="{00000000-0005-0000-0000-0000C74B0000}"/>
    <cellStyle name="輸入 7 3 2 11 3" xfId="51156" xr:uid="{00000000-0005-0000-0000-0000C74B0000}"/>
    <cellStyle name="輸入 7 3 2 12" xfId="23543" xr:uid="{00000000-0005-0000-0000-0000C54B0000}"/>
    <cellStyle name="輸入 7 3 2 13" xfId="54943" xr:uid="{00000000-0005-0000-0000-0000A6060000}"/>
    <cellStyle name="輸入 7 3 2 2" xfId="5230" xr:uid="{00000000-0005-0000-0000-00003E0B0000}"/>
    <cellStyle name="輸入 7 3 2 2 2" xfId="20257" xr:uid="{00000000-0005-0000-0000-0000C20E0000}"/>
    <cellStyle name="輸入 7 3 2 2 2 2" xfId="38809" xr:uid="{00000000-0005-0000-0000-0000C94B0000}"/>
    <cellStyle name="輸入 7 3 2 2 2 3" xfId="52288" xr:uid="{00000000-0005-0000-0000-0000C94B0000}"/>
    <cellStyle name="輸入 7 3 2 2 3" xfId="25647" xr:uid="{00000000-0005-0000-0000-0000C84B0000}"/>
    <cellStyle name="輸入 7 3 2 2 4" xfId="41143" xr:uid="{00000000-0005-0000-0000-0000C84B0000}"/>
    <cellStyle name="輸入 7 3 2 3" xfId="7196" xr:uid="{00000000-0005-0000-0000-00003E0B0000}"/>
    <cellStyle name="輸入 7 3 2 3 2" xfId="27381" xr:uid="{00000000-0005-0000-0000-0000CA4B0000}"/>
    <cellStyle name="輸入 7 3 2 3 3" xfId="42472" xr:uid="{00000000-0005-0000-0000-0000CA4B0000}"/>
    <cellStyle name="輸入 7 3 2 4" xfId="4133" xr:uid="{00000000-0005-0000-0000-00003E0B0000}"/>
    <cellStyle name="輸入 7 3 2 4 2" xfId="24686" xr:uid="{00000000-0005-0000-0000-0000CB4B0000}"/>
    <cellStyle name="輸入 7 3 2 4 3" xfId="28478" xr:uid="{00000000-0005-0000-0000-0000CB4B0000}"/>
    <cellStyle name="輸入 7 3 2 5" xfId="6691" xr:uid="{00000000-0005-0000-0000-00003E0B0000}"/>
    <cellStyle name="輸入 7 3 2 5 2" xfId="26952" xr:uid="{00000000-0005-0000-0000-0000CC4B0000}"/>
    <cellStyle name="輸入 7 3 2 5 3" xfId="42126" xr:uid="{00000000-0005-0000-0000-0000CC4B0000}"/>
    <cellStyle name="輸入 7 3 2 6" xfId="11129" xr:uid="{00000000-0005-0000-0000-0000B92B0000}"/>
    <cellStyle name="輸入 7 3 2 7" xfId="12602" xr:uid="{00000000-0005-0000-0000-0000A6060000}"/>
    <cellStyle name="輸入 7 3 2 7 2" xfId="31158" xr:uid="{00000000-0005-0000-0000-0000CE4B0000}"/>
    <cellStyle name="輸入 7 3 2 7 3" xfId="45258" xr:uid="{00000000-0005-0000-0000-0000CE4B0000}"/>
    <cellStyle name="輸入 7 3 2 8" xfId="14641" xr:uid="{00000000-0005-0000-0000-00003D0B0000}"/>
    <cellStyle name="輸入 7 3 2 8 2" xfId="33197" xr:uid="{00000000-0005-0000-0000-0000CF4B0000}"/>
    <cellStyle name="輸入 7 3 2 8 3" xfId="47167" xr:uid="{00000000-0005-0000-0000-0000CF4B0000}"/>
    <cellStyle name="輸入 7 3 2 9" xfId="13589" xr:uid="{00000000-0005-0000-0000-00003E0B0000}"/>
    <cellStyle name="輸入 7 3 2 9 2" xfId="32145" xr:uid="{00000000-0005-0000-0000-0000D04B0000}"/>
    <cellStyle name="輸入 7 3 2 9 3" xfId="46196" xr:uid="{00000000-0005-0000-0000-0000D04B0000}"/>
    <cellStyle name="輸入 7 3 3" xfId="2825" xr:uid="{00000000-0005-0000-0000-0000A6060000}"/>
    <cellStyle name="輸入 7 3 3 10" xfId="14657" xr:uid="{00000000-0005-0000-0000-00003F0B0000}"/>
    <cellStyle name="輸入 7 3 3 10 2" xfId="33213" xr:uid="{00000000-0005-0000-0000-0000D24B0000}"/>
    <cellStyle name="輸入 7 3 3 10 3" xfId="47182" xr:uid="{00000000-0005-0000-0000-0000D24B0000}"/>
    <cellStyle name="輸入 7 3 3 11" xfId="55646" xr:uid="{00000000-0005-0000-0000-0000A6060000}"/>
    <cellStyle name="輸入 7 3 3 2" xfId="6032" xr:uid="{00000000-0005-0000-0000-00003F0B0000}"/>
    <cellStyle name="輸入 7 3 3 2 2" xfId="26440" xr:uid="{00000000-0005-0000-0000-0000D34B0000}"/>
    <cellStyle name="輸入 7 3 3 2 3" xfId="41754" xr:uid="{00000000-0005-0000-0000-0000D34B0000}"/>
    <cellStyle name="輸入 7 3 3 3" xfId="7998" xr:uid="{00000000-0005-0000-0000-00003F0B0000}"/>
    <cellStyle name="輸入 7 3 3 3 2" xfId="28026" xr:uid="{00000000-0005-0000-0000-0000D44B0000}"/>
    <cellStyle name="輸入 7 3 3 3 3" xfId="42940" xr:uid="{00000000-0005-0000-0000-0000D44B0000}"/>
    <cellStyle name="輸入 7 3 3 4" xfId="8858" xr:uid="{00000000-0005-0000-0000-00003F0B0000}"/>
    <cellStyle name="輸入 7 3 3 4 2" xfId="28707" xr:uid="{00000000-0005-0000-0000-0000D54B0000}"/>
    <cellStyle name="輸入 7 3 3 4 3" xfId="43417" xr:uid="{00000000-0005-0000-0000-0000D54B0000}"/>
    <cellStyle name="輸入 7 3 3 5" xfId="9715" xr:uid="{00000000-0005-0000-0000-00003F0B0000}"/>
    <cellStyle name="輸入 7 3 3 5 2" xfId="29316" xr:uid="{00000000-0005-0000-0000-0000D64B0000}"/>
    <cellStyle name="輸入 7 3 3 5 3" xfId="43914" xr:uid="{00000000-0005-0000-0000-0000D64B0000}"/>
    <cellStyle name="輸入 7 3 3 6" xfId="11130" xr:uid="{00000000-0005-0000-0000-0000BA2B0000}"/>
    <cellStyle name="輸入 7 3 3 7" xfId="13064" xr:uid="{00000000-0005-0000-0000-00003F0B0000}"/>
    <cellStyle name="輸入 7 3 3 7 2" xfId="31620" xr:uid="{00000000-0005-0000-0000-0000D84B0000}"/>
    <cellStyle name="輸入 7 3 3 7 3" xfId="45703" xr:uid="{00000000-0005-0000-0000-0000D84B0000}"/>
    <cellStyle name="輸入 7 3 3 8" xfId="16731" xr:uid="{00000000-0005-0000-0000-00003F0B0000}"/>
    <cellStyle name="輸入 7 3 3 8 2" xfId="35287" xr:uid="{00000000-0005-0000-0000-0000D94B0000}"/>
    <cellStyle name="輸入 7 3 3 8 3" xfId="49000" xr:uid="{00000000-0005-0000-0000-0000D94B0000}"/>
    <cellStyle name="輸入 7 3 3 9" xfId="17571" xr:uid="{00000000-0005-0000-0000-0000A6060000}"/>
    <cellStyle name="輸入 7 3 3 9 2" xfId="36127" xr:uid="{00000000-0005-0000-0000-0000DA4B0000}"/>
    <cellStyle name="輸入 7 3 3 9 3" xfId="49757" xr:uid="{00000000-0005-0000-0000-0000DA4B0000}"/>
    <cellStyle name="輸入 7 3 4" xfId="2998" xr:uid="{00000000-0005-0000-0000-0000A6060000}"/>
    <cellStyle name="輸入 7 3 4 10" xfId="24200" xr:uid="{00000000-0005-0000-0000-0000DB4B0000}"/>
    <cellStyle name="輸入 7 3 4 11" xfId="55819" xr:uid="{00000000-0005-0000-0000-0000A6060000}"/>
    <cellStyle name="輸入 7 3 4 2" xfId="6205" xr:uid="{00000000-0005-0000-0000-0000400B0000}"/>
    <cellStyle name="輸入 7 3 4 2 2" xfId="20874" xr:uid="{00000000-0005-0000-0000-0000C50E0000}"/>
    <cellStyle name="輸入 7 3 4 2 2 2" xfId="39417" xr:uid="{00000000-0005-0000-0000-0000DD4B0000}"/>
    <cellStyle name="輸入 7 3 4 2 2 3" xfId="52778" xr:uid="{00000000-0005-0000-0000-0000DD4B0000}"/>
    <cellStyle name="輸入 7 3 4 2 3" xfId="26613" xr:uid="{00000000-0005-0000-0000-0000DC4B0000}"/>
    <cellStyle name="輸入 7 3 4 2 4" xfId="41907" xr:uid="{00000000-0005-0000-0000-0000DC4B0000}"/>
    <cellStyle name="輸入 7 3 4 3" xfId="9888" xr:uid="{00000000-0005-0000-0000-0000400B0000}"/>
    <cellStyle name="輸入 7 3 4 3 2" xfId="29489" xr:uid="{00000000-0005-0000-0000-0000DE4B0000}"/>
    <cellStyle name="輸入 7 3 4 3 3" xfId="44067" xr:uid="{00000000-0005-0000-0000-0000DE4B0000}"/>
    <cellStyle name="輸入 7 3 4 4" xfId="11131" xr:uid="{00000000-0005-0000-0000-0000BB2B0000}"/>
    <cellStyle name="輸入 7 3 4 5" xfId="12009" xr:uid="{00000000-0005-0000-0000-0000400B0000}"/>
    <cellStyle name="輸入 7 3 4 5 2" xfId="30573" xr:uid="{00000000-0005-0000-0000-0000E04B0000}"/>
    <cellStyle name="輸入 7 3 4 5 3" xfId="44717" xr:uid="{00000000-0005-0000-0000-0000E04B0000}"/>
    <cellStyle name="輸入 7 3 4 6" xfId="16904" xr:uid="{00000000-0005-0000-0000-0000400B0000}"/>
    <cellStyle name="輸入 7 3 4 6 2" xfId="35460" xr:uid="{00000000-0005-0000-0000-0000E14B0000}"/>
    <cellStyle name="輸入 7 3 4 6 3" xfId="49153" xr:uid="{00000000-0005-0000-0000-0000E14B0000}"/>
    <cellStyle name="輸入 7 3 4 7" xfId="15420" xr:uid="{00000000-0005-0000-0000-0000A6060000}"/>
    <cellStyle name="輸入 7 3 4 7 2" xfId="33976" xr:uid="{00000000-0005-0000-0000-0000E24B0000}"/>
    <cellStyle name="輸入 7 3 4 7 3" xfId="47901" xr:uid="{00000000-0005-0000-0000-0000E24B0000}"/>
    <cellStyle name="輸入 7 3 4 8" xfId="18890" xr:uid="{00000000-0005-0000-0000-0000400B0000}"/>
    <cellStyle name="輸入 7 3 4 8 2" xfId="37446" xr:uid="{00000000-0005-0000-0000-0000E34B0000}"/>
    <cellStyle name="輸入 7 3 4 8 3" xfId="50938" xr:uid="{00000000-0005-0000-0000-0000E34B0000}"/>
    <cellStyle name="輸入 7 3 4 9" xfId="21762" xr:uid="{00000000-0005-0000-0000-0000A6060000}"/>
    <cellStyle name="輸入 7 3 4 9 2" xfId="40302" xr:uid="{00000000-0005-0000-0000-0000E44B0000}"/>
    <cellStyle name="輸入 7 3 4 9 3" xfId="53650" xr:uid="{00000000-0005-0000-0000-0000E44B0000}"/>
    <cellStyle name="輸入 7 3 5" xfId="4868" xr:uid="{00000000-0005-0000-0000-00003D0B0000}"/>
    <cellStyle name="輸入 7 3 5 2" xfId="20029" xr:uid="{00000000-0005-0000-0000-0000C60E0000}"/>
    <cellStyle name="輸入 7 3 5 2 2" xfId="38582" xr:uid="{00000000-0005-0000-0000-0000E64B0000}"/>
    <cellStyle name="輸入 7 3 5 2 3" xfId="52074" xr:uid="{00000000-0005-0000-0000-0000E64B0000}"/>
    <cellStyle name="輸入 7 3 5 3" xfId="25319" xr:uid="{00000000-0005-0000-0000-0000E54B0000}"/>
    <cellStyle name="輸入 7 3 5 4" xfId="28262" xr:uid="{00000000-0005-0000-0000-0000E54B0000}"/>
    <cellStyle name="輸入 7 3 6" xfId="11128" xr:uid="{00000000-0005-0000-0000-0000B82B0000}"/>
    <cellStyle name="輸入 7 3 7" xfId="12234" xr:uid="{00000000-0005-0000-0000-0000A6060000}"/>
    <cellStyle name="輸入 7 3 7 2" xfId="30795" xr:uid="{00000000-0005-0000-0000-0000E84B0000}"/>
    <cellStyle name="輸入 7 3 7 3" xfId="44917" xr:uid="{00000000-0005-0000-0000-0000E84B0000}"/>
    <cellStyle name="輸入 7 3 8" xfId="14187" xr:uid="{00000000-0005-0000-0000-00003D0B0000}"/>
    <cellStyle name="輸入 7 3 8 2" xfId="32743" xr:uid="{00000000-0005-0000-0000-0000E94B0000}"/>
    <cellStyle name="輸入 7 3 8 3" xfId="46743" xr:uid="{00000000-0005-0000-0000-0000E94B0000}"/>
    <cellStyle name="輸入 7 3 9" xfId="19943" xr:uid="{00000000-0005-0000-0000-00003D0B0000}"/>
    <cellStyle name="輸入 7 3 9 2" xfId="38499" xr:uid="{00000000-0005-0000-0000-0000EA4B0000}"/>
    <cellStyle name="輸入 7 3 9 3" xfId="51991" xr:uid="{00000000-0005-0000-0000-0000EA4B0000}"/>
    <cellStyle name="輸入 7 4" xfId="2026" xr:uid="{00000000-0005-0000-0000-0000A3060000}"/>
    <cellStyle name="輸入 7 4 10" xfId="18788" xr:uid="{00000000-0005-0000-0000-0000A3060000}"/>
    <cellStyle name="輸入 7 4 10 2" xfId="37344" xr:uid="{00000000-0005-0000-0000-0000EC4B0000}"/>
    <cellStyle name="輸入 7 4 10 3" xfId="50837" xr:uid="{00000000-0005-0000-0000-0000EC4B0000}"/>
    <cellStyle name="輸入 7 4 11" xfId="19591" xr:uid="{00000000-0005-0000-0000-0000410B0000}"/>
    <cellStyle name="輸入 7 4 11 2" xfId="38147" xr:uid="{00000000-0005-0000-0000-0000ED4B0000}"/>
    <cellStyle name="輸入 7 4 11 3" xfId="51639" xr:uid="{00000000-0005-0000-0000-0000ED4B0000}"/>
    <cellStyle name="輸入 7 4 12" xfId="23546" xr:uid="{00000000-0005-0000-0000-0000EB4B0000}"/>
    <cellStyle name="輸入 7 4 13" xfId="54946" xr:uid="{00000000-0005-0000-0000-0000A3060000}"/>
    <cellStyle name="輸入 7 4 2" xfId="5233" xr:uid="{00000000-0005-0000-0000-0000410B0000}"/>
    <cellStyle name="輸入 7 4 2 2" xfId="20260" xr:uid="{00000000-0005-0000-0000-0000C80E0000}"/>
    <cellStyle name="輸入 7 4 2 2 2" xfId="38812" xr:uid="{00000000-0005-0000-0000-0000EF4B0000}"/>
    <cellStyle name="輸入 7 4 2 2 3" xfId="52291" xr:uid="{00000000-0005-0000-0000-0000EF4B0000}"/>
    <cellStyle name="輸入 7 4 2 3" xfId="25650" xr:uid="{00000000-0005-0000-0000-0000EE4B0000}"/>
    <cellStyle name="輸入 7 4 2 4" xfId="41146" xr:uid="{00000000-0005-0000-0000-0000EE4B0000}"/>
    <cellStyle name="輸入 7 4 3" xfId="7199" xr:uid="{00000000-0005-0000-0000-0000410B0000}"/>
    <cellStyle name="輸入 7 4 3 2" xfId="27384" xr:uid="{00000000-0005-0000-0000-0000F04B0000}"/>
    <cellStyle name="輸入 7 4 3 3" xfId="42475" xr:uid="{00000000-0005-0000-0000-0000F04B0000}"/>
    <cellStyle name="輸入 7 4 4" xfId="4136" xr:uid="{00000000-0005-0000-0000-0000410B0000}"/>
    <cellStyle name="輸入 7 4 4 2" xfId="24689" xr:uid="{00000000-0005-0000-0000-0000F14B0000}"/>
    <cellStyle name="輸入 7 4 4 3" xfId="24508" xr:uid="{00000000-0005-0000-0000-0000F14B0000}"/>
    <cellStyle name="輸入 7 4 5" xfId="6694" xr:uid="{00000000-0005-0000-0000-0000410B0000}"/>
    <cellStyle name="輸入 7 4 5 2" xfId="26955" xr:uid="{00000000-0005-0000-0000-0000F24B0000}"/>
    <cellStyle name="輸入 7 4 5 3" xfId="42129" xr:uid="{00000000-0005-0000-0000-0000F24B0000}"/>
    <cellStyle name="輸入 7 4 6" xfId="11132" xr:uid="{00000000-0005-0000-0000-0000BC2B0000}"/>
    <cellStyle name="輸入 7 4 7" xfId="12599" xr:uid="{00000000-0005-0000-0000-0000A3060000}"/>
    <cellStyle name="輸入 7 4 7 2" xfId="31155" xr:uid="{00000000-0005-0000-0000-0000F44B0000}"/>
    <cellStyle name="輸入 7 4 7 3" xfId="45255" xr:uid="{00000000-0005-0000-0000-0000F44B0000}"/>
    <cellStyle name="輸入 7 4 8" xfId="11503" xr:uid="{00000000-0005-0000-0000-0000400B0000}"/>
    <cellStyle name="輸入 7 4 8 2" xfId="30067" xr:uid="{00000000-0005-0000-0000-0000F54B0000}"/>
    <cellStyle name="輸入 7 4 8 3" xfId="44283" xr:uid="{00000000-0005-0000-0000-0000F54B0000}"/>
    <cellStyle name="輸入 7 4 9" xfId="13741" xr:uid="{00000000-0005-0000-0000-0000410B0000}"/>
    <cellStyle name="輸入 7 4 9 2" xfId="32297" xr:uid="{00000000-0005-0000-0000-0000F64B0000}"/>
    <cellStyle name="輸入 7 4 9 3" xfId="46329" xr:uid="{00000000-0005-0000-0000-0000F64B0000}"/>
    <cellStyle name="輸入 7 5" xfId="2822" xr:uid="{00000000-0005-0000-0000-0000A3060000}"/>
    <cellStyle name="輸入 7 5 10" xfId="19485" xr:uid="{00000000-0005-0000-0000-0000420B0000}"/>
    <cellStyle name="輸入 7 5 10 2" xfId="38041" xr:uid="{00000000-0005-0000-0000-0000F84B0000}"/>
    <cellStyle name="輸入 7 5 10 3" xfId="51533" xr:uid="{00000000-0005-0000-0000-0000F84B0000}"/>
    <cellStyle name="輸入 7 5 11" xfId="55643" xr:uid="{00000000-0005-0000-0000-0000A3060000}"/>
    <cellStyle name="輸入 7 5 2" xfId="6029" xr:uid="{00000000-0005-0000-0000-0000420B0000}"/>
    <cellStyle name="輸入 7 5 2 2" xfId="26437" xr:uid="{00000000-0005-0000-0000-0000F94B0000}"/>
    <cellStyle name="輸入 7 5 2 3" xfId="41751" xr:uid="{00000000-0005-0000-0000-0000F94B0000}"/>
    <cellStyle name="輸入 7 5 3" xfId="7995" xr:uid="{00000000-0005-0000-0000-0000420B0000}"/>
    <cellStyle name="輸入 7 5 3 2" xfId="28023" xr:uid="{00000000-0005-0000-0000-0000FA4B0000}"/>
    <cellStyle name="輸入 7 5 3 3" xfId="42937" xr:uid="{00000000-0005-0000-0000-0000FA4B0000}"/>
    <cellStyle name="輸入 7 5 4" xfId="8855" xr:uid="{00000000-0005-0000-0000-0000420B0000}"/>
    <cellStyle name="輸入 7 5 4 2" xfId="28704" xr:uid="{00000000-0005-0000-0000-0000FB4B0000}"/>
    <cellStyle name="輸入 7 5 4 3" xfId="43414" xr:uid="{00000000-0005-0000-0000-0000FB4B0000}"/>
    <cellStyle name="輸入 7 5 5" xfId="9712" xr:uid="{00000000-0005-0000-0000-0000420B0000}"/>
    <cellStyle name="輸入 7 5 5 2" xfId="29313" xr:uid="{00000000-0005-0000-0000-0000FC4B0000}"/>
    <cellStyle name="輸入 7 5 5 3" xfId="43911" xr:uid="{00000000-0005-0000-0000-0000FC4B0000}"/>
    <cellStyle name="輸入 7 5 6" xfId="11133" xr:uid="{00000000-0005-0000-0000-0000BD2B0000}"/>
    <cellStyle name="輸入 7 5 7" xfId="13067" xr:uid="{00000000-0005-0000-0000-0000420B0000}"/>
    <cellStyle name="輸入 7 5 7 2" xfId="31623" xr:uid="{00000000-0005-0000-0000-0000FE4B0000}"/>
    <cellStyle name="輸入 7 5 7 3" xfId="45706" xr:uid="{00000000-0005-0000-0000-0000FE4B0000}"/>
    <cellStyle name="輸入 7 5 8" xfId="16728" xr:uid="{00000000-0005-0000-0000-0000420B0000}"/>
    <cellStyle name="輸入 7 5 8 2" xfId="35284" xr:uid="{00000000-0005-0000-0000-0000FF4B0000}"/>
    <cellStyle name="輸入 7 5 8 3" xfId="48997" xr:uid="{00000000-0005-0000-0000-0000FF4B0000}"/>
    <cellStyle name="輸入 7 5 9" xfId="12103" xr:uid="{00000000-0005-0000-0000-0000A3060000}"/>
    <cellStyle name="輸入 7 5 9 2" xfId="30666" xr:uid="{00000000-0005-0000-0000-0000004C0000}"/>
    <cellStyle name="輸入 7 5 9 3" xfId="44807" xr:uid="{00000000-0005-0000-0000-0000004C0000}"/>
    <cellStyle name="輸入 7 6" xfId="2995" xr:uid="{00000000-0005-0000-0000-0000A3060000}"/>
    <cellStyle name="輸入 7 6 10" xfId="24197" xr:uid="{00000000-0005-0000-0000-0000014C0000}"/>
    <cellStyle name="輸入 7 6 11" xfId="55816" xr:uid="{00000000-0005-0000-0000-0000A3060000}"/>
    <cellStyle name="輸入 7 6 2" xfId="6202" xr:uid="{00000000-0005-0000-0000-0000430B0000}"/>
    <cellStyle name="輸入 7 6 2 2" xfId="20871" xr:uid="{00000000-0005-0000-0000-0000CB0E0000}"/>
    <cellStyle name="輸入 7 6 2 2 2" xfId="39414" xr:uid="{00000000-0005-0000-0000-0000034C0000}"/>
    <cellStyle name="輸入 7 6 2 2 3" xfId="52775" xr:uid="{00000000-0005-0000-0000-0000034C0000}"/>
    <cellStyle name="輸入 7 6 2 3" xfId="26610" xr:uid="{00000000-0005-0000-0000-0000024C0000}"/>
    <cellStyle name="輸入 7 6 2 4" xfId="41904" xr:uid="{00000000-0005-0000-0000-0000024C0000}"/>
    <cellStyle name="輸入 7 6 3" xfId="9885" xr:uid="{00000000-0005-0000-0000-0000430B0000}"/>
    <cellStyle name="輸入 7 6 3 2" xfId="29486" xr:uid="{00000000-0005-0000-0000-0000044C0000}"/>
    <cellStyle name="輸入 7 6 3 3" xfId="44064" xr:uid="{00000000-0005-0000-0000-0000044C0000}"/>
    <cellStyle name="輸入 7 6 4" xfId="11134" xr:uid="{00000000-0005-0000-0000-0000BE2B0000}"/>
    <cellStyle name="輸入 7 6 5" xfId="12011" xr:uid="{00000000-0005-0000-0000-0000430B0000}"/>
    <cellStyle name="輸入 7 6 5 2" xfId="30575" xr:uid="{00000000-0005-0000-0000-0000064C0000}"/>
    <cellStyle name="輸入 7 6 5 3" xfId="44719" xr:uid="{00000000-0005-0000-0000-0000064C0000}"/>
    <cellStyle name="輸入 7 6 6" xfId="16901" xr:uid="{00000000-0005-0000-0000-0000430B0000}"/>
    <cellStyle name="輸入 7 6 6 2" xfId="35457" xr:uid="{00000000-0005-0000-0000-0000074C0000}"/>
    <cellStyle name="輸入 7 6 6 3" xfId="49150" xr:uid="{00000000-0005-0000-0000-0000074C0000}"/>
    <cellStyle name="輸入 7 6 7" xfId="14793" xr:uid="{00000000-0005-0000-0000-0000A3060000}"/>
    <cellStyle name="輸入 7 6 7 2" xfId="33349" xr:uid="{00000000-0005-0000-0000-0000084C0000}"/>
    <cellStyle name="輸入 7 6 7 3" xfId="47312" xr:uid="{00000000-0005-0000-0000-0000084C0000}"/>
    <cellStyle name="輸入 7 6 8" xfId="18698" xr:uid="{00000000-0005-0000-0000-0000430B0000}"/>
    <cellStyle name="輸入 7 6 8 2" xfId="37254" xr:uid="{00000000-0005-0000-0000-0000094C0000}"/>
    <cellStyle name="輸入 7 6 8 3" xfId="50751" xr:uid="{00000000-0005-0000-0000-0000094C0000}"/>
    <cellStyle name="輸入 7 6 9" xfId="21759" xr:uid="{00000000-0005-0000-0000-0000A3060000}"/>
    <cellStyle name="輸入 7 6 9 2" xfId="40299" xr:uid="{00000000-0005-0000-0000-00000A4C0000}"/>
    <cellStyle name="輸入 7 6 9 3" xfId="53647" xr:uid="{00000000-0005-0000-0000-00000A4C0000}"/>
    <cellStyle name="輸入 7 7" xfId="4865" xr:uid="{00000000-0005-0000-0000-0000340B0000}"/>
    <cellStyle name="輸入 7 7 2" xfId="20026" xr:uid="{00000000-0005-0000-0000-0000CC0E0000}"/>
    <cellStyle name="輸入 7 7 2 2" xfId="38579" xr:uid="{00000000-0005-0000-0000-00000C4C0000}"/>
    <cellStyle name="輸入 7 7 2 3" xfId="52071" xr:uid="{00000000-0005-0000-0000-00000C4C0000}"/>
    <cellStyle name="輸入 7 7 3" xfId="25316" xr:uid="{00000000-0005-0000-0000-00000B4C0000}"/>
    <cellStyle name="輸入 7 7 4" xfId="27649" xr:uid="{00000000-0005-0000-0000-00000B4C0000}"/>
    <cellStyle name="輸入 7 8" xfId="11119" xr:uid="{00000000-0005-0000-0000-0000AF2B0000}"/>
    <cellStyle name="輸入 7 9" xfId="15188" xr:uid="{00000000-0005-0000-0000-0000A3060000}"/>
    <cellStyle name="輸入 7 9 2" xfId="33744" xr:uid="{00000000-0005-0000-0000-00000E4C0000}"/>
    <cellStyle name="輸入 7 9 3" xfId="47691" xr:uid="{00000000-0005-0000-0000-00000E4C0000}"/>
    <cellStyle name="輸入 8" xfId="1656" xr:uid="{00000000-0005-0000-0000-0000A7060000}"/>
    <cellStyle name="輸入 8 10" xfId="17893" xr:uid="{00000000-0005-0000-0000-0000440B0000}"/>
    <cellStyle name="輸入 8 10 2" xfId="36449" xr:uid="{00000000-0005-0000-0000-0000104C0000}"/>
    <cellStyle name="輸入 8 10 3" xfId="50034" xr:uid="{00000000-0005-0000-0000-0000104C0000}"/>
    <cellStyle name="輸入 8 11" xfId="18906" xr:uid="{00000000-0005-0000-0000-0000440B0000}"/>
    <cellStyle name="輸入 8 11 2" xfId="37462" xr:uid="{00000000-0005-0000-0000-0000114C0000}"/>
    <cellStyle name="輸入 8 11 3" xfId="50954" xr:uid="{00000000-0005-0000-0000-0000114C0000}"/>
    <cellStyle name="輸入 8 12" xfId="21196" xr:uid="{00000000-0005-0000-0000-0000A7060000}"/>
    <cellStyle name="輸入 8 12 2" xfId="39736" xr:uid="{00000000-0005-0000-0000-0000124C0000}"/>
    <cellStyle name="輸入 8 12 3" xfId="53084" xr:uid="{00000000-0005-0000-0000-0000124C0000}"/>
    <cellStyle name="輸入 8 13" xfId="19065" xr:uid="{00000000-0005-0000-0000-0000A7060000}"/>
    <cellStyle name="輸入 8 13 2" xfId="37621" xr:uid="{00000000-0005-0000-0000-0000134C0000}"/>
    <cellStyle name="輸入 8 13 3" xfId="51113" xr:uid="{00000000-0005-0000-0000-0000134C0000}"/>
    <cellStyle name="輸入 8 14" xfId="23277" xr:uid="{00000000-0005-0000-0000-00000F4C0000}"/>
    <cellStyle name="輸入 8 15" xfId="29802" xr:uid="{00000000-0005-0000-0000-00000F4C0000}"/>
    <cellStyle name="輸入 8 16" xfId="54643" xr:uid="{00000000-0005-0000-0000-0000A7060000}"/>
    <cellStyle name="輸入 8 2" xfId="1657" xr:uid="{00000000-0005-0000-0000-0000A8060000}"/>
    <cellStyle name="輸入 8 2 10" xfId="19927" xr:uid="{00000000-0005-0000-0000-0000450B0000}"/>
    <cellStyle name="輸入 8 2 10 2" xfId="38483" xr:uid="{00000000-0005-0000-0000-0000154C0000}"/>
    <cellStyle name="輸入 8 2 10 3" xfId="51975" xr:uid="{00000000-0005-0000-0000-0000154C0000}"/>
    <cellStyle name="輸入 8 2 11" xfId="21197" xr:uid="{00000000-0005-0000-0000-0000A8060000}"/>
    <cellStyle name="輸入 8 2 11 2" xfId="39737" xr:uid="{00000000-0005-0000-0000-0000164C0000}"/>
    <cellStyle name="輸入 8 2 11 3" xfId="53085" xr:uid="{00000000-0005-0000-0000-0000164C0000}"/>
    <cellStyle name="輸入 8 2 12" xfId="19826" xr:uid="{00000000-0005-0000-0000-0000A8060000}"/>
    <cellStyle name="輸入 8 2 12 2" xfId="38382" xr:uid="{00000000-0005-0000-0000-0000174C0000}"/>
    <cellStyle name="輸入 8 2 12 3" xfId="51874" xr:uid="{00000000-0005-0000-0000-0000174C0000}"/>
    <cellStyle name="輸入 8 2 13" xfId="23278" xr:uid="{00000000-0005-0000-0000-0000144C0000}"/>
    <cellStyle name="輸入 8 2 14" xfId="23110" xr:uid="{00000000-0005-0000-0000-0000144C0000}"/>
    <cellStyle name="輸入 8 2 15" xfId="54644" xr:uid="{00000000-0005-0000-0000-0000A8060000}"/>
    <cellStyle name="輸入 8 2 2" xfId="1658" xr:uid="{00000000-0005-0000-0000-0000A9060000}"/>
    <cellStyle name="輸入 8 2 2 10" xfId="21198" xr:uid="{00000000-0005-0000-0000-0000A9060000}"/>
    <cellStyle name="輸入 8 2 2 10 2" xfId="39738" xr:uid="{00000000-0005-0000-0000-0000194C0000}"/>
    <cellStyle name="輸入 8 2 2 10 3" xfId="53086" xr:uid="{00000000-0005-0000-0000-0000194C0000}"/>
    <cellStyle name="輸入 8 2 2 11" xfId="19120" xr:uid="{00000000-0005-0000-0000-0000A9060000}"/>
    <cellStyle name="輸入 8 2 2 11 2" xfId="37676" xr:uid="{00000000-0005-0000-0000-00001A4C0000}"/>
    <cellStyle name="輸入 8 2 2 11 3" xfId="51168" xr:uid="{00000000-0005-0000-0000-00001A4C0000}"/>
    <cellStyle name="輸入 8 2 2 12" xfId="23279" xr:uid="{00000000-0005-0000-0000-0000184C0000}"/>
    <cellStyle name="輸入 8 2 2 13" xfId="29801" xr:uid="{00000000-0005-0000-0000-0000184C0000}"/>
    <cellStyle name="輸入 8 2 2 14" xfId="54645" xr:uid="{00000000-0005-0000-0000-0000A9060000}"/>
    <cellStyle name="輸入 8 2 2 2" xfId="2020" xr:uid="{00000000-0005-0000-0000-0000A9060000}"/>
    <cellStyle name="輸入 8 2 2 2 10" xfId="18655" xr:uid="{00000000-0005-0000-0000-0000A9060000}"/>
    <cellStyle name="輸入 8 2 2 2 10 2" xfId="37211" xr:uid="{00000000-0005-0000-0000-00001C4C0000}"/>
    <cellStyle name="輸入 8 2 2 2 10 3" xfId="50708" xr:uid="{00000000-0005-0000-0000-00001C4C0000}"/>
    <cellStyle name="輸入 8 2 2 2 11" xfId="13913" xr:uid="{00000000-0005-0000-0000-0000470B0000}"/>
    <cellStyle name="輸入 8 2 2 2 11 2" xfId="32469" xr:uid="{00000000-0005-0000-0000-00001D4C0000}"/>
    <cellStyle name="輸入 8 2 2 2 11 3" xfId="46481" xr:uid="{00000000-0005-0000-0000-00001D4C0000}"/>
    <cellStyle name="輸入 8 2 2 2 12" xfId="23540" xr:uid="{00000000-0005-0000-0000-00001B4C0000}"/>
    <cellStyle name="輸入 8 2 2 2 13" xfId="54940" xr:uid="{00000000-0005-0000-0000-0000A9060000}"/>
    <cellStyle name="輸入 8 2 2 2 2" xfId="5227" xr:uid="{00000000-0005-0000-0000-0000470B0000}"/>
    <cellStyle name="輸入 8 2 2 2 2 2" xfId="20254" xr:uid="{00000000-0005-0000-0000-0000D10E0000}"/>
    <cellStyle name="輸入 8 2 2 2 2 2 2" xfId="38806" xr:uid="{00000000-0005-0000-0000-00001F4C0000}"/>
    <cellStyle name="輸入 8 2 2 2 2 2 3" xfId="52285" xr:uid="{00000000-0005-0000-0000-00001F4C0000}"/>
    <cellStyle name="輸入 8 2 2 2 2 3" xfId="25644" xr:uid="{00000000-0005-0000-0000-00001E4C0000}"/>
    <cellStyle name="輸入 8 2 2 2 2 4" xfId="41140" xr:uid="{00000000-0005-0000-0000-00001E4C0000}"/>
    <cellStyle name="輸入 8 2 2 2 3" xfId="7193" xr:uid="{00000000-0005-0000-0000-0000470B0000}"/>
    <cellStyle name="輸入 8 2 2 2 3 2" xfId="27378" xr:uid="{00000000-0005-0000-0000-0000204C0000}"/>
    <cellStyle name="輸入 8 2 2 2 3 3" xfId="42469" xr:uid="{00000000-0005-0000-0000-0000204C0000}"/>
    <cellStyle name="輸入 8 2 2 2 4" xfId="4130" xr:uid="{00000000-0005-0000-0000-0000470B0000}"/>
    <cellStyle name="輸入 8 2 2 2 4 2" xfId="24683" xr:uid="{00000000-0005-0000-0000-0000214C0000}"/>
    <cellStyle name="輸入 8 2 2 2 4 3" xfId="28477" xr:uid="{00000000-0005-0000-0000-0000214C0000}"/>
    <cellStyle name="輸入 8 2 2 2 5" xfId="6690" xr:uid="{00000000-0005-0000-0000-0000470B0000}"/>
    <cellStyle name="輸入 8 2 2 2 5 2" xfId="26951" xr:uid="{00000000-0005-0000-0000-0000224C0000}"/>
    <cellStyle name="輸入 8 2 2 2 5 3" xfId="42125" xr:uid="{00000000-0005-0000-0000-0000224C0000}"/>
    <cellStyle name="輸入 8 2 2 2 6" xfId="11138" xr:uid="{00000000-0005-0000-0000-0000C22B0000}"/>
    <cellStyle name="輸入 8 2 2 2 7" xfId="12605" xr:uid="{00000000-0005-0000-0000-0000A9060000}"/>
    <cellStyle name="輸入 8 2 2 2 7 2" xfId="31161" xr:uid="{00000000-0005-0000-0000-0000244C0000}"/>
    <cellStyle name="輸入 8 2 2 2 7 3" xfId="45261" xr:uid="{00000000-0005-0000-0000-0000244C0000}"/>
    <cellStyle name="輸入 8 2 2 2 8" xfId="14646" xr:uid="{00000000-0005-0000-0000-0000460B0000}"/>
    <cellStyle name="輸入 8 2 2 2 8 2" xfId="33202" xr:uid="{00000000-0005-0000-0000-0000254C0000}"/>
    <cellStyle name="輸入 8 2 2 2 8 3" xfId="47172" xr:uid="{00000000-0005-0000-0000-0000254C0000}"/>
    <cellStyle name="輸入 8 2 2 2 9" xfId="14751" xr:uid="{00000000-0005-0000-0000-0000470B0000}"/>
    <cellStyle name="輸入 8 2 2 2 9 2" xfId="33307" xr:uid="{00000000-0005-0000-0000-0000264C0000}"/>
    <cellStyle name="輸入 8 2 2 2 9 3" xfId="47272" xr:uid="{00000000-0005-0000-0000-0000264C0000}"/>
    <cellStyle name="輸入 8 2 2 3" xfId="2828" xr:uid="{00000000-0005-0000-0000-0000A9060000}"/>
    <cellStyle name="輸入 8 2 2 3 10" xfId="19381" xr:uid="{00000000-0005-0000-0000-0000480B0000}"/>
    <cellStyle name="輸入 8 2 2 3 10 2" xfId="37937" xr:uid="{00000000-0005-0000-0000-0000284C0000}"/>
    <cellStyle name="輸入 8 2 2 3 10 3" xfId="51429" xr:uid="{00000000-0005-0000-0000-0000284C0000}"/>
    <cellStyle name="輸入 8 2 2 3 11" xfId="55649" xr:uid="{00000000-0005-0000-0000-0000A9060000}"/>
    <cellStyle name="輸入 8 2 2 3 2" xfId="6035" xr:uid="{00000000-0005-0000-0000-0000480B0000}"/>
    <cellStyle name="輸入 8 2 2 3 2 2" xfId="26443" xr:uid="{00000000-0005-0000-0000-0000294C0000}"/>
    <cellStyle name="輸入 8 2 2 3 2 3" xfId="41757" xr:uid="{00000000-0005-0000-0000-0000294C0000}"/>
    <cellStyle name="輸入 8 2 2 3 3" xfId="8001" xr:uid="{00000000-0005-0000-0000-0000480B0000}"/>
    <cellStyle name="輸入 8 2 2 3 3 2" xfId="28029" xr:uid="{00000000-0005-0000-0000-00002A4C0000}"/>
    <cellStyle name="輸入 8 2 2 3 3 3" xfId="42943" xr:uid="{00000000-0005-0000-0000-00002A4C0000}"/>
    <cellStyle name="輸入 8 2 2 3 4" xfId="8861" xr:uid="{00000000-0005-0000-0000-0000480B0000}"/>
    <cellStyle name="輸入 8 2 2 3 4 2" xfId="28710" xr:uid="{00000000-0005-0000-0000-00002B4C0000}"/>
    <cellStyle name="輸入 8 2 2 3 4 3" xfId="43420" xr:uid="{00000000-0005-0000-0000-00002B4C0000}"/>
    <cellStyle name="輸入 8 2 2 3 5" xfId="9718" xr:uid="{00000000-0005-0000-0000-0000480B0000}"/>
    <cellStyle name="輸入 8 2 2 3 5 2" xfId="29319" xr:uid="{00000000-0005-0000-0000-00002C4C0000}"/>
    <cellStyle name="輸入 8 2 2 3 5 3" xfId="43917" xr:uid="{00000000-0005-0000-0000-00002C4C0000}"/>
    <cellStyle name="輸入 8 2 2 3 6" xfId="11139" xr:uid="{00000000-0005-0000-0000-0000C32B0000}"/>
    <cellStyle name="輸入 8 2 2 3 7" xfId="13061" xr:uid="{00000000-0005-0000-0000-0000480B0000}"/>
    <cellStyle name="輸入 8 2 2 3 7 2" xfId="31617" xr:uid="{00000000-0005-0000-0000-00002E4C0000}"/>
    <cellStyle name="輸入 8 2 2 3 7 3" xfId="45700" xr:uid="{00000000-0005-0000-0000-00002E4C0000}"/>
    <cellStyle name="輸入 8 2 2 3 8" xfId="16734" xr:uid="{00000000-0005-0000-0000-0000480B0000}"/>
    <cellStyle name="輸入 8 2 2 3 8 2" xfId="35290" xr:uid="{00000000-0005-0000-0000-00002F4C0000}"/>
    <cellStyle name="輸入 8 2 2 3 8 3" xfId="49003" xr:uid="{00000000-0005-0000-0000-00002F4C0000}"/>
    <cellStyle name="輸入 8 2 2 3 9" xfId="18186" xr:uid="{00000000-0005-0000-0000-0000A9060000}"/>
    <cellStyle name="輸入 8 2 2 3 9 2" xfId="36742" xr:uid="{00000000-0005-0000-0000-0000304C0000}"/>
    <cellStyle name="輸入 8 2 2 3 9 3" xfId="50293" xr:uid="{00000000-0005-0000-0000-0000304C0000}"/>
    <cellStyle name="輸入 8 2 2 4" xfId="3001" xr:uid="{00000000-0005-0000-0000-0000A9060000}"/>
    <cellStyle name="輸入 8 2 2 4 10" xfId="24203" xr:uid="{00000000-0005-0000-0000-0000314C0000}"/>
    <cellStyle name="輸入 8 2 2 4 11" xfId="55822" xr:uid="{00000000-0005-0000-0000-0000A9060000}"/>
    <cellStyle name="輸入 8 2 2 4 2" xfId="6208" xr:uid="{00000000-0005-0000-0000-0000490B0000}"/>
    <cellStyle name="輸入 8 2 2 4 2 2" xfId="20877" xr:uid="{00000000-0005-0000-0000-0000D40E0000}"/>
    <cellStyle name="輸入 8 2 2 4 2 2 2" xfId="39420" xr:uid="{00000000-0005-0000-0000-0000334C0000}"/>
    <cellStyle name="輸入 8 2 2 4 2 2 3" xfId="52781" xr:uid="{00000000-0005-0000-0000-0000334C0000}"/>
    <cellStyle name="輸入 8 2 2 4 2 3" xfId="26616" xr:uid="{00000000-0005-0000-0000-0000324C0000}"/>
    <cellStyle name="輸入 8 2 2 4 2 4" xfId="41910" xr:uid="{00000000-0005-0000-0000-0000324C0000}"/>
    <cellStyle name="輸入 8 2 2 4 3" xfId="9891" xr:uid="{00000000-0005-0000-0000-0000490B0000}"/>
    <cellStyle name="輸入 8 2 2 4 3 2" xfId="29492" xr:uid="{00000000-0005-0000-0000-0000344C0000}"/>
    <cellStyle name="輸入 8 2 2 4 3 3" xfId="44070" xr:uid="{00000000-0005-0000-0000-0000344C0000}"/>
    <cellStyle name="輸入 8 2 2 4 4" xfId="11140" xr:uid="{00000000-0005-0000-0000-0000C42B0000}"/>
    <cellStyle name="輸入 8 2 2 4 5" xfId="11841" xr:uid="{00000000-0005-0000-0000-0000490B0000}"/>
    <cellStyle name="輸入 8 2 2 4 5 2" xfId="30405" xr:uid="{00000000-0005-0000-0000-0000364C0000}"/>
    <cellStyle name="輸入 8 2 2 4 5 3" xfId="44550" xr:uid="{00000000-0005-0000-0000-0000364C0000}"/>
    <cellStyle name="輸入 8 2 2 4 6" xfId="16907" xr:uid="{00000000-0005-0000-0000-0000490B0000}"/>
    <cellStyle name="輸入 8 2 2 4 6 2" xfId="35463" xr:uid="{00000000-0005-0000-0000-0000374C0000}"/>
    <cellStyle name="輸入 8 2 2 4 6 3" xfId="49156" xr:uid="{00000000-0005-0000-0000-0000374C0000}"/>
    <cellStyle name="輸入 8 2 2 4 7" xfId="17598" xr:uid="{00000000-0005-0000-0000-0000A9060000}"/>
    <cellStyle name="輸入 8 2 2 4 7 2" xfId="36154" xr:uid="{00000000-0005-0000-0000-0000384C0000}"/>
    <cellStyle name="輸入 8 2 2 4 7 3" xfId="49783" xr:uid="{00000000-0005-0000-0000-0000384C0000}"/>
    <cellStyle name="輸入 8 2 2 4 8" xfId="15372" xr:uid="{00000000-0005-0000-0000-0000490B0000}"/>
    <cellStyle name="輸入 8 2 2 4 8 2" xfId="33928" xr:uid="{00000000-0005-0000-0000-0000394C0000}"/>
    <cellStyle name="輸入 8 2 2 4 8 3" xfId="47859" xr:uid="{00000000-0005-0000-0000-0000394C0000}"/>
    <cellStyle name="輸入 8 2 2 4 9" xfId="21765" xr:uid="{00000000-0005-0000-0000-0000A9060000}"/>
    <cellStyle name="輸入 8 2 2 4 9 2" xfId="40305" xr:uid="{00000000-0005-0000-0000-00003A4C0000}"/>
    <cellStyle name="輸入 8 2 2 4 9 3" xfId="53653" xr:uid="{00000000-0005-0000-0000-00003A4C0000}"/>
    <cellStyle name="輸入 8 2 2 5" xfId="4871" xr:uid="{00000000-0005-0000-0000-0000460B0000}"/>
    <cellStyle name="輸入 8 2 2 5 2" xfId="20032" xr:uid="{00000000-0005-0000-0000-0000D50E0000}"/>
    <cellStyle name="輸入 8 2 2 5 2 2" xfId="38585" xr:uid="{00000000-0005-0000-0000-00003C4C0000}"/>
    <cellStyle name="輸入 8 2 2 5 2 3" xfId="52077" xr:uid="{00000000-0005-0000-0000-00003C4C0000}"/>
    <cellStyle name="輸入 8 2 2 5 3" xfId="25322" xr:uid="{00000000-0005-0000-0000-00003B4C0000}"/>
    <cellStyle name="輸入 8 2 2 5 4" xfId="22512" xr:uid="{00000000-0005-0000-0000-00003B4C0000}"/>
    <cellStyle name="輸入 8 2 2 6" xfId="11137" xr:uid="{00000000-0005-0000-0000-0000C12B0000}"/>
    <cellStyle name="輸入 8 2 2 7" xfId="13997" xr:uid="{00000000-0005-0000-0000-0000A9060000}"/>
    <cellStyle name="輸入 8 2 2 7 2" xfId="32553" xr:uid="{00000000-0005-0000-0000-00003E4C0000}"/>
    <cellStyle name="輸入 8 2 2 7 3" xfId="46560" xr:uid="{00000000-0005-0000-0000-00003E4C0000}"/>
    <cellStyle name="輸入 8 2 2 8" xfId="14226" xr:uid="{00000000-0005-0000-0000-0000460B0000}"/>
    <cellStyle name="輸入 8 2 2 8 2" xfId="32782" xr:uid="{00000000-0005-0000-0000-00003F4C0000}"/>
    <cellStyle name="輸入 8 2 2 8 3" xfId="46779" xr:uid="{00000000-0005-0000-0000-00003F4C0000}"/>
    <cellStyle name="輸入 8 2 2 9" xfId="19263" xr:uid="{00000000-0005-0000-0000-0000460B0000}"/>
    <cellStyle name="輸入 8 2 2 9 2" xfId="37819" xr:uid="{00000000-0005-0000-0000-0000404C0000}"/>
    <cellStyle name="輸入 8 2 2 9 3" xfId="51311" xr:uid="{00000000-0005-0000-0000-0000404C0000}"/>
    <cellStyle name="輸入 8 2 3" xfId="2021" xr:uid="{00000000-0005-0000-0000-0000A8060000}"/>
    <cellStyle name="輸入 8 2 3 10" xfId="16013" xr:uid="{00000000-0005-0000-0000-0000A8060000}"/>
    <cellStyle name="輸入 8 2 3 10 2" xfId="34569" xr:uid="{00000000-0005-0000-0000-0000424C0000}"/>
    <cellStyle name="輸入 8 2 3 10 3" xfId="48393" xr:uid="{00000000-0005-0000-0000-0000424C0000}"/>
    <cellStyle name="輸入 8 2 3 11" xfId="18768" xr:uid="{00000000-0005-0000-0000-00004A0B0000}"/>
    <cellStyle name="輸入 8 2 3 11 2" xfId="37324" xr:uid="{00000000-0005-0000-0000-0000434C0000}"/>
    <cellStyle name="輸入 8 2 3 11 3" xfId="50821" xr:uid="{00000000-0005-0000-0000-0000434C0000}"/>
    <cellStyle name="輸入 8 2 3 12" xfId="23541" xr:uid="{00000000-0005-0000-0000-0000414C0000}"/>
    <cellStyle name="輸入 8 2 3 13" xfId="54941" xr:uid="{00000000-0005-0000-0000-0000A8060000}"/>
    <cellStyle name="輸入 8 2 3 2" xfId="5228" xr:uid="{00000000-0005-0000-0000-00004A0B0000}"/>
    <cellStyle name="輸入 8 2 3 2 2" xfId="20255" xr:uid="{00000000-0005-0000-0000-0000D70E0000}"/>
    <cellStyle name="輸入 8 2 3 2 2 2" xfId="38807" xr:uid="{00000000-0005-0000-0000-0000454C0000}"/>
    <cellStyle name="輸入 8 2 3 2 2 3" xfId="52286" xr:uid="{00000000-0005-0000-0000-0000454C0000}"/>
    <cellStyle name="輸入 8 2 3 2 3" xfId="25645" xr:uid="{00000000-0005-0000-0000-0000444C0000}"/>
    <cellStyle name="輸入 8 2 3 2 4" xfId="41141" xr:uid="{00000000-0005-0000-0000-0000444C0000}"/>
    <cellStyle name="輸入 8 2 3 3" xfId="7194" xr:uid="{00000000-0005-0000-0000-00004A0B0000}"/>
    <cellStyle name="輸入 8 2 3 3 2" xfId="27379" xr:uid="{00000000-0005-0000-0000-0000464C0000}"/>
    <cellStyle name="輸入 8 2 3 3 3" xfId="42470" xr:uid="{00000000-0005-0000-0000-0000464C0000}"/>
    <cellStyle name="輸入 8 2 3 4" xfId="4131" xr:uid="{00000000-0005-0000-0000-00004A0B0000}"/>
    <cellStyle name="輸入 8 2 3 4 2" xfId="24684" xr:uid="{00000000-0005-0000-0000-0000474C0000}"/>
    <cellStyle name="輸入 8 2 3 4 3" xfId="22708" xr:uid="{00000000-0005-0000-0000-0000474C0000}"/>
    <cellStyle name="輸入 8 2 3 5" xfId="7243" xr:uid="{00000000-0005-0000-0000-00004A0B0000}"/>
    <cellStyle name="輸入 8 2 3 5 2" xfId="27428" xr:uid="{00000000-0005-0000-0000-0000484C0000}"/>
    <cellStyle name="輸入 8 2 3 5 3" xfId="42519" xr:uid="{00000000-0005-0000-0000-0000484C0000}"/>
    <cellStyle name="輸入 8 2 3 6" xfId="11141" xr:uid="{00000000-0005-0000-0000-0000C52B0000}"/>
    <cellStyle name="輸入 8 2 3 7" xfId="12604" xr:uid="{00000000-0005-0000-0000-0000A8060000}"/>
    <cellStyle name="輸入 8 2 3 7 2" xfId="31160" xr:uid="{00000000-0005-0000-0000-00004A4C0000}"/>
    <cellStyle name="輸入 8 2 3 7 3" xfId="45260" xr:uid="{00000000-0005-0000-0000-00004A4C0000}"/>
    <cellStyle name="輸入 8 2 3 8" xfId="12223" xr:uid="{00000000-0005-0000-0000-0000490B0000}"/>
    <cellStyle name="輸入 8 2 3 8 2" xfId="30784" xr:uid="{00000000-0005-0000-0000-00004B4C0000}"/>
    <cellStyle name="輸入 8 2 3 8 3" xfId="44908" xr:uid="{00000000-0005-0000-0000-00004B4C0000}"/>
    <cellStyle name="輸入 8 2 3 9" xfId="12161" xr:uid="{00000000-0005-0000-0000-00004A0B0000}"/>
    <cellStyle name="輸入 8 2 3 9 2" xfId="30724" xr:uid="{00000000-0005-0000-0000-00004C4C0000}"/>
    <cellStyle name="輸入 8 2 3 9 3" xfId="44858" xr:uid="{00000000-0005-0000-0000-00004C4C0000}"/>
    <cellStyle name="輸入 8 2 4" xfId="2827" xr:uid="{00000000-0005-0000-0000-0000A8060000}"/>
    <cellStyle name="輸入 8 2 4 10" xfId="19667" xr:uid="{00000000-0005-0000-0000-00004B0B0000}"/>
    <cellStyle name="輸入 8 2 4 10 2" xfId="38223" xr:uid="{00000000-0005-0000-0000-00004E4C0000}"/>
    <cellStyle name="輸入 8 2 4 10 3" xfId="51715" xr:uid="{00000000-0005-0000-0000-00004E4C0000}"/>
    <cellStyle name="輸入 8 2 4 11" xfId="55648" xr:uid="{00000000-0005-0000-0000-0000A8060000}"/>
    <cellStyle name="輸入 8 2 4 2" xfId="6034" xr:uid="{00000000-0005-0000-0000-00004B0B0000}"/>
    <cellStyle name="輸入 8 2 4 2 2" xfId="26442" xr:uid="{00000000-0005-0000-0000-00004F4C0000}"/>
    <cellStyle name="輸入 8 2 4 2 3" xfId="41756" xr:uid="{00000000-0005-0000-0000-00004F4C0000}"/>
    <cellStyle name="輸入 8 2 4 3" xfId="8000" xr:uid="{00000000-0005-0000-0000-00004B0B0000}"/>
    <cellStyle name="輸入 8 2 4 3 2" xfId="28028" xr:uid="{00000000-0005-0000-0000-0000504C0000}"/>
    <cellStyle name="輸入 8 2 4 3 3" xfId="42942" xr:uid="{00000000-0005-0000-0000-0000504C0000}"/>
    <cellStyle name="輸入 8 2 4 4" xfId="8860" xr:uid="{00000000-0005-0000-0000-00004B0B0000}"/>
    <cellStyle name="輸入 8 2 4 4 2" xfId="28709" xr:uid="{00000000-0005-0000-0000-0000514C0000}"/>
    <cellStyle name="輸入 8 2 4 4 3" xfId="43419" xr:uid="{00000000-0005-0000-0000-0000514C0000}"/>
    <cellStyle name="輸入 8 2 4 5" xfId="9717" xr:uid="{00000000-0005-0000-0000-00004B0B0000}"/>
    <cellStyle name="輸入 8 2 4 5 2" xfId="29318" xr:uid="{00000000-0005-0000-0000-0000524C0000}"/>
    <cellStyle name="輸入 8 2 4 5 3" xfId="43916" xr:uid="{00000000-0005-0000-0000-0000524C0000}"/>
    <cellStyle name="輸入 8 2 4 6" xfId="11142" xr:uid="{00000000-0005-0000-0000-0000C62B0000}"/>
    <cellStyle name="輸入 8 2 4 7" xfId="13062" xr:uid="{00000000-0005-0000-0000-00004B0B0000}"/>
    <cellStyle name="輸入 8 2 4 7 2" xfId="31618" xr:uid="{00000000-0005-0000-0000-0000544C0000}"/>
    <cellStyle name="輸入 8 2 4 7 3" xfId="45701" xr:uid="{00000000-0005-0000-0000-0000544C0000}"/>
    <cellStyle name="輸入 8 2 4 8" xfId="16733" xr:uid="{00000000-0005-0000-0000-00004B0B0000}"/>
    <cellStyle name="輸入 8 2 4 8 2" xfId="35289" xr:uid="{00000000-0005-0000-0000-0000554C0000}"/>
    <cellStyle name="輸入 8 2 4 8 3" xfId="49002" xr:uid="{00000000-0005-0000-0000-0000554C0000}"/>
    <cellStyle name="輸入 8 2 4 9" xfId="18379" xr:uid="{00000000-0005-0000-0000-0000A8060000}"/>
    <cellStyle name="輸入 8 2 4 9 2" xfId="36935" xr:uid="{00000000-0005-0000-0000-0000564C0000}"/>
    <cellStyle name="輸入 8 2 4 9 3" xfId="50457" xr:uid="{00000000-0005-0000-0000-0000564C0000}"/>
    <cellStyle name="輸入 8 2 5" xfId="3000" xr:uid="{00000000-0005-0000-0000-0000A8060000}"/>
    <cellStyle name="輸入 8 2 5 10" xfId="24202" xr:uid="{00000000-0005-0000-0000-0000574C0000}"/>
    <cellStyle name="輸入 8 2 5 11" xfId="55821" xr:uid="{00000000-0005-0000-0000-0000A8060000}"/>
    <cellStyle name="輸入 8 2 5 2" xfId="6207" xr:uid="{00000000-0005-0000-0000-00004C0B0000}"/>
    <cellStyle name="輸入 8 2 5 2 2" xfId="20876" xr:uid="{00000000-0005-0000-0000-0000DA0E0000}"/>
    <cellStyle name="輸入 8 2 5 2 2 2" xfId="39419" xr:uid="{00000000-0005-0000-0000-0000594C0000}"/>
    <cellStyle name="輸入 8 2 5 2 2 3" xfId="52780" xr:uid="{00000000-0005-0000-0000-0000594C0000}"/>
    <cellStyle name="輸入 8 2 5 2 3" xfId="26615" xr:uid="{00000000-0005-0000-0000-0000584C0000}"/>
    <cellStyle name="輸入 8 2 5 2 4" xfId="41909" xr:uid="{00000000-0005-0000-0000-0000584C0000}"/>
    <cellStyle name="輸入 8 2 5 3" xfId="9890" xr:uid="{00000000-0005-0000-0000-00004C0B0000}"/>
    <cellStyle name="輸入 8 2 5 3 2" xfId="29491" xr:uid="{00000000-0005-0000-0000-00005A4C0000}"/>
    <cellStyle name="輸入 8 2 5 3 3" xfId="44069" xr:uid="{00000000-0005-0000-0000-00005A4C0000}"/>
    <cellStyle name="輸入 8 2 5 4" xfId="11143" xr:uid="{00000000-0005-0000-0000-0000C72B0000}"/>
    <cellStyle name="輸入 8 2 5 5" xfId="12012" xr:uid="{00000000-0005-0000-0000-00004C0B0000}"/>
    <cellStyle name="輸入 8 2 5 5 2" xfId="30576" xr:uid="{00000000-0005-0000-0000-00005C4C0000}"/>
    <cellStyle name="輸入 8 2 5 5 3" xfId="44720" xr:uid="{00000000-0005-0000-0000-00005C4C0000}"/>
    <cellStyle name="輸入 8 2 5 6" xfId="16906" xr:uid="{00000000-0005-0000-0000-00004C0B0000}"/>
    <cellStyle name="輸入 8 2 5 6 2" xfId="35462" xr:uid="{00000000-0005-0000-0000-00005D4C0000}"/>
    <cellStyle name="輸入 8 2 5 6 3" xfId="49155" xr:uid="{00000000-0005-0000-0000-00005D4C0000}"/>
    <cellStyle name="輸入 8 2 5 7" xfId="14300" xr:uid="{00000000-0005-0000-0000-0000A8060000}"/>
    <cellStyle name="輸入 8 2 5 7 2" xfId="32856" xr:uid="{00000000-0005-0000-0000-00005E4C0000}"/>
    <cellStyle name="輸入 8 2 5 7 3" xfId="46847" xr:uid="{00000000-0005-0000-0000-00005E4C0000}"/>
    <cellStyle name="輸入 8 2 5 8" xfId="18485" xr:uid="{00000000-0005-0000-0000-00004C0B0000}"/>
    <cellStyle name="輸入 8 2 5 8 2" xfId="37041" xr:uid="{00000000-0005-0000-0000-00005F4C0000}"/>
    <cellStyle name="輸入 8 2 5 8 3" xfId="50553" xr:uid="{00000000-0005-0000-0000-00005F4C0000}"/>
    <cellStyle name="輸入 8 2 5 9" xfId="21764" xr:uid="{00000000-0005-0000-0000-0000A8060000}"/>
    <cellStyle name="輸入 8 2 5 9 2" xfId="40304" xr:uid="{00000000-0005-0000-0000-0000604C0000}"/>
    <cellStyle name="輸入 8 2 5 9 3" xfId="53652" xr:uid="{00000000-0005-0000-0000-0000604C0000}"/>
    <cellStyle name="輸入 8 2 6" xfId="4870" xr:uid="{00000000-0005-0000-0000-0000450B0000}"/>
    <cellStyle name="輸入 8 2 6 2" xfId="20031" xr:uid="{00000000-0005-0000-0000-0000DB0E0000}"/>
    <cellStyle name="輸入 8 2 6 2 2" xfId="38584" xr:uid="{00000000-0005-0000-0000-0000624C0000}"/>
    <cellStyle name="輸入 8 2 6 2 3" xfId="52076" xr:uid="{00000000-0005-0000-0000-0000624C0000}"/>
    <cellStyle name="輸入 8 2 6 3" xfId="25321" xr:uid="{00000000-0005-0000-0000-0000614C0000}"/>
    <cellStyle name="輸入 8 2 6 4" xfId="22513" xr:uid="{00000000-0005-0000-0000-0000614C0000}"/>
    <cellStyle name="輸入 8 2 7" xfId="11136" xr:uid="{00000000-0005-0000-0000-0000C02B0000}"/>
    <cellStyle name="輸入 8 2 8" xfId="15187" xr:uid="{00000000-0005-0000-0000-0000A8060000}"/>
    <cellStyle name="輸入 8 2 8 2" xfId="33743" xr:uid="{00000000-0005-0000-0000-0000644C0000}"/>
    <cellStyle name="輸入 8 2 8 3" xfId="47690" xr:uid="{00000000-0005-0000-0000-0000644C0000}"/>
    <cellStyle name="輸入 8 2 9" xfId="14517" xr:uid="{00000000-0005-0000-0000-0000450B0000}"/>
    <cellStyle name="輸入 8 2 9 2" xfId="33073" xr:uid="{00000000-0005-0000-0000-0000654C0000}"/>
    <cellStyle name="輸入 8 2 9 3" xfId="47052" xr:uid="{00000000-0005-0000-0000-0000654C0000}"/>
    <cellStyle name="輸入 8 3" xfId="1659" xr:uid="{00000000-0005-0000-0000-0000AA060000}"/>
    <cellStyle name="輸入 8 3 10" xfId="21199" xr:uid="{00000000-0005-0000-0000-0000AA060000}"/>
    <cellStyle name="輸入 8 3 10 2" xfId="39739" xr:uid="{00000000-0005-0000-0000-0000674C0000}"/>
    <cellStyle name="輸入 8 3 10 3" xfId="53087" xr:uid="{00000000-0005-0000-0000-0000674C0000}"/>
    <cellStyle name="輸入 8 3 11" xfId="19763" xr:uid="{00000000-0005-0000-0000-0000AA060000}"/>
    <cellStyle name="輸入 8 3 11 2" xfId="38319" xr:uid="{00000000-0005-0000-0000-0000684C0000}"/>
    <cellStyle name="輸入 8 3 11 3" xfId="51811" xr:uid="{00000000-0005-0000-0000-0000684C0000}"/>
    <cellStyle name="輸入 8 3 12" xfId="23280" xr:uid="{00000000-0005-0000-0000-0000664C0000}"/>
    <cellStyle name="輸入 8 3 13" xfId="23109" xr:uid="{00000000-0005-0000-0000-0000664C0000}"/>
    <cellStyle name="輸入 8 3 14" xfId="54646" xr:uid="{00000000-0005-0000-0000-0000AA060000}"/>
    <cellStyle name="輸入 8 3 2" xfId="2019" xr:uid="{00000000-0005-0000-0000-0000AA060000}"/>
    <cellStyle name="輸入 8 3 2 10" xfId="18786" xr:uid="{00000000-0005-0000-0000-0000AA060000}"/>
    <cellStyle name="輸入 8 3 2 10 2" xfId="37342" xr:uid="{00000000-0005-0000-0000-00006A4C0000}"/>
    <cellStyle name="輸入 8 3 2 10 3" xfId="50835" xr:uid="{00000000-0005-0000-0000-00006A4C0000}"/>
    <cellStyle name="輸入 8 3 2 11" xfId="19580" xr:uid="{00000000-0005-0000-0000-00004E0B0000}"/>
    <cellStyle name="輸入 8 3 2 11 2" xfId="38136" xr:uid="{00000000-0005-0000-0000-00006B4C0000}"/>
    <cellStyle name="輸入 8 3 2 11 3" xfId="51628" xr:uid="{00000000-0005-0000-0000-00006B4C0000}"/>
    <cellStyle name="輸入 8 3 2 12" xfId="23539" xr:uid="{00000000-0005-0000-0000-0000694C0000}"/>
    <cellStyle name="輸入 8 3 2 13" xfId="54939" xr:uid="{00000000-0005-0000-0000-0000AA060000}"/>
    <cellStyle name="輸入 8 3 2 2" xfId="5226" xr:uid="{00000000-0005-0000-0000-00004E0B0000}"/>
    <cellStyle name="輸入 8 3 2 2 2" xfId="20253" xr:uid="{00000000-0005-0000-0000-0000DE0E0000}"/>
    <cellStyle name="輸入 8 3 2 2 2 2" xfId="38805" xr:uid="{00000000-0005-0000-0000-00006D4C0000}"/>
    <cellStyle name="輸入 8 3 2 2 2 3" xfId="52284" xr:uid="{00000000-0005-0000-0000-00006D4C0000}"/>
    <cellStyle name="輸入 8 3 2 2 3" xfId="25643" xr:uid="{00000000-0005-0000-0000-00006C4C0000}"/>
    <cellStyle name="輸入 8 3 2 2 4" xfId="41139" xr:uid="{00000000-0005-0000-0000-00006C4C0000}"/>
    <cellStyle name="輸入 8 3 2 3" xfId="7192" xr:uid="{00000000-0005-0000-0000-00004E0B0000}"/>
    <cellStyle name="輸入 8 3 2 3 2" xfId="27377" xr:uid="{00000000-0005-0000-0000-00006E4C0000}"/>
    <cellStyle name="輸入 8 3 2 3 3" xfId="42468" xr:uid="{00000000-0005-0000-0000-00006E4C0000}"/>
    <cellStyle name="輸入 8 3 2 4" xfId="4129" xr:uid="{00000000-0005-0000-0000-00004E0B0000}"/>
    <cellStyle name="輸入 8 3 2 4 2" xfId="24682" xr:uid="{00000000-0005-0000-0000-00006F4C0000}"/>
    <cellStyle name="輸入 8 3 2 4 3" xfId="27794" xr:uid="{00000000-0005-0000-0000-00006F4C0000}"/>
    <cellStyle name="輸入 8 3 2 5" xfId="7244" xr:uid="{00000000-0005-0000-0000-00004E0B0000}"/>
    <cellStyle name="輸入 8 3 2 5 2" xfId="27429" xr:uid="{00000000-0005-0000-0000-0000704C0000}"/>
    <cellStyle name="輸入 8 3 2 5 3" xfId="42520" xr:uid="{00000000-0005-0000-0000-0000704C0000}"/>
    <cellStyle name="輸入 8 3 2 6" xfId="11145" xr:uid="{00000000-0005-0000-0000-0000C92B0000}"/>
    <cellStyle name="輸入 8 3 2 7" xfId="12606" xr:uid="{00000000-0005-0000-0000-0000AA060000}"/>
    <cellStyle name="輸入 8 3 2 7 2" xfId="31162" xr:uid="{00000000-0005-0000-0000-0000724C0000}"/>
    <cellStyle name="輸入 8 3 2 7 3" xfId="45262" xr:uid="{00000000-0005-0000-0000-0000724C0000}"/>
    <cellStyle name="輸入 8 3 2 8" xfId="14435" xr:uid="{00000000-0005-0000-0000-00004D0B0000}"/>
    <cellStyle name="輸入 8 3 2 8 2" xfId="32991" xr:uid="{00000000-0005-0000-0000-0000734C0000}"/>
    <cellStyle name="輸入 8 3 2 8 3" xfId="46975" xr:uid="{00000000-0005-0000-0000-0000734C0000}"/>
    <cellStyle name="輸入 8 3 2 9" xfId="13592" xr:uid="{00000000-0005-0000-0000-00004E0B0000}"/>
    <cellStyle name="輸入 8 3 2 9 2" xfId="32148" xr:uid="{00000000-0005-0000-0000-0000744C0000}"/>
    <cellStyle name="輸入 8 3 2 9 3" xfId="46199" xr:uid="{00000000-0005-0000-0000-0000744C0000}"/>
    <cellStyle name="輸入 8 3 3" xfId="2829" xr:uid="{00000000-0005-0000-0000-0000AA060000}"/>
    <cellStyle name="輸入 8 3 3 10" xfId="18703" xr:uid="{00000000-0005-0000-0000-00004F0B0000}"/>
    <cellStyle name="輸入 8 3 3 10 2" xfId="37259" xr:uid="{00000000-0005-0000-0000-0000764C0000}"/>
    <cellStyle name="輸入 8 3 3 10 3" xfId="50756" xr:uid="{00000000-0005-0000-0000-0000764C0000}"/>
    <cellStyle name="輸入 8 3 3 11" xfId="55650" xr:uid="{00000000-0005-0000-0000-0000AA060000}"/>
    <cellStyle name="輸入 8 3 3 2" xfId="6036" xr:uid="{00000000-0005-0000-0000-00004F0B0000}"/>
    <cellStyle name="輸入 8 3 3 2 2" xfId="26444" xr:uid="{00000000-0005-0000-0000-0000774C0000}"/>
    <cellStyle name="輸入 8 3 3 2 3" xfId="41758" xr:uid="{00000000-0005-0000-0000-0000774C0000}"/>
    <cellStyle name="輸入 8 3 3 3" xfId="8002" xr:uid="{00000000-0005-0000-0000-00004F0B0000}"/>
    <cellStyle name="輸入 8 3 3 3 2" xfId="28030" xr:uid="{00000000-0005-0000-0000-0000784C0000}"/>
    <cellStyle name="輸入 8 3 3 3 3" xfId="42944" xr:uid="{00000000-0005-0000-0000-0000784C0000}"/>
    <cellStyle name="輸入 8 3 3 4" xfId="8862" xr:uid="{00000000-0005-0000-0000-00004F0B0000}"/>
    <cellStyle name="輸入 8 3 3 4 2" xfId="28711" xr:uid="{00000000-0005-0000-0000-0000794C0000}"/>
    <cellStyle name="輸入 8 3 3 4 3" xfId="43421" xr:uid="{00000000-0005-0000-0000-0000794C0000}"/>
    <cellStyle name="輸入 8 3 3 5" xfId="9719" xr:uid="{00000000-0005-0000-0000-00004F0B0000}"/>
    <cellStyle name="輸入 8 3 3 5 2" xfId="29320" xr:uid="{00000000-0005-0000-0000-00007A4C0000}"/>
    <cellStyle name="輸入 8 3 3 5 3" xfId="43918" xr:uid="{00000000-0005-0000-0000-00007A4C0000}"/>
    <cellStyle name="輸入 8 3 3 6" xfId="11146" xr:uid="{00000000-0005-0000-0000-0000CA2B0000}"/>
    <cellStyle name="輸入 8 3 3 7" xfId="13060" xr:uid="{00000000-0005-0000-0000-00004F0B0000}"/>
    <cellStyle name="輸入 8 3 3 7 2" xfId="31616" xr:uid="{00000000-0005-0000-0000-00007C4C0000}"/>
    <cellStyle name="輸入 8 3 3 7 3" xfId="45699" xr:uid="{00000000-0005-0000-0000-00007C4C0000}"/>
    <cellStyle name="輸入 8 3 3 8" xfId="16735" xr:uid="{00000000-0005-0000-0000-00004F0B0000}"/>
    <cellStyle name="輸入 8 3 3 8 2" xfId="35291" xr:uid="{00000000-0005-0000-0000-00007D4C0000}"/>
    <cellStyle name="輸入 8 3 3 8 3" xfId="49004" xr:uid="{00000000-0005-0000-0000-00007D4C0000}"/>
    <cellStyle name="輸入 8 3 3 9" xfId="14234" xr:uid="{00000000-0005-0000-0000-0000AA060000}"/>
    <cellStyle name="輸入 8 3 3 9 2" xfId="32790" xr:uid="{00000000-0005-0000-0000-00007E4C0000}"/>
    <cellStyle name="輸入 8 3 3 9 3" xfId="46786" xr:uid="{00000000-0005-0000-0000-00007E4C0000}"/>
    <cellStyle name="輸入 8 3 4" xfId="3002" xr:uid="{00000000-0005-0000-0000-0000AA060000}"/>
    <cellStyle name="輸入 8 3 4 10" xfId="24204" xr:uid="{00000000-0005-0000-0000-00007F4C0000}"/>
    <cellStyle name="輸入 8 3 4 11" xfId="55823" xr:uid="{00000000-0005-0000-0000-0000AA060000}"/>
    <cellStyle name="輸入 8 3 4 2" xfId="6209" xr:uid="{00000000-0005-0000-0000-0000500B0000}"/>
    <cellStyle name="輸入 8 3 4 2 2" xfId="20878" xr:uid="{00000000-0005-0000-0000-0000E10E0000}"/>
    <cellStyle name="輸入 8 3 4 2 2 2" xfId="39421" xr:uid="{00000000-0005-0000-0000-0000814C0000}"/>
    <cellStyle name="輸入 8 3 4 2 2 3" xfId="52782" xr:uid="{00000000-0005-0000-0000-0000814C0000}"/>
    <cellStyle name="輸入 8 3 4 2 3" xfId="26617" xr:uid="{00000000-0005-0000-0000-0000804C0000}"/>
    <cellStyle name="輸入 8 3 4 2 4" xfId="41911" xr:uid="{00000000-0005-0000-0000-0000804C0000}"/>
    <cellStyle name="輸入 8 3 4 3" xfId="9892" xr:uid="{00000000-0005-0000-0000-0000500B0000}"/>
    <cellStyle name="輸入 8 3 4 3 2" xfId="29493" xr:uid="{00000000-0005-0000-0000-0000824C0000}"/>
    <cellStyle name="輸入 8 3 4 3 3" xfId="44071" xr:uid="{00000000-0005-0000-0000-0000824C0000}"/>
    <cellStyle name="輸入 8 3 4 4" xfId="11147" xr:uid="{00000000-0005-0000-0000-0000CB2B0000}"/>
    <cellStyle name="輸入 8 3 4 5" xfId="12959" xr:uid="{00000000-0005-0000-0000-0000500B0000}"/>
    <cellStyle name="輸入 8 3 4 5 2" xfId="31515" xr:uid="{00000000-0005-0000-0000-0000844C0000}"/>
    <cellStyle name="輸入 8 3 4 5 3" xfId="45598" xr:uid="{00000000-0005-0000-0000-0000844C0000}"/>
    <cellStyle name="輸入 8 3 4 6" xfId="16908" xr:uid="{00000000-0005-0000-0000-0000500B0000}"/>
    <cellStyle name="輸入 8 3 4 6 2" xfId="35464" xr:uid="{00000000-0005-0000-0000-0000854C0000}"/>
    <cellStyle name="輸入 8 3 4 6 3" xfId="49157" xr:uid="{00000000-0005-0000-0000-0000854C0000}"/>
    <cellStyle name="輸入 8 3 4 7" xfId="16115" xr:uid="{00000000-0005-0000-0000-0000AA060000}"/>
    <cellStyle name="輸入 8 3 4 7 2" xfId="34671" xr:uid="{00000000-0005-0000-0000-0000864C0000}"/>
    <cellStyle name="輸入 8 3 4 7 3" xfId="48481" xr:uid="{00000000-0005-0000-0000-0000864C0000}"/>
    <cellStyle name="輸入 8 3 4 8" xfId="17335" xr:uid="{00000000-0005-0000-0000-0000500B0000}"/>
    <cellStyle name="輸入 8 3 4 8 2" xfId="35891" xr:uid="{00000000-0005-0000-0000-0000874C0000}"/>
    <cellStyle name="輸入 8 3 4 8 3" xfId="49551" xr:uid="{00000000-0005-0000-0000-0000874C0000}"/>
    <cellStyle name="輸入 8 3 4 9" xfId="21766" xr:uid="{00000000-0005-0000-0000-0000AA060000}"/>
    <cellStyle name="輸入 8 3 4 9 2" xfId="40306" xr:uid="{00000000-0005-0000-0000-0000884C0000}"/>
    <cellStyle name="輸入 8 3 4 9 3" xfId="53654" xr:uid="{00000000-0005-0000-0000-0000884C0000}"/>
    <cellStyle name="輸入 8 3 5" xfId="4872" xr:uid="{00000000-0005-0000-0000-00004D0B0000}"/>
    <cellStyle name="輸入 8 3 5 2" xfId="20033" xr:uid="{00000000-0005-0000-0000-0000E20E0000}"/>
    <cellStyle name="輸入 8 3 5 2 2" xfId="38586" xr:uid="{00000000-0005-0000-0000-00008A4C0000}"/>
    <cellStyle name="輸入 8 3 5 2 3" xfId="52078" xr:uid="{00000000-0005-0000-0000-00008A4C0000}"/>
    <cellStyle name="輸入 8 3 5 3" xfId="25323" xr:uid="{00000000-0005-0000-0000-0000894C0000}"/>
    <cellStyle name="輸入 8 3 5 4" xfId="28096" xr:uid="{00000000-0005-0000-0000-0000894C0000}"/>
    <cellStyle name="輸入 8 3 6" xfId="11144" xr:uid="{00000000-0005-0000-0000-0000C82B0000}"/>
    <cellStyle name="輸入 8 3 7" xfId="14224" xr:uid="{00000000-0005-0000-0000-0000AA060000}"/>
    <cellStyle name="輸入 8 3 7 2" xfId="32780" xr:uid="{00000000-0005-0000-0000-00008C4C0000}"/>
    <cellStyle name="輸入 8 3 7 3" xfId="46777" xr:uid="{00000000-0005-0000-0000-00008C4C0000}"/>
    <cellStyle name="輸入 8 3 8" xfId="17187" xr:uid="{00000000-0005-0000-0000-00004D0B0000}"/>
    <cellStyle name="輸入 8 3 8 2" xfId="35743" xr:uid="{00000000-0005-0000-0000-00008D4C0000}"/>
    <cellStyle name="輸入 8 3 8 3" xfId="49418" xr:uid="{00000000-0005-0000-0000-00008D4C0000}"/>
    <cellStyle name="輸入 8 3 9" xfId="18907" xr:uid="{00000000-0005-0000-0000-00004D0B0000}"/>
    <cellStyle name="輸入 8 3 9 2" xfId="37463" xr:uid="{00000000-0005-0000-0000-00008E4C0000}"/>
    <cellStyle name="輸入 8 3 9 3" xfId="50955" xr:uid="{00000000-0005-0000-0000-00008E4C0000}"/>
    <cellStyle name="輸入 8 4" xfId="2022" xr:uid="{00000000-0005-0000-0000-0000A7060000}"/>
    <cellStyle name="輸入 8 4 10" xfId="18493" xr:uid="{00000000-0005-0000-0000-0000A7060000}"/>
    <cellStyle name="輸入 8 4 10 2" xfId="37049" xr:uid="{00000000-0005-0000-0000-0000904C0000}"/>
    <cellStyle name="輸入 8 4 10 3" xfId="50560" xr:uid="{00000000-0005-0000-0000-0000904C0000}"/>
    <cellStyle name="輸入 8 4 11" xfId="19271" xr:uid="{00000000-0005-0000-0000-0000510B0000}"/>
    <cellStyle name="輸入 8 4 11 2" xfId="37827" xr:uid="{00000000-0005-0000-0000-0000914C0000}"/>
    <cellStyle name="輸入 8 4 11 3" xfId="51319" xr:uid="{00000000-0005-0000-0000-0000914C0000}"/>
    <cellStyle name="輸入 8 4 12" xfId="23542" xr:uid="{00000000-0005-0000-0000-00008F4C0000}"/>
    <cellStyle name="輸入 8 4 13" xfId="54942" xr:uid="{00000000-0005-0000-0000-0000A7060000}"/>
    <cellStyle name="輸入 8 4 2" xfId="5229" xr:uid="{00000000-0005-0000-0000-0000510B0000}"/>
    <cellStyle name="輸入 8 4 2 2" xfId="20256" xr:uid="{00000000-0005-0000-0000-0000E40E0000}"/>
    <cellStyle name="輸入 8 4 2 2 2" xfId="38808" xr:uid="{00000000-0005-0000-0000-0000934C0000}"/>
    <cellStyle name="輸入 8 4 2 2 3" xfId="52287" xr:uid="{00000000-0005-0000-0000-0000934C0000}"/>
    <cellStyle name="輸入 8 4 2 3" xfId="25646" xr:uid="{00000000-0005-0000-0000-0000924C0000}"/>
    <cellStyle name="輸入 8 4 2 4" xfId="41142" xr:uid="{00000000-0005-0000-0000-0000924C0000}"/>
    <cellStyle name="輸入 8 4 3" xfId="7195" xr:uid="{00000000-0005-0000-0000-0000510B0000}"/>
    <cellStyle name="輸入 8 4 3 2" xfId="27380" xr:uid="{00000000-0005-0000-0000-0000944C0000}"/>
    <cellStyle name="輸入 8 4 3 3" xfId="42471" xr:uid="{00000000-0005-0000-0000-0000944C0000}"/>
    <cellStyle name="輸入 8 4 4" xfId="4132" xr:uid="{00000000-0005-0000-0000-0000510B0000}"/>
    <cellStyle name="輸入 8 4 4 2" xfId="24685" xr:uid="{00000000-0005-0000-0000-0000954C0000}"/>
    <cellStyle name="輸入 8 4 4 3" xfId="22707" xr:uid="{00000000-0005-0000-0000-0000954C0000}"/>
    <cellStyle name="輸入 8 4 5" xfId="7246" xr:uid="{00000000-0005-0000-0000-0000510B0000}"/>
    <cellStyle name="輸入 8 4 5 2" xfId="27431" xr:uid="{00000000-0005-0000-0000-0000964C0000}"/>
    <cellStyle name="輸入 8 4 5 3" xfId="42522" xr:uid="{00000000-0005-0000-0000-0000964C0000}"/>
    <cellStyle name="輸入 8 4 6" xfId="11148" xr:uid="{00000000-0005-0000-0000-0000CC2B0000}"/>
    <cellStyle name="輸入 8 4 7" xfId="12603" xr:uid="{00000000-0005-0000-0000-0000A7060000}"/>
    <cellStyle name="輸入 8 4 7 2" xfId="31159" xr:uid="{00000000-0005-0000-0000-0000984C0000}"/>
    <cellStyle name="輸入 8 4 7 3" xfId="45259" xr:uid="{00000000-0005-0000-0000-0000984C0000}"/>
    <cellStyle name="輸入 8 4 8" xfId="14430" xr:uid="{00000000-0005-0000-0000-0000500B0000}"/>
    <cellStyle name="輸入 8 4 8 2" xfId="32986" xr:uid="{00000000-0005-0000-0000-0000994C0000}"/>
    <cellStyle name="輸入 8 4 8 3" xfId="46970" xr:uid="{00000000-0005-0000-0000-0000994C0000}"/>
    <cellStyle name="輸入 8 4 9" xfId="13742" xr:uid="{00000000-0005-0000-0000-0000510B0000}"/>
    <cellStyle name="輸入 8 4 9 2" xfId="32298" xr:uid="{00000000-0005-0000-0000-00009A4C0000}"/>
    <cellStyle name="輸入 8 4 9 3" xfId="46330" xr:uid="{00000000-0005-0000-0000-00009A4C0000}"/>
    <cellStyle name="輸入 8 5" xfId="2826" xr:uid="{00000000-0005-0000-0000-0000A7060000}"/>
    <cellStyle name="輸入 8 5 10" xfId="19486" xr:uid="{00000000-0005-0000-0000-0000520B0000}"/>
    <cellStyle name="輸入 8 5 10 2" xfId="38042" xr:uid="{00000000-0005-0000-0000-00009C4C0000}"/>
    <cellStyle name="輸入 8 5 10 3" xfId="51534" xr:uid="{00000000-0005-0000-0000-00009C4C0000}"/>
    <cellStyle name="輸入 8 5 11" xfId="55647" xr:uid="{00000000-0005-0000-0000-0000A7060000}"/>
    <cellStyle name="輸入 8 5 2" xfId="6033" xr:uid="{00000000-0005-0000-0000-0000520B0000}"/>
    <cellStyle name="輸入 8 5 2 2" xfId="26441" xr:uid="{00000000-0005-0000-0000-00009D4C0000}"/>
    <cellStyle name="輸入 8 5 2 3" xfId="41755" xr:uid="{00000000-0005-0000-0000-00009D4C0000}"/>
    <cellStyle name="輸入 8 5 3" xfId="7999" xr:uid="{00000000-0005-0000-0000-0000520B0000}"/>
    <cellStyle name="輸入 8 5 3 2" xfId="28027" xr:uid="{00000000-0005-0000-0000-00009E4C0000}"/>
    <cellStyle name="輸入 8 5 3 3" xfId="42941" xr:uid="{00000000-0005-0000-0000-00009E4C0000}"/>
    <cellStyle name="輸入 8 5 4" xfId="8859" xr:uid="{00000000-0005-0000-0000-0000520B0000}"/>
    <cellStyle name="輸入 8 5 4 2" xfId="28708" xr:uid="{00000000-0005-0000-0000-00009F4C0000}"/>
    <cellStyle name="輸入 8 5 4 3" xfId="43418" xr:uid="{00000000-0005-0000-0000-00009F4C0000}"/>
    <cellStyle name="輸入 8 5 5" xfId="9716" xr:uid="{00000000-0005-0000-0000-0000520B0000}"/>
    <cellStyle name="輸入 8 5 5 2" xfId="29317" xr:uid="{00000000-0005-0000-0000-0000A04C0000}"/>
    <cellStyle name="輸入 8 5 5 3" xfId="43915" xr:uid="{00000000-0005-0000-0000-0000A04C0000}"/>
    <cellStyle name="輸入 8 5 6" xfId="11149" xr:uid="{00000000-0005-0000-0000-0000CD2B0000}"/>
    <cellStyle name="輸入 8 5 7" xfId="13063" xr:uid="{00000000-0005-0000-0000-0000520B0000}"/>
    <cellStyle name="輸入 8 5 7 2" xfId="31619" xr:uid="{00000000-0005-0000-0000-0000A24C0000}"/>
    <cellStyle name="輸入 8 5 7 3" xfId="45702" xr:uid="{00000000-0005-0000-0000-0000A24C0000}"/>
    <cellStyle name="輸入 8 5 8" xfId="16732" xr:uid="{00000000-0005-0000-0000-0000520B0000}"/>
    <cellStyle name="輸入 8 5 8 2" xfId="35288" xr:uid="{00000000-0005-0000-0000-0000A34C0000}"/>
    <cellStyle name="輸入 8 5 8 3" xfId="49001" xr:uid="{00000000-0005-0000-0000-0000A34C0000}"/>
    <cellStyle name="輸入 8 5 9" xfId="13658" xr:uid="{00000000-0005-0000-0000-0000A7060000}"/>
    <cellStyle name="輸入 8 5 9 2" xfId="32214" xr:uid="{00000000-0005-0000-0000-0000A44C0000}"/>
    <cellStyle name="輸入 8 5 9 3" xfId="46259" xr:uid="{00000000-0005-0000-0000-0000A44C0000}"/>
    <cellStyle name="輸入 8 6" xfId="2999" xr:uid="{00000000-0005-0000-0000-0000A7060000}"/>
    <cellStyle name="輸入 8 6 10" xfId="24201" xr:uid="{00000000-0005-0000-0000-0000A54C0000}"/>
    <cellStyle name="輸入 8 6 11" xfId="55820" xr:uid="{00000000-0005-0000-0000-0000A7060000}"/>
    <cellStyle name="輸入 8 6 2" xfId="6206" xr:uid="{00000000-0005-0000-0000-0000530B0000}"/>
    <cellStyle name="輸入 8 6 2 2" xfId="20875" xr:uid="{00000000-0005-0000-0000-0000E70E0000}"/>
    <cellStyle name="輸入 8 6 2 2 2" xfId="39418" xr:uid="{00000000-0005-0000-0000-0000A74C0000}"/>
    <cellStyle name="輸入 8 6 2 2 3" xfId="52779" xr:uid="{00000000-0005-0000-0000-0000A74C0000}"/>
    <cellStyle name="輸入 8 6 2 3" xfId="26614" xr:uid="{00000000-0005-0000-0000-0000A64C0000}"/>
    <cellStyle name="輸入 8 6 2 4" xfId="41908" xr:uid="{00000000-0005-0000-0000-0000A64C0000}"/>
    <cellStyle name="輸入 8 6 3" xfId="9889" xr:uid="{00000000-0005-0000-0000-0000530B0000}"/>
    <cellStyle name="輸入 8 6 3 2" xfId="29490" xr:uid="{00000000-0005-0000-0000-0000A84C0000}"/>
    <cellStyle name="輸入 8 6 3 3" xfId="44068" xr:uid="{00000000-0005-0000-0000-0000A84C0000}"/>
    <cellStyle name="輸入 8 6 4" xfId="11150" xr:uid="{00000000-0005-0000-0000-0000CE2B0000}"/>
    <cellStyle name="輸入 8 6 5" xfId="11838" xr:uid="{00000000-0005-0000-0000-0000530B0000}"/>
    <cellStyle name="輸入 8 6 5 2" xfId="30402" xr:uid="{00000000-0005-0000-0000-0000AA4C0000}"/>
    <cellStyle name="輸入 8 6 5 3" xfId="44547" xr:uid="{00000000-0005-0000-0000-0000AA4C0000}"/>
    <cellStyle name="輸入 8 6 6" xfId="16905" xr:uid="{00000000-0005-0000-0000-0000530B0000}"/>
    <cellStyle name="輸入 8 6 6 2" xfId="35461" xr:uid="{00000000-0005-0000-0000-0000AB4C0000}"/>
    <cellStyle name="輸入 8 6 6 3" xfId="49154" xr:uid="{00000000-0005-0000-0000-0000AB4C0000}"/>
    <cellStyle name="輸入 8 6 7" xfId="13787" xr:uid="{00000000-0005-0000-0000-0000A7060000}"/>
    <cellStyle name="輸入 8 6 7 2" xfId="32343" xr:uid="{00000000-0005-0000-0000-0000AC4C0000}"/>
    <cellStyle name="輸入 8 6 7 3" xfId="46373" xr:uid="{00000000-0005-0000-0000-0000AC4C0000}"/>
    <cellStyle name="輸入 8 6 8" xfId="11571" xr:uid="{00000000-0005-0000-0000-0000530B0000}"/>
    <cellStyle name="輸入 8 6 8 2" xfId="30135" xr:uid="{00000000-0005-0000-0000-0000AD4C0000}"/>
    <cellStyle name="輸入 8 6 8 3" xfId="44343" xr:uid="{00000000-0005-0000-0000-0000AD4C0000}"/>
    <cellStyle name="輸入 8 6 9" xfId="21763" xr:uid="{00000000-0005-0000-0000-0000A7060000}"/>
    <cellStyle name="輸入 8 6 9 2" xfId="40303" xr:uid="{00000000-0005-0000-0000-0000AE4C0000}"/>
    <cellStyle name="輸入 8 6 9 3" xfId="53651" xr:uid="{00000000-0005-0000-0000-0000AE4C0000}"/>
    <cellStyle name="輸入 8 7" xfId="4869" xr:uid="{00000000-0005-0000-0000-0000440B0000}"/>
    <cellStyle name="輸入 8 7 2" xfId="20030" xr:uid="{00000000-0005-0000-0000-0000E80E0000}"/>
    <cellStyle name="輸入 8 7 2 2" xfId="38583" xr:uid="{00000000-0005-0000-0000-0000B04C0000}"/>
    <cellStyle name="輸入 8 7 2 3" xfId="52075" xr:uid="{00000000-0005-0000-0000-0000B04C0000}"/>
    <cellStyle name="輸入 8 7 3" xfId="25320" xr:uid="{00000000-0005-0000-0000-0000AF4C0000}"/>
    <cellStyle name="輸入 8 7 4" xfId="27201" xr:uid="{00000000-0005-0000-0000-0000AF4C0000}"/>
    <cellStyle name="輸入 8 8" xfId="11135" xr:uid="{00000000-0005-0000-0000-0000BF2B0000}"/>
    <cellStyle name="輸入 8 9" xfId="15256" xr:uid="{00000000-0005-0000-0000-0000A7060000}"/>
    <cellStyle name="輸入 8 9 2" xfId="33812" xr:uid="{00000000-0005-0000-0000-0000B24C0000}"/>
    <cellStyle name="輸入 8 9 3" xfId="47753" xr:uid="{00000000-0005-0000-0000-0000B24C0000}"/>
    <cellStyle name="輸入 9" xfId="1660" xr:uid="{00000000-0005-0000-0000-0000AB060000}"/>
    <cellStyle name="輸入 9 10" xfId="17992" xr:uid="{00000000-0005-0000-0000-0000540B0000}"/>
    <cellStyle name="輸入 9 10 2" xfId="36548" xr:uid="{00000000-0005-0000-0000-0000B44C0000}"/>
    <cellStyle name="輸入 9 10 3" xfId="50119" xr:uid="{00000000-0005-0000-0000-0000B44C0000}"/>
    <cellStyle name="輸入 9 11" xfId="19059" xr:uid="{00000000-0005-0000-0000-0000540B0000}"/>
    <cellStyle name="輸入 9 11 2" xfId="37615" xr:uid="{00000000-0005-0000-0000-0000B54C0000}"/>
    <cellStyle name="輸入 9 11 3" xfId="51107" xr:uid="{00000000-0005-0000-0000-0000B54C0000}"/>
    <cellStyle name="輸入 9 12" xfId="21200" xr:uid="{00000000-0005-0000-0000-0000AB060000}"/>
    <cellStyle name="輸入 9 12 2" xfId="39740" xr:uid="{00000000-0005-0000-0000-0000B64C0000}"/>
    <cellStyle name="輸入 9 12 3" xfId="53088" xr:uid="{00000000-0005-0000-0000-0000B64C0000}"/>
    <cellStyle name="輸入 9 13" xfId="18680" xr:uid="{00000000-0005-0000-0000-0000AB060000}"/>
    <cellStyle name="輸入 9 13 2" xfId="37236" xr:uid="{00000000-0005-0000-0000-0000B74C0000}"/>
    <cellStyle name="輸入 9 13 3" xfId="50733" xr:uid="{00000000-0005-0000-0000-0000B74C0000}"/>
    <cellStyle name="輸入 9 14" xfId="23281" xr:uid="{00000000-0005-0000-0000-0000B34C0000}"/>
    <cellStyle name="輸入 9 15" xfId="29800" xr:uid="{00000000-0005-0000-0000-0000B34C0000}"/>
    <cellStyle name="輸入 9 16" xfId="54647" xr:uid="{00000000-0005-0000-0000-0000AB060000}"/>
    <cellStyle name="輸入 9 2" xfId="1661" xr:uid="{00000000-0005-0000-0000-0000AC060000}"/>
    <cellStyle name="輸入 9 2 10" xfId="19796" xr:uid="{00000000-0005-0000-0000-0000550B0000}"/>
    <cellStyle name="輸入 9 2 10 2" xfId="38352" xr:uid="{00000000-0005-0000-0000-0000B94C0000}"/>
    <cellStyle name="輸入 9 2 10 3" xfId="51844" xr:uid="{00000000-0005-0000-0000-0000B94C0000}"/>
    <cellStyle name="輸入 9 2 11" xfId="21201" xr:uid="{00000000-0005-0000-0000-0000AC060000}"/>
    <cellStyle name="輸入 9 2 11 2" xfId="39741" xr:uid="{00000000-0005-0000-0000-0000BA4C0000}"/>
    <cellStyle name="輸入 9 2 11 3" xfId="53089" xr:uid="{00000000-0005-0000-0000-0000BA4C0000}"/>
    <cellStyle name="輸入 9 2 12" xfId="18809" xr:uid="{00000000-0005-0000-0000-0000AC060000}"/>
    <cellStyle name="輸入 9 2 12 2" xfId="37365" xr:uid="{00000000-0005-0000-0000-0000BB4C0000}"/>
    <cellStyle name="輸入 9 2 12 3" xfId="50858" xr:uid="{00000000-0005-0000-0000-0000BB4C0000}"/>
    <cellStyle name="輸入 9 2 13" xfId="23282" xr:uid="{00000000-0005-0000-0000-0000B84C0000}"/>
    <cellStyle name="輸入 9 2 14" xfId="23108" xr:uid="{00000000-0005-0000-0000-0000B84C0000}"/>
    <cellStyle name="輸入 9 2 15" xfId="54648" xr:uid="{00000000-0005-0000-0000-0000AC060000}"/>
    <cellStyle name="輸入 9 2 2" xfId="1662" xr:uid="{00000000-0005-0000-0000-0000AD060000}"/>
    <cellStyle name="輸入 9 2 2 10" xfId="21202" xr:uid="{00000000-0005-0000-0000-0000AD060000}"/>
    <cellStyle name="輸入 9 2 2 10 2" xfId="39742" xr:uid="{00000000-0005-0000-0000-0000BD4C0000}"/>
    <cellStyle name="輸入 9 2 2 10 3" xfId="53090" xr:uid="{00000000-0005-0000-0000-0000BD4C0000}"/>
    <cellStyle name="輸入 9 2 2 11" xfId="19929" xr:uid="{00000000-0005-0000-0000-0000AD060000}"/>
    <cellStyle name="輸入 9 2 2 11 2" xfId="38485" xr:uid="{00000000-0005-0000-0000-0000BE4C0000}"/>
    <cellStyle name="輸入 9 2 2 11 3" xfId="51977" xr:uid="{00000000-0005-0000-0000-0000BE4C0000}"/>
    <cellStyle name="輸入 9 2 2 12" xfId="23283" xr:uid="{00000000-0005-0000-0000-0000BC4C0000}"/>
    <cellStyle name="輸入 9 2 2 13" xfId="29799" xr:uid="{00000000-0005-0000-0000-0000BC4C0000}"/>
    <cellStyle name="輸入 9 2 2 14" xfId="54649" xr:uid="{00000000-0005-0000-0000-0000AD060000}"/>
    <cellStyle name="輸入 9 2 2 2" xfId="2016" xr:uid="{00000000-0005-0000-0000-0000AD060000}"/>
    <cellStyle name="輸入 9 2 2 2 10" xfId="18548" xr:uid="{00000000-0005-0000-0000-0000AD060000}"/>
    <cellStyle name="輸入 9 2 2 2 10 2" xfId="37104" xr:uid="{00000000-0005-0000-0000-0000C04C0000}"/>
    <cellStyle name="輸入 9 2 2 2 10 3" xfId="50606" xr:uid="{00000000-0005-0000-0000-0000C04C0000}"/>
    <cellStyle name="輸入 9 2 2 2 11" xfId="19841" xr:uid="{00000000-0005-0000-0000-0000570B0000}"/>
    <cellStyle name="輸入 9 2 2 2 11 2" xfId="38397" xr:uid="{00000000-0005-0000-0000-0000C14C0000}"/>
    <cellStyle name="輸入 9 2 2 2 11 3" xfId="51889" xr:uid="{00000000-0005-0000-0000-0000C14C0000}"/>
    <cellStyle name="輸入 9 2 2 2 12" xfId="23536" xr:uid="{00000000-0005-0000-0000-0000BF4C0000}"/>
    <cellStyle name="輸入 9 2 2 2 13" xfId="54936" xr:uid="{00000000-0005-0000-0000-0000AD060000}"/>
    <cellStyle name="輸入 9 2 2 2 2" xfId="5223" xr:uid="{00000000-0005-0000-0000-0000570B0000}"/>
    <cellStyle name="輸入 9 2 2 2 2 2" xfId="20250" xr:uid="{00000000-0005-0000-0000-0000ED0E0000}"/>
    <cellStyle name="輸入 9 2 2 2 2 2 2" xfId="38802" xr:uid="{00000000-0005-0000-0000-0000C34C0000}"/>
    <cellStyle name="輸入 9 2 2 2 2 2 3" xfId="52281" xr:uid="{00000000-0005-0000-0000-0000C34C0000}"/>
    <cellStyle name="輸入 9 2 2 2 2 3" xfId="25640" xr:uid="{00000000-0005-0000-0000-0000C24C0000}"/>
    <cellStyle name="輸入 9 2 2 2 2 4" xfId="41136" xr:uid="{00000000-0005-0000-0000-0000C24C0000}"/>
    <cellStyle name="輸入 9 2 2 2 3" xfId="7189" xr:uid="{00000000-0005-0000-0000-0000570B0000}"/>
    <cellStyle name="輸入 9 2 2 2 3 2" xfId="27374" xr:uid="{00000000-0005-0000-0000-0000C44C0000}"/>
    <cellStyle name="輸入 9 2 2 2 3 3" xfId="42465" xr:uid="{00000000-0005-0000-0000-0000C44C0000}"/>
    <cellStyle name="輸入 9 2 2 2 4" xfId="4126" xr:uid="{00000000-0005-0000-0000-0000570B0000}"/>
    <cellStyle name="輸入 9 2 2 2 4 2" xfId="24679" xr:uid="{00000000-0005-0000-0000-0000C54C0000}"/>
    <cellStyle name="輸入 9 2 2 2 4 3" xfId="29695" xr:uid="{00000000-0005-0000-0000-0000C54C0000}"/>
    <cellStyle name="輸入 9 2 2 2 5" xfId="7245" xr:uid="{00000000-0005-0000-0000-0000570B0000}"/>
    <cellStyle name="輸入 9 2 2 2 5 2" xfId="27430" xr:uid="{00000000-0005-0000-0000-0000C64C0000}"/>
    <cellStyle name="輸入 9 2 2 2 5 3" xfId="42521" xr:uid="{00000000-0005-0000-0000-0000C64C0000}"/>
    <cellStyle name="輸入 9 2 2 2 6" xfId="11154" xr:uid="{00000000-0005-0000-0000-0000D22B0000}"/>
    <cellStyle name="輸入 9 2 2 2 7" xfId="12609" xr:uid="{00000000-0005-0000-0000-0000AD060000}"/>
    <cellStyle name="輸入 9 2 2 2 7 2" xfId="31165" xr:uid="{00000000-0005-0000-0000-0000C84C0000}"/>
    <cellStyle name="輸入 9 2 2 2 7 3" xfId="45265" xr:uid="{00000000-0005-0000-0000-0000C84C0000}"/>
    <cellStyle name="輸入 9 2 2 2 8" xfId="14645" xr:uid="{00000000-0005-0000-0000-0000560B0000}"/>
    <cellStyle name="輸入 9 2 2 2 8 2" xfId="33201" xr:uid="{00000000-0005-0000-0000-0000C94C0000}"/>
    <cellStyle name="輸入 9 2 2 2 8 3" xfId="47171" xr:uid="{00000000-0005-0000-0000-0000C94C0000}"/>
    <cellStyle name="輸入 9 2 2 2 9" xfId="13590" xr:uid="{00000000-0005-0000-0000-0000570B0000}"/>
    <cellStyle name="輸入 9 2 2 2 9 2" xfId="32146" xr:uid="{00000000-0005-0000-0000-0000CA4C0000}"/>
    <cellStyle name="輸入 9 2 2 2 9 3" xfId="46197" xr:uid="{00000000-0005-0000-0000-0000CA4C0000}"/>
    <cellStyle name="輸入 9 2 2 3" xfId="2832" xr:uid="{00000000-0005-0000-0000-0000AD060000}"/>
    <cellStyle name="輸入 9 2 2 3 10" xfId="17447" xr:uid="{00000000-0005-0000-0000-0000580B0000}"/>
    <cellStyle name="輸入 9 2 2 3 10 2" xfId="36003" xr:uid="{00000000-0005-0000-0000-0000CC4C0000}"/>
    <cellStyle name="輸入 9 2 2 3 10 3" xfId="49647" xr:uid="{00000000-0005-0000-0000-0000CC4C0000}"/>
    <cellStyle name="輸入 9 2 2 3 11" xfId="55653" xr:uid="{00000000-0005-0000-0000-0000AD060000}"/>
    <cellStyle name="輸入 9 2 2 3 2" xfId="6039" xr:uid="{00000000-0005-0000-0000-0000580B0000}"/>
    <cellStyle name="輸入 9 2 2 3 2 2" xfId="26447" xr:uid="{00000000-0005-0000-0000-0000CD4C0000}"/>
    <cellStyle name="輸入 9 2 2 3 2 3" xfId="41761" xr:uid="{00000000-0005-0000-0000-0000CD4C0000}"/>
    <cellStyle name="輸入 9 2 2 3 3" xfId="8005" xr:uid="{00000000-0005-0000-0000-0000580B0000}"/>
    <cellStyle name="輸入 9 2 2 3 3 2" xfId="28033" xr:uid="{00000000-0005-0000-0000-0000CE4C0000}"/>
    <cellStyle name="輸入 9 2 2 3 3 3" xfId="42947" xr:uid="{00000000-0005-0000-0000-0000CE4C0000}"/>
    <cellStyle name="輸入 9 2 2 3 4" xfId="8865" xr:uid="{00000000-0005-0000-0000-0000580B0000}"/>
    <cellStyle name="輸入 9 2 2 3 4 2" xfId="28714" xr:uid="{00000000-0005-0000-0000-0000CF4C0000}"/>
    <cellStyle name="輸入 9 2 2 3 4 3" xfId="43424" xr:uid="{00000000-0005-0000-0000-0000CF4C0000}"/>
    <cellStyle name="輸入 9 2 2 3 5" xfId="9722" xr:uid="{00000000-0005-0000-0000-0000580B0000}"/>
    <cellStyle name="輸入 9 2 2 3 5 2" xfId="29323" xr:uid="{00000000-0005-0000-0000-0000D04C0000}"/>
    <cellStyle name="輸入 9 2 2 3 5 3" xfId="43921" xr:uid="{00000000-0005-0000-0000-0000D04C0000}"/>
    <cellStyle name="輸入 9 2 2 3 6" xfId="11155" xr:uid="{00000000-0005-0000-0000-0000D32B0000}"/>
    <cellStyle name="輸入 9 2 2 3 7" xfId="13057" xr:uid="{00000000-0005-0000-0000-0000580B0000}"/>
    <cellStyle name="輸入 9 2 2 3 7 2" xfId="31613" xr:uid="{00000000-0005-0000-0000-0000D24C0000}"/>
    <cellStyle name="輸入 9 2 2 3 7 3" xfId="45696" xr:uid="{00000000-0005-0000-0000-0000D24C0000}"/>
    <cellStyle name="輸入 9 2 2 3 8" xfId="16738" xr:uid="{00000000-0005-0000-0000-0000580B0000}"/>
    <cellStyle name="輸入 9 2 2 3 8 2" xfId="35294" xr:uid="{00000000-0005-0000-0000-0000D34C0000}"/>
    <cellStyle name="輸入 9 2 2 3 8 3" xfId="49007" xr:uid="{00000000-0005-0000-0000-0000D34C0000}"/>
    <cellStyle name="輸入 9 2 2 3 9" xfId="16041" xr:uid="{00000000-0005-0000-0000-0000AD060000}"/>
    <cellStyle name="輸入 9 2 2 3 9 2" xfId="34597" xr:uid="{00000000-0005-0000-0000-0000D44C0000}"/>
    <cellStyle name="輸入 9 2 2 3 9 3" xfId="48415" xr:uid="{00000000-0005-0000-0000-0000D44C0000}"/>
    <cellStyle name="輸入 9 2 2 4" xfId="3005" xr:uid="{00000000-0005-0000-0000-0000AD060000}"/>
    <cellStyle name="輸入 9 2 2 4 10" xfId="24207" xr:uid="{00000000-0005-0000-0000-0000D54C0000}"/>
    <cellStyle name="輸入 9 2 2 4 11" xfId="55826" xr:uid="{00000000-0005-0000-0000-0000AD060000}"/>
    <cellStyle name="輸入 9 2 2 4 2" xfId="6212" xr:uid="{00000000-0005-0000-0000-0000590B0000}"/>
    <cellStyle name="輸入 9 2 2 4 2 2" xfId="20881" xr:uid="{00000000-0005-0000-0000-0000F00E0000}"/>
    <cellStyle name="輸入 9 2 2 4 2 2 2" xfId="39424" xr:uid="{00000000-0005-0000-0000-0000D74C0000}"/>
    <cellStyle name="輸入 9 2 2 4 2 2 3" xfId="52785" xr:uid="{00000000-0005-0000-0000-0000D74C0000}"/>
    <cellStyle name="輸入 9 2 2 4 2 3" xfId="26620" xr:uid="{00000000-0005-0000-0000-0000D64C0000}"/>
    <cellStyle name="輸入 9 2 2 4 2 4" xfId="41914" xr:uid="{00000000-0005-0000-0000-0000D64C0000}"/>
    <cellStyle name="輸入 9 2 2 4 3" xfId="9895" xr:uid="{00000000-0005-0000-0000-0000590B0000}"/>
    <cellStyle name="輸入 9 2 2 4 3 2" xfId="29496" xr:uid="{00000000-0005-0000-0000-0000D84C0000}"/>
    <cellStyle name="輸入 9 2 2 4 3 3" xfId="44074" xr:uid="{00000000-0005-0000-0000-0000D84C0000}"/>
    <cellStyle name="輸入 9 2 2 4 4" xfId="11156" xr:uid="{00000000-0005-0000-0000-0000D42B0000}"/>
    <cellStyle name="輸入 9 2 2 4 5" xfId="11836" xr:uid="{00000000-0005-0000-0000-0000590B0000}"/>
    <cellStyle name="輸入 9 2 2 4 5 2" xfId="30400" xr:uid="{00000000-0005-0000-0000-0000DA4C0000}"/>
    <cellStyle name="輸入 9 2 2 4 5 3" xfId="44545" xr:uid="{00000000-0005-0000-0000-0000DA4C0000}"/>
    <cellStyle name="輸入 9 2 2 4 6" xfId="16911" xr:uid="{00000000-0005-0000-0000-0000590B0000}"/>
    <cellStyle name="輸入 9 2 2 4 6 2" xfId="35467" xr:uid="{00000000-0005-0000-0000-0000DB4C0000}"/>
    <cellStyle name="輸入 9 2 2 4 6 3" xfId="49160" xr:uid="{00000000-0005-0000-0000-0000DB4C0000}"/>
    <cellStyle name="輸入 9 2 2 4 7" xfId="18243" xr:uid="{00000000-0005-0000-0000-0000AD060000}"/>
    <cellStyle name="輸入 9 2 2 4 7 2" xfId="36799" xr:uid="{00000000-0005-0000-0000-0000DC4C0000}"/>
    <cellStyle name="輸入 9 2 2 4 7 3" xfId="50341" xr:uid="{00000000-0005-0000-0000-0000DC4C0000}"/>
    <cellStyle name="輸入 9 2 2 4 8" xfId="15866" xr:uid="{00000000-0005-0000-0000-0000590B0000}"/>
    <cellStyle name="輸入 9 2 2 4 8 2" xfId="34422" xr:uid="{00000000-0005-0000-0000-0000DD4C0000}"/>
    <cellStyle name="輸入 9 2 2 4 8 3" xfId="48271" xr:uid="{00000000-0005-0000-0000-0000DD4C0000}"/>
    <cellStyle name="輸入 9 2 2 4 9" xfId="21769" xr:uid="{00000000-0005-0000-0000-0000AD060000}"/>
    <cellStyle name="輸入 9 2 2 4 9 2" xfId="40309" xr:uid="{00000000-0005-0000-0000-0000DE4C0000}"/>
    <cellStyle name="輸入 9 2 2 4 9 3" xfId="53657" xr:uid="{00000000-0005-0000-0000-0000DE4C0000}"/>
    <cellStyle name="輸入 9 2 2 5" xfId="4875" xr:uid="{00000000-0005-0000-0000-0000560B0000}"/>
    <cellStyle name="輸入 9 2 2 5 2" xfId="20036" xr:uid="{00000000-0005-0000-0000-0000F10E0000}"/>
    <cellStyle name="輸入 9 2 2 5 2 2" xfId="38589" xr:uid="{00000000-0005-0000-0000-0000E04C0000}"/>
    <cellStyle name="輸入 9 2 2 5 2 3" xfId="52081" xr:uid="{00000000-0005-0000-0000-0000E04C0000}"/>
    <cellStyle name="輸入 9 2 2 5 3" xfId="25326" xr:uid="{00000000-0005-0000-0000-0000DF4C0000}"/>
    <cellStyle name="輸入 9 2 2 5 4" xfId="27646" xr:uid="{00000000-0005-0000-0000-0000DF4C0000}"/>
    <cellStyle name="輸入 9 2 2 6" xfId="11153" xr:uid="{00000000-0005-0000-0000-0000D12B0000}"/>
    <cellStyle name="輸入 9 2 2 7" xfId="15258" xr:uid="{00000000-0005-0000-0000-0000AD060000}"/>
    <cellStyle name="輸入 9 2 2 7 2" xfId="33814" xr:uid="{00000000-0005-0000-0000-0000E24C0000}"/>
    <cellStyle name="輸入 9 2 2 7 3" xfId="47755" xr:uid="{00000000-0005-0000-0000-0000E24C0000}"/>
    <cellStyle name="輸入 9 2 2 8" xfId="14896" xr:uid="{00000000-0005-0000-0000-0000560B0000}"/>
    <cellStyle name="輸入 9 2 2 8 2" xfId="33452" xr:uid="{00000000-0005-0000-0000-0000E34C0000}"/>
    <cellStyle name="輸入 9 2 2 8 3" xfId="47413" xr:uid="{00000000-0005-0000-0000-0000E34C0000}"/>
    <cellStyle name="輸入 9 2 2 9" xfId="19127" xr:uid="{00000000-0005-0000-0000-0000560B0000}"/>
    <cellStyle name="輸入 9 2 2 9 2" xfId="37683" xr:uid="{00000000-0005-0000-0000-0000E44C0000}"/>
    <cellStyle name="輸入 9 2 2 9 3" xfId="51175" xr:uid="{00000000-0005-0000-0000-0000E44C0000}"/>
    <cellStyle name="輸入 9 2 3" xfId="2017" xr:uid="{00000000-0005-0000-0000-0000AC060000}"/>
    <cellStyle name="輸入 9 2 3 10" xfId="11556" xr:uid="{00000000-0005-0000-0000-0000AC060000}"/>
    <cellStyle name="輸入 9 2 3 10 2" xfId="30120" xr:uid="{00000000-0005-0000-0000-0000E64C0000}"/>
    <cellStyle name="輸入 9 2 3 10 3" xfId="44329" xr:uid="{00000000-0005-0000-0000-0000E64C0000}"/>
    <cellStyle name="輸入 9 2 3 11" xfId="19261" xr:uid="{00000000-0005-0000-0000-00005A0B0000}"/>
    <cellStyle name="輸入 9 2 3 11 2" xfId="37817" xr:uid="{00000000-0005-0000-0000-0000E74C0000}"/>
    <cellStyle name="輸入 9 2 3 11 3" xfId="51309" xr:uid="{00000000-0005-0000-0000-0000E74C0000}"/>
    <cellStyle name="輸入 9 2 3 12" xfId="23537" xr:uid="{00000000-0005-0000-0000-0000E54C0000}"/>
    <cellStyle name="輸入 9 2 3 13" xfId="54937" xr:uid="{00000000-0005-0000-0000-0000AC060000}"/>
    <cellStyle name="輸入 9 2 3 2" xfId="5224" xr:uid="{00000000-0005-0000-0000-00005A0B0000}"/>
    <cellStyle name="輸入 9 2 3 2 2" xfId="20251" xr:uid="{00000000-0005-0000-0000-0000F30E0000}"/>
    <cellStyle name="輸入 9 2 3 2 2 2" xfId="38803" xr:uid="{00000000-0005-0000-0000-0000E94C0000}"/>
    <cellStyle name="輸入 9 2 3 2 2 3" xfId="52282" xr:uid="{00000000-0005-0000-0000-0000E94C0000}"/>
    <cellStyle name="輸入 9 2 3 2 3" xfId="25641" xr:uid="{00000000-0005-0000-0000-0000E84C0000}"/>
    <cellStyle name="輸入 9 2 3 2 4" xfId="41137" xr:uid="{00000000-0005-0000-0000-0000E84C0000}"/>
    <cellStyle name="輸入 9 2 3 3" xfId="7190" xr:uid="{00000000-0005-0000-0000-00005A0B0000}"/>
    <cellStyle name="輸入 9 2 3 3 2" xfId="27375" xr:uid="{00000000-0005-0000-0000-0000EA4C0000}"/>
    <cellStyle name="輸入 9 2 3 3 3" xfId="42466" xr:uid="{00000000-0005-0000-0000-0000EA4C0000}"/>
    <cellStyle name="輸入 9 2 3 4" xfId="4127" xr:uid="{00000000-0005-0000-0000-00005A0B0000}"/>
    <cellStyle name="輸入 9 2 3 4 2" xfId="24680" xr:uid="{00000000-0005-0000-0000-0000EB4C0000}"/>
    <cellStyle name="輸入 9 2 3 4 3" xfId="22710" xr:uid="{00000000-0005-0000-0000-0000EB4C0000}"/>
    <cellStyle name="輸入 9 2 3 5" xfId="8335" xr:uid="{00000000-0005-0000-0000-00005A0B0000}"/>
    <cellStyle name="輸入 9 2 3 5 2" xfId="28294" xr:uid="{00000000-0005-0000-0000-0000EC4C0000}"/>
    <cellStyle name="輸入 9 2 3 5 3" xfId="43140" xr:uid="{00000000-0005-0000-0000-0000EC4C0000}"/>
    <cellStyle name="輸入 9 2 3 6" xfId="11157" xr:uid="{00000000-0005-0000-0000-0000D52B0000}"/>
    <cellStyle name="輸入 9 2 3 7" xfId="12608" xr:uid="{00000000-0005-0000-0000-0000AC060000}"/>
    <cellStyle name="輸入 9 2 3 7 2" xfId="31164" xr:uid="{00000000-0005-0000-0000-0000EE4C0000}"/>
    <cellStyle name="輸入 9 2 3 7 3" xfId="45264" xr:uid="{00000000-0005-0000-0000-0000EE4C0000}"/>
    <cellStyle name="輸入 9 2 3 8" xfId="11498" xr:uid="{00000000-0005-0000-0000-0000590B0000}"/>
    <cellStyle name="輸入 9 2 3 8 2" xfId="30062" xr:uid="{00000000-0005-0000-0000-0000EF4C0000}"/>
    <cellStyle name="輸入 9 2 3 8 3" xfId="44280" xr:uid="{00000000-0005-0000-0000-0000EF4C0000}"/>
    <cellStyle name="輸入 9 2 3 9" xfId="13702" xr:uid="{00000000-0005-0000-0000-00005A0B0000}"/>
    <cellStyle name="輸入 9 2 3 9 2" xfId="32258" xr:uid="{00000000-0005-0000-0000-0000F04C0000}"/>
    <cellStyle name="輸入 9 2 3 9 3" xfId="46292" xr:uid="{00000000-0005-0000-0000-0000F04C0000}"/>
    <cellStyle name="輸入 9 2 4" xfId="2831" xr:uid="{00000000-0005-0000-0000-0000AC060000}"/>
    <cellStyle name="輸入 9 2 4 10" xfId="17517" xr:uid="{00000000-0005-0000-0000-00005B0B0000}"/>
    <cellStyle name="輸入 9 2 4 10 2" xfId="36073" xr:uid="{00000000-0005-0000-0000-0000F24C0000}"/>
    <cellStyle name="輸入 9 2 4 10 3" xfId="49709" xr:uid="{00000000-0005-0000-0000-0000F24C0000}"/>
    <cellStyle name="輸入 9 2 4 11" xfId="55652" xr:uid="{00000000-0005-0000-0000-0000AC060000}"/>
    <cellStyle name="輸入 9 2 4 2" xfId="6038" xr:uid="{00000000-0005-0000-0000-00005B0B0000}"/>
    <cellStyle name="輸入 9 2 4 2 2" xfId="26446" xr:uid="{00000000-0005-0000-0000-0000F34C0000}"/>
    <cellStyle name="輸入 9 2 4 2 3" xfId="41760" xr:uid="{00000000-0005-0000-0000-0000F34C0000}"/>
    <cellStyle name="輸入 9 2 4 3" xfId="8004" xr:uid="{00000000-0005-0000-0000-00005B0B0000}"/>
    <cellStyle name="輸入 9 2 4 3 2" xfId="28032" xr:uid="{00000000-0005-0000-0000-0000F44C0000}"/>
    <cellStyle name="輸入 9 2 4 3 3" xfId="42946" xr:uid="{00000000-0005-0000-0000-0000F44C0000}"/>
    <cellStyle name="輸入 9 2 4 4" xfId="8864" xr:uid="{00000000-0005-0000-0000-00005B0B0000}"/>
    <cellStyle name="輸入 9 2 4 4 2" xfId="28713" xr:uid="{00000000-0005-0000-0000-0000F54C0000}"/>
    <cellStyle name="輸入 9 2 4 4 3" xfId="43423" xr:uid="{00000000-0005-0000-0000-0000F54C0000}"/>
    <cellStyle name="輸入 9 2 4 5" xfId="9721" xr:uid="{00000000-0005-0000-0000-00005B0B0000}"/>
    <cellStyle name="輸入 9 2 4 5 2" xfId="29322" xr:uid="{00000000-0005-0000-0000-0000F64C0000}"/>
    <cellStyle name="輸入 9 2 4 5 3" xfId="43920" xr:uid="{00000000-0005-0000-0000-0000F64C0000}"/>
    <cellStyle name="輸入 9 2 4 6" xfId="11158" xr:uid="{00000000-0005-0000-0000-0000D62B0000}"/>
    <cellStyle name="輸入 9 2 4 7" xfId="13058" xr:uid="{00000000-0005-0000-0000-00005B0B0000}"/>
    <cellStyle name="輸入 9 2 4 7 2" xfId="31614" xr:uid="{00000000-0005-0000-0000-0000F84C0000}"/>
    <cellStyle name="輸入 9 2 4 7 3" xfId="45697" xr:uid="{00000000-0005-0000-0000-0000F84C0000}"/>
    <cellStyle name="輸入 9 2 4 8" xfId="16737" xr:uid="{00000000-0005-0000-0000-00005B0B0000}"/>
    <cellStyle name="輸入 9 2 4 8 2" xfId="35293" xr:uid="{00000000-0005-0000-0000-0000F94C0000}"/>
    <cellStyle name="輸入 9 2 4 8 3" xfId="49006" xr:uid="{00000000-0005-0000-0000-0000F94C0000}"/>
    <cellStyle name="輸入 9 2 4 9" xfId="13454" xr:uid="{00000000-0005-0000-0000-0000AC060000}"/>
    <cellStyle name="輸入 9 2 4 9 2" xfId="32010" xr:uid="{00000000-0005-0000-0000-0000FA4C0000}"/>
    <cellStyle name="輸入 9 2 4 9 3" xfId="46078" xr:uid="{00000000-0005-0000-0000-0000FA4C0000}"/>
    <cellStyle name="輸入 9 2 5" xfId="3004" xr:uid="{00000000-0005-0000-0000-0000AC060000}"/>
    <cellStyle name="輸入 9 2 5 10" xfId="24206" xr:uid="{00000000-0005-0000-0000-0000FB4C0000}"/>
    <cellStyle name="輸入 9 2 5 11" xfId="55825" xr:uid="{00000000-0005-0000-0000-0000AC060000}"/>
    <cellStyle name="輸入 9 2 5 2" xfId="6211" xr:uid="{00000000-0005-0000-0000-00005C0B0000}"/>
    <cellStyle name="輸入 9 2 5 2 2" xfId="20880" xr:uid="{00000000-0005-0000-0000-0000F60E0000}"/>
    <cellStyle name="輸入 9 2 5 2 2 2" xfId="39423" xr:uid="{00000000-0005-0000-0000-0000FD4C0000}"/>
    <cellStyle name="輸入 9 2 5 2 2 3" xfId="52784" xr:uid="{00000000-0005-0000-0000-0000FD4C0000}"/>
    <cellStyle name="輸入 9 2 5 2 3" xfId="26619" xr:uid="{00000000-0005-0000-0000-0000FC4C0000}"/>
    <cellStyle name="輸入 9 2 5 2 4" xfId="41913" xr:uid="{00000000-0005-0000-0000-0000FC4C0000}"/>
    <cellStyle name="輸入 9 2 5 3" xfId="9894" xr:uid="{00000000-0005-0000-0000-00005C0B0000}"/>
    <cellStyle name="輸入 9 2 5 3 2" xfId="29495" xr:uid="{00000000-0005-0000-0000-0000FE4C0000}"/>
    <cellStyle name="輸入 9 2 5 3 3" xfId="44073" xr:uid="{00000000-0005-0000-0000-0000FE4C0000}"/>
    <cellStyle name="輸入 9 2 5 4" xfId="11159" xr:uid="{00000000-0005-0000-0000-0000D72B0000}"/>
    <cellStyle name="輸入 9 2 5 5" xfId="12007" xr:uid="{00000000-0005-0000-0000-00005C0B0000}"/>
    <cellStyle name="輸入 9 2 5 5 2" xfId="30571" xr:uid="{00000000-0005-0000-0000-0000004D0000}"/>
    <cellStyle name="輸入 9 2 5 5 3" xfId="44715" xr:uid="{00000000-0005-0000-0000-0000004D0000}"/>
    <cellStyle name="輸入 9 2 5 6" xfId="16910" xr:uid="{00000000-0005-0000-0000-00005C0B0000}"/>
    <cellStyle name="輸入 9 2 5 6 2" xfId="35466" xr:uid="{00000000-0005-0000-0000-0000014D0000}"/>
    <cellStyle name="輸入 9 2 5 6 3" xfId="49159" xr:uid="{00000000-0005-0000-0000-0000014D0000}"/>
    <cellStyle name="輸入 9 2 5 7" xfId="17200" xr:uid="{00000000-0005-0000-0000-0000AC060000}"/>
    <cellStyle name="輸入 9 2 5 7 2" xfId="35756" xr:uid="{00000000-0005-0000-0000-0000024D0000}"/>
    <cellStyle name="輸入 9 2 5 7 3" xfId="49430" xr:uid="{00000000-0005-0000-0000-0000024D0000}"/>
    <cellStyle name="輸入 9 2 5 8" xfId="19597" xr:uid="{00000000-0005-0000-0000-00005C0B0000}"/>
    <cellStyle name="輸入 9 2 5 8 2" xfId="38153" xr:uid="{00000000-0005-0000-0000-0000034D0000}"/>
    <cellStyle name="輸入 9 2 5 8 3" xfId="51645" xr:uid="{00000000-0005-0000-0000-0000034D0000}"/>
    <cellStyle name="輸入 9 2 5 9" xfId="21768" xr:uid="{00000000-0005-0000-0000-0000AC060000}"/>
    <cellStyle name="輸入 9 2 5 9 2" xfId="40308" xr:uid="{00000000-0005-0000-0000-0000044D0000}"/>
    <cellStyle name="輸入 9 2 5 9 3" xfId="53656" xr:uid="{00000000-0005-0000-0000-0000044D0000}"/>
    <cellStyle name="輸入 9 2 6" xfId="4874" xr:uid="{00000000-0005-0000-0000-0000550B0000}"/>
    <cellStyle name="輸入 9 2 6 2" xfId="20035" xr:uid="{00000000-0005-0000-0000-0000F70E0000}"/>
    <cellStyle name="輸入 9 2 6 2 2" xfId="38588" xr:uid="{00000000-0005-0000-0000-0000064D0000}"/>
    <cellStyle name="輸入 9 2 6 2 3" xfId="52080" xr:uid="{00000000-0005-0000-0000-0000064D0000}"/>
    <cellStyle name="輸入 9 2 6 3" xfId="25325" xr:uid="{00000000-0005-0000-0000-0000054D0000}"/>
    <cellStyle name="輸入 9 2 6 4" xfId="22510" xr:uid="{00000000-0005-0000-0000-0000054D0000}"/>
    <cellStyle name="輸入 9 2 7" xfId="11152" xr:uid="{00000000-0005-0000-0000-0000D02B0000}"/>
    <cellStyle name="輸入 9 2 8" xfId="15437" xr:uid="{00000000-0005-0000-0000-0000AC060000}"/>
    <cellStyle name="輸入 9 2 8 2" xfId="33993" xr:uid="{00000000-0005-0000-0000-0000084D0000}"/>
    <cellStyle name="輸入 9 2 8 3" xfId="47917" xr:uid="{00000000-0005-0000-0000-0000084D0000}"/>
    <cellStyle name="輸入 9 2 9" xfId="17920" xr:uid="{00000000-0005-0000-0000-0000550B0000}"/>
    <cellStyle name="輸入 9 2 9 2" xfId="36476" xr:uid="{00000000-0005-0000-0000-0000094D0000}"/>
    <cellStyle name="輸入 9 2 9 3" xfId="50059" xr:uid="{00000000-0005-0000-0000-0000094D0000}"/>
    <cellStyle name="輸入 9 3" xfId="1663" xr:uid="{00000000-0005-0000-0000-0000AE060000}"/>
    <cellStyle name="輸入 9 3 10" xfId="21203" xr:uid="{00000000-0005-0000-0000-0000AE060000}"/>
    <cellStyle name="輸入 9 3 10 2" xfId="39743" xr:uid="{00000000-0005-0000-0000-00000B4D0000}"/>
    <cellStyle name="輸入 9 3 10 3" xfId="53091" xr:uid="{00000000-0005-0000-0000-00000B4D0000}"/>
    <cellStyle name="輸入 9 3 11" xfId="21081" xr:uid="{00000000-0005-0000-0000-0000AE060000}"/>
    <cellStyle name="輸入 9 3 11 2" xfId="39621" xr:uid="{00000000-0005-0000-0000-00000C4D0000}"/>
    <cellStyle name="輸入 9 3 11 3" xfId="52969" xr:uid="{00000000-0005-0000-0000-00000C4D0000}"/>
    <cellStyle name="輸入 9 3 12" xfId="23284" xr:uid="{00000000-0005-0000-0000-00000A4D0000}"/>
    <cellStyle name="輸入 9 3 13" xfId="23107" xr:uid="{00000000-0005-0000-0000-00000A4D0000}"/>
    <cellStyle name="輸入 9 3 14" xfId="54650" xr:uid="{00000000-0005-0000-0000-0000AE060000}"/>
    <cellStyle name="輸入 9 3 2" xfId="2015" xr:uid="{00000000-0005-0000-0000-0000AE060000}"/>
    <cellStyle name="輸入 9 3 2 10" xfId="16384" xr:uid="{00000000-0005-0000-0000-0000AE060000}"/>
    <cellStyle name="輸入 9 3 2 10 2" xfId="34940" xr:uid="{00000000-0005-0000-0000-00000E4D0000}"/>
    <cellStyle name="輸入 9 3 2 10 3" xfId="48727" xr:uid="{00000000-0005-0000-0000-00000E4D0000}"/>
    <cellStyle name="輸入 9 3 2 11" xfId="18843" xr:uid="{00000000-0005-0000-0000-00005E0B0000}"/>
    <cellStyle name="輸入 9 3 2 11 2" xfId="37399" xr:uid="{00000000-0005-0000-0000-00000F4D0000}"/>
    <cellStyle name="輸入 9 3 2 11 3" xfId="50891" xr:uid="{00000000-0005-0000-0000-00000F4D0000}"/>
    <cellStyle name="輸入 9 3 2 12" xfId="23535" xr:uid="{00000000-0005-0000-0000-00000D4D0000}"/>
    <cellStyle name="輸入 9 3 2 13" xfId="54935" xr:uid="{00000000-0005-0000-0000-0000AE060000}"/>
    <cellStyle name="輸入 9 3 2 2" xfId="5222" xr:uid="{00000000-0005-0000-0000-00005E0B0000}"/>
    <cellStyle name="輸入 9 3 2 2 2" xfId="20249" xr:uid="{00000000-0005-0000-0000-0000FA0E0000}"/>
    <cellStyle name="輸入 9 3 2 2 2 2" xfId="38801" xr:uid="{00000000-0005-0000-0000-0000114D0000}"/>
    <cellStyle name="輸入 9 3 2 2 2 3" xfId="52280" xr:uid="{00000000-0005-0000-0000-0000114D0000}"/>
    <cellStyle name="輸入 9 3 2 2 3" xfId="25639" xr:uid="{00000000-0005-0000-0000-0000104D0000}"/>
    <cellStyle name="輸入 9 3 2 2 4" xfId="41135" xr:uid="{00000000-0005-0000-0000-0000104D0000}"/>
    <cellStyle name="輸入 9 3 2 3" xfId="7188" xr:uid="{00000000-0005-0000-0000-00005E0B0000}"/>
    <cellStyle name="輸入 9 3 2 3 2" xfId="27373" xr:uid="{00000000-0005-0000-0000-0000124D0000}"/>
    <cellStyle name="輸入 9 3 2 3 3" xfId="42464" xr:uid="{00000000-0005-0000-0000-0000124D0000}"/>
    <cellStyle name="輸入 9 3 2 4" xfId="4125" xr:uid="{00000000-0005-0000-0000-00005E0B0000}"/>
    <cellStyle name="輸入 9 3 2 4 2" xfId="24678" xr:uid="{00000000-0005-0000-0000-0000134D0000}"/>
    <cellStyle name="輸入 9 3 2 4 3" xfId="29707" xr:uid="{00000000-0005-0000-0000-0000134D0000}"/>
    <cellStyle name="輸入 9 3 2 5" xfId="6688" xr:uid="{00000000-0005-0000-0000-00005E0B0000}"/>
    <cellStyle name="輸入 9 3 2 5 2" xfId="26949" xr:uid="{00000000-0005-0000-0000-0000144D0000}"/>
    <cellStyle name="輸入 9 3 2 5 3" xfId="42123" xr:uid="{00000000-0005-0000-0000-0000144D0000}"/>
    <cellStyle name="輸入 9 3 2 6" xfId="11161" xr:uid="{00000000-0005-0000-0000-0000D92B0000}"/>
    <cellStyle name="輸入 9 3 2 7" xfId="12610" xr:uid="{00000000-0005-0000-0000-0000AE060000}"/>
    <cellStyle name="輸入 9 3 2 7 2" xfId="31166" xr:uid="{00000000-0005-0000-0000-0000164D0000}"/>
    <cellStyle name="輸入 9 3 2 7 3" xfId="45266" xr:uid="{00000000-0005-0000-0000-0000164D0000}"/>
    <cellStyle name="輸入 9 3 2 8" xfId="14434" xr:uid="{00000000-0005-0000-0000-00005D0B0000}"/>
    <cellStyle name="輸入 9 3 2 8 2" xfId="32990" xr:uid="{00000000-0005-0000-0000-0000174D0000}"/>
    <cellStyle name="輸入 9 3 2 8 3" xfId="46974" xr:uid="{00000000-0005-0000-0000-0000174D0000}"/>
    <cellStyle name="輸入 9 3 2 9" xfId="13743" xr:uid="{00000000-0005-0000-0000-00005E0B0000}"/>
    <cellStyle name="輸入 9 3 2 9 2" xfId="32299" xr:uid="{00000000-0005-0000-0000-0000184D0000}"/>
    <cellStyle name="輸入 9 3 2 9 3" xfId="46331" xr:uid="{00000000-0005-0000-0000-0000184D0000}"/>
    <cellStyle name="輸入 9 3 3" xfId="2833" xr:uid="{00000000-0005-0000-0000-0000AE060000}"/>
    <cellStyle name="輸入 9 3 3 10" xfId="19496" xr:uid="{00000000-0005-0000-0000-00005F0B0000}"/>
    <cellStyle name="輸入 9 3 3 10 2" xfId="38052" xr:uid="{00000000-0005-0000-0000-00001A4D0000}"/>
    <cellStyle name="輸入 9 3 3 10 3" xfId="51544" xr:uid="{00000000-0005-0000-0000-00001A4D0000}"/>
    <cellStyle name="輸入 9 3 3 11" xfId="55654" xr:uid="{00000000-0005-0000-0000-0000AE060000}"/>
    <cellStyle name="輸入 9 3 3 2" xfId="6040" xr:uid="{00000000-0005-0000-0000-00005F0B0000}"/>
    <cellStyle name="輸入 9 3 3 2 2" xfId="26448" xr:uid="{00000000-0005-0000-0000-00001B4D0000}"/>
    <cellStyle name="輸入 9 3 3 2 3" xfId="41762" xr:uid="{00000000-0005-0000-0000-00001B4D0000}"/>
    <cellStyle name="輸入 9 3 3 3" xfId="8006" xr:uid="{00000000-0005-0000-0000-00005F0B0000}"/>
    <cellStyle name="輸入 9 3 3 3 2" xfId="28034" xr:uid="{00000000-0005-0000-0000-00001C4D0000}"/>
    <cellStyle name="輸入 9 3 3 3 3" xfId="42948" xr:uid="{00000000-0005-0000-0000-00001C4D0000}"/>
    <cellStyle name="輸入 9 3 3 4" xfId="8866" xr:uid="{00000000-0005-0000-0000-00005F0B0000}"/>
    <cellStyle name="輸入 9 3 3 4 2" xfId="28715" xr:uid="{00000000-0005-0000-0000-00001D4D0000}"/>
    <cellStyle name="輸入 9 3 3 4 3" xfId="43425" xr:uid="{00000000-0005-0000-0000-00001D4D0000}"/>
    <cellStyle name="輸入 9 3 3 5" xfId="9723" xr:uid="{00000000-0005-0000-0000-00005F0B0000}"/>
    <cellStyle name="輸入 9 3 3 5 2" xfId="29324" xr:uid="{00000000-0005-0000-0000-00001E4D0000}"/>
    <cellStyle name="輸入 9 3 3 5 3" xfId="43922" xr:uid="{00000000-0005-0000-0000-00001E4D0000}"/>
    <cellStyle name="輸入 9 3 3 6" xfId="11162" xr:uid="{00000000-0005-0000-0000-0000DA2B0000}"/>
    <cellStyle name="輸入 9 3 3 7" xfId="13056" xr:uid="{00000000-0005-0000-0000-00005F0B0000}"/>
    <cellStyle name="輸入 9 3 3 7 2" xfId="31612" xr:uid="{00000000-0005-0000-0000-0000204D0000}"/>
    <cellStyle name="輸入 9 3 3 7 3" xfId="45695" xr:uid="{00000000-0005-0000-0000-0000204D0000}"/>
    <cellStyle name="輸入 9 3 3 8" xfId="16739" xr:uid="{00000000-0005-0000-0000-00005F0B0000}"/>
    <cellStyle name="輸入 9 3 3 8 2" xfId="35295" xr:uid="{00000000-0005-0000-0000-0000214D0000}"/>
    <cellStyle name="輸入 9 3 3 8 3" xfId="49008" xr:uid="{00000000-0005-0000-0000-0000214D0000}"/>
    <cellStyle name="輸入 9 3 3 9" xfId="17937" xr:uid="{00000000-0005-0000-0000-0000AE060000}"/>
    <cellStyle name="輸入 9 3 3 9 2" xfId="36493" xr:uid="{00000000-0005-0000-0000-0000224D0000}"/>
    <cellStyle name="輸入 9 3 3 9 3" xfId="50075" xr:uid="{00000000-0005-0000-0000-0000224D0000}"/>
    <cellStyle name="輸入 9 3 4" xfId="3006" xr:uid="{00000000-0005-0000-0000-0000AE060000}"/>
    <cellStyle name="輸入 9 3 4 10" xfId="24208" xr:uid="{00000000-0005-0000-0000-0000234D0000}"/>
    <cellStyle name="輸入 9 3 4 11" xfId="55827" xr:uid="{00000000-0005-0000-0000-0000AE060000}"/>
    <cellStyle name="輸入 9 3 4 2" xfId="6213" xr:uid="{00000000-0005-0000-0000-0000600B0000}"/>
    <cellStyle name="輸入 9 3 4 2 2" xfId="20882" xr:uid="{00000000-0005-0000-0000-0000FD0E0000}"/>
    <cellStyle name="輸入 9 3 4 2 2 2" xfId="39425" xr:uid="{00000000-0005-0000-0000-0000254D0000}"/>
    <cellStyle name="輸入 9 3 4 2 2 3" xfId="52786" xr:uid="{00000000-0005-0000-0000-0000254D0000}"/>
    <cellStyle name="輸入 9 3 4 2 3" xfId="26621" xr:uid="{00000000-0005-0000-0000-0000244D0000}"/>
    <cellStyle name="輸入 9 3 4 2 4" xfId="41915" xr:uid="{00000000-0005-0000-0000-0000244D0000}"/>
    <cellStyle name="輸入 9 3 4 3" xfId="9896" xr:uid="{00000000-0005-0000-0000-0000600B0000}"/>
    <cellStyle name="輸入 9 3 4 3 2" xfId="29497" xr:uid="{00000000-0005-0000-0000-0000264D0000}"/>
    <cellStyle name="輸入 9 3 4 3 3" xfId="44075" xr:uid="{00000000-0005-0000-0000-0000264D0000}"/>
    <cellStyle name="輸入 9 3 4 4" xfId="11163" xr:uid="{00000000-0005-0000-0000-0000DB2B0000}"/>
    <cellStyle name="輸入 9 3 4 5" xfId="12957" xr:uid="{00000000-0005-0000-0000-0000600B0000}"/>
    <cellStyle name="輸入 9 3 4 5 2" xfId="31513" xr:uid="{00000000-0005-0000-0000-0000284D0000}"/>
    <cellStyle name="輸入 9 3 4 5 3" xfId="45596" xr:uid="{00000000-0005-0000-0000-0000284D0000}"/>
    <cellStyle name="輸入 9 3 4 6" xfId="16912" xr:uid="{00000000-0005-0000-0000-0000600B0000}"/>
    <cellStyle name="輸入 9 3 4 6 2" xfId="35468" xr:uid="{00000000-0005-0000-0000-0000294D0000}"/>
    <cellStyle name="輸入 9 3 4 6 3" xfId="49161" xr:uid="{00000000-0005-0000-0000-0000294D0000}"/>
    <cellStyle name="輸入 9 3 4 7" xfId="15237" xr:uid="{00000000-0005-0000-0000-0000AE060000}"/>
    <cellStyle name="輸入 9 3 4 7 2" xfId="33793" xr:uid="{00000000-0005-0000-0000-00002A4D0000}"/>
    <cellStyle name="輸入 9 3 4 7 3" xfId="47735" xr:uid="{00000000-0005-0000-0000-00002A4D0000}"/>
    <cellStyle name="輸入 9 3 4 8" xfId="17702" xr:uid="{00000000-0005-0000-0000-0000600B0000}"/>
    <cellStyle name="輸入 9 3 4 8 2" xfId="36258" xr:uid="{00000000-0005-0000-0000-00002B4D0000}"/>
    <cellStyle name="輸入 9 3 4 8 3" xfId="49873" xr:uid="{00000000-0005-0000-0000-00002B4D0000}"/>
    <cellStyle name="輸入 9 3 4 9" xfId="21770" xr:uid="{00000000-0005-0000-0000-0000AE060000}"/>
    <cellStyle name="輸入 9 3 4 9 2" xfId="40310" xr:uid="{00000000-0005-0000-0000-00002C4D0000}"/>
    <cellStyle name="輸入 9 3 4 9 3" xfId="53658" xr:uid="{00000000-0005-0000-0000-00002C4D0000}"/>
    <cellStyle name="輸入 9 3 5" xfId="4876" xr:uid="{00000000-0005-0000-0000-00005D0B0000}"/>
    <cellStyle name="輸入 9 3 5 2" xfId="20037" xr:uid="{00000000-0005-0000-0000-0000FE0E0000}"/>
    <cellStyle name="輸入 9 3 5 2 2" xfId="38590" xr:uid="{00000000-0005-0000-0000-00002E4D0000}"/>
    <cellStyle name="輸入 9 3 5 2 3" xfId="52082" xr:uid="{00000000-0005-0000-0000-00002E4D0000}"/>
    <cellStyle name="輸入 9 3 5 3" xfId="25327" xr:uid="{00000000-0005-0000-0000-00002D4D0000}"/>
    <cellStyle name="輸入 9 3 5 4" xfId="27989" xr:uid="{00000000-0005-0000-0000-00002D4D0000}"/>
    <cellStyle name="輸入 9 3 6" xfId="11160" xr:uid="{00000000-0005-0000-0000-0000D82B0000}"/>
    <cellStyle name="輸入 9 3 7" xfId="15189" xr:uid="{00000000-0005-0000-0000-0000AE060000}"/>
    <cellStyle name="輸入 9 3 7 2" xfId="33745" xr:uid="{00000000-0005-0000-0000-0000304D0000}"/>
    <cellStyle name="輸入 9 3 7 3" xfId="47692" xr:uid="{00000000-0005-0000-0000-0000304D0000}"/>
    <cellStyle name="輸入 9 3 8" xfId="17773" xr:uid="{00000000-0005-0000-0000-00005D0B0000}"/>
    <cellStyle name="輸入 9 3 8 2" xfId="36329" xr:uid="{00000000-0005-0000-0000-0000314D0000}"/>
    <cellStyle name="輸入 9 3 8 3" xfId="49934" xr:uid="{00000000-0005-0000-0000-0000314D0000}"/>
    <cellStyle name="輸入 9 3 9" xfId="19735" xr:uid="{00000000-0005-0000-0000-00005D0B0000}"/>
    <cellStyle name="輸入 9 3 9 2" xfId="38291" xr:uid="{00000000-0005-0000-0000-0000324D0000}"/>
    <cellStyle name="輸入 9 3 9 3" xfId="51783" xr:uid="{00000000-0005-0000-0000-0000324D0000}"/>
    <cellStyle name="輸入 9 4" xfId="2018" xr:uid="{00000000-0005-0000-0000-0000AB060000}"/>
    <cellStyle name="輸入 9 4 10" xfId="17890" xr:uid="{00000000-0005-0000-0000-0000AB060000}"/>
    <cellStyle name="輸入 9 4 10 2" xfId="36446" xr:uid="{00000000-0005-0000-0000-0000344D0000}"/>
    <cellStyle name="輸入 9 4 10 3" xfId="50031" xr:uid="{00000000-0005-0000-0000-0000344D0000}"/>
    <cellStyle name="輸入 9 4 11" xfId="18760" xr:uid="{00000000-0005-0000-0000-0000610B0000}"/>
    <cellStyle name="輸入 9 4 11 2" xfId="37316" xr:uid="{00000000-0005-0000-0000-0000354D0000}"/>
    <cellStyle name="輸入 9 4 11 3" xfId="50813" xr:uid="{00000000-0005-0000-0000-0000354D0000}"/>
    <cellStyle name="輸入 9 4 12" xfId="23538" xr:uid="{00000000-0005-0000-0000-0000334D0000}"/>
    <cellStyle name="輸入 9 4 13" xfId="54938" xr:uid="{00000000-0005-0000-0000-0000AB060000}"/>
    <cellStyle name="輸入 9 4 2" xfId="5225" xr:uid="{00000000-0005-0000-0000-0000610B0000}"/>
    <cellStyle name="輸入 9 4 2 2" xfId="20252" xr:uid="{00000000-0005-0000-0000-0000000F0000}"/>
    <cellStyle name="輸入 9 4 2 2 2" xfId="38804" xr:uid="{00000000-0005-0000-0000-0000374D0000}"/>
    <cellStyle name="輸入 9 4 2 2 3" xfId="52283" xr:uid="{00000000-0005-0000-0000-0000374D0000}"/>
    <cellStyle name="輸入 9 4 2 3" xfId="25642" xr:uid="{00000000-0005-0000-0000-0000364D0000}"/>
    <cellStyle name="輸入 9 4 2 4" xfId="41138" xr:uid="{00000000-0005-0000-0000-0000364D0000}"/>
    <cellStyle name="輸入 9 4 3" xfId="7191" xr:uid="{00000000-0005-0000-0000-0000610B0000}"/>
    <cellStyle name="輸入 9 4 3 2" xfId="27376" xr:uid="{00000000-0005-0000-0000-0000384D0000}"/>
    <cellStyle name="輸入 9 4 3 3" xfId="42467" xr:uid="{00000000-0005-0000-0000-0000384D0000}"/>
    <cellStyle name="輸入 9 4 4" xfId="4128" xr:uid="{00000000-0005-0000-0000-0000610B0000}"/>
    <cellStyle name="輸入 9 4 4 2" xfId="24681" xr:uid="{00000000-0005-0000-0000-0000394D0000}"/>
    <cellStyle name="輸入 9 4 4 3" xfId="22709" xr:uid="{00000000-0005-0000-0000-0000394D0000}"/>
    <cellStyle name="輸入 9 4 5" xfId="6689" xr:uid="{00000000-0005-0000-0000-0000610B0000}"/>
    <cellStyle name="輸入 9 4 5 2" xfId="26950" xr:uid="{00000000-0005-0000-0000-00003A4D0000}"/>
    <cellStyle name="輸入 9 4 5 3" xfId="42124" xr:uid="{00000000-0005-0000-0000-00003A4D0000}"/>
    <cellStyle name="輸入 9 4 6" xfId="11164" xr:uid="{00000000-0005-0000-0000-0000DC2B0000}"/>
    <cellStyle name="輸入 9 4 7" xfId="12607" xr:uid="{00000000-0005-0000-0000-0000AB060000}"/>
    <cellStyle name="輸入 9 4 7 2" xfId="31163" xr:uid="{00000000-0005-0000-0000-00003C4D0000}"/>
    <cellStyle name="輸入 9 4 7 3" xfId="45263" xr:uid="{00000000-0005-0000-0000-00003C4D0000}"/>
    <cellStyle name="輸入 9 4 8" xfId="13634" xr:uid="{00000000-0005-0000-0000-0000600B0000}"/>
    <cellStyle name="輸入 9 4 8 2" xfId="32190" xr:uid="{00000000-0005-0000-0000-00003D4D0000}"/>
    <cellStyle name="輸入 9 4 8 3" xfId="46236" xr:uid="{00000000-0005-0000-0000-00003D4D0000}"/>
    <cellStyle name="輸入 9 4 9" xfId="13745" xr:uid="{00000000-0005-0000-0000-0000610B0000}"/>
    <cellStyle name="輸入 9 4 9 2" xfId="32301" xr:uid="{00000000-0005-0000-0000-00003E4D0000}"/>
    <cellStyle name="輸入 9 4 9 3" xfId="46333" xr:uid="{00000000-0005-0000-0000-00003E4D0000}"/>
    <cellStyle name="輸入 9 5" xfId="2830" xr:uid="{00000000-0005-0000-0000-0000AB060000}"/>
    <cellStyle name="輸入 9 5 10" xfId="18562" xr:uid="{00000000-0005-0000-0000-0000620B0000}"/>
    <cellStyle name="輸入 9 5 10 2" xfId="37118" xr:uid="{00000000-0005-0000-0000-0000404D0000}"/>
    <cellStyle name="輸入 9 5 10 3" xfId="50620" xr:uid="{00000000-0005-0000-0000-0000404D0000}"/>
    <cellStyle name="輸入 9 5 11" xfId="55651" xr:uid="{00000000-0005-0000-0000-0000AB060000}"/>
    <cellStyle name="輸入 9 5 2" xfId="6037" xr:uid="{00000000-0005-0000-0000-0000620B0000}"/>
    <cellStyle name="輸入 9 5 2 2" xfId="26445" xr:uid="{00000000-0005-0000-0000-0000414D0000}"/>
    <cellStyle name="輸入 9 5 2 3" xfId="41759" xr:uid="{00000000-0005-0000-0000-0000414D0000}"/>
    <cellStyle name="輸入 9 5 3" xfId="8003" xr:uid="{00000000-0005-0000-0000-0000620B0000}"/>
    <cellStyle name="輸入 9 5 3 2" xfId="28031" xr:uid="{00000000-0005-0000-0000-0000424D0000}"/>
    <cellStyle name="輸入 9 5 3 3" xfId="42945" xr:uid="{00000000-0005-0000-0000-0000424D0000}"/>
    <cellStyle name="輸入 9 5 4" xfId="8863" xr:uid="{00000000-0005-0000-0000-0000620B0000}"/>
    <cellStyle name="輸入 9 5 4 2" xfId="28712" xr:uid="{00000000-0005-0000-0000-0000434D0000}"/>
    <cellStyle name="輸入 9 5 4 3" xfId="43422" xr:uid="{00000000-0005-0000-0000-0000434D0000}"/>
    <cellStyle name="輸入 9 5 5" xfId="9720" xr:uid="{00000000-0005-0000-0000-0000620B0000}"/>
    <cellStyle name="輸入 9 5 5 2" xfId="29321" xr:uid="{00000000-0005-0000-0000-0000444D0000}"/>
    <cellStyle name="輸入 9 5 5 3" xfId="43919" xr:uid="{00000000-0005-0000-0000-0000444D0000}"/>
    <cellStyle name="輸入 9 5 6" xfId="11165" xr:uid="{00000000-0005-0000-0000-0000DD2B0000}"/>
    <cellStyle name="輸入 9 5 7" xfId="13059" xr:uid="{00000000-0005-0000-0000-0000620B0000}"/>
    <cellStyle name="輸入 9 5 7 2" xfId="31615" xr:uid="{00000000-0005-0000-0000-0000464D0000}"/>
    <cellStyle name="輸入 9 5 7 3" xfId="45698" xr:uid="{00000000-0005-0000-0000-0000464D0000}"/>
    <cellStyle name="輸入 9 5 8" xfId="16736" xr:uid="{00000000-0005-0000-0000-0000620B0000}"/>
    <cellStyle name="輸入 9 5 8 2" xfId="35292" xr:uid="{00000000-0005-0000-0000-0000474D0000}"/>
    <cellStyle name="輸入 9 5 8 3" xfId="49005" xr:uid="{00000000-0005-0000-0000-0000474D0000}"/>
    <cellStyle name="輸入 9 5 9" xfId="17278" xr:uid="{00000000-0005-0000-0000-0000AB060000}"/>
    <cellStyle name="輸入 9 5 9 2" xfId="35834" xr:uid="{00000000-0005-0000-0000-0000484D0000}"/>
    <cellStyle name="輸入 9 5 9 3" xfId="49502" xr:uid="{00000000-0005-0000-0000-0000484D0000}"/>
    <cellStyle name="輸入 9 6" xfId="3003" xr:uid="{00000000-0005-0000-0000-0000AB060000}"/>
    <cellStyle name="輸入 9 6 10" xfId="24205" xr:uid="{00000000-0005-0000-0000-0000494D0000}"/>
    <cellStyle name="輸入 9 6 11" xfId="55824" xr:uid="{00000000-0005-0000-0000-0000AB060000}"/>
    <cellStyle name="輸入 9 6 2" xfId="6210" xr:uid="{00000000-0005-0000-0000-0000630B0000}"/>
    <cellStyle name="輸入 9 6 2 2" xfId="20879" xr:uid="{00000000-0005-0000-0000-0000030F0000}"/>
    <cellStyle name="輸入 9 6 2 2 2" xfId="39422" xr:uid="{00000000-0005-0000-0000-00004B4D0000}"/>
    <cellStyle name="輸入 9 6 2 2 3" xfId="52783" xr:uid="{00000000-0005-0000-0000-00004B4D0000}"/>
    <cellStyle name="輸入 9 6 2 3" xfId="26618" xr:uid="{00000000-0005-0000-0000-00004A4D0000}"/>
    <cellStyle name="輸入 9 6 2 4" xfId="41912" xr:uid="{00000000-0005-0000-0000-00004A4D0000}"/>
    <cellStyle name="輸入 9 6 3" xfId="9893" xr:uid="{00000000-0005-0000-0000-0000630B0000}"/>
    <cellStyle name="輸入 9 6 3 2" xfId="29494" xr:uid="{00000000-0005-0000-0000-00004C4D0000}"/>
    <cellStyle name="輸入 9 6 3 3" xfId="44072" xr:uid="{00000000-0005-0000-0000-00004C4D0000}"/>
    <cellStyle name="輸入 9 6 4" xfId="11166" xr:uid="{00000000-0005-0000-0000-0000DE2B0000}"/>
    <cellStyle name="輸入 9 6 5" xfId="12958" xr:uid="{00000000-0005-0000-0000-0000630B0000}"/>
    <cellStyle name="輸入 9 6 5 2" xfId="31514" xr:uid="{00000000-0005-0000-0000-00004E4D0000}"/>
    <cellStyle name="輸入 9 6 5 3" xfId="45597" xr:uid="{00000000-0005-0000-0000-00004E4D0000}"/>
    <cellStyle name="輸入 9 6 6" xfId="16909" xr:uid="{00000000-0005-0000-0000-0000630B0000}"/>
    <cellStyle name="輸入 9 6 6 2" xfId="35465" xr:uid="{00000000-0005-0000-0000-00004F4D0000}"/>
    <cellStyle name="輸入 9 6 6 3" xfId="49158" xr:uid="{00000000-0005-0000-0000-00004F4D0000}"/>
    <cellStyle name="輸入 9 6 7" xfId="18470" xr:uid="{00000000-0005-0000-0000-0000AB060000}"/>
    <cellStyle name="輸入 9 6 7 2" xfId="37026" xr:uid="{00000000-0005-0000-0000-0000504D0000}"/>
    <cellStyle name="輸入 9 6 7 3" xfId="50539" xr:uid="{00000000-0005-0000-0000-0000504D0000}"/>
    <cellStyle name="輸入 9 6 8" xfId="17215" xr:uid="{00000000-0005-0000-0000-0000630B0000}"/>
    <cellStyle name="輸入 9 6 8 2" xfId="35771" xr:uid="{00000000-0005-0000-0000-0000514D0000}"/>
    <cellStyle name="輸入 9 6 8 3" xfId="49443" xr:uid="{00000000-0005-0000-0000-0000514D0000}"/>
    <cellStyle name="輸入 9 6 9" xfId="21767" xr:uid="{00000000-0005-0000-0000-0000AB060000}"/>
    <cellStyle name="輸入 9 6 9 2" xfId="40307" xr:uid="{00000000-0005-0000-0000-0000524D0000}"/>
    <cellStyle name="輸入 9 6 9 3" xfId="53655" xr:uid="{00000000-0005-0000-0000-0000524D0000}"/>
    <cellStyle name="輸入 9 7" xfId="4873" xr:uid="{00000000-0005-0000-0000-0000540B0000}"/>
    <cellStyle name="輸入 9 7 2" xfId="20034" xr:uid="{00000000-0005-0000-0000-0000040F0000}"/>
    <cellStyle name="輸入 9 7 2 2" xfId="38587" xr:uid="{00000000-0005-0000-0000-0000544D0000}"/>
    <cellStyle name="輸入 9 7 2 3" xfId="52079" xr:uid="{00000000-0005-0000-0000-0000544D0000}"/>
    <cellStyle name="輸入 9 7 3" xfId="25324" xr:uid="{00000000-0005-0000-0000-0000534D0000}"/>
    <cellStyle name="輸入 9 7 4" xfId="22511" xr:uid="{00000000-0005-0000-0000-0000534D0000}"/>
    <cellStyle name="輸入 9 8" xfId="11151" xr:uid="{00000000-0005-0000-0000-0000CF2B0000}"/>
    <cellStyle name="輸入 9 9" xfId="15260" xr:uid="{00000000-0005-0000-0000-0000AB060000}"/>
    <cellStyle name="輸入 9 9 2" xfId="33816" xr:uid="{00000000-0005-0000-0000-0000564D0000}"/>
    <cellStyle name="輸入 9 9 3" xfId="47757" xr:uid="{00000000-0005-0000-0000-0000564D0000}"/>
    <cellStyle name="輸出 10" xfId="1664" xr:uid="{00000000-0005-0000-0000-0000AF060000}"/>
    <cellStyle name="輸出 10 10" xfId="17784" xr:uid="{00000000-0005-0000-0000-0000640B0000}"/>
    <cellStyle name="輸出 10 10 2" xfId="36340" xr:uid="{00000000-0005-0000-0000-0000584D0000}"/>
    <cellStyle name="輸出 10 10 3" xfId="49944" xr:uid="{00000000-0005-0000-0000-0000584D0000}"/>
    <cellStyle name="輸出 10 11" xfId="18070" xr:uid="{00000000-0005-0000-0000-0000AF060000}"/>
    <cellStyle name="輸出 10 11 2" xfId="36626" xr:uid="{00000000-0005-0000-0000-0000594D0000}"/>
    <cellStyle name="輸出 10 11 3" xfId="50188" xr:uid="{00000000-0005-0000-0000-0000594D0000}"/>
    <cellStyle name="輸出 10 12" xfId="19833" xr:uid="{00000000-0005-0000-0000-0000640B0000}"/>
    <cellStyle name="輸出 10 12 2" xfId="38389" xr:uid="{00000000-0005-0000-0000-00005A4D0000}"/>
    <cellStyle name="輸出 10 12 3" xfId="51881" xr:uid="{00000000-0005-0000-0000-00005A4D0000}"/>
    <cellStyle name="輸出 10 13" xfId="21204" xr:uid="{00000000-0005-0000-0000-0000AF060000}"/>
    <cellStyle name="輸出 10 13 2" xfId="39744" xr:uid="{00000000-0005-0000-0000-00005B4D0000}"/>
    <cellStyle name="輸出 10 13 3" xfId="53092" xr:uid="{00000000-0005-0000-0000-00005B4D0000}"/>
    <cellStyle name="輸出 10 14" xfId="19919" xr:uid="{00000000-0005-0000-0000-0000AF060000}"/>
    <cellStyle name="輸出 10 14 2" xfId="38475" xr:uid="{00000000-0005-0000-0000-00005C4D0000}"/>
    <cellStyle name="輸出 10 14 3" xfId="51967" xr:uid="{00000000-0005-0000-0000-00005C4D0000}"/>
    <cellStyle name="輸出 10 15" xfId="22358" xr:uid="{00000000-0005-0000-0000-0000640B0000}"/>
    <cellStyle name="輸出 10 15 2" xfId="40898" xr:uid="{00000000-0005-0000-0000-00005D4D0000}"/>
    <cellStyle name="輸出 10 15 3" xfId="54092" xr:uid="{00000000-0005-0000-0000-00005D4D0000}"/>
    <cellStyle name="輸出 10 16" xfId="23285" xr:uid="{00000000-0005-0000-0000-0000574D0000}"/>
    <cellStyle name="輸出 10 17" xfId="29798" xr:uid="{00000000-0005-0000-0000-0000574D0000}"/>
    <cellStyle name="輸出 10 18" xfId="54651" xr:uid="{00000000-0005-0000-0000-0000AF060000}"/>
    <cellStyle name="輸出 10 2" xfId="1665" xr:uid="{00000000-0005-0000-0000-0000B0060000}"/>
    <cellStyle name="輸出 10 2 10" xfId="13912" xr:uid="{00000000-0005-0000-0000-0000650B0000}"/>
    <cellStyle name="輸出 10 2 10 2" xfId="32468" xr:uid="{00000000-0005-0000-0000-00005F4D0000}"/>
    <cellStyle name="輸出 10 2 10 3" xfId="46480" xr:uid="{00000000-0005-0000-0000-00005F4D0000}"/>
    <cellStyle name="輸出 10 2 11" xfId="21205" xr:uid="{00000000-0005-0000-0000-0000B0060000}"/>
    <cellStyle name="輸出 10 2 11 2" xfId="39745" xr:uid="{00000000-0005-0000-0000-0000604D0000}"/>
    <cellStyle name="輸出 10 2 11 3" xfId="53093" xr:uid="{00000000-0005-0000-0000-0000604D0000}"/>
    <cellStyle name="輸出 10 2 12" xfId="19296" xr:uid="{00000000-0005-0000-0000-0000B0060000}"/>
    <cellStyle name="輸出 10 2 12 2" xfId="37852" xr:uid="{00000000-0005-0000-0000-0000614D0000}"/>
    <cellStyle name="輸出 10 2 12 3" xfId="51344" xr:uid="{00000000-0005-0000-0000-0000614D0000}"/>
    <cellStyle name="輸出 10 2 13" xfId="22359" xr:uid="{00000000-0005-0000-0000-0000650B0000}"/>
    <cellStyle name="輸出 10 2 13 2" xfId="40899" xr:uid="{00000000-0005-0000-0000-0000624D0000}"/>
    <cellStyle name="輸出 10 2 13 3" xfId="54093" xr:uid="{00000000-0005-0000-0000-0000624D0000}"/>
    <cellStyle name="輸出 10 2 14" xfId="23286" xr:uid="{00000000-0005-0000-0000-00005E4D0000}"/>
    <cellStyle name="輸出 10 2 15" xfId="23106" xr:uid="{00000000-0005-0000-0000-00005E4D0000}"/>
    <cellStyle name="輸出 10 2 16" xfId="54652" xr:uid="{00000000-0005-0000-0000-0000B0060000}"/>
    <cellStyle name="輸出 10 2 2" xfId="2013" xr:uid="{00000000-0005-0000-0000-0000B0060000}"/>
    <cellStyle name="輸出 10 2 2 10" xfId="14128" xr:uid="{00000000-0005-0000-0000-0000B0060000}"/>
    <cellStyle name="輸出 10 2 2 10 2" xfId="32684" xr:uid="{00000000-0005-0000-0000-0000644D0000}"/>
    <cellStyle name="輸出 10 2 2 10 3" xfId="46684" xr:uid="{00000000-0005-0000-0000-0000644D0000}"/>
    <cellStyle name="輸出 10 2 2 11" xfId="18623" xr:uid="{00000000-0005-0000-0000-0000660B0000}"/>
    <cellStyle name="輸出 10 2 2 11 2" xfId="37179" xr:uid="{00000000-0005-0000-0000-0000654D0000}"/>
    <cellStyle name="輸出 10 2 2 11 3" xfId="50681" xr:uid="{00000000-0005-0000-0000-0000654D0000}"/>
    <cellStyle name="輸出 10 2 2 12" xfId="23533" xr:uid="{00000000-0005-0000-0000-0000634D0000}"/>
    <cellStyle name="輸出 10 2 2 13" xfId="54933" xr:uid="{00000000-0005-0000-0000-0000B0060000}"/>
    <cellStyle name="輸出 10 2 2 2" xfId="5220" xr:uid="{00000000-0005-0000-0000-0000660B0000}"/>
    <cellStyle name="輸出 10 2 2 2 2" xfId="20247" xr:uid="{00000000-0005-0000-0000-0000080F0000}"/>
    <cellStyle name="輸出 10 2 2 2 2 2" xfId="38799" xr:uid="{00000000-0005-0000-0000-0000674D0000}"/>
    <cellStyle name="輸出 10 2 2 2 2 3" xfId="52278" xr:uid="{00000000-0005-0000-0000-0000674D0000}"/>
    <cellStyle name="輸出 10 2 2 2 3" xfId="25637" xr:uid="{00000000-0005-0000-0000-0000664D0000}"/>
    <cellStyle name="輸出 10 2 2 3" xfId="7186" xr:uid="{00000000-0005-0000-0000-0000660B0000}"/>
    <cellStyle name="輸出 10 2 2 3 2" xfId="27371" xr:uid="{00000000-0005-0000-0000-0000684D0000}"/>
    <cellStyle name="輸出 10 2 2 3 3" xfId="42462" xr:uid="{00000000-0005-0000-0000-0000684D0000}"/>
    <cellStyle name="輸出 10 2 2 4" xfId="4123" xr:uid="{00000000-0005-0000-0000-0000660B0000}"/>
    <cellStyle name="輸出 10 2 2 4 2" xfId="24676" xr:uid="{00000000-0005-0000-0000-0000694D0000}"/>
    <cellStyle name="輸出 10 2 2 4 3" xfId="22711" xr:uid="{00000000-0005-0000-0000-0000694D0000}"/>
    <cellStyle name="輸出 10 2 2 5" xfId="6687" xr:uid="{00000000-0005-0000-0000-0000660B0000}"/>
    <cellStyle name="輸出 10 2 2 5 2" xfId="26948" xr:uid="{00000000-0005-0000-0000-00006A4D0000}"/>
    <cellStyle name="輸出 10 2 2 5 3" xfId="42122" xr:uid="{00000000-0005-0000-0000-00006A4D0000}"/>
    <cellStyle name="輸出 10 2 2 6" xfId="11169" xr:uid="{00000000-0005-0000-0000-0000E12B0000}"/>
    <cellStyle name="輸出 10 2 2 7" xfId="12612" xr:uid="{00000000-0005-0000-0000-0000B0060000}"/>
    <cellStyle name="輸出 10 2 2 7 2" xfId="31168" xr:uid="{00000000-0005-0000-0000-00006C4D0000}"/>
    <cellStyle name="輸出 10 2 2 7 3" xfId="45268" xr:uid="{00000000-0005-0000-0000-00006C4D0000}"/>
    <cellStyle name="輸出 10 2 2 8" xfId="12208" xr:uid="{00000000-0005-0000-0000-0000650B0000}"/>
    <cellStyle name="輸出 10 2 2 8 2" xfId="30770" xr:uid="{00000000-0005-0000-0000-00006D4D0000}"/>
    <cellStyle name="輸出 10 2 2 8 3" xfId="44895" xr:uid="{00000000-0005-0000-0000-00006D4D0000}"/>
    <cellStyle name="輸出 10 2 2 9" xfId="14748" xr:uid="{00000000-0005-0000-0000-0000660B0000}"/>
    <cellStyle name="輸出 10 2 2 9 2" xfId="33304" xr:uid="{00000000-0005-0000-0000-00006E4D0000}"/>
    <cellStyle name="輸出 10 2 2 9 3" xfId="47269" xr:uid="{00000000-0005-0000-0000-00006E4D0000}"/>
    <cellStyle name="輸出 10 2 3" xfId="2835" xr:uid="{00000000-0005-0000-0000-0000B0060000}"/>
    <cellStyle name="輸出 10 2 3 10" xfId="19389" xr:uid="{00000000-0005-0000-0000-0000670B0000}"/>
    <cellStyle name="輸出 10 2 3 10 2" xfId="37945" xr:uid="{00000000-0005-0000-0000-0000704D0000}"/>
    <cellStyle name="輸出 10 2 3 10 3" xfId="51437" xr:uid="{00000000-0005-0000-0000-0000704D0000}"/>
    <cellStyle name="輸出 10 2 3 11" xfId="55656" xr:uid="{00000000-0005-0000-0000-0000B0060000}"/>
    <cellStyle name="輸出 10 2 3 2" xfId="6042" xr:uid="{00000000-0005-0000-0000-0000670B0000}"/>
    <cellStyle name="輸出 10 2 3 2 2" xfId="26450" xr:uid="{00000000-0005-0000-0000-0000714D0000}"/>
    <cellStyle name="輸出 10 2 3 2 3" xfId="41764" xr:uid="{00000000-0005-0000-0000-0000714D0000}"/>
    <cellStyle name="輸出 10 2 3 3" xfId="8008" xr:uid="{00000000-0005-0000-0000-0000670B0000}"/>
    <cellStyle name="輸出 10 2 3 3 2" xfId="28036" xr:uid="{00000000-0005-0000-0000-0000724D0000}"/>
    <cellStyle name="輸出 10 2 3 3 3" xfId="42950" xr:uid="{00000000-0005-0000-0000-0000724D0000}"/>
    <cellStyle name="輸出 10 2 3 4" xfId="8868" xr:uid="{00000000-0005-0000-0000-0000670B0000}"/>
    <cellStyle name="輸出 10 2 3 4 2" xfId="28717" xr:uid="{00000000-0005-0000-0000-0000734D0000}"/>
    <cellStyle name="輸出 10 2 3 4 3" xfId="43427" xr:uid="{00000000-0005-0000-0000-0000734D0000}"/>
    <cellStyle name="輸出 10 2 3 5" xfId="9725" xr:uid="{00000000-0005-0000-0000-0000670B0000}"/>
    <cellStyle name="輸出 10 2 3 5 2" xfId="29326" xr:uid="{00000000-0005-0000-0000-0000744D0000}"/>
    <cellStyle name="輸出 10 2 3 5 3" xfId="43924" xr:uid="{00000000-0005-0000-0000-0000744D0000}"/>
    <cellStyle name="輸出 10 2 3 6" xfId="11170" xr:uid="{00000000-0005-0000-0000-0000E22B0000}"/>
    <cellStyle name="輸出 10 2 3 7" xfId="13054" xr:uid="{00000000-0005-0000-0000-0000670B0000}"/>
    <cellStyle name="輸出 10 2 3 7 2" xfId="31610" xr:uid="{00000000-0005-0000-0000-0000764D0000}"/>
    <cellStyle name="輸出 10 2 3 7 3" xfId="45693" xr:uid="{00000000-0005-0000-0000-0000764D0000}"/>
    <cellStyle name="輸出 10 2 3 8" xfId="16741" xr:uid="{00000000-0005-0000-0000-0000670B0000}"/>
    <cellStyle name="輸出 10 2 3 8 2" xfId="35297" xr:uid="{00000000-0005-0000-0000-0000774D0000}"/>
    <cellStyle name="輸出 10 2 3 8 3" xfId="49010" xr:uid="{00000000-0005-0000-0000-0000774D0000}"/>
    <cellStyle name="輸出 10 2 3 9" xfId="15168" xr:uid="{00000000-0005-0000-0000-0000B0060000}"/>
    <cellStyle name="輸出 10 2 3 9 2" xfId="33724" xr:uid="{00000000-0005-0000-0000-0000784D0000}"/>
    <cellStyle name="輸出 10 2 3 9 3" xfId="47672" xr:uid="{00000000-0005-0000-0000-0000784D0000}"/>
    <cellStyle name="輸出 10 2 4" xfId="3008" xr:uid="{00000000-0005-0000-0000-0000B0060000}"/>
    <cellStyle name="輸出 10 2 4 10" xfId="24210" xr:uid="{00000000-0005-0000-0000-0000794D0000}"/>
    <cellStyle name="輸出 10 2 4 11" xfId="55829" xr:uid="{00000000-0005-0000-0000-0000B0060000}"/>
    <cellStyle name="輸出 10 2 4 2" xfId="6215" xr:uid="{00000000-0005-0000-0000-0000680B0000}"/>
    <cellStyle name="輸出 10 2 4 2 2" xfId="20884" xr:uid="{00000000-0005-0000-0000-00000B0F0000}"/>
    <cellStyle name="輸出 10 2 4 2 2 2" xfId="39427" xr:uid="{00000000-0005-0000-0000-00007B4D0000}"/>
    <cellStyle name="輸出 10 2 4 2 2 3" xfId="52788" xr:uid="{00000000-0005-0000-0000-00007B4D0000}"/>
    <cellStyle name="輸出 10 2 4 2 3" xfId="26623" xr:uid="{00000000-0005-0000-0000-00007A4D0000}"/>
    <cellStyle name="輸出 10 2 4 3" xfId="9898" xr:uid="{00000000-0005-0000-0000-0000680B0000}"/>
    <cellStyle name="輸出 10 2 4 3 2" xfId="29499" xr:uid="{00000000-0005-0000-0000-00007C4D0000}"/>
    <cellStyle name="輸出 10 2 4 3 3" xfId="44077" xr:uid="{00000000-0005-0000-0000-00007C4D0000}"/>
    <cellStyle name="輸出 10 2 4 4" xfId="11171" xr:uid="{00000000-0005-0000-0000-0000E32B0000}"/>
    <cellStyle name="輸出 10 2 4 5" xfId="11835" xr:uid="{00000000-0005-0000-0000-0000680B0000}"/>
    <cellStyle name="輸出 10 2 4 5 2" xfId="30399" xr:uid="{00000000-0005-0000-0000-00007E4D0000}"/>
    <cellStyle name="輸出 10 2 4 5 3" xfId="44544" xr:uid="{00000000-0005-0000-0000-00007E4D0000}"/>
    <cellStyle name="輸出 10 2 4 6" xfId="16914" xr:uid="{00000000-0005-0000-0000-0000680B0000}"/>
    <cellStyle name="輸出 10 2 4 6 2" xfId="35470" xr:uid="{00000000-0005-0000-0000-00007F4D0000}"/>
    <cellStyle name="輸出 10 2 4 6 3" xfId="49163" xr:uid="{00000000-0005-0000-0000-00007F4D0000}"/>
    <cellStyle name="輸出 10 2 4 7" xfId="17110" xr:uid="{00000000-0005-0000-0000-0000B0060000}"/>
    <cellStyle name="輸出 10 2 4 7 2" xfId="35666" xr:uid="{00000000-0005-0000-0000-0000804D0000}"/>
    <cellStyle name="輸出 10 2 4 7 3" xfId="49346" xr:uid="{00000000-0005-0000-0000-0000804D0000}"/>
    <cellStyle name="輸出 10 2 4 8" xfId="19648" xr:uid="{00000000-0005-0000-0000-0000680B0000}"/>
    <cellStyle name="輸出 10 2 4 8 2" xfId="38204" xr:uid="{00000000-0005-0000-0000-0000814D0000}"/>
    <cellStyle name="輸出 10 2 4 8 3" xfId="51696" xr:uid="{00000000-0005-0000-0000-0000814D0000}"/>
    <cellStyle name="輸出 10 2 4 9" xfId="21772" xr:uid="{00000000-0005-0000-0000-0000B0060000}"/>
    <cellStyle name="輸出 10 2 4 9 2" xfId="40312" xr:uid="{00000000-0005-0000-0000-0000824D0000}"/>
    <cellStyle name="輸出 10 2 4 9 3" xfId="53660" xr:uid="{00000000-0005-0000-0000-0000824D0000}"/>
    <cellStyle name="輸出 10 2 5" xfId="4878" xr:uid="{00000000-0005-0000-0000-0000650B0000}"/>
    <cellStyle name="輸出 10 2 5 2" xfId="25329" xr:uid="{00000000-0005-0000-0000-0000834D0000}"/>
    <cellStyle name="輸出 10 2 5 3" xfId="22509" xr:uid="{00000000-0005-0000-0000-0000834D0000}"/>
    <cellStyle name="輸出 10 2 6" xfId="11168" xr:uid="{00000000-0005-0000-0000-0000E02B0000}"/>
    <cellStyle name="輸出 10 2 7" xfId="15601" xr:uid="{00000000-0005-0000-0000-0000650B0000}"/>
    <cellStyle name="輸出 10 2 7 2" xfId="34157" xr:uid="{00000000-0005-0000-0000-0000854D0000}"/>
    <cellStyle name="輸出 10 2 7 3" xfId="48048" xr:uid="{00000000-0005-0000-0000-0000854D0000}"/>
    <cellStyle name="輸出 10 2 8" xfId="16181" xr:uid="{00000000-0005-0000-0000-0000650B0000}"/>
    <cellStyle name="輸出 10 2 8 2" xfId="34737" xr:uid="{00000000-0005-0000-0000-0000864D0000}"/>
    <cellStyle name="輸出 10 2 8 3" xfId="48532" xr:uid="{00000000-0005-0000-0000-0000864D0000}"/>
    <cellStyle name="輸出 10 2 9" xfId="16107" xr:uid="{00000000-0005-0000-0000-0000B0060000}"/>
    <cellStyle name="輸出 10 2 9 2" xfId="34663" xr:uid="{00000000-0005-0000-0000-0000874D0000}"/>
    <cellStyle name="輸出 10 2 9 3" xfId="48475" xr:uid="{00000000-0005-0000-0000-0000874D0000}"/>
    <cellStyle name="輸出 10 3" xfId="1666" xr:uid="{00000000-0005-0000-0000-0000B1060000}"/>
    <cellStyle name="輸出 10 3 10" xfId="17448" xr:uid="{00000000-0005-0000-0000-0000690B0000}"/>
    <cellStyle name="輸出 10 3 10 2" xfId="36004" xr:uid="{00000000-0005-0000-0000-0000894D0000}"/>
    <cellStyle name="輸出 10 3 10 3" xfId="49648" xr:uid="{00000000-0005-0000-0000-0000894D0000}"/>
    <cellStyle name="輸出 10 3 11" xfId="21206" xr:uid="{00000000-0005-0000-0000-0000B1060000}"/>
    <cellStyle name="輸出 10 3 11 2" xfId="39746" xr:uid="{00000000-0005-0000-0000-00008A4D0000}"/>
    <cellStyle name="輸出 10 3 11 3" xfId="53094" xr:uid="{00000000-0005-0000-0000-00008A4D0000}"/>
    <cellStyle name="輸出 10 3 12" xfId="19888" xr:uid="{00000000-0005-0000-0000-0000B1060000}"/>
    <cellStyle name="輸出 10 3 12 2" xfId="38444" xr:uid="{00000000-0005-0000-0000-00008B4D0000}"/>
    <cellStyle name="輸出 10 3 12 3" xfId="51936" xr:uid="{00000000-0005-0000-0000-00008B4D0000}"/>
    <cellStyle name="輸出 10 3 13" xfId="22360" xr:uid="{00000000-0005-0000-0000-0000690B0000}"/>
    <cellStyle name="輸出 10 3 13 2" xfId="40900" xr:uid="{00000000-0005-0000-0000-00008C4D0000}"/>
    <cellStyle name="輸出 10 3 13 3" xfId="54094" xr:uid="{00000000-0005-0000-0000-00008C4D0000}"/>
    <cellStyle name="輸出 10 3 14" xfId="23287" xr:uid="{00000000-0005-0000-0000-0000884D0000}"/>
    <cellStyle name="輸出 10 3 15" xfId="29797" xr:uid="{00000000-0005-0000-0000-0000884D0000}"/>
    <cellStyle name="輸出 10 3 16" xfId="54653" xr:uid="{00000000-0005-0000-0000-0000B1060000}"/>
    <cellStyle name="輸出 10 3 2" xfId="2012" xr:uid="{00000000-0005-0000-0000-0000B1060000}"/>
    <cellStyle name="輸出 10 3 2 10" xfId="18658" xr:uid="{00000000-0005-0000-0000-0000B1060000}"/>
    <cellStyle name="輸出 10 3 2 10 2" xfId="37214" xr:uid="{00000000-0005-0000-0000-00008E4D0000}"/>
    <cellStyle name="輸出 10 3 2 10 3" xfId="50711" xr:uid="{00000000-0005-0000-0000-00008E4D0000}"/>
    <cellStyle name="輸出 10 3 2 11" xfId="18935" xr:uid="{00000000-0005-0000-0000-00006A0B0000}"/>
    <cellStyle name="輸出 10 3 2 11 2" xfId="37491" xr:uid="{00000000-0005-0000-0000-00008F4D0000}"/>
    <cellStyle name="輸出 10 3 2 11 3" xfId="50983" xr:uid="{00000000-0005-0000-0000-00008F4D0000}"/>
    <cellStyle name="輸出 10 3 2 12" xfId="23532" xr:uid="{00000000-0005-0000-0000-00008D4D0000}"/>
    <cellStyle name="輸出 10 3 2 13" xfId="54932" xr:uid="{00000000-0005-0000-0000-0000B1060000}"/>
    <cellStyle name="輸出 10 3 2 2" xfId="5219" xr:uid="{00000000-0005-0000-0000-00006A0B0000}"/>
    <cellStyle name="輸出 10 3 2 2 2" xfId="20246" xr:uid="{00000000-0005-0000-0000-00000E0F0000}"/>
    <cellStyle name="輸出 10 3 2 2 2 2" xfId="38798" xr:uid="{00000000-0005-0000-0000-0000914D0000}"/>
    <cellStyle name="輸出 10 3 2 2 2 3" xfId="52277" xr:uid="{00000000-0005-0000-0000-0000914D0000}"/>
    <cellStyle name="輸出 10 3 2 2 3" xfId="25636" xr:uid="{00000000-0005-0000-0000-0000904D0000}"/>
    <cellStyle name="輸出 10 3 2 3" xfId="7185" xr:uid="{00000000-0005-0000-0000-00006A0B0000}"/>
    <cellStyle name="輸出 10 3 2 3 2" xfId="27370" xr:uid="{00000000-0005-0000-0000-0000924D0000}"/>
    <cellStyle name="輸出 10 3 2 3 3" xfId="42461" xr:uid="{00000000-0005-0000-0000-0000924D0000}"/>
    <cellStyle name="輸出 10 3 2 4" xfId="4122" xr:uid="{00000000-0005-0000-0000-00006A0B0000}"/>
    <cellStyle name="輸出 10 3 2 4 2" xfId="24675" xr:uid="{00000000-0005-0000-0000-0000934D0000}"/>
    <cellStyle name="輸出 10 3 2 4 3" xfId="22712" xr:uid="{00000000-0005-0000-0000-0000934D0000}"/>
    <cellStyle name="輸出 10 3 2 5" xfId="6686" xr:uid="{00000000-0005-0000-0000-00006A0B0000}"/>
    <cellStyle name="輸出 10 3 2 5 2" xfId="26947" xr:uid="{00000000-0005-0000-0000-0000944D0000}"/>
    <cellStyle name="輸出 10 3 2 5 3" xfId="42121" xr:uid="{00000000-0005-0000-0000-0000944D0000}"/>
    <cellStyle name="輸出 10 3 2 6" xfId="11173" xr:uid="{00000000-0005-0000-0000-0000E52B0000}"/>
    <cellStyle name="輸出 10 3 2 7" xfId="12613" xr:uid="{00000000-0005-0000-0000-0000B1060000}"/>
    <cellStyle name="輸出 10 3 2 7 2" xfId="31169" xr:uid="{00000000-0005-0000-0000-0000964D0000}"/>
    <cellStyle name="輸出 10 3 2 7 3" xfId="45269" xr:uid="{00000000-0005-0000-0000-0000964D0000}"/>
    <cellStyle name="輸出 10 3 2 8" xfId="14642" xr:uid="{00000000-0005-0000-0000-0000690B0000}"/>
    <cellStyle name="輸出 10 3 2 8 2" xfId="33198" xr:uid="{00000000-0005-0000-0000-0000974D0000}"/>
    <cellStyle name="輸出 10 3 2 8 3" xfId="47168" xr:uid="{00000000-0005-0000-0000-0000974D0000}"/>
    <cellStyle name="輸出 10 3 2 9" xfId="13591" xr:uid="{00000000-0005-0000-0000-00006A0B0000}"/>
    <cellStyle name="輸出 10 3 2 9 2" xfId="32147" xr:uid="{00000000-0005-0000-0000-0000984D0000}"/>
    <cellStyle name="輸出 10 3 2 9 3" xfId="46198" xr:uid="{00000000-0005-0000-0000-0000984D0000}"/>
    <cellStyle name="輸出 10 3 3" xfId="2836" xr:uid="{00000000-0005-0000-0000-0000B1060000}"/>
    <cellStyle name="輸出 10 3 3 10" xfId="19489" xr:uid="{00000000-0005-0000-0000-00006B0B0000}"/>
    <cellStyle name="輸出 10 3 3 10 2" xfId="38045" xr:uid="{00000000-0005-0000-0000-00009A4D0000}"/>
    <cellStyle name="輸出 10 3 3 10 3" xfId="51537" xr:uid="{00000000-0005-0000-0000-00009A4D0000}"/>
    <cellStyle name="輸出 10 3 3 11" xfId="55657" xr:uid="{00000000-0005-0000-0000-0000B1060000}"/>
    <cellStyle name="輸出 10 3 3 2" xfId="6043" xr:uid="{00000000-0005-0000-0000-00006B0B0000}"/>
    <cellStyle name="輸出 10 3 3 2 2" xfId="26451" xr:uid="{00000000-0005-0000-0000-00009B4D0000}"/>
    <cellStyle name="輸出 10 3 3 2 3" xfId="41765" xr:uid="{00000000-0005-0000-0000-00009B4D0000}"/>
    <cellStyle name="輸出 10 3 3 3" xfId="8009" xr:uid="{00000000-0005-0000-0000-00006B0B0000}"/>
    <cellStyle name="輸出 10 3 3 3 2" xfId="28037" xr:uid="{00000000-0005-0000-0000-00009C4D0000}"/>
    <cellStyle name="輸出 10 3 3 3 3" xfId="42951" xr:uid="{00000000-0005-0000-0000-00009C4D0000}"/>
    <cellStyle name="輸出 10 3 3 4" xfId="8869" xr:uid="{00000000-0005-0000-0000-00006B0B0000}"/>
    <cellStyle name="輸出 10 3 3 4 2" xfId="28718" xr:uid="{00000000-0005-0000-0000-00009D4D0000}"/>
    <cellStyle name="輸出 10 3 3 4 3" xfId="43428" xr:uid="{00000000-0005-0000-0000-00009D4D0000}"/>
    <cellStyle name="輸出 10 3 3 5" xfId="9726" xr:uid="{00000000-0005-0000-0000-00006B0B0000}"/>
    <cellStyle name="輸出 10 3 3 5 2" xfId="29327" xr:uid="{00000000-0005-0000-0000-00009E4D0000}"/>
    <cellStyle name="輸出 10 3 3 5 3" xfId="43925" xr:uid="{00000000-0005-0000-0000-00009E4D0000}"/>
    <cellStyle name="輸出 10 3 3 6" xfId="11174" xr:uid="{00000000-0005-0000-0000-0000E62B0000}"/>
    <cellStyle name="輸出 10 3 3 7" xfId="13053" xr:uid="{00000000-0005-0000-0000-00006B0B0000}"/>
    <cellStyle name="輸出 10 3 3 7 2" xfId="31609" xr:uid="{00000000-0005-0000-0000-0000A04D0000}"/>
    <cellStyle name="輸出 10 3 3 7 3" xfId="45692" xr:uid="{00000000-0005-0000-0000-0000A04D0000}"/>
    <cellStyle name="輸出 10 3 3 8" xfId="16742" xr:uid="{00000000-0005-0000-0000-00006B0B0000}"/>
    <cellStyle name="輸出 10 3 3 8 2" xfId="35298" xr:uid="{00000000-0005-0000-0000-0000A14D0000}"/>
    <cellStyle name="輸出 10 3 3 8 3" xfId="49011" xr:uid="{00000000-0005-0000-0000-0000A14D0000}"/>
    <cellStyle name="輸出 10 3 3 9" xfId="12142" xr:uid="{00000000-0005-0000-0000-0000B1060000}"/>
    <cellStyle name="輸出 10 3 3 9 2" xfId="30705" xr:uid="{00000000-0005-0000-0000-0000A24D0000}"/>
    <cellStyle name="輸出 10 3 3 9 3" xfId="44843" xr:uid="{00000000-0005-0000-0000-0000A24D0000}"/>
    <cellStyle name="輸出 10 3 4" xfId="3009" xr:uid="{00000000-0005-0000-0000-0000B1060000}"/>
    <cellStyle name="輸出 10 3 4 10" xfId="24211" xr:uid="{00000000-0005-0000-0000-0000A34D0000}"/>
    <cellStyle name="輸出 10 3 4 11" xfId="55830" xr:uid="{00000000-0005-0000-0000-0000B1060000}"/>
    <cellStyle name="輸出 10 3 4 2" xfId="6216" xr:uid="{00000000-0005-0000-0000-00006C0B0000}"/>
    <cellStyle name="輸出 10 3 4 2 2" xfId="20885" xr:uid="{00000000-0005-0000-0000-0000110F0000}"/>
    <cellStyle name="輸出 10 3 4 2 2 2" xfId="39428" xr:uid="{00000000-0005-0000-0000-0000A54D0000}"/>
    <cellStyle name="輸出 10 3 4 2 2 3" xfId="52789" xr:uid="{00000000-0005-0000-0000-0000A54D0000}"/>
    <cellStyle name="輸出 10 3 4 2 3" xfId="26624" xr:uid="{00000000-0005-0000-0000-0000A44D0000}"/>
    <cellStyle name="輸出 10 3 4 3" xfId="9899" xr:uid="{00000000-0005-0000-0000-00006C0B0000}"/>
    <cellStyle name="輸出 10 3 4 3 2" xfId="29500" xr:uid="{00000000-0005-0000-0000-0000A64D0000}"/>
    <cellStyle name="輸出 10 3 4 3 3" xfId="44078" xr:uid="{00000000-0005-0000-0000-0000A64D0000}"/>
    <cellStyle name="輸出 10 3 4 4" xfId="11175" xr:uid="{00000000-0005-0000-0000-0000E72B0000}"/>
    <cellStyle name="輸出 10 3 4 5" xfId="12008" xr:uid="{00000000-0005-0000-0000-00006C0B0000}"/>
    <cellStyle name="輸出 10 3 4 5 2" xfId="30572" xr:uid="{00000000-0005-0000-0000-0000A84D0000}"/>
    <cellStyle name="輸出 10 3 4 5 3" xfId="44716" xr:uid="{00000000-0005-0000-0000-0000A84D0000}"/>
    <cellStyle name="輸出 10 3 4 6" xfId="16915" xr:uid="{00000000-0005-0000-0000-00006C0B0000}"/>
    <cellStyle name="輸出 10 3 4 6 2" xfId="35471" xr:uid="{00000000-0005-0000-0000-0000A94D0000}"/>
    <cellStyle name="輸出 10 3 4 6 3" xfId="49164" xr:uid="{00000000-0005-0000-0000-0000A94D0000}"/>
    <cellStyle name="輸出 10 3 4 7" xfId="17257" xr:uid="{00000000-0005-0000-0000-0000B1060000}"/>
    <cellStyle name="輸出 10 3 4 7 2" xfId="35813" xr:uid="{00000000-0005-0000-0000-0000AA4D0000}"/>
    <cellStyle name="輸出 10 3 4 7 3" xfId="49484" xr:uid="{00000000-0005-0000-0000-0000AA4D0000}"/>
    <cellStyle name="輸出 10 3 4 8" xfId="19401" xr:uid="{00000000-0005-0000-0000-00006C0B0000}"/>
    <cellStyle name="輸出 10 3 4 8 2" xfId="37957" xr:uid="{00000000-0005-0000-0000-0000AB4D0000}"/>
    <cellStyle name="輸出 10 3 4 8 3" xfId="51449" xr:uid="{00000000-0005-0000-0000-0000AB4D0000}"/>
    <cellStyle name="輸出 10 3 4 9" xfId="21773" xr:uid="{00000000-0005-0000-0000-0000B1060000}"/>
    <cellStyle name="輸出 10 3 4 9 2" xfId="40313" xr:uid="{00000000-0005-0000-0000-0000AC4D0000}"/>
    <cellStyle name="輸出 10 3 4 9 3" xfId="53661" xr:uid="{00000000-0005-0000-0000-0000AC4D0000}"/>
    <cellStyle name="輸出 10 3 5" xfId="4879" xr:uid="{00000000-0005-0000-0000-0000690B0000}"/>
    <cellStyle name="輸出 10 3 5 2" xfId="25330" xr:uid="{00000000-0005-0000-0000-0000AD4D0000}"/>
    <cellStyle name="輸出 10 3 5 3" xfId="22508" xr:uid="{00000000-0005-0000-0000-0000AD4D0000}"/>
    <cellStyle name="輸出 10 3 6" xfId="11172" xr:uid="{00000000-0005-0000-0000-0000E42B0000}"/>
    <cellStyle name="輸出 10 3 7" xfId="15755" xr:uid="{00000000-0005-0000-0000-0000690B0000}"/>
    <cellStyle name="輸出 10 3 7 2" xfId="34311" xr:uid="{00000000-0005-0000-0000-0000AF4D0000}"/>
    <cellStyle name="輸出 10 3 7 3" xfId="48168" xr:uid="{00000000-0005-0000-0000-0000AF4D0000}"/>
    <cellStyle name="輸出 10 3 8" xfId="14930" xr:uid="{00000000-0005-0000-0000-0000690B0000}"/>
    <cellStyle name="輸出 10 3 8 2" xfId="33486" xr:uid="{00000000-0005-0000-0000-0000B04D0000}"/>
    <cellStyle name="輸出 10 3 8 3" xfId="47444" xr:uid="{00000000-0005-0000-0000-0000B04D0000}"/>
    <cellStyle name="輸出 10 3 9" xfId="13784" xr:uid="{00000000-0005-0000-0000-0000B1060000}"/>
    <cellStyle name="輸出 10 3 9 2" xfId="32340" xr:uid="{00000000-0005-0000-0000-0000B14D0000}"/>
    <cellStyle name="輸出 10 3 9 3" xfId="46370" xr:uid="{00000000-0005-0000-0000-0000B14D0000}"/>
    <cellStyle name="輸出 10 4" xfId="2014" xr:uid="{00000000-0005-0000-0000-0000AF060000}"/>
    <cellStyle name="輸出 10 4 10" xfId="17525" xr:uid="{00000000-0005-0000-0000-0000AF060000}"/>
    <cellStyle name="輸出 10 4 10 2" xfId="36081" xr:uid="{00000000-0005-0000-0000-0000B34D0000}"/>
    <cellStyle name="輸出 10 4 10 3" xfId="49714" xr:uid="{00000000-0005-0000-0000-0000B34D0000}"/>
    <cellStyle name="輸出 10 4 11" xfId="19233" xr:uid="{00000000-0005-0000-0000-00006D0B0000}"/>
    <cellStyle name="輸出 10 4 11 2" xfId="37789" xr:uid="{00000000-0005-0000-0000-0000B44D0000}"/>
    <cellStyle name="輸出 10 4 11 3" xfId="51281" xr:uid="{00000000-0005-0000-0000-0000B44D0000}"/>
    <cellStyle name="輸出 10 4 12" xfId="23534" xr:uid="{00000000-0005-0000-0000-0000B24D0000}"/>
    <cellStyle name="輸出 10 4 13" xfId="54934" xr:uid="{00000000-0005-0000-0000-0000AF060000}"/>
    <cellStyle name="輸出 10 4 2" xfId="5221" xr:uid="{00000000-0005-0000-0000-00006D0B0000}"/>
    <cellStyle name="輸出 10 4 2 2" xfId="20248" xr:uid="{00000000-0005-0000-0000-0000130F0000}"/>
    <cellStyle name="輸出 10 4 2 2 2" xfId="38800" xr:uid="{00000000-0005-0000-0000-0000B64D0000}"/>
    <cellStyle name="輸出 10 4 2 2 3" xfId="52279" xr:uid="{00000000-0005-0000-0000-0000B64D0000}"/>
    <cellStyle name="輸出 10 4 2 3" xfId="25638" xr:uid="{00000000-0005-0000-0000-0000B54D0000}"/>
    <cellStyle name="輸出 10 4 3" xfId="7187" xr:uid="{00000000-0005-0000-0000-00006D0B0000}"/>
    <cellStyle name="輸出 10 4 3 2" xfId="27372" xr:uid="{00000000-0005-0000-0000-0000B74D0000}"/>
    <cellStyle name="輸出 10 4 3 3" xfId="42463" xr:uid="{00000000-0005-0000-0000-0000B74D0000}"/>
    <cellStyle name="輸出 10 4 4" xfId="4124" xr:uid="{00000000-0005-0000-0000-00006D0B0000}"/>
    <cellStyle name="輸出 10 4 4 2" xfId="24677" xr:uid="{00000000-0005-0000-0000-0000B84D0000}"/>
    <cellStyle name="輸出 10 4 4 3" xfId="27796" xr:uid="{00000000-0005-0000-0000-0000B84D0000}"/>
    <cellStyle name="輸出 10 4 5" xfId="8332" xr:uid="{00000000-0005-0000-0000-00006D0B0000}"/>
    <cellStyle name="輸出 10 4 5 2" xfId="28291" xr:uid="{00000000-0005-0000-0000-0000B94D0000}"/>
    <cellStyle name="輸出 10 4 5 3" xfId="43137" xr:uid="{00000000-0005-0000-0000-0000B94D0000}"/>
    <cellStyle name="輸出 10 4 6" xfId="11176" xr:uid="{00000000-0005-0000-0000-0000E82B0000}"/>
    <cellStyle name="輸出 10 4 7" xfId="12611" xr:uid="{00000000-0005-0000-0000-0000AF060000}"/>
    <cellStyle name="輸出 10 4 7 2" xfId="31167" xr:uid="{00000000-0005-0000-0000-0000BB4D0000}"/>
    <cellStyle name="輸出 10 4 7 3" xfId="45267" xr:uid="{00000000-0005-0000-0000-0000BB4D0000}"/>
    <cellStyle name="輸出 10 4 8" xfId="13635" xr:uid="{00000000-0005-0000-0000-00006C0B0000}"/>
    <cellStyle name="輸出 10 4 8 2" xfId="32191" xr:uid="{00000000-0005-0000-0000-0000BC4D0000}"/>
    <cellStyle name="輸出 10 4 8 3" xfId="46237" xr:uid="{00000000-0005-0000-0000-0000BC4D0000}"/>
    <cellStyle name="輸出 10 4 9" xfId="12298" xr:uid="{00000000-0005-0000-0000-00006D0B0000}"/>
    <cellStyle name="輸出 10 4 9 2" xfId="30859" xr:uid="{00000000-0005-0000-0000-0000BD4D0000}"/>
    <cellStyle name="輸出 10 4 9 3" xfId="44972" xr:uid="{00000000-0005-0000-0000-0000BD4D0000}"/>
    <cellStyle name="輸出 10 5" xfId="2834" xr:uid="{00000000-0005-0000-0000-0000AF060000}"/>
    <cellStyle name="輸出 10 5 10" xfId="19659" xr:uid="{00000000-0005-0000-0000-00006E0B0000}"/>
    <cellStyle name="輸出 10 5 10 2" xfId="38215" xr:uid="{00000000-0005-0000-0000-0000BF4D0000}"/>
    <cellStyle name="輸出 10 5 10 3" xfId="51707" xr:uid="{00000000-0005-0000-0000-0000BF4D0000}"/>
    <cellStyle name="輸出 10 5 11" xfId="55655" xr:uid="{00000000-0005-0000-0000-0000AF060000}"/>
    <cellStyle name="輸出 10 5 2" xfId="6041" xr:uid="{00000000-0005-0000-0000-00006E0B0000}"/>
    <cellStyle name="輸出 10 5 2 2" xfId="26449" xr:uid="{00000000-0005-0000-0000-0000C04D0000}"/>
    <cellStyle name="輸出 10 5 2 3" xfId="41763" xr:uid="{00000000-0005-0000-0000-0000C04D0000}"/>
    <cellStyle name="輸出 10 5 3" xfId="8007" xr:uid="{00000000-0005-0000-0000-00006E0B0000}"/>
    <cellStyle name="輸出 10 5 3 2" xfId="28035" xr:uid="{00000000-0005-0000-0000-0000C14D0000}"/>
    <cellStyle name="輸出 10 5 3 3" xfId="42949" xr:uid="{00000000-0005-0000-0000-0000C14D0000}"/>
    <cellStyle name="輸出 10 5 4" xfId="8867" xr:uid="{00000000-0005-0000-0000-00006E0B0000}"/>
    <cellStyle name="輸出 10 5 4 2" xfId="28716" xr:uid="{00000000-0005-0000-0000-0000C24D0000}"/>
    <cellStyle name="輸出 10 5 4 3" xfId="43426" xr:uid="{00000000-0005-0000-0000-0000C24D0000}"/>
    <cellStyle name="輸出 10 5 5" xfId="9724" xr:uid="{00000000-0005-0000-0000-00006E0B0000}"/>
    <cellStyle name="輸出 10 5 5 2" xfId="29325" xr:uid="{00000000-0005-0000-0000-0000C34D0000}"/>
    <cellStyle name="輸出 10 5 5 3" xfId="43923" xr:uid="{00000000-0005-0000-0000-0000C34D0000}"/>
    <cellStyle name="輸出 10 5 6" xfId="11177" xr:uid="{00000000-0005-0000-0000-0000E92B0000}"/>
    <cellStyle name="輸出 10 5 7" xfId="13055" xr:uid="{00000000-0005-0000-0000-00006E0B0000}"/>
    <cellStyle name="輸出 10 5 7 2" xfId="31611" xr:uid="{00000000-0005-0000-0000-0000C54D0000}"/>
    <cellStyle name="輸出 10 5 7 3" xfId="45694" xr:uid="{00000000-0005-0000-0000-0000C54D0000}"/>
    <cellStyle name="輸出 10 5 8" xfId="16740" xr:uid="{00000000-0005-0000-0000-00006E0B0000}"/>
    <cellStyle name="輸出 10 5 8 2" xfId="35296" xr:uid="{00000000-0005-0000-0000-0000C64D0000}"/>
    <cellStyle name="輸出 10 5 8 3" xfId="49009" xr:uid="{00000000-0005-0000-0000-0000C64D0000}"/>
    <cellStyle name="輸出 10 5 9" xfId="14998" xr:uid="{00000000-0005-0000-0000-0000AF060000}"/>
    <cellStyle name="輸出 10 5 9 2" xfId="33554" xr:uid="{00000000-0005-0000-0000-0000C74D0000}"/>
    <cellStyle name="輸出 10 5 9 3" xfId="47512" xr:uid="{00000000-0005-0000-0000-0000C74D0000}"/>
    <cellStyle name="輸出 10 6" xfId="3007" xr:uid="{00000000-0005-0000-0000-0000AF060000}"/>
    <cellStyle name="輸出 10 6 10" xfId="24209" xr:uid="{00000000-0005-0000-0000-0000C84D0000}"/>
    <cellStyle name="輸出 10 6 11" xfId="55828" xr:uid="{00000000-0005-0000-0000-0000AF060000}"/>
    <cellStyle name="輸出 10 6 2" xfId="6214" xr:uid="{00000000-0005-0000-0000-00006F0B0000}"/>
    <cellStyle name="輸出 10 6 2 2" xfId="20883" xr:uid="{00000000-0005-0000-0000-0000160F0000}"/>
    <cellStyle name="輸出 10 6 2 2 2" xfId="39426" xr:uid="{00000000-0005-0000-0000-0000CA4D0000}"/>
    <cellStyle name="輸出 10 6 2 2 3" xfId="52787" xr:uid="{00000000-0005-0000-0000-0000CA4D0000}"/>
    <cellStyle name="輸出 10 6 2 3" xfId="26622" xr:uid="{00000000-0005-0000-0000-0000C94D0000}"/>
    <cellStyle name="輸出 10 6 3" xfId="9897" xr:uid="{00000000-0005-0000-0000-00006F0B0000}"/>
    <cellStyle name="輸出 10 6 3 2" xfId="29498" xr:uid="{00000000-0005-0000-0000-0000CB4D0000}"/>
    <cellStyle name="輸出 10 6 3 3" xfId="44076" xr:uid="{00000000-0005-0000-0000-0000CB4D0000}"/>
    <cellStyle name="輸出 10 6 4" xfId="11178" xr:uid="{00000000-0005-0000-0000-0000EA2B0000}"/>
    <cellStyle name="輸出 10 6 5" xfId="12006" xr:uid="{00000000-0005-0000-0000-00006F0B0000}"/>
    <cellStyle name="輸出 10 6 5 2" xfId="30570" xr:uid="{00000000-0005-0000-0000-0000CD4D0000}"/>
    <cellStyle name="輸出 10 6 5 3" xfId="44714" xr:uid="{00000000-0005-0000-0000-0000CD4D0000}"/>
    <cellStyle name="輸出 10 6 6" xfId="16913" xr:uid="{00000000-0005-0000-0000-00006F0B0000}"/>
    <cellStyle name="輸出 10 6 6 2" xfId="35469" xr:uid="{00000000-0005-0000-0000-0000CE4D0000}"/>
    <cellStyle name="輸出 10 6 6 3" xfId="49162" xr:uid="{00000000-0005-0000-0000-0000CE4D0000}"/>
    <cellStyle name="輸出 10 6 7" xfId="14000" xr:uid="{00000000-0005-0000-0000-0000AF060000}"/>
    <cellStyle name="輸出 10 6 7 2" xfId="32556" xr:uid="{00000000-0005-0000-0000-0000CF4D0000}"/>
    <cellStyle name="輸出 10 6 7 3" xfId="46563" xr:uid="{00000000-0005-0000-0000-0000CF4D0000}"/>
    <cellStyle name="輸出 10 6 8" xfId="19508" xr:uid="{00000000-0005-0000-0000-00006F0B0000}"/>
    <cellStyle name="輸出 10 6 8 2" xfId="38064" xr:uid="{00000000-0005-0000-0000-0000D04D0000}"/>
    <cellStyle name="輸出 10 6 8 3" xfId="51556" xr:uid="{00000000-0005-0000-0000-0000D04D0000}"/>
    <cellStyle name="輸出 10 6 9" xfId="21771" xr:uid="{00000000-0005-0000-0000-0000AF060000}"/>
    <cellStyle name="輸出 10 6 9 2" xfId="40311" xr:uid="{00000000-0005-0000-0000-0000D14D0000}"/>
    <cellStyle name="輸出 10 6 9 3" xfId="53659" xr:uid="{00000000-0005-0000-0000-0000D14D0000}"/>
    <cellStyle name="輸出 10 7" xfId="4877" xr:uid="{00000000-0005-0000-0000-0000640B0000}"/>
    <cellStyle name="輸出 10 7 2" xfId="25328" xr:uid="{00000000-0005-0000-0000-0000D24D0000}"/>
    <cellStyle name="輸出 10 7 3" xfId="28257" xr:uid="{00000000-0005-0000-0000-0000D24D0000}"/>
    <cellStyle name="輸出 10 8" xfId="11167" xr:uid="{00000000-0005-0000-0000-0000DF2B0000}"/>
    <cellStyle name="輸出 10 9" xfId="14597" xr:uid="{00000000-0005-0000-0000-0000640B0000}"/>
    <cellStyle name="輸出 10 9 2" xfId="33153" xr:uid="{00000000-0005-0000-0000-0000D44D0000}"/>
    <cellStyle name="輸出 10 9 3" xfId="47124" xr:uid="{00000000-0005-0000-0000-0000D44D0000}"/>
    <cellStyle name="輸出 11" xfId="1667" xr:uid="{00000000-0005-0000-0000-0000B2060000}"/>
    <cellStyle name="輸出 11 10" xfId="17296" xr:uid="{00000000-0005-0000-0000-0000700B0000}"/>
    <cellStyle name="輸出 11 10 2" xfId="35852" xr:uid="{00000000-0005-0000-0000-0000D64D0000}"/>
    <cellStyle name="輸出 11 10 3" xfId="49520" xr:uid="{00000000-0005-0000-0000-0000D64D0000}"/>
    <cellStyle name="輸出 11 11" xfId="17232" xr:uid="{00000000-0005-0000-0000-0000B2060000}"/>
    <cellStyle name="輸出 11 11 2" xfId="35788" xr:uid="{00000000-0005-0000-0000-0000D74D0000}"/>
    <cellStyle name="輸出 11 11 3" xfId="49459" xr:uid="{00000000-0005-0000-0000-0000D74D0000}"/>
    <cellStyle name="輸出 11 12" xfId="19015" xr:uid="{00000000-0005-0000-0000-0000700B0000}"/>
    <cellStyle name="輸出 11 12 2" xfId="37571" xr:uid="{00000000-0005-0000-0000-0000D84D0000}"/>
    <cellStyle name="輸出 11 12 3" xfId="51063" xr:uid="{00000000-0005-0000-0000-0000D84D0000}"/>
    <cellStyle name="輸出 11 13" xfId="21207" xr:uid="{00000000-0005-0000-0000-0000B2060000}"/>
    <cellStyle name="輸出 11 13 2" xfId="39747" xr:uid="{00000000-0005-0000-0000-0000D94D0000}"/>
    <cellStyle name="輸出 11 13 3" xfId="53095" xr:uid="{00000000-0005-0000-0000-0000D94D0000}"/>
    <cellStyle name="輸出 11 14" xfId="18957" xr:uid="{00000000-0005-0000-0000-0000B2060000}"/>
    <cellStyle name="輸出 11 14 2" xfId="37513" xr:uid="{00000000-0005-0000-0000-0000DA4D0000}"/>
    <cellStyle name="輸出 11 14 3" xfId="51005" xr:uid="{00000000-0005-0000-0000-0000DA4D0000}"/>
    <cellStyle name="輸出 11 15" xfId="22361" xr:uid="{00000000-0005-0000-0000-0000700B0000}"/>
    <cellStyle name="輸出 11 15 2" xfId="40901" xr:uid="{00000000-0005-0000-0000-0000DB4D0000}"/>
    <cellStyle name="輸出 11 15 3" xfId="54095" xr:uid="{00000000-0005-0000-0000-0000DB4D0000}"/>
    <cellStyle name="輸出 11 16" xfId="23288" xr:uid="{00000000-0005-0000-0000-0000D54D0000}"/>
    <cellStyle name="輸出 11 17" xfId="23105" xr:uid="{00000000-0005-0000-0000-0000D54D0000}"/>
    <cellStyle name="輸出 11 18" xfId="54654" xr:uid="{00000000-0005-0000-0000-0000B2060000}"/>
    <cellStyle name="輸出 11 2" xfId="1668" xr:uid="{00000000-0005-0000-0000-0000B3060000}"/>
    <cellStyle name="輸出 11 2 10" xfId="18998" xr:uid="{00000000-0005-0000-0000-0000710B0000}"/>
    <cellStyle name="輸出 11 2 10 2" xfId="37554" xr:uid="{00000000-0005-0000-0000-0000DD4D0000}"/>
    <cellStyle name="輸出 11 2 10 3" xfId="51046" xr:uid="{00000000-0005-0000-0000-0000DD4D0000}"/>
    <cellStyle name="輸出 11 2 11" xfId="21208" xr:uid="{00000000-0005-0000-0000-0000B3060000}"/>
    <cellStyle name="輸出 11 2 11 2" xfId="39748" xr:uid="{00000000-0005-0000-0000-0000DE4D0000}"/>
    <cellStyle name="輸出 11 2 11 3" xfId="53096" xr:uid="{00000000-0005-0000-0000-0000DE4D0000}"/>
    <cellStyle name="輸出 11 2 12" xfId="18393" xr:uid="{00000000-0005-0000-0000-0000B3060000}"/>
    <cellStyle name="輸出 11 2 12 2" xfId="36949" xr:uid="{00000000-0005-0000-0000-0000DF4D0000}"/>
    <cellStyle name="輸出 11 2 12 3" xfId="50470" xr:uid="{00000000-0005-0000-0000-0000DF4D0000}"/>
    <cellStyle name="輸出 11 2 13" xfId="22362" xr:uid="{00000000-0005-0000-0000-0000710B0000}"/>
    <cellStyle name="輸出 11 2 13 2" xfId="40902" xr:uid="{00000000-0005-0000-0000-0000E04D0000}"/>
    <cellStyle name="輸出 11 2 13 3" xfId="54096" xr:uid="{00000000-0005-0000-0000-0000E04D0000}"/>
    <cellStyle name="輸出 11 2 14" xfId="23289" xr:uid="{00000000-0005-0000-0000-0000DC4D0000}"/>
    <cellStyle name="輸出 11 2 15" xfId="29796" xr:uid="{00000000-0005-0000-0000-0000DC4D0000}"/>
    <cellStyle name="輸出 11 2 16" xfId="54655" xr:uid="{00000000-0005-0000-0000-0000B3060000}"/>
    <cellStyle name="輸出 11 2 2" xfId="2010" xr:uid="{00000000-0005-0000-0000-0000B3060000}"/>
    <cellStyle name="輸出 11 2 2 10" xfId="17770" xr:uid="{00000000-0005-0000-0000-0000B3060000}"/>
    <cellStyle name="輸出 11 2 2 10 2" xfId="36326" xr:uid="{00000000-0005-0000-0000-0000E24D0000}"/>
    <cellStyle name="輸出 11 2 2 10 3" xfId="49931" xr:uid="{00000000-0005-0000-0000-0000E24D0000}"/>
    <cellStyle name="輸出 11 2 2 11" xfId="19737" xr:uid="{00000000-0005-0000-0000-0000720B0000}"/>
    <cellStyle name="輸出 11 2 2 11 2" xfId="38293" xr:uid="{00000000-0005-0000-0000-0000E34D0000}"/>
    <cellStyle name="輸出 11 2 2 11 3" xfId="51785" xr:uid="{00000000-0005-0000-0000-0000E34D0000}"/>
    <cellStyle name="輸出 11 2 2 12" xfId="23530" xr:uid="{00000000-0005-0000-0000-0000E14D0000}"/>
    <cellStyle name="輸出 11 2 2 13" xfId="54930" xr:uid="{00000000-0005-0000-0000-0000B3060000}"/>
    <cellStyle name="輸出 11 2 2 2" xfId="5217" xr:uid="{00000000-0005-0000-0000-0000720B0000}"/>
    <cellStyle name="輸出 11 2 2 2 2" xfId="20244" xr:uid="{00000000-0005-0000-0000-00001A0F0000}"/>
    <cellStyle name="輸出 11 2 2 2 2 2" xfId="38796" xr:uid="{00000000-0005-0000-0000-0000E54D0000}"/>
    <cellStyle name="輸出 11 2 2 2 2 3" xfId="52275" xr:uid="{00000000-0005-0000-0000-0000E54D0000}"/>
    <cellStyle name="輸出 11 2 2 2 3" xfId="25634" xr:uid="{00000000-0005-0000-0000-0000E44D0000}"/>
    <cellStyle name="輸出 11 2 2 3" xfId="7183" xr:uid="{00000000-0005-0000-0000-0000720B0000}"/>
    <cellStyle name="輸出 11 2 2 3 2" xfId="27368" xr:uid="{00000000-0005-0000-0000-0000E64D0000}"/>
    <cellStyle name="輸出 11 2 2 3 3" xfId="42459" xr:uid="{00000000-0005-0000-0000-0000E64D0000}"/>
    <cellStyle name="輸出 11 2 2 4" xfId="4120" xr:uid="{00000000-0005-0000-0000-0000720B0000}"/>
    <cellStyle name="輸出 11 2 2 4 2" xfId="24673" xr:uid="{00000000-0005-0000-0000-0000E74D0000}"/>
    <cellStyle name="輸出 11 2 2 4 3" xfId="22713" xr:uid="{00000000-0005-0000-0000-0000E74D0000}"/>
    <cellStyle name="輸出 11 2 2 5" xfId="8328" xr:uid="{00000000-0005-0000-0000-0000720B0000}"/>
    <cellStyle name="輸出 11 2 2 5 2" xfId="28287" xr:uid="{00000000-0005-0000-0000-0000E84D0000}"/>
    <cellStyle name="輸出 11 2 2 5 3" xfId="43133" xr:uid="{00000000-0005-0000-0000-0000E84D0000}"/>
    <cellStyle name="輸出 11 2 2 6" xfId="11181" xr:uid="{00000000-0005-0000-0000-0000ED2B0000}"/>
    <cellStyle name="輸出 11 2 2 7" xfId="12615" xr:uid="{00000000-0005-0000-0000-0000B3060000}"/>
    <cellStyle name="輸出 11 2 2 7 2" xfId="31171" xr:uid="{00000000-0005-0000-0000-0000EA4D0000}"/>
    <cellStyle name="輸出 11 2 2 7 3" xfId="45271" xr:uid="{00000000-0005-0000-0000-0000EA4D0000}"/>
    <cellStyle name="輸出 11 2 2 8" xfId="12707" xr:uid="{00000000-0005-0000-0000-0000710B0000}"/>
    <cellStyle name="輸出 11 2 2 8 2" xfId="31263" xr:uid="{00000000-0005-0000-0000-0000EB4D0000}"/>
    <cellStyle name="輸出 11 2 2 8 3" xfId="45357" xr:uid="{00000000-0005-0000-0000-0000EB4D0000}"/>
    <cellStyle name="輸出 11 2 2 9" xfId="13476" xr:uid="{00000000-0005-0000-0000-0000720B0000}"/>
    <cellStyle name="輸出 11 2 2 9 2" xfId="32032" xr:uid="{00000000-0005-0000-0000-0000EC4D0000}"/>
    <cellStyle name="輸出 11 2 2 9 3" xfId="46097" xr:uid="{00000000-0005-0000-0000-0000EC4D0000}"/>
    <cellStyle name="輸出 11 2 3" xfId="2838" xr:uid="{00000000-0005-0000-0000-0000B3060000}"/>
    <cellStyle name="輸出 11 2 3 10" xfId="19384" xr:uid="{00000000-0005-0000-0000-0000730B0000}"/>
    <cellStyle name="輸出 11 2 3 10 2" xfId="37940" xr:uid="{00000000-0005-0000-0000-0000EE4D0000}"/>
    <cellStyle name="輸出 11 2 3 10 3" xfId="51432" xr:uid="{00000000-0005-0000-0000-0000EE4D0000}"/>
    <cellStyle name="輸出 11 2 3 11" xfId="55659" xr:uid="{00000000-0005-0000-0000-0000B3060000}"/>
    <cellStyle name="輸出 11 2 3 2" xfId="6045" xr:uid="{00000000-0005-0000-0000-0000730B0000}"/>
    <cellStyle name="輸出 11 2 3 2 2" xfId="26453" xr:uid="{00000000-0005-0000-0000-0000EF4D0000}"/>
    <cellStyle name="輸出 11 2 3 2 3" xfId="41767" xr:uid="{00000000-0005-0000-0000-0000EF4D0000}"/>
    <cellStyle name="輸出 11 2 3 3" xfId="8011" xr:uid="{00000000-0005-0000-0000-0000730B0000}"/>
    <cellStyle name="輸出 11 2 3 3 2" xfId="28039" xr:uid="{00000000-0005-0000-0000-0000F04D0000}"/>
    <cellStyle name="輸出 11 2 3 3 3" xfId="42953" xr:uid="{00000000-0005-0000-0000-0000F04D0000}"/>
    <cellStyle name="輸出 11 2 3 4" xfId="8871" xr:uid="{00000000-0005-0000-0000-0000730B0000}"/>
    <cellStyle name="輸出 11 2 3 4 2" xfId="28720" xr:uid="{00000000-0005-0000-0000-0000F14D0000}"/>
    <cellStyle name="輸出 11 2 3 4 3" xfId="43430" xr:uid="{00000000-0005-0000-0000-0000F14D0000}"/>
    <cellStyle name="輸出 11 2 3 5" xfId="9728" xr:uid="{00000000-0005-0000-0000-0000730B0000}"/>
    <cellStyle name="輸出 11 2 3 5 2" xfId="29329" xr:uid="{00000000-0005-0000-0000-0000F24D0000}"/>
    <cellStyle name="輸出 11 2 3 5 3" xfId="43927" xr:uid="{00000000-0005-0000-0000-0000F24D0000}"/>
    <cellStyle name="輸出 11 2 3 6" xfId="11182" xr:uid="{00000000-0005-0000-0000-0000EE2B0000}"/>
    <cellStyle name="輸出 11 2 3 7" xfId="13051" xr:uid="{00000000-0005-0000-0000-0000730B0000}"/>
    <cellStyle name="輸出 11 2 3 7 2" xfId="31607" xr:uid="{00000000-0005-0000-0000-0000F44D0000}"/>
    <cellStyle name="輸出 11 2 3 7 3" xfId="45690" xr:uid="{00000000-0005-0000-0000-0000F44D0000}"/>
    <cellStyle name="輸出 11 2 3 8" xfId="16744" xr:uid="{00000000-0005-0000-0000-0000730B0000}"/>
    <cellStyle name="輸出 11 2 3 8 2" xfId="35300" xr:uid="{00000000-0005-0000-0000-0000F54D0000}"/>
    <cellStyle name="輸出 11 2 3 8 3" xfId="49013" xr:uid="{00000000-0005-0000-0000-0000F54D0000}"/>
    <cellStyle name="輸出 11 2 3 9" xfId="15868" xr:uid="{00000000-0005-0000-0000-0000B3060000}"/>
    <cellStyle name="輸出 11 2 3 9 2" xfId="34424" xr:uid="{00000000-0005-0000-0000-0000F64D0000}"/>
    <cellStyle name="輸出 11 2 3 9 3" xfId="48273" xr:uid="{00000000-0005-0000-0000-0000F64D0000}"/>
    <cellStyle name="輸出 11 2 4" xfId="3011" xr:uid="{00000000-0005-0000-0000-0000B3060000}"/>
    <cellStyle name="輸出 11 2 4 10" xfId="24213" xr:uid="{00000000-0005-0000-0000-0000F74D0000}"/>
    <cellStyle name="輸出 11 2 4 11" xfId="55832" xr:uid="{00000000-0005-0000-0000-0000B3060000}"/>
    <cellStyle name="輸出 11 2 4 2" xfId="6218" xr:uid="{00000000-0005-0000-0000-0000740B0000}"/>
    <cellStyle name="輸出 11 2 4 2 2" xfId="20887" xr:uid="{00000000-0005-0000-0000-00001D0F0000}"/>
    <cellStyle name="輸出 11 2 4 2 2 2" xfId="39430" xr:uid="{00000000-0005-0000-0000-0000F94D0000}"/>
    <cellStyle name="輸出 11 2 4 2 2 3" xfId="52791" xr:uid="{00000000-0005-0000-0000-0000F94D0000}"/>
    <cellStyle name="輸出 11 2 4 2 3" xfId="26626" xr:uid="{00000000-0005-0000-0000-0000F84D0000}"/>
    <cellStyle name="輸出 11 2 4 3" xfId="9901" xr:uid="{00000000-0005-0000-0000-0000740B0000}"/>
    <cellStyle name="輸出 11 2 4 3 2" xfId="29502" xr:uid="{00000000-0005-0000-0000-0000FA4D0000}"/>
    <cellStyle name="輸出 11 2 4 3 3" xfId="44080" xr:uid="{00000000-0005-0000-0000-0000FA4D0000}"/>
    <cellStyle name="輸出 11 2 4 4" xfId="11183" xr:uid="{00000000-0005-0000-0000-0000EF2B0000}"/>
    <cellStyle name="輸出 11 2 4 5" xfId="12956" xr:uid="{00000000-0005-0000-0000-0000740B0000}"/>
    <cellStyle name="輸出 11 2 4 5 2" xfId="31512" xr:uid="{00000000-0005-0000-0000-0000FC4D0000}"/>
    <cellStyle name="輸出 11 2 4 5 3" xfId="45595" xr:uid="{00000000-0005-0000-0000-0000FC4D0000}"/>
    <cellStyle name="輸出 11 2 4 6" xfId="16917" xr:uid="{00000000-0005-0000-0000-0000740B0000}"/>
    <cellStyle name="輸出 11 2 4 6 2" xfId="35473" xr:uid="{00000000-0005-0000-0000-0000FD4D0000}"/>
    <cellStyle name="輸出 11 2 4 6 3" xfId="49166" xr:uid="{00000000-0005-0000-0000-0000FD4D0000}"/>
    <cellStyle name="輸出 11 2 4 7" xfId="15843" xr:uid="{00000000-0005-0000-0000-0000B3060000}"/>
    <cellStyle name="輸出 11 2 4 7 2" xfId="34399" xr:uid="{00000000-0005-0000-0000-0000FE4D0000}"/>
    <cellStyle name="輸出 11 2 4 7 3" xfId="48250" xr:uid="{00000000-0005-0000-0000-0000FE4D0000}"/>
    <cellStyle name="輸出 11 2 4 8" xfId="17704" xr:uid="{00000000-0005-0000-0000-0000740B0000}"/>
    <cellStyle name="輸出 11 2 4 8 2" xfId="36260" xr:uid="{00000000-0005-0000-0000-0000FF4D0000}"/>
    <cellStyle name="輸出 11 2 4 8 3" xfId="49875" xr:uid="{00000000-0005-0000-0000-0000FF4D0000}"/>
    <cellStyle name="輸出 11 2 4 9" xfId="21775" xr:uid="{00000000-0005-0000-0000-0000B3060000}"/>
    <cellStyle name="輸出 11 2 4 9 2" xfId="40315" xr:uid="{00000000-0005-0000-0000-0000004E0000}"/>
    <cellStyle name="輸出 11 2 4 9 3" xfId="53663" xr:uid="{00000000-0005-0000-0000-0000004E0000}"/>
    <cellStyle name="輸出 11 2 5" xfId="4881" xr:uid="{00000000-0005-0000-0000-0000710B0000}"/>
    <cellStyle name="輸出 11 2 5 2" xfId="25332" xr:uid="{00000000-0005-0000-0000-0000014E0000}"/>
    <cellStyle name="輸出 11 2 5 3" xfId="26837" xr:uid="{00000000-0005-0000-0000-0000014E0000}"/>
    <cellStyle name="輸出 11 2 6" xfId="11180" xr:uid="{00000000-0005-0000-0000-0000EC2B0000}"/>
    <cellStyle name="輸出 11 2 7" xfId="15825" xr:uid="{00000000-0005-0000-0000-0000710B0000}"/>
    <cellStyle name="輸出 11 2 7 2" xfId="34381" xr:uid="{00000000-0005-0000-0000-0000034E0000}"/>
    <cellStyle name="輸出 11 2 7 3" xfId="48234" xr:uid="{00000000-0005-0000-0000-0000034E0000}"/>
    <cellStyle name="輸出 11 2 8" xfId="17791" xr:uid="{00000000-0005-0000-0000-0000710B0000}"/>
    <cellStyle name="輸出 11 2 8 2" xfId="36347" xr:uid="{00000000-0005-0000-0000-0000044E0000}"/>
    <cellStyle name="輸出 11 2 8 3" xfId="49951" xr:uid="{00000000-0005-0000-0000-0000044E0000}"/>
    <cellStyle name="輸出 11 2 9" xfId="11926" xr:uid="{00000000-0005-0000-0000-0000B3060000}"/>
    <cellStyle name="輸出 11 2 9 2" xfId="30490" xr:uid="{00000000-0005-0000-0000-0000054E0000}"/>
    <cellStyle name="輸出 11 2 9 3" xfId="44634" xr:uid="{00000000-0005-0000-0000-0000054E0000}"/>
    <cellStyle name="輸出 11 3" xfId="1669" xr:uid="{00000000-0005-0000-0000-0000B4060000}"/>
    <cellStyle name="輸出 11 3 10" xfId="18899" xr:uid="{00000000-0005-0000-0000-0000750B0000}"/>
    <cellStyle name="輸出 11 3 10 2" xfId="37455" xr:uid="{00000000-0005-0000-0000-0000074E0000}"/>
    <cellStyle name="輸出 11 3 10 3" xfId="50947" xr:uid="{00000000-0005-0000-0000-0000074E0000}"/>
    <cellStyle name="輸出 11 3 11" xfId="21209" xr:uid="{00000000-0005-0000-0000-0000B4060000}"/>
    <cellStyle name="輸出 11 3 11 2" xfId="39749" xr:uid="{00000000-0005-0000-0000-0000084E0000}"/>
    <cellStyle name="輸出 11 3 11 3" xfId="53097" xr:uid="{00000000-0005-0000-0000-0000084E0000}"/>
    <cellStyle name="輸出 11 3 12" xfId="18612" xr:uid="{00000000-0005-0000-0000-0000B4060000}"/>
    <cellStyle name="輸出 11 3 12 2" xfId="37168" xr:uid="{00000000-0005-0000-0000-0000094E0000}"/>
    <cellStyle name="輸出 11 3 12 3" xfId="50670" xr:uid="{00000000-0005-0000-0000-0000094E0000}"/>
    <cellStyle name="輸出 11 3 13" xfId="22363" xr:uid="{00000000-0005-0000-0000-0000750B0000}"/>
    <cellStyle name="輸出 11 3 13 2" xfId="40903" xr:uid="{00000000-0005-0000-0000-00000A4E0000}"/>
    <cellStyle name="輸出 11 3 13 3" xfId="54097" xr:uid="{00000000-0005-0000-0000-00000A4E0000}"/>
    <cellStyle name="輸出 11 3 14" xfId="23290" xr:uid="{00000000-0005-0000-0000-0000064E0000}"/>
    <cellStyle name="輸出 11 3 15" xfId="23104" xr:uid="{00000000-0005-0000-0000-0000064E0000}"/>
    <cellStyle name="輸出 11 3 16" xfId="54656" xr:uid="{00000000-0005-0000-0000-0000B4060000}"/>
    <cellStyle name="輸出 11 3 2" xfId="2009" xr:uid="{00000000-0005-0000-0000-0000B4060000}"/>
    <cellStyle name="輸出 11 3 2 10" xfId="14012" xr:uid="{00000000-0005-0000-0000-0000B4060000}"/>
    <cellStyle name="輸出 11 3 2 10 2" xfId="32568" xr:uid="{00000000-0005-0000-0000-00000C4E0000}"/>
    <cellStyle name="輸出 11 3 2 10 3" xfId="46574" xr:uid="{00000000-0005-0000-0000-00000C4E0000}"/>
    <cellStyle name="輸出 11 3 2 11" xfId="18987" xr:uid="{00000000-0005-0000-0000-0000760B0000}"/>
    <cellStyle name="輸出 11 3 2 11 2" xfId="37543" xr:uid="{00000000-0005-0000-0000-00000D4E0000}"/>
    <cellStyle name="輸出 11 3 2 11 3" xfId="51035" xr:uid="{00000000-0005-0000-0000-00000D4E0000}"/>
    <cellStyle name="輸出 11 3 2 12" xfId="23529" xr:uid="{00000000-0005-0000-0000-00000B4E0000}"/>
    <cellStyle name="輸出 11 3 2 13" xfId="54929" xr:uid="{00000000-0005-0000-0000-0000B4060000}"/>
    <cellStyle name="輸出 11 3 2 2" xfId="5216" xr:uid="{00000000-0005-0000-0000-0000760B0000}"/>
    <cellStyle name="輸出 11 3 2 2 2" xfId="20243" xr:uid="{00000000-0005-0000-0000-0000200F0000}"/>
    <cellStyle name="輸出 11 3 2 2 2 2" xfId="38795" xr:uid="{00000000-0005-0000-0000-00000F4E0000}"/>
    <cellStyle name="輸出 11 3 2 2 2 3" xfId="52274" xr:uid="{00000000-0005-0000-0000-00000F4E0000}"/>
    <cellStyle name="輸出 11 3 2 2 3" xfId="25633" xr:uid="{00000000-0005-0000-0000-00000E4E0000}"/>
    <cellStyle name="輸出 11 3 2 3" xfId="7182" xr:uid="{00000000-0005-0000-0000-0000760B0000}"/>
    <cellStyle name="輸出 11 3 2 3 2" xfId="27367" xr:uid="{00000000-0005-0000-0000-0000104E0000}"/>
    <cellStyle name="輸出 11 3 2 3 3" xfId="42458" xr:uid="{00000000-0005-0000-0000-0000104E0000}"/>
    <cellStyle name="輸出 11 3 2 4" xfId="4119" xr:uid="{00000000-0005-0000-0000-0000760B0000}"/>
    <cellStyle name="輸出 11 3 2 4 2" xfId="24672" xr:uid="{00000000-0005-0000-0000-0000114E0000}"/>
    <cellStyle name="輸出 11 3 2 4 3" xfId="22714" xr:uid="{00000000-0005-0000-0000-0000114E0000}"/>
    <cellStyle name="輸出 11 3 2 5" xfId="8333" xr:uid="{00000000-0005-0000-0000-0000760B0000}"/>
    <cellStyle name="輸出 11 3 2 5 2" xfId="28292" xr:uid="{00000000-0005-0000-0000-0000124E0000}"/>
    <cellStyle name="輸出 11 3 2 5 3" xfId="43138" xr:uid="{00000000-0005-0000-0000-0000124E0000}"/>
    <cellStyle name="輸出 11 3 2 6" xfId="11185" xr:uid="{00000000-0005-0000-0000-0000F12B0000}"/>
    <cellStyle name="輸出 11 3 2 7" xfId="12616" xr:uid="{00000000-0005-0000-0000-0000B4060000}"/>
    <cellStyle name="輸出 11 3 2 7 2" xfId="31172" xr:uid="{00000000-0005-0000-0000-0000144E0000}"/>
    <cellStyle name="輸出 11 3 2 7 3" xfId="45272" xr:uid="{00000000-0005-0000-0000-0000144E0000}"/>
    <cellStyle name="輸出 11 3 2 8" xfId="14644" xr:uid="{00000000-0005-0000-0000-0000750B0000}"/>
    <cellStyle name="輸出 11 3 2 8 2" xfId="33200" xr:uid="{00000000-0005-0000-0000-0000154E0000}"/>
    <cellStyle name="輸出 11 3 2 8 3" xfId="47170" xr:uid="{00000000-0005-0000-0000-0000154E0000}"/>
    <cellStyle name="輸出 11 3 2 9" xfId="13475" xr:uid="{00000000-0005-0000-0000-0000760B0000}"/>
    <cellStyle name="輸出 11 3 2 9 2" xfId="32031" xr:uid="{00000000-0005-0000-0000-0000164E0000}"/>
    <cellStyle name="輸出 11 3 2 9 3" xfId="46096" xr:uid="{00000000-0005-0000-0000-0000164E0000}"/>
    <cellStyle name="輸出 11 3 3" xfId="2839" xr:uid="{00000000-0005-0000-0000-0000B4060000}"/>
    <cellStyle name="輸出 11 3 3 10" xfId="18701" xr:uid="{00000000-0005-0000-0000-0000770B0000}"/>
    <cellStyle name="輸出 11 3 3 10 2" xfId="37257" xr:uid="{00000000-0005-0000-0000-0000184E0000}"/>
    <cellStyle name="輸出 11 3 3 10 3" xfId="50754" xr:uid="{00000000-0005-0000-0000-0000184E0000}"/>
    <cellStyle name="輸出 11 3 3 11" xfId="55660" xr:uid="{00000000-0005-0000-0000-0000B4060000}"/>
    <cellStyle name="輸出 11 3 3 2" xfId="6046" xr:uid="{00000000-0005-0000-0000-0000770B0000}"/>
    <cellStyle name="輸出 11 3 3 2 2" xfId="26454" xr:uid="{00000000-0005-0000-0000-0000194E0000}"/>
    <cellStyle name="輸出 11 3 3 2 3" xfId="41768" xr:uid="{00000000-0005-0000-0000-0000194E0000}"/>
    <cellStyle name="輸出 11 3 3 3" xfId="8012" xr:uid="{00000000-0005-0000-0000-0000770B0000}"/>
    <cellStyle name="輸出 11 3 3 3 2" xfId="28040" xr:uid="{00000000-0005-0000-0000-00001A4E0000}"/>
    <cellStyle name="輸出 11 3 3 3 3" xfId="42954" xr:uid="{00000000-0005-0000-0000-00001A4E0000}"/>
    <cellStyle name="輸出 11 3 3 4" xfId="8872" xr:uid="{00000000-0005-0000-0000-0000770B0000}"/>
    <cellStyle name="輸出 11 3 3 4 2" xfId="28721" xr:uid="{00000000-0005-0000-0000-00001B4E0000}"/>
    <cellStyle name="輸出 11 3 3 4 3" xfId="43431" xr:uid="{00000000-0005-0000-0000-00001B4E0000}"/>
    <cellStyle name="輸出 11 3 3 5" xfId="9729" xr:uid="{00000000-0005-0000-0000-0000770B0000}"/>
    <cellStyle name="輸出 11 3 3 5 2" xfId="29330" xr:uid="{00000000-0005-0000-0000-00001C4E0000}"/>
    <cellStyle name="輸出 11 3 3 5 3" xfId="43928" xr:uid="{00000000-0005-0000-0000-00001C4E0000}"/>
    <cellStyle name="輸出 11 3 3 6" xfId="11186" xr:uid="{00000000-0005-0000-0000-0000F22B0000}"/>
    <cellStyle name="輸出 11 3 3 7" xfId="13050" xr:uid="{00000000-0005-0000-0000-0000770B0000}"/>
    <cellStyle name="輸出 11 3 3 7 2" xfId="31606" xr:uid="{00000000-0005-0000-0000-00001E4E0000}"/>
    <cellStyle name="輸出 11 3 3 7 3" xfId="45689" xr:uid="{00000000-0005-0000-0000-00001E4E0000}"/>
    <cellStyle name="輸出 11 3 3 8" xfId="16745" xr:uid="{00000000-0005-0000-0000-0000770B0000}"/>
    <cellStyle name="輸出 11 3 3 8 2" xfId="35301" xr:uid="{00000000-0005-0000-0000-00001F4E0000}"/>
    <cellStyle name="輸出 11 3 3 8 3" xfId="49014" xr:uid="{00000000-0005-0000-0000-00001F4E0000}"/>
    <cellStyle name="輸出 11 3 3 9" xfId="18175" xr:uid="{00000000-0005-0000-0000-0000B4060000}"/>
    <cellStyle name="輸出 11 3 3 9 2" xfId="36731" xr:uid="{00000000-0005-0000-0000-0000204E0000}"/>
    <cellStyle name="輸出 11 3 3 9 3" xfId="50283" xr:uid="{00000000-0005-0000-0000-0000204E0000}"/>
    <cellStyle name="輸出 11 3 4" xfId="3012" xr:uid="{00000000-0005-0000-0000-0000B4060000}"/>
    <cellStyle name="輸出 11 3 4 10" xfId="24214" xr:uid="{00000000-0005-0000-0000-0000214E0000}"/>
    <cellStyle name="輸出 11 3 4 11" xfId="55833" xr:uid="{00000000-0005-0000-0000-0000B4060000}"/>
    <cellStyle name="輸出 11 3 4 2" xfId="6219" xr:uid="{00000000-0005-0000-0000-0000780B0000}"/>
    <cellStyle name="輸出 11 3 4 2 2" xfId="20888" xr:uid="{00000000-0005-0000-0000-0000230F0000}"/>
    <cellStyle name="輸出 11 3 4 2 2 2" xfId="39431" xr:uid="{00000000-0005-0000-0000-0000234E0000}"/>
    <cellStyle name="輸出 11 3 4 2 2 3" xfId="52792" xr:uid="{00000000-0005-0000-0000-0000234E0000}"/>
    <cellStyle name="輸出 11 3 4 2 3" xfId="26627" xr:uid="{00000000-0005-0000-0000-0000224E0000}"/>
    <cellStyle name="輸出 11 3 4 3" xfId="9902" xr:uid="{00000000-0005-0000-0000-0000780B0000}"/>
    <cellStyle name="輸出 11 3 4 3 2" xfId="29503" xr:uid="{00000000-0005-0000-0000-0000244E0000}"/>
    <cellStyle name="輸出 11 3 4 3 3" xfId="44081" xr:uid="{00000000-0005-0000-0000-0000244E0000}"/>
    <cellStyle name="輸出 11 3 4 4" xfId="11187" xr:uid="{00000000-0005-0000-0000-0000F32B0000}"/>
    <cellStyle name="輸出 11 3 4 5" xfId="12955" xr:uid="{00000000-0005-0000-0000-0000780B0000}"/>
    <cellStyle name="輸出 11 3 4 5 2" xfId="31511" xr:uid="{00000000-0005-0000-0000-0000264E0000}"/>
    <cellStyle name="輸出 11 3 4 5 3" xfId="45594" xr:uid="{00000000-0005-0000-0000-0000264E0000}"/>
    <cellStyle name="輸出 11 3 4 6" xfId="16918" xr:uid="{00000000-0005-0000-0000-0000780B0000}"/>
    <cellStyle name="輸出 11 3 4 6 2" xfId="35474" xr:uid="{00000000-0005-0000-0000-0000274E0000}"/>
    <cellStyle name="輸出 11 3 4 6 3" xfId="49167" xr:uid="{00000000-0005-0000-0000-0000274E0000}"/>
    <cellStyle name="輸出 11 3 4 7" xfId="13552" xr:uid="{00000000-0005-0000-0000-0000B4060000}"/>
    <cellStyle name="輸出 11 3 4 7 2" xfId="32108" xr:uid="{00000000-0005-0000-0000-0000284E0000}"/>
    <cellStyle name="輸出 11 3 4 7 3" xfId="46162" xr:uid="{00000000-0005-0000-0000-0000284E0000}"/>
    <cellStyle name="輸出 11 3 4 8" xfId="18351" xr:uid="{00000000-0005-0000-0000-0000780B0000}"/>
    <cellStyle name="輸出 11 3 4 8 2" xfId="36907" xr:uid="{00000000-0005-0000-0000-0000294E0000}"/>
    <cellStyle name="輸出 11 3 4 8 3" xfId="50431" xr:uid="{00000000-0005-0000-0000-0000294E0000}"/>
    <cellStyle name="輸出 11 3 4 9" xfId="21776" xr:uid="{00000000-0005-0000-0000-0000B4060000}"/>
    <cellStyle name="輸出 11 3 4 9 2" xfId="40316" xr:uid="{00000000-0005-0000-0000-00002A4E0000}"/>
    <cellStyle name="輸出 11 3 4 9 3" xfId="53664" xr:uid="{00000000-0005-0000-0000-00002A4E0000}"/>
    <cellStyle name="輸出 11 3 5" xfId="4882" xr:uid="{00000000-0005-0000-0000-0000750B0000}"/>
    <cellStyle name="輸出 11 3 5 2" xfId="25333" xr:uid="{00000000-0005-0000-0000-00002B4E0000}"/>
    <cellStyle name="輸出 11 3 5 3" xfId="22507" xr:uid="{00000000-0005-0000-0000-00002B4E0000}"/>
    <cellStyle name="輸出 11 3 6" xfId="11184" xr:uid="{00000000-0005-0000-0000-0000F02B0000}"/>
    <cellStyle name="輸出 11 3 7" xfId="14387" xr:uid="{00000000-0005-0000-0000-0000750B0000}"/>
    <cellStyle name="輸出 11 3 7 2" xfId="32943" xr:uid="{00000000-0005-0000-0000-00002D4E0000}"/>
    <cellStyle name="輸出 11 3 7 3" xfId="46927" xr:uid="{00000000-0005-0000-0000-00002D4E0000}"/>
    <cellStyle name="輸出 11 3 8" xfId="18296" xr:uid="{00000000-0005-0000-0000-0000750B0000}"/>
    <cellStyle name="輸出 11 3 8 2" xfId="36852" xr:uid="{00000000-0005-0000-0000-00002E4E0000}"/>
    <cellStyle name="輸出 11 3 8 3" xfId="50384" xr:uid="{00000000-0005-0000-0000-00002E4E0000}"/>
    <cellStyle name="輸出 11 3 9" xfId="18174" xr:uid="{00000000-0005-0000-0000-0000B4060000}"/>
    <cellStyle name="輸出 11 3 9 2" xfId="36730" xr:uid="{00000000-0005-0000-0000-00002F4E0000}"/>
    <cellStyle name="輸出 11 3 9 3" xfId="50282" xr:uid="{00000000-0005-0000-0000-00002F4E0000}"/>
    <cellStyle name="輸出 11 4" xfId="2011" xr:uid="{00000000-0005-0000-0000-0000B2060000}"/>
    <cellStyle name="輸出 11 4 10" xfId="18789" xr:uid="{00000000-0005-0000-0000-0000B2060000}"/>
    <cellStyle name="輸出 11 4 10 2" xfId="37345" xr:uid="{00000000-0005-0000-0000-0000314E0000}"/>
    <cellStyle name="輸出 11 4 10 3" xfId="50838" xr:uid="{00000000-0005-0000-0000-0000314E0000}"/>
    <cellStyle name="輸出 11 4 11" xfId="19223" xr:uid="{00000000-0005-0000-0000-0000790B0000}"/>
    <cellStyle name="輸出 11 4 11 2" xfId="37779" xr:uid="{00000000-0005-0000-0000-0000324E0000}"/>
    <cellStyle name="輸出 11 4 11 3" xfId="51271" xr:uid="{00000000-0005-0000-0000-0000324E0000}"/>
    <cellStyle name="輸出 11 4 12" xfId="23531" xr:uid="{00000000-0005-0000-0000-0000304E0000}"/>
    <cellStyle name="輸出 11 4 13" xfId="54931" xr:uid="{00000000-0005-0000-0000-0000B2060000}"/>
    <cellStyle name="輸出 11 4 2" xfId="5218" xr:uid="{00000000-0005-0000-0000-0000790B0000}"/>
    <cellStyle name="輸出 11 4 2 2" xfId="20245" xr:uid="{00000000-0005-0000-0000-0000250F0000}"/>
    <cellStyle name="輸出 11 4 2 2 2" xfId="38797" xr:uid="{00000000-0005-0000-0000-0000344E0000}"/>
    <cellStyle name="輸出 11 4 2 2 3" xfId="52276" xr:uid="{00000000-0005-0000-0000-0000344E0000}"/>
    <cellStyle name="輸出 11 4 2 3" xfId="25635" xr:uid="{00000000-0005-0000-0000-0000334E0000}"/>
    <cellStyle name="輸出 11 4 3" xfId="7184" xr:uid="{00000000-0005-0000-0000-0000790B0000}"/>
    <cellStyle name="輸出 11 4 3 2" xfId="27369" xr:uid="{00000000-0005-0000-0000-0000354E0000}"/>
    <cellStyle name="輸出 11 4 3 3" xfId="42460" xr:uid="{00000000-0005-0000-0000-0000354E0000}"/>
    <cellStyle name="輸出 11 4 4" xfId="4121" xr:uid="{00000000-0005-0000-0000-0000790B0000}"/>
    <cellStyle name="輸出 11 4 4 2" xfId="24674" xr:uid="{00000000-0005-0000-0000-0000364E0000}"/>
    <cellStyle name="輸出 11 4 4 3" xfId="27795" xr:uid="{00000000-0005-0000-0000-0000364E0000}"/>
    <cellStyle name="輸出 11 4 5" xfId="6685" xr:uid="{00000000-0005-0000-0000-0000790B0000}"/>
    <cellStyle name="輸出 11 4 5 2" xfId="26946" xr:uid="{00000000-0005-0000-0000-0000374E0000}"/>
    <cellStyle name="輸出 11 4 5 3" xfId="42120" xr:uid="{00000000-0005-0000-0000-0000374E0000}"/>
    <cellStyle name="輸出 11 4 6" xfId="11188" xr:uid="{00000000-0005-0000-0000-0000F42B0000}"/>
    <cellStyle name="輸出 11 4 7" xfId="12614" xr:uid="{00000000-0005-0000-0000-0000B2060000}"/>
    <cellStyle name="輸出 11 4 7 2" xfId="31170" xr:uid="{00000000-0005-0000-0000-0000394E0000}"/>
    <cellStyle name="輸出 11 4 7 3" xfId="45270" xr:uid="{00000000-0005-0000-0000-0000394E0000}"/>
    <cellStyle name="輸出 11 4 8" xfId="14431" xr:uid="{00000000-0005-0000-0000-0000780B0000}"/>
    <cellStyle name="輸出 11 4 8 2" xfId="32987" xr:uid="{00000000-0005-0000-0000-00003A4E0000}"/>
    <cellStyle name="輸出 11 4 8 3" xfId="46971" xr:uid="{00000000-0005-0000-0000-00003A4E0000}"/>
    <cellStyle name="輸出 11 4 9" xfId="13744" xr:uid="{00000000-0005-0000-0000-0000790B0000}"/>
    <cellStyle name="輸出 11 4 9 2" xfId="32300" xr:uid="{00000000-0005-0000-0000-00003B4E0000}"/>
    <cellStyle name="輸出 11 4 9 3" xfId="46332" xr:uid="{00000000-0005-0000-0000-00003B4E0000}"/>
    <cellStyle name="輸出 11 5" xfId="2837" xr:uid="{00000000-0005-0000-0000-0000B2060000}"/>
    <cellStyle name="輸出 11 5 10" xfId="19664" xr:uid="{00000000-0005-0000-0000-00007A0B0000}"/>
    <cellStyle name="輸出 11 5 10 2" xfId="38220" xr:uid="{00000000-0005-0000-0000-00003D4E0000}"/>
    <cellStyle name="輸出 11 5 10 3" xfId="51712" xr:uid="{00000000-0005-0000-0000-00003D4E0000}"/>
    <cellStyle name="輸出 11 5 11" xfId="55658" xr:uid="{00000000-0005-0000-0000-0000B2060000}"/>
    <cellStyle name="輸出 11 5 2" xfId="6044" xr:uid="{00000000-0005-0000-0000-00007A0B0000}"/>
    <cellStyle name="輸出 11 5 2 2" xfId="26452" xr:uid="{00000000-0005-0000-0000-00003E4E0000}"/>
    <cellStyle name="輸出 11 5 2 3" xfId="41766" xr:uid="{00000000-0005-0000-0000-00003E4E0000}"/>
    <cellStyle name="輸出 11 5 3" xfId="8010" xr:uid="{00000000-0005-0000-0000-00007A0B0000}"/>
    <cellStyle name="輸出 11 5 3 2" xfId="28038" xr:uid="{00000000-0005-0000-0000-00003F4E0000}"/>
    <cellStyle name="輸出 11 5 3 3" xfId="42952" xr:uid="{00000000-0005-0000-0000-00003F4E0000}"/>
    <cellStyle name="輸出 11 5 4" xfId="8870" xr:uid="{00000000-0005-0000-0000-00007A0B0000}"/>
    <cellStyle name="輸出 11 5 4 2" xfId="28719" xr:uid="{00000000-0005-0000-0000-0000404E0000}"/>
    <cellStyle name="輸出 11 5 4 3" xfId="43429" xr:uid="{00000000-0005-0000-0000-0000404E0000}"/>
    <cellStyle name="輸出 11 5 5" xfId="9727" xr:uid="{00000000-0005-0000-0000-00007A0B0000}"/>
    <cellStyle name="輸出 11 5 5 2" xfId="29328" xr:uid="{00000000-0005-0000-0000-0000414E0000}"/>
    <cellStyle name="輸出 11 5 5 3" xfId="43926" xr:uid="{00000000-0005-0000-0000-0000414E0000}"/>
    <cellStyle name="輸出 11 5 6" xfId="11189" xr:uid="{00000000-0005-0000-0000-0000F52B0000}"/>
    <cellStyle name="輸出 11 5 7" xfId="13052" xr:uid="{00000000-0005-0000-0000-00007A0B0000}"/>
    <cellStyle name="輸出 11 5 7 2" xfId="31608" xr:uid="{00000000-0005-0000-0000-0000434E0000}"/>
    <cellStyle name="輸出 11 5 7 3" xfId="45691" xr:uid="{00000000-0005-0000-0000-0000434E0000}"/>
    <cellStyle name="輸出 11 5 8" xfId="16743" xr:uid="{00000000-0005-0000-0000-00007A0B0000}"/>
    <cellStyle name="輸出 11 5 8 2" xfId="35299" xr:uid="{00000000-0005-0000-0000-0000444E0000}"/>
    <cellStyle name="輸出 11 5 8 3" xfId="49012" xr:uid="{00000000-0005-0000-0000-0000444E0000}"/>
    <cellStyle name="輸出 11 5 9" xfId="15411" xr:uid="{00000000-0005-0000-0000-0000B2060000}"/>
    <cellStyle name="輸出 11 5 9 2" xfId="33967" xr:uid="{00000000-0005-0000-0000-0000454E0000}"/>
    <cellStyle name="輸出 11 5 9 3" xfId="47892" xr:uid="{00000000-0005-0000-0000-0000454E0000}"/>
    <cellStyle name="輸出 11 6" xfId="3010" xr:uid="{00000000-0005-0000-0000-0000B2060000}"/>
    <cellStyle name="輸出 11 6 10" xfId="24212" xr:uid="{00000000-0005-0000-0000-0000464E0000}"/>
    <cellStyle name="輸出 11 6 11" xfId="55831" xr:uid="{00000000-0005-0000-0000-0000B2060000}"/>
    <cellStyle name="輸出 11 6 2" xfId="6217" xr:uid="{00000000-0005-0000-0000-00007B0B0000}"/>
    <cellStyle name="輸出 11 6 2 2" xfId="20886" xr:uid="{00000000-0005-0000-0000-0000280F0000}"/>
    <cellStyle name="輸出 11 6 2 2 2" xfId="39429" xr:uid="{00000000-0005-0000-0000-0000484E0000}"/>
    <cellStyle name="輸出 11 6 2 2 3" xfId="52790" xr:uid="{00000000-0005-0000-0000-0000484E0000}"/>
    <cellStyle name="輸出 11 6 2 3" xfId="26625" xr:uid="{00000000-0005-0000-0000-0000474E0000}"/>
    <cellStyle name="輸出 11 6 3" xfId="9900" xr:uid="{00000000-0005-0000-0000-00007B0B0000}"/>
    <cellStyle name="輸出 11 6 3 2" xfId="29501" xr:uid="{00000000-0005-0000-0000-0000494E0000}"/>
    <cellStyle name="輸出 11 6 3 3" xfId="44079" xr:uid="{00000000-0005-0000-0000-0000494E0000}"/>
    <cellStyle name="輸出 11 6 4" xfId="11190" xr:uid="{00000000-0005-0000-0000-0000F62B0000}"/>
    <cellStyle name="輸出 11 6 5" xfId="11837" xr:uid="{00000000-0005-0000-0000-00007B0B0000}"/>
    <cellStyle name="輸出 11 6 5 2" xfId="30401" xr:uid="{00000000-0005-0000-0000-00004B4E0000}"/>
    <cellStyle name="輸出 11 6 5 3" xfId="44546" xr:uid="{00000000-0005-0000-0000-00004B4E0000}"/>
    <cellStyle name="輸出 11 6 6" xfId="16916" xr:uid="{00000000-0005-0000-0000-00007B0B0000}"/>
    <cellStyle name="輸出 11 6 6 2" xfId="35472" xr:uid="{00000000-0005-0000-0000-00004C4E0000}"/>
    <cellStyle name="輸出 11 6 6 3" xfId="49165" xr:uid="{00000000-0005-0000-0000-00004C4E0000}"/>
    <cellStyle name="輸出 11 6 7" xfId="18089" xr:uid="{00000000-0005-0000-0000-0000B2060000}"/>
    <cellStyle name="輸出 11 6 7 2" xfId="36645" xr:uid="{00000000-0005-0000-0000-00004D4E0000}"/>
    <cellStyle name="輸出 11 6 7 3" xfId="50205" xr:uid="{00000000-0005-0000-0000-00004D4E0000}"/>
    <cellStyle name="輸出 11 6 8" xfId="19807" xr:uid="{00000000-0005-0000-0000-00007B0B0000}"/>
    <cellStyle name="輸出 11 6 8 2" xfId="38363" xr:uid="{00000000-0005-0000-0000-00004E4E0000}"/>
    <cellStyle name="輸出 11 6 8 3" xfId="51855" xr:uid="{00000000-0005-0000-0000-00004E4E0000}"/>
    <cellStyle name="輸出 11 6 9" xfId="21774" xr:uid="{00000000-0005-0000-0000-0000B2060000}"/>
    <cellStyle name="輸出 11 6 9 2" xfId="40314" xr:uid="{00000000-0005-0000-0000-00004F4E0000}"/>
    <cellStyle name="輸出 11 6 9 3" xfId="53662" xr:uid="{00000000-0005-0000-0000-00004F4E0000}"/>
    <cellStyle name="輸出 11 7" xfId="4880" xr:uid="{00000000-0005-0000-0000-0000700B0000}"/>
    <cellStyle name="輸出 11 7 2" xfId="25331" xr:uid="{00000000-0005-0000-0000-0000504E0000}"/>
    <cellStyle name="輸出 11 7 3" xfId="26838" xr:uid="{00000000-0005-0000-0000-0000504E0000}"/>
    <cellStyle name="輸出 11 8" xfId="11179" xr:uid="{00000000-0005-0000-0000-0000EB2B0000}"/>
    <cellStyle name="輸出 11 9" xfId="14903" xr:uid="{00000000-0005-0000-0000-0000700B0000}"/>
    <cellStyle name="輸出 11 9 2" xfId="33459" xr:uid="{00000000-0005-0000-0000-0000524E0000}"/>
    <cellStyle name="輸出 11 9 3" xfId="47419" xr:uid="{00000000-0005-0000-0000-0000524E0000}"/>
    <cellStyle name="輸出 2" xfId="1670" xr:uid="{00000000-0005-0000-0000-0000B5060000}"/>
    <cellStyle name="輸出 2 10" xfId="15600" xr:uid="{00000000-0005-0000-0000-00007C0B0000}"/>
    <cellStyle name="輸出 2 10 2" xfId="34156" xr:uid="{00000000-0005-0000-0000-0000544E0000}"/>
    <cellStyle name="輸出 2 10 3" xfId="48047" xr:uid="{00000000-0005-0000-0000-0000544E0000}"/>
    <cellStyle name="輸出 2 11" xfId="16026" xr:uid="{00000000-0005-0000-0000-00007C0B0000}"/>
    <cellStyle name="輸出 2 11 2" xfId="34582" xr:uid="{00000000-0005-0000-0000-0000554E0000}"/>
    <cellStyle name="輸出 2 11 3" xfId="48403" xr:uid="{00000000-0005-0000-0000-0000554E0000}"/>
    <cellStyle name="輸出 2 12" xfId="15590" xr:uid="{00000000-0005-0000-0000-0000B5060000}"/>
    <cellStyle name="輸出 2 12 2" xfId="34146" xr:uid="{00000000-0005-0000-0000-0000564E0000}"/>
    <cellStyle name="輸出 2 12 3" xfId="48038" xr:uid="{00000000-0005-0000-0000-0000564E0000}"/>
    <cellStyle name="輸出 2 13" xfId="18758" xr:uid="{00000000-0005-0000-0000-00007C0B0000}"/>
    <cellStyle name="輸出 2 13 2" xfId="37314" xr:uid="{00000000-0005-0000-0000-0000574E0000}"/>
    <cellStyle name="輸出 2 13 3" xfId="50811" xr:uid="{00000000-0005-0000-0000-0000574E0000}"/>
    <cellStyle name="輸出 2 14" xfId="21210" xr:uid="{00000000-0005-0000-0000-0000B5060000}"/>
    <cellStyle name="輸出 2 14 2" xfId="39750" xr:uid="{00000000-0005-0000-0000-0000584E0000}"/>
    <cellStyle name="輸出 2 14 3" xfId="53098" xr:uid="{00000000-0005-0000-0000-0000584E0000}"/>
    <cellStyle name="輸出 2 15" xfId="21082" xr:uid="{00000000-0005-0000-0000-0000B5060000}"/>
    <cellStyle name="輸出 2 15 2" xfId="39622" xr:uid="{00000000-0005-0000-0000-0000594E0000}"/>
    <cellStyle name="輸出 2 15 3" xfId="52970" xr:uid="{00000000-0005-0000-0000-0000594E0000}"/>
    <cellStyle name="輸出 2 16" xfId="22364" xr:uid="{00000000-0005-0000-0000-00007C0B0000}"/>
    <cellStyle name="輸出 2 16 2" xfId="40904" xr:uid="{00000000-0005-0000-0000-00005A4E0000}"/>
    <cellStyle name="輸出 2 16 3" xfId="54098" xr:uid="{00000000-0005-0000-0000-00005A4E0000}"/>
    <cellStyle name="輸出 2 17" xfId="23291" xr:uid="{00000000-0005-0000-0000-0000534E0000}"/>
    <cellStyle name="輸出 2 18" xfId="29795" xr:uid="{00000000-0005-0000-0000-0000534E0000}"/>
    <cellStyle name="輸出 2 19" xfId="54657" xr:uid="{00000000-0005-0000-0000-0000B5060000}"/>
    <cellStyle name="輸出 2 2" xfId="1671" xr:uid="{00000000-0005-0000-0000-0000B6060000}"/>
    <cellStyle name="輸出 2 2 10" xfId="17669" xr:uid="{00000000-0005-0000-0000-00007D0B0000}"/>
    <cellStyle name="輸出 2 2 10 2" xfId="36225" xr:uid="{00000000-0005-0000-0000-00005C4E0000}"/>
    <cellStyle name="輸出 2 2 10 3" xfId="49846" xr:uid="{00000000-0005-0000-0000-00005C4E0000}"/>
    <cellStyle name="輸出 2 2 11" xfId="16140" xr:uid="{00000000-0005-0000-0000-0000B6060000}"/>
    <cellStyle name="輸出 2 2 11 2" xfId="34696" xr:uid="{00000000-0005-0000-0000-00005D4E0000}"/>
    <cellStyle name="輸出 2 2 11 3" xfId="48502" xr:uid="{00000000-0005-0000-0000-00005D4E0000}"/>
    <cellStyle name="輸出 2 2 12" xfId="19262" xr:uid="{00000000-0005-0000-0000-00007D0B0000}"/>
    <cellStyle name="輸出 2 2 12 2" xfId="37818" xr:uid="{00000000-0005-0000-0000-00005E4E0000}"/>
    <cellStyle name="輸出 2 2 12 3" xfId="51310" xr:uid="{00000000-0005-0000-0000-00005E4E0000}"/>
    <cellStyle name="輸出 2 2 13" xfId="21211" xr:uid="{00000000-0005-0000-0000-0000B6060000}"/>
    <cellStyle name="輸出 2 2 13 2" xfId="39751" xr:uid="{00000000-0005-0000-0000-00005F4E0000}"/>
    <cellStyle name="輸出 2 2 13 3" xfId="53099" xr:uid="{00000000-0005-0000-0000-00005F4E0000}"/>
    <cellStyle name="輸出 2 2 14" xfId="19828" xr:uid="{00000000-0005-0000-0000-0000B6060000}"/>
    <cellStyle name="輸出 2 2 14 2" xfId="38384" xr:uid="{00000000-0005-0000-0000-0000604E0000}"/>
    <cellStyle name="輸出 2 2 14 3" xfId="51876" xr:uid="{00000000-0005-0000-0000-0000604E0000}"/>
    <cellStyle name="輸出 2 2 15" xfId="22365" xr:uid="{00000000-0005-0000-0000-00007D0B0000}"/>
    <cellStyle name="輸出 2 2 15 2" xfId="40905" xr:uid="{00000000-0005-0000-0000-0000614E0000}"/>
    <cellStyle name="輸出 2 2 15 3" xfId="54099" xr:uid="{00000000-0005-0000-0000-0000614E0000}"/>
    <cellStyle name="輸出 2 2 16" xfId="23292" xr:uid="{00000000-0005-0000-0000-00005B4E0000}"/>
    <cellStyle name="輸出 2 2 17" xfId="23103" xr:uid="{00000000-0005-0000-0000-00005B4E0000}"/>
    <cellStyle name="輸出 2 2 18" xfId="54658" xr:uid="{00000000-0005-0000-0000-0000B6060000}"/>
    <cellStyle name="輸出 2 2 2" xfId="1672" xr:uid="{00000000-0005-0000-0000-0000B7060000}"/>
    <cellStyle name="輸出 2 2 2 10" xfId="18904" xr:uid="{00000000-0005-0000-0000-00007E0B0000}"/>
    <cellStyle name="輸出 2 2 2 10 2" xfId="37460" xr:uid="{00000000-0005-0000-0000-0000634E0000}"/>
    <cellStyle name="輸出 2 2 2 10 3" xfId="50952" xr:uid="{00000000-0005-0000-0000-0000634E0000}"/>
    <cellStyle name="輸出 2 2 2 11" xfId="21212" xr:uid="{00000000-0005-0000-0000-0000B7060000}"/>
    <cellStyle name="輸出 2 2 2 11 2" xfId="39752" xr:uid="{00000000-0005-0000-0000-0000644E0000}"/>
    <cellStyle name="輸出 2 2 2 11 3" xfId="53100" xr:uid="{00000000-0005-0000-0000-0000644E0000}"/>
    <cellStyle name="輸出 2 2 2 12" xfId="19917" xr:uid="{00000000-0005-0000-0000-0000B7060000}"/>
    <cellStyle name="輸出 2 2 2 12 2" xfId="38473" xr:uid="{00000000-0005-0000-0000-0000654E0000}"/>
    <cellStyle name="輸出 2 2 2 12 3" xfId="51965" xr:uid="{00000000-0005-0000-0000-0000654E0000}"/>
    <cellStyle name="輸出 2 2 2 13" xfId="22366" xr:uid="{00000000-0005-0000-0000-00007E0B0000}"/>
    <cellStyle name="輸出 2 2 2 13 2" xfId="40906" xr:uid="{00000000-0005-0000-0000-0000664E0000}"/>
    <cellStyle name="輸出 2 2 2 13 3" xfId="54100" xr:uid="{00000000-0005-0000-0000-0000664E0000}"/>
    <cellStyle name="輸出 2 2 2 14" xfId="23293" xr:uid="{00000000-0005-0000-0000-0000624E0000}"/>
    <cellStyle name="輸出 2 2 2 15" xfId="29794" xr:uid="{00000000-0005-0000-0000-0000624E0000}"/>
    <cellStyle name="輸出 2 2 2 16" xfId="54659" xr:uid="{00000000-0005-0000-0000-0000B7060000}"/>
    <cellStyle name="輸出 2 2 2 2" xfId="2006" xr:uid="{00000000-0005-0000-0000-0000B7060000}"/>
    <cellStyle name="輸出 2 2 2 2 10" xfId="15739" xr:uid="{00000000-0005-0000-0000-0000B7060000}"/>
    <cellStyle name="輸出 2 2 2 2 10 2" xfId="34295" xr:uid="{00000000-0005-0000-0000-0000684E0000}"/>
    <cellStyle name="輸出 2 2 2 2 10 3" xfId="48154" xr:uid="{00000000-0005-0000-0000-0000684E0000}"/>
    <cellStyle name="輸出 2 2 2 2 11" xfId="17707" xr:uid="{00000000-0005-0000-0000-00007F0B0000}"/>
    <cellStyle name="輸出 2 2 2 2 11 2" xfId="36263" xr:uid="{00000000-0005-0000-0000-0000694E0000}"/>
    <cellStyle name="輸出 2 2 2 2 11 3" xfId="49878" xr:uid="{00000000-0005-0000-0000-0000694E0000}"/>
    <cellStyle name="輸出 2 2 2 2 12" xfId="23526" xr:uid="{00000000-0005-0000-0000-0000674E0000}"/>
    <cellStyle name="輸出 2 2 2 2 13" xfId="54926" xr:uid="{00000000-0005-0000-0000-0000B7060000}"/>
    <cellStyle name="輸出 2 2 2 2 2" xfId="5213" xr:uid="{00000000-0005-0000-0000-00007F0B0000}"/>
    <cellStyle name="輸出 2 2 2 2 2 2" xfId="20240" xr:uid="{00000000-0005-0000-0000-00002D0F0000}"/>
    <cellStyle name="輸出 2 2 2 2 2 2 2" xfId="38792" xr:uid="{00000000-0005-0000-0000-00006B4E0000}"/>
    <cellStyle name="輸出 2 2 2 2 2 2 3" xfId="52271" xr:uid="{00000000-0005-0000-0000-00006B4E0000}"/>
    <cellStyle name="輸出 2 2 2 2 2 3" xfId="25630" xr:uid="{00000000-0005-0000-0000-00006A4E0000}"/>
    <cellStyle name="輸出 2 2 2 2 3" xfId="7179" xr:uid="{00000000-0005-0000-0000-00007F0B0000}"/>
    <cellStyle name="輸出 2 2 2 2 3 2" xfId="27364" xr:uid="{00000000-0005-0000-0000-00006C4E0000}"/>
    <cellStyle name="輸出 2 2 2 2 3 3" xfId="42455" xr:uid="{00000000-0005-0000-0000-00006C4E0000}"/>
    <cellStyle name="輸出 2 2 2 2 4" xfId="4116" xr:uid="{00000000-0005-0000-0000-00007F0B0000}"/>
    <cellStyle name="輸出 2 2 2 2 4 2" xfId="24669" xr:uid="{00000000-0005-0000-0000-00006D4E0000}"/>
    <cellStyle name="輸出 2 2 2 2 4 3" xfId="22715" xr:uid="{00000000-0005-0000-0000-00006D4E0000}"/>
    <cellStyle name="輸出 2 2 2 2 5" xfId="6683" xr:uid="{00000000-0005-0000-0000-00007F0B0000}"/>
    <cellStyle name="輸出 2 2 2 2 5 2" xfId="26944" xr:uid="{00000000-0005-0000-0000-00006E4E0000}"/>
    <cellStyle name="輸出 2 2 2 2 5 3" xfId="42118" xr:uid="{00000000-0005-0000-0000-00006E4E0000}"/>
    <cellStyle name="輸出 2 2 2 2 6" xfId="11194" xr:uid="{00000000-0005-0000-0000-0000FA2B0000}"/>
    <cellStyle name="輸出 2 2 2 2 7" xfId="12619" xr:uid="{00000000-0005-0000-0000-0000B7060000}"/>
    <cellStyle name="輸出 2 2 2 2 7 2" xfId="31175" xr:uid="{00000000-0005-0000-0000-0000704E0000}"/>
    <cellStyle name="輸出 2 2 2 2 7 3" xfId="45275" xr:uid="{00000000-0005-0000-0000-0000704E0000}"/>
    <cellStyle name="輸出 2 2 2 2 8" xfId="12254" xr:uid="{00000000-0005-0000-0000-00007E0B0000}"/>
    <cellStyle name="輸出 2 2 2 2 8 2" xfId="30815" xr:uid="{00000000-0005-0000-0000-0000714E0000}"/>
    <cellStyle name="輸出 2 2 2 2 8 3" xfId="44935" xr:uid="{00000000-0005-0000-0000-0000714E0000}"/>
    <cellStyle name="輸出 2 2 2 2 9" xfId="13595" xr:uid="{00000000-0005-0000-0000-00007F0B0000}"/>
    <cellStyle name="輸出 2 2 2 2 9 2" xfId="32151" xr:uid="{00000000-0005-0000-0000-0000724E0000}"/>
    <cellStyle name="輸出 2 2 2 2 9 3" xfId="46202" xr:uid="{00000000-0005-0000-0000-0000724E0000}"/>
    <cellStyle name="輸出 2 2 2 3" xfId="2842" xr:uid="{00000000-0005-0000-0000-0000B7060000}"/>
    <cellStyle name="輸出 2 2 2 3 10" xfId="18398" xr:uid="{00000000-0005-0000-0000-0000800B0000}"/>
    <cellStyle name="輸出 2 2 2 3 10 2" xfId="36954" xr:uid="{00000000-0005-0000-0000-0000744E0000}"/>
    <cellStyle name="輸出 2 2 2 3 10 3" xfId="50474" xr:uid="{00000000-0005-0000-0000-0000744E0000}"/>
    <cellStyle name="輸出 2 2 2 3 11" xfId="55663" xr:uid="{00000000-0005-0000-0000-0000B7060000}"/>
    <cellStyle name="輸出 2 2 2 3 2" xfId="6049" xr:uid="{00000000-0005-0000-0000-0000800B0000}"/>
    <cellStyle name="輸出 2 2 2 3 2 2" xfId="26457" xr:uid="{00000000-0005-0000-0000-0000754E0000}"/>
    <cellStyle name="輸出 2 2 2 3 2 3" xfId="41771" xr:uid="{00000000-0005-0000-0000-0000754E0000}"/>
    <cellStyle name="輸出 2 2 2 3 3" xfId="8015" xr:uid="{00000000-0005-0000-0000-0000800B0000}"/>
    <cellStyle name="輸出 2 2 2 3 3 2" xfId="28043" xr:uid="{00000000-0005-0000-0000-0000764E0000}"/>
    <cellStyle name="輸出 2 2 2 3 3 3" xfId="42957" xr:uid="{00000000-0005-0000-0000-0000764E0000}"/>
    <cellStyle name="輸出 2 2 2 3 4" xfId="8875" xr:uid="{00000000-0005-0000-0000-0000800B0000}"/>
    <cellStyle name="輸出 2 2 2 3 4 2" xfId="28724" xr:uid="{00000000-0005-0000-0000-0000774E0000}"/>
    <cellStyle name="輸出 2 2 2 3 4 3" xfId="43434" xr:uid="{00000000-0005-0000-0000-0000774E0000}"/>
    <cellStyle name="輸出 2 2 2 3 5" xfId="9732" xr:uid="{00000000-0005-0000-0000-0000800B0000}"/>
    <cellStyle name="輸出 2 2 2 3 5 2" xfId="29333" xr:uid="{00000000-0005-0000-0000-0000784E0000}"/>
    <cellStyle name="輸出 2 2 2 3 5 3" xfId="43931" xr:uid="{00000000-0005-0000-0000-0000784E0000}"/>
    <cellStyle name="輸出 2 2 2 3 6" xfId="11195" xr:uid="{00000000-0005-0000-0000-0000FB2B0000}"/>
    <cellStyle name="輸出 2 2 2 3 7" xfId="13047" xr:uid="{00000000-0005-0000-0000-0000800B0000}"/>
    <cellStyle name="輸出 2 2 2 3 7 2" xfId="31603" xr:uid="{00000000-0005-0000-0000-00007A4E0000}"/>
    <cellStyle name="輸出 2 2 2 3 7 3" xfId="45686" xr:uid="{00000000-0005-0000-0000-00007A4E0000}"/>
    <cellStyle name="輸出 2 2 2 3 8" xfId="16748" xr:uid="{00000000-0005-0000-0000-0000800B0000}"/>
    <cellStyle name="輸出 2 2 2 3 8 2" xfId="35304" xr:uid="{00000000-0005-0000-0000-00007B4E0000}"/>
    <cellStyle name="輸出 2 2 2 3 8 3" xfId="49017" xr:uid="{00000000-0005-0000-0000-00007B4E0000}"/>
    <cellStyle name="輸出 2 2 2 3 9" xfId="14227" xr:uid="{00000000-0005-0000-0000-0000B7060000}"/>
    <cellStyle name="輸出 2 2 2 3 9 2" xfId="32783" xr:uid="{00000000-0005-0000-0000-00007C4E0000}"/>
    <cellStyle name="輸出 2 2 2 3 9 3" xfId="46780" xr:uid="{00000000-0005-0000-0000-00007C4E0000}"/>
    <cellStyle name="輸出 2 2 2 4" xfId="3015" xr:uid="{00000000-0005-0000-0000-0000B7060000}"/>
    <cellStyle name="輸出 2 2 2 4 10" xfId="24217" xr:uid="{00000000-0005-0000-0000-00007D4E0000}"/>
    <cellStyle name="輸出 2 2 2 4 11" xfId="55836" xr:uid="{00000000-0005-0000-0000-0000B7060000}"/>
    <cellStyle name="輸出 2 2 2 4 2" xfId="6222" xr:uid="{00000000-0005-0000-0000-0000810B0000}"/>
    <cellStyle name="輸出 2 2 2 4 2 2" xfId="20891" xr:uid="{00000000-0005-0000-0000-0000300F0000}"/>
    <cellStyle name="輸出 2 2 2 4 2 2 2" xfId="39434" xr:uid="{00000000-0005-0000-0000-00007F4E0000}"/>
    <cellStyle name="輸出 2 2 2 4 2 2 3" xfId="52795" xr:uid="{00000000-0005-0000-0000-00007F4E0000}"/>
    <cellStyle name="輸出 2 2 2 4 2 3" xfId="26630" xr:uid="{00000000-0005-0000-0000-00007E4E0000}"/>
    <cellStyle name="輸出 2 2 2 4 3" xfId="9905" xr:uid="{00000000-0005-0000-0000-0000810B0000}"/>
    <cellStyle name="輸出 2 2 2 4 3 2" xfId="29506" xr:uid="{00000000-0005-0000-0000-0000804E0000}"/>
    <cellStyle name="輸出 2 2 2 4 3 3" xfId="44084" xr:uid="{00000000-0005-0000-0000-0000804E0000}"/>
    <cellStyle name="輸出 2 2 2 4 4" xfId="11196" xr:uid="{00000000-0005-0000-0000-0000FC2B0000}"/>
    <cellStyle name="輸出 2 2 2 4 5" xfId="12954" xr:uid="{00000000-0005-0000-0000-0000810B0000}"/>
    <cellStyle name="輸出 2 2 2 4 5 2" xfId="31510" xr:uid="{00000000-0005-0000-0000-0000824E0000}"/>
    <cellStyle name="輸出 2 2 2 4 5 3" xfId="45593" xr:uid="{00000000-0005-0000-0000-0000824E0000}"/>
    <cellStyle name="輸出 2 2 2 4 6" xfId="16921" xr:uid="{00000000-0005-0000-0000-0000810B0000}"/>
    <cellStyle name="輸出 2 2 2 4 6 2" xfId="35477" xr:uid="{00000000-0005-0000-0000-0000834E0000}"/>
    <cellStyle name="輸出 2 2 2 4 6 3" xfId="49170" xr:uid="{00000000-0005-0000-0000-0000834E0000}"/>
    <cellStyle name="輸出 2 2 2 4 7" xfId="14556" xr:uid="{00000000-0005-0000-0000-0000B7060000}"/>
    <cellStyle name="輸出 2 2 2 4 7 2" xfId="33112" xr:uid="{00000000-0005-0000-0000-0000844E0000}"/>
    <cellStyle name="輸出 2 2 2 4 7 3" xfId="47090" xr:uid="{00000000-0005-0000-0000-0000844E0000}"/>
    <cellStyle name="輸出 2 2 2 4 8" xfId="13822" xr:uid="{00000000-0005-0000-0000-0000810B0000}"/>
    <cellStyle name="輸出 2 2 2 4 8 2" xfId="32378" xr:uid="{00000000-0005-0000-0000-0000854E0000}"/>
    <cellStyle name="輸出 2 2 2 4 8 3" xfId="46402" xr:uid="{00000000-0005-0000-0000-0000854E0000}"/>
    <cellStyle name="輸出 2 2 2 4 9" xfId="21779" xr:uid="{00000000-0005-0000-0000-0000B7060000}"/>
    <cellStyle name="輸出 2 2 2 4 9 2" xfId="40319" xr:uid="{00000000-0005-0000-0000-0000864E0000}"/>
    <cellStyle name="輸出 2 2 2 4 9 3" xfId="53667" xr:uid="{00000000-0005-0000-0000-0000864E0000}"/>
    <cellStyle name="輸出 2 2 2 5" xfId="4885" xr:uid="{00000000-0005-0000-0000-00007E0B0000}"/>
    <cellStyle name="輸出 2 2 2 5 2" xfId="25336" xr:uid="{00000000-0005-0000-0000-0000874E0000}"/>
    <cellStyle name="輸出 2 2 2 5 3" xfId="22505" xr:uid="{00000000-0005-0000-0000-0000874E0000}"/>
    <cellStyle name="輸出 2 2 2 6" xfId="11193" xr:uid="{00000000-0005-0000-0000-0000F92B0000}"/>
    <cellStyle name="輸出 2 2 2 7" xfId="14904" xr:uid="{00000000-0005-0000-0000-00007E0B0000}"/>
    <cellStyle name="輸出 2 2 2 7 2" xfId="33460" xr:uid="{00000000-0005-0000-0000-0000894E0000}"/>
    <cellStyle name="輸出 2 2 2 7 3" xfId="47420" xr:uid="{00000000-0005-0000-0000-0000894E0000}"/>
    <cellStyle name="輸出 2 2 2 8" xfId="15543" xr:uid="{00000000-0005-0000-0000-00007E0B0000}"/>
    <cellStyle name="輸出 2 2 2 8 2" xfId="34099" xr:uid="{00000000-0005-0000-0000-00008A4E0000}"/>
    <cellStyle name="輸出 2 2 2 8 3" xfId="47995" xr:uid="{00000000-0005-0000-0000-00008A4E0000}"/>
    <cellStyle name="輸出 2 2 2 9" xfId="18209" xr:uid="{00000000-0005-0000-0000-0000B7060000}"/>
    <cellStyle name="輸出 2 2 2 9 2" xfId="36765" xr:uid="{00000000-0005-0000-0000-00008B4E0000}"/>
    <cellStyle name="輸出 2 2 2 9 3" xfId="50314" xr:uid="{00000000-0005-0000-0000-00008B4E0000}"/>
    <cellStyle name="輸出 2 2 3" xfId="1673" xr:uid="{00000000-0005-0000-0000-0000B8060000}"/>
    <cellStyle name="輸出 2 2 3 10" xfId="19306" xr:uid="{00000000-0005-0000-0000-0000820B0000}"/>
    <cellStyle name="輸出 2 2 3 10 2" xfId="37862" xr:uid="{00000000-0005-0000-0000-00008D4E0000}"/>
    <cellStyle name="輸出 2 2 3 10 3" xfId="51354" xr:uid="{00000000-0005-0000-0000-00008D4E0000}"/>
    <cellStyle name="輸出 2 2 3 11" xfId="21213" xr:uid="{00000000-0005-0000-0000-0000B8060000}"/>
    <cellStyle name="輸出 2 2 3 11 2" xfId="39753" xr:uid="{00000000-0005-0000-0000-00008E4E0000}"/>
    <cellStyle name="輸出 2 2 3 11 3" xfId="53101" xr:uid="{00000000-0005-0000-0000-00008E4E0000}"/>
    <cellStyle name="輸出 2 2 3 12" xfId="18984" xr:uid="{00000000-0005-0000-0000-0000B8060000}"/>
    <cellStyle name="輸出 2 2 3 12 2" xfId="37540" xr:uid="{00000000-0005-0000-0000-00008F4E0000}"/>
    <cellStyle name="輸出 2 2 3 12 3" xfId="51032" xr:uid="{00000000-0005-0000-0000-00008F4E0000}"/>
    <cellStyle name="輸出 2 2 3 13" xfId="22367" xr:uid="{00000000-0005-0000-0000-0000820B0000}"/>
    <cellStyle name="輸出 2 2 3 13 2" xfId="40907" xr:uid="{00000000-0005-0000-0000-0000904E0000}"/>
    <cellStyle name="輸出 2 2 3 13 3" xfId="54101" xr:uid="{00000000-0005-0000-0000-0000904E0000}"/>
    <cellStyle name="輸出 2 2 3 14" xfId="23294" xr:uid="{00000000-0005-0000-0000-00008C4E0000}"/>
    <cellStyle name="輸出 2 2 3 15" xfId="23102" xr:uid="{00000000-0005-0000-0000-00008C4E0000}"/>
    <cellStyle name="輸出 2 2 3 16" xfId="54660" xr:uid="{00000000-0005-0000-0000-0000B8060000}"/>
    <cellStyle name="輸出 2 2 3 2" xfId="2005" xr:uid="{00000000-0005-0000-0000-0000B8060000}"/>
    <cellStyle name="輸出 2 2 3 2 10" xfId="14572" xr:uid="{00000000-0005-0000-0000-0000B8060000}"/>
    <cellStyle name="輸出 2 2 3 2 10 2" xfId="33128" xr:uid="{00000000-0005-0000-0000-0000924E0000}"/>
    <cellStyle name="輸出 2 2 3 2 10 3" xfId="47106" xr:uid="{00000000-0005-0000-0000-0000924E0000}"/>
    <cellStyle name="輸出 2 2 3 2 11" xfId="14244" xr:uid="{00000000-0005-0000-0000-0000830B0000}"/>
    <cellStyle name="輸出 2 2 3 2 11 2" xfId="32800" xr:uid="{00000000-0005-0000-0000-0000934E0000}"/>
    <cellStyle name="輸出 2 2 3 2 11 3" xfId="46794" xr:uid="{00000000-0005-0000-0000-0000934E0000}"/>
    <cellStyle name="輸出 2 2 3 2 12" xfId="23525" xr:uid="{00000000-0005-0000-0000-0000914E0000}"/>
    <cellStyle name="輸出 2 2 3 2 13" xfId="54925" xr:uid="{00000000-0005-0000-0000-0000B8060000}"/>
    <cellStyle name="輸出 2 2 3 2 2" xfId="5212" xr:uid="{00000000-0005-0000-0000-0000830B0000}"/>
    <cellStyle name="輸出 2 2 3 2 2 2" xfId="20239" xr:uid="{00000000-0005-0000-0000-0000330F0000}"/>
    <cellStyle name="輸出 2 2 3 2 2 2 2" xfId="38791" xr:uid="{00000000-0005-0000-0000-0000954E0000}"/>
    <cellStyle name="輸出 2 2 3 2 2 2 3" xfId="52270" xr:uid="{00000000-0005-0000-0000-0000954E0000}"/>
    <cellStyle name="輸出 2 2 3 2 2 3" xfId="25629" xr:uid="{00000000-0005-0000-0000-0000944E0000}"/>
    <cellStyle name="輸出 2 2 3 2 3" xfId="7178" xr:uid="{00000000-0005-0000-0000-0000830B0000}"/>
    <cellStyle name="輸出 2 2 3 2 3 2" xfId="27363" xr:uid="{00000000-0005-0000-0000-0000964E0000}"/>
    <cellStyle name="輸出 2 2 3 2 3 3" xfId="42454" xr:uid="{00000000-0005-0000-0000-0000964E0000}"/>
    <cellStyle name="輸出 2 2 3 2 4" xfId="4115" xr:uid="{00000000-0005-0000-0000-0000830B0000}"/>
    <cellStyle name="輸出 2 2 3 2 4 2" xfId="24668" xr:uid="{00000000-0005-0000-0000-0000974E0000}"/>
    <cellStyle name="輸出 2 2 3 2 4 3" xfId="22716" xr:uid="{00000000-0005-0000-0000-0000974E0000}"/>
    <cellStyle name="輸出 2 2 3 2 5" xfId="7249" xr:uid="{00000000-0005-0000-0000-0000830B0000}"/>
    <cellStyle name="輸出 2 2 3 2 5 2" xfId="27434" xr:uid="{00000000-0005-0000-0000-0000984E0000}"/>
    <cellStyle name="輸出 2 2 3 2 5 3" xfId="42525" xr:uid="{00000000-0005-0000-0000-0000984E0000}"/>
    <cellStyle name="輸出 2 2 3 2 6" xfId="11198" xr:uid="{00000000-0005-0000-0000-0000FE2B0000}"/>
    <cellStyle name="輸出 2 2 3 2 7" xfId="12620" xr:uid="{00000000-0005-0000-0000-0000B8060000}"/>
    <cellStyle name="輸出 2 2 3 2 7 2" xfId="31176" xr:uid="{00000000-0005-0000-0000-00009A4E0000}"/>
    <cellStyle name="輸出 2 2 3 2 7 3" xfId="45276" xr:uid="{00000000-0005-0000-0000-00009A4E0000}"/>
    <cellStyle name="輸出 2 2 3 2 8" xfId="14643" xr:uid="{00000000-0005-0000-0000-0000820B0000}"/>
    <cellStyle name="輸出 2 2 3 2 8 2" xfId="33199" xr:uid="{00000000-0005-0000-0000-00009B4E0000}"/>
    <cellStyle name="輸出 2 2 3 2 8 3" xfId="47169" xr:uid="{00000000-0005-0000-0000-00009B4E0000}"/>
    <cellStyle name="輸出 2 2 3 2 9" xfId="13752" xr:uid="{00000000-0005-0000-0000-0000830B0000}"/>
    <cellStyle name="輸出 2 2 3 2 9 2" xfId="32308" xr:uid="{00000000-0005-0000-0000-00009C4E0000}"/>
    <cellStyle name="輸出 2 2 3 2 9 3" xfId="46340" xr:uid="{00000000-0005-0000-0000-00009C4E0000}"/>
    <cellStyle name="輸出 2 2 3 3" xfId="2843" xr:uid="{00000000-0005-0000-0000-0000B8060000}"/>
    <cellStyle name="輸出 2 2 3 3 10" xfId="18638" xr:uid="{00000000-0005-0000-0000-0000840B0000}"/>
    <cellStyle name="輸出 2 2 3 3 10 2" xfId="37194" xr:uid="{00000000-0005-0000-0000-00009E4E0000}"/>
    <cellStyle name="輸出 2 2 3 3 10 3" xfId="50696" xr:uid="{00000000-0005-0000-0000-00009E4E0000}"/>
    <cellStyle name="輸出 2 2 3 3 11" xfId="55664" xr:uid="{00000000-0005-0000-0000-0000B8060000}"/>
    <cellStyle name="輸出 2 2 3 3 2" xfId="6050" xr:uid="{00000000-0005-0000-0000-0000840B0000}"/>
    <cellStyle name="輸出 2 2 3 3 2 2" xfId="26458" xr:uid="{00000000-0005-0000-0000-00009F4E0000}"/>
    <cellStyle name="輸出 2 2 3 3 2 3" xfId="41772" xr:uid="{00000000-0005-0000-0000-00009F4E0000}"/>
    <cellStyle name="輸出 2 2 3 3 3" xfId="8016" xr:uid="{00000000-0005-0000-0000-0000840B0000}"/>
    <cellStyle name="輸出 2 2 3 3 3 2" xfId="28044" xr:uid="{00000000-0005-0000-0000-0000A04E0000}"/>
    <cellStyle name="輸出 2 2 3 3 3 3" xfId="42958" xr:uid="{00000000-0005-0000-0000-0000A04E0000}"/>
    <cellStyle name="輸出 2 2 3 3 4" xfId="8876" xr:uid="{00000000-0005-0000-0000-0000840B0000}"/>
    <cellStyle name="輸出 2 2 3 3 4 2" xfId="28725" xr:uid="{00000000-0005-0000-0000-0000A14E0000}"/>
    <cellStyle name="輸出 2 2 3 3 4 3" xfId="43435" xr:uid="{00000000-0005-0000-0000-0000A14E0000}"/>
    <cellStyle name="輸出 2 2 3 3 5" xfId="9733" xr:uid="{00000000-0005-0000-0000-0000840B0000}"/>
    <cellStyle name="輸出 2 2 3 3 5 2" xfId="29334" xr:uid="{00000000-0005-0000-0000-0000A24E0000}"/>
    <cellStyle name="輸出 2 2 3 3 5 3" xfId="43932" xr:uid="{00000000-0005-0000-0000-0000A24E0000}"/>
    <cellStyle name="輸出 2 2 3 3 6" xfId="11199" xr:uid="{00000000-0005-0000-0000-0000FF2B0000}"/>
    <cellStyle name="輸出 2 2 3 3 7" xfId="13046" xr:uid="{00000000-0005-0000-0000-0000840B0000}"/>
    <cellStyle name="輸出 2 2 3 3 7 2" xfId="31602" xr:uid="{00000000-0005-0000-0000-0000A44E0000}"/>
    <cellStyle name="輸出 2 2 3 3 7 3" xfId="45685" xr:uid="{00000000-0005-0000-0000-0000A44E0000}"/>
    <cellStyle name="輸出 2 2 3 3 8" xfId="16749" xr:uid="{00000000-0005-0000-0000-0000840B0000}"/>
    <cellStyle name="輸出 2 2 3 3 8 2" xfId="35305" xr:uid="{00000000-0005-0000-0000-0000A54E0000}"/>
    <cellStyle name="輸出 2 2 3 3 8 3" xfId="49018" xr:uid="{00000000-0005-0000-0000-0000A54E0000}"/>
    <cellStyle name="輸出 2 2 3 3 9" xfId="18312" xr:uid="{00000000-0005-0000-0000-0000B8060000}"/>
    <cellStyle name="輸出 2 2 3 3 9 2" xfId="36868" xr:uid="{00000000-0005-0000-0000-0000A64E0000}"/>
    <cellStyle name="輸出 2 2 3 3 9 3" xfId="50398" xr:uid="{00000000-0005-0000-0000-0000A64E0000}"/>
    <cellStyle name="輸出 2 2 3 4" xfId="3016" xr:uid="{00000000-0005-0000-0000-0000B8060000}"/>
    <cellStyle name="輸出 2 2 3 4 10" xfId="24218" xr:uid="{00000000-0005-0000-0000-0000A74E0000}"/>
    <cellStyle name="輸出 2 2 3 4 11" xfId="55837" xr:uid="{00000000-0005-0000-0000-0000B8060000}"/>
    <cellStyle name="輸出 2 2 3 4 2" xfId="6223" xr:uid="{00000000-0005-0000-0000-0000850B0000}"/>
    <cellStyle name="輸出 2 2 3 4 2 2" xfId="20892" xr:uid="{00000000-0005-0000-0000-0000360F0000}"/>
    <cellStyle name="輸出 2 2 3 4 2 2 2" xfId="39435" xr:uid="{00000000-0005-0000-0000-0000A94E0000}"/>
    <cellStyle name="輸出 2 2 3 4 2 2 3" xfId="52796" xr:uid="{00000000-0005-0000-0000-0000A94E0000}"/>
    <cellStyle name="輸出 2 2 3 4 2 3" xfId="26631" xr:uid="{00000000-0005-0000-0000-0000A84E0000}"/>
    <cellStyle name="輸出 2 2 3 4 3" xfId="9906" xr:uid="{00000000-0005-0000-0000-0000850B0000}"/>
    <cellStyle name="輸出 2 2 3 4 3 2" xfId="29507" xr:uid="{00000000-0005-0000-0000-0000AA4E0000}"/>
    <cellStyle name="輸出 2 2 3 4 3 3" xfId="44085" xr:uid="{00000000-0005-0000-0000-0000AA4E0000}"/>
    <cellStyle name="輸出 2 2 3 4 4" xfId="11200" xr:uid="{00000000-0005-0000-0000-0000002C0000}"/>
    <cellStyle name="輸出 2 2 3 4 5" xfId="12003" xr:uid="{00000000-0005-0000-0000-0000850B0000}"/>
    <cellStyle name="輸出 2 2 3 4 5 2" xfId="30567" xr:uid="{00000000-0005-0000-0000-0000AC4E0000}"/>
    <cellStyle name="輸出 2 2 3 4 5 3" xfId="44711" xr:uid="{00000000-0005-0000-0000-0000AC4E0000}"/>
    <cellStyle name="輸出 2 2 3 4 6" xfId="16922" xr:uid="{00000000-0005-0000-0000-0000850B0000}"/>
    <cellStyle name="輸出 2 2 3 4 6 2" xfId="35478" xr:uid="{00000000-0005-0000-0000-0000AD4E0000}"/>
    <cellStyle name="輸出 2 2 3 4 6 3" xfId="49171" xr:uid="{00000000-0005-0000-0000-0000AD4E0000}"/>
    <cellStyle name="輸出 2 2 3 4 7" xfId="16111" xr:uid="{00000000-0005-0000-0000-0000B8060000}"/>
    <cellStyle name="輸出 2 2 3 4 7 2" xfId="34667" xr:uid="{00000000-0005-0000-0000-0000AE4E0000}"/>
    <cellStyle name="輸出 2 2 3 4 7 3" xfId="48478" xr:uid="{00000000-0005-0000-0000-0000AE4E0000}"/>
    <cellStyle name="輸出 2 2 3 4 8" xfId="17480" xr:uid="{00000000-0005-0000-0000-0000850B0000}"/>
    <cellStyle name="輸出 2 2 3 4 8 2" xfId="36036" xr:uid="{00000000-0005-0000-0000-0000AF4E0000}"/>
    <cellStyle name="輸出 2 2 3 4 8 3" xfId="49676" xr:uid="{00000000-0005-0000-0000-0000AF4E0000}"/>
    <cellStyle name="輸出 2 2 3 4 9" xfId="21780" xr:uid="{00000000-0005-0000-0000-0000B8060000}"/>
    <cellStyle name="輸出 2 2 3 4 9 2" xfId="40320" xr:uid="{00000000-0005-0000-0000-0000B04E0000}"/>
    <cellStyle name="輸出 2 2 3 4 9 3" xfId="53668" xr:uid="{00000000-0005-0000-0000-0000B04E0000}"/>
    <cellStyle name="輸出 2 2 3 5" xfId="4886" xr:uid="{00000000-0005-0000-0000-0000820B0000}"/>
    <cellStyle name="輸出 2 2 3 5 2" xfId="25337" xr:uid="{00000000-0005-0000-0000-0000B14E0000}"/>
    <cellStyle name="輸出 2 2 3 5 3" xfId="22504" xr:uid="{00000000-0005-0000-0000-0000B14E0000}"/>
    <cellStyle name="輸出 2 2 3 6" xfId="11197" xr:uid="{00000000-0005-0000-0000-0000FD2B0000}"/>
    <cellStyle name="輸出 2 2 3 7" xfId="15824" xr:uid="{00000000-0005-0000-0000-0000820B0000}"/>
    <cellStyle name="輸出 2 2 3 7 2" xfId="34380" xr:uid="{00000000-0005-0000-0000-0000B34E0000}"/>
    <cellStyle name="輸出 2 2 3 7 3" xfId="48233" xr:uid="{00000000-0005-0000-0000-0000B34E0000}"/>
    <cellStyle name="輸出 2 2 3 8" xfId="18166" xr:uid="{00000000-0005-0000-0000-0000820B0000}"/>
    <cellStyle name="輸出 2 2 3 8 2" xfId="36722" xr:uid="{00000000-0005-0000-0000-0000B44E0000}"/>
    <cellStyle name="輸出 2 2 3 8 3" xfId="50274" xr:uid="{00000000-0005-0000-0000-0000B44E0000}"/>
    <cellStyle name="輸出 2 2 3 9" xfId="14003" xr:uid="{00000000-0005-0000-0000-0000B8060000}"/>
    <cellStyle name="輸出 2 2 3 9 2" xfId="32559" xr:uid="{00000000-0005-0000-0000-0000B54E0000}"/>
    <cellStyle name="輸出 2 2 3 9 3" xfId="46566" xr:uid="{00000000-0005-0000-0000-0000B54E0000}"/>
    <cellStyle name="輸出 2 2 4" xfId="2007" xr:uid="{00000000-0005-0000-0000-0000B6060000}"/>
    <cellStyle name="輸出 2 2 4 10" xfId="18027" xr:uid="{00000000-0005-0000-0000-0000B6060000}"/>
    <cellStyle name="輸出 2 2 4 10 2" xfId="36583" xr:uid="{00000000-0005-0000-0000-0000B74E0000}"/>
    <cellStyle name="輸出 2 2 4 10 3" xfId="50150" xr:uid="{00000000-0005-0000-0000-0000B74E0000}"/>
    <cellStyle name="輸出 2 2 4 11" xfId="19467" xr:uid="{00000000-0005-0000-0000-0000860B0000}"/>
    <cellStyle name="輸出 2 2 4 11 2" xfId="38023" xr:uid="{00000000-0005-0000-0000-0000B84E0000}"/>
    <cellStyle name="輸出 2 2 4 11 3" xfId="51515" xr:uid="{00000000-0005-0000-0000-0000B84E0000}"/>
    <cellStyle name="輸出 2 2 4 12" xfId="23527" xr:uid="{00000000-0005-0000-0000-0000B64E0000}"/>
    <cellStyle name="輸出 2 2 4 13" xfId="54927" xr:uid="{00000000-0005-0000-0000-0000B6060000}"/>
    <cellStyle name="輸出 2 2 4 2" xfId="5214" xr:uid="{00000000-0005-0000-0000-0000860B0000}"/>
    <cellStyle name="輸出 2 2 4 2 2" xfId="20241" xr:uid="{00000000-0005-0000-0000-0000380F0000}"/>
    <cellStyle name="輸出 2 2 4 2 2 2" xfId="38793" xr:uid="{00000000-0005-0000-0000-0000BA4E0000}"/>
    <cellStyle name="輸出 2 2 4 2 2 3" xfId="52272" xr:uid="{00000000-0005-0000-0000-0000BA4E0000}"/>
    <cellStyle name="輸出 2 2 4 2 3" xfId="25631" xr:uid="{00000000-0005-0000-0000-0000B94E0000}"/>
    <cellStyle name="輸出 2 2 4 3" xfId="7180" xr:uid="{00000000-0005-0000-0000-0000860B0000}"/>
    <cellStyle name="輸出 2 2 4 3 2" xfId="27365" xr:uid="{00000000-0005-0000-0000-0000BB4E0000}"/>
    <cellStyle name="輸出 2 2 4 3 3" xfId="42456" xr:uid="{00000000-0005-0000-0000-0000BB4E0000}"/>
    <cellStyle name="輸出 2 2 4 4" xfId="4117" xr:uid="{00000000-0005-0000-0000-0000860B0000}"/>
    <cellStyle name="輸出 2 2 4 4 2" xfId="24670" xr:uid="{00000000-0005-0000-0000-0000BC4E0000}"/>
    <cellStyle name="輸出 2 2 4 4 3" xfId="24474" xr:uid="{00000000-0005-0000-0000-0000BC4E0000}"/>
    <cellStyle name="輸出 2 2 4 5" xfId="8334" xr:uid="{00000000-0005-0000-0000-0000860B0000}"/>
    <cellStyle name="輸出 2 2 4 5 2" xfId="28293" xr:uid="{00000000-0005-0000-0000-0000BD4E0000}"/>
    <cellStyle name="輸出 2 2 4 5 3" xfId="43139" xr:uid="{00000000-0005-0000-0000-0000BD4E0000}"/>
    <cellStyle name="輸出 2 2 4 6" xfId="11201" xr:uid="{00000000-0005-0000-0000-0000012C0000}"/>
    <cellStyle name="輸出 2 2 4 7" xfId="12618" xr:uid="{00000000-0005-0000-0000-0000B6060000}"/>
    <cellStyle name="輸出 2 2 4 7 2" xfId="31174" xr:uid="{00000000-0005-0000-0000-0000BF4E0000}"/>
    <cellStyle name="輸出 2 2 4 7 3" xfId="45274" xr:uid="{00000000-0005-0000-0000-0000BF4E0000}"/>
    <cellStyle name="輸出 2 2 4 8" xfId="13636" xr:uid="{00000000-0005-0000-0000-0000850B0000}"/>
    <cellStyle name="輸出 2 2 4 8 2" xfId="32192" xr:uid="{00000000-0005-0000-0000-0000C04E0000}"/>
    <cellStyle name="輸出 2 2 4 8 3" xfId="46238" xr:uid="{00000000-0005-0000-0000-0000C04E0000}"/>
    <cellStyle name="輸出 2 2 4 9" xfId="14744" xr:uid="{00000000-0005-0000-0000-0000860B0000}"/>
    <cellStyle name="輸出 2 2 4 9 2" xfId="33300" xr:uid="{00000000-0005-0000-0000-0000C14E0000}"/>
    <cellStyle name="輸出 2 2 4 9 3" xfId="47265" xr:uid="{00000000-0005-0000-0000-0000C14E0000}"/>
    <cellStyle name="輸出 2 2 5" xfId="2841" xr:uid="{00000000-0005-0000-0000-0000B6060000}"/>
    <cellStyle name="輸出 2 2 5 10" xfId="19570" xr:uid="{00000000-0005-0000-0000-0000870B0000}"/>
    <cellStyle name="輸出 2 2 5 10 2" xfId="38126" xr:uid="{00000000-0005-0000-0000-0000C34E0000}"/>
    <cellStyle name="輸出 2 2 5 10 3" xfId="51618" xr:uid="{00000000-0005-0000-0000-0000C34E0000}"/>
    <cellStyle name="輸出 2 2 5 11" xfId="55662" xr:uid="{00000000-0005-0000-0000-0000B6060000}"/>
    <cellStyle name="輸出 2 2 5 2" xfId="6048" xr:uid="{00000000-0005-0000-0000-0000870B0000}"/>
    <cellStyle name="輸出 2 2 5 2 2" xfId="26456" xr:uid="{00000000-0005-0000-0000-0000C44E0000}"/>
    <cellStyle name="輸出 2 2 5 2 3" xfId="41770" xr:uid="{00000000-0005-0000-0000-0000C44E0000}"/>
    <cellStyle name="輸出 2 2 5 3" xfId="8014" xr:uid="{00000000-0005-0000-0000-0000870B0000}"/>
    <cellStyle name="輸出 2 2 5 3 2" xfId="28042" xr:uid="{00000000-0005-0000-0000-0000C54E0000}"/>
    <cellStyle name="輸出 2 2 5 3 3" xfId="42956" xr:uid="{00000000-0005-0000-0000-0000C54E0000}"/>
    <cellStyle name="輸出 2 2 5 4" xfId="8874" xr:uid="{00000000-0005-0000-0000-0000870B0000}"/>
    <cellStyle name="輸出 2 2 5 4 2" xfId="28723" xr:uid="{00000000-0005-0000-0000-0000C64E0000}"/>
    <cellStyle name="輸出 2 2 5 4 3" xfId="43433" xr:uid="{00000000-0005-0000-0000-0000C64E0000}"/>
    <cellStyle name="輸出 2 2 5 5" xfId="9731" xr:uid="{00000000-0005-0000-0000-0000870B0000}"/>
    <cellStyle name="輸出 2 2 5 5 2" xfId="29332" xr:uid="{00000000-0005-0000-0000-0000C74E0000}"/>
    <cellStyle name="輸出 2 2 5 5 3" xfId="43930" xr:uid="{00000000-0005-0000-0000-0000C74E0000}"/>
    <cellStyle name="輸出 2 2 5 6" xfId="11202" xr:uid="{00000000-0005-0000-0000-0000022C0000}"/>
    <cellStyle name="輸出 2 2 5 7" xfId="13048" xr:uid="{00000000-0005-0000-0000-0000870B0000}"/>
    <cellStyle name="輸出 2 2 5 7 2" xfId="31604" xr:uid="{00000000-0005-0000-0000-0000C94E0000}"/>
    <cellStyle name="輸出 2 2 5 7 3" xfId="45687" xr:uid="{00000000-0005-0000-0000-0000C94E0000}"/>
    <cellStyle name="輸出 2 2 5 8" xfId="16747" xr:uid="{00000000-0005-0000-0000-0000870B0000}"/>
    <cellStyle name="輸出 2 2 5 8 2" xfId="35303" xr:uid="{00000000-0005-0000-0000-0000CA4E0000}"/>
    <cellStyle name="輸出 2 2 5 8 3" xfId="49016" xr:uid="{00000000-0005-0000-0000-0000CA4E0000}"/>
    <cellStyle name="輸出 2 2 5 9" xfId="13837" xr:uid="{00000000-0005-0000-0000-0000B6060000}"/>
    <cellStyle name="輸出 2 2 5 9 2" xfId="32393" xr:uid="{00000000-0005-0000-0000-0000CB4E0000}"/>
    <cellStyle name="輸出 2 2 5 9 3" xfId="46415" xr:uid="{00000000-0005-0000-0000-0000CB4E0000}"/>
    <cellStyle name="輸出 2 2 6" xfId="3014" xr:uid="{00000000-0005-0000-0000-0000B6060000}"/>
    <cellStyle name="輸出 2 2 6 10" xfId="24216" xr:uid="{00000000-0005-0000-0000-0000CC4E0000}"/>
    <cellStyle name="輸出 2 2 6 11" xfId="55835" xr:uid="{00000000-0005-0000-0000-0000B6060000}"/>
    <cellStyle name="輸出 2 2 6 2" xfId="6221" xr:uid="{00000000-0005-0000-0000-0000880B0000}"/>
    <cellStyle name="輸出 2 2 6 2 2" xfId="20890" xr:uid="{00000000-0005-0000-0000-00003B0F0000}"/>
    <cellStyle name="輸出 2 2 6 2 2 2" xfId="39433" xr:uid="{00000000-0005-0000-0000-0000CE4E0000}"/>
    <cellStyle name="輸出 2 2 6 2 2 3" xfId="52794" xr:uid="{00000000-0005-0000-0000-0000CE4E0000}"/>
    <cellStyle name="輸出 2 2 6 2 3" xfId="26629" xr:uid="{00000000-0005-0000-0000-0000CD4E0000}"/>
    <cellStyle name="輸出 2 2 6 3" xfId="9904" xr:uid="{00000000-0005-0000-0000-0000880B0000}"/>
    <cellStyle name="輸出 2 2 6 3 2" xfId="29505" xr:uid="{00000000-0005-0000-0000-0000CF4E0000}"/>
    <cellStyle name="輸出 2 2 6 3 3" xfId="44083" xr:uid="{00000000-0005-0000-0000-0000CF4E0000}"/>
    <cellStyle name="輸出 2 2 6 4" xfId="11203" xr:uid="{00000000-0005-0000-0000-0000032C0000}"/>
    <cellStyle name="輸出 2 2 6 5" xfId="11833" xr:uid="{00000000-0005-0000-0000-0000880B0000}"/>
    <cellStyle name="輸出 2 2 6 5 2" xfId="30397" xr:uid="{00000000-0005-0000-0000-0000D14E0000}"/>
    <cellStyle name="輸出 2 2 6 5 3" xfId="44542" xr:uid="{00000000-0005-0000-0000-0000D14E0000}"/>
    <cellStyle name="輸出 2 2 6 6" xfId="16920" xr:uid="{00000000-0005-0000-0000-0000880B0000}"/>
    <cellStyle name="輸出 2 2 6 6 2" xfId="35476" xr:uid="{00000000-0005-0000-0000-0000D24E0000}"/>
    <cellStyle name="輸出 2 2 6 6 3" xfId="49169" xr:uid="{00000000-0005-0000-0000-0000D24E0000}"/>
    <cellStyle name="輸出 2 2 6 7" xfId="13551" xr:uid="{00000000-0005-0000-0000-0000B6060000}"/>
    <cellStyle name="輸出 2 2 6 7 2" xfId="32107" xr:uid="{00000000-0005-0000-0000-0000D34E0000}"/>
    <cellStyle name="輸出 2 2 6 7 3" xfId="46161" xr:uid="{00000000-0005-0000-0000-0000D34E0000}"/>
    <cellStyle name="輸出 2 2 6 8" xfId="19902" xr:uid="{00000000-0005-0000-0000-0000880B0000}"/>
    <cellStyle name="輸出 2 2 6 8 2" xfId="38458" xr:uid="{00000000-0005-0000-0000-0000D44E0000}"/>
    <cellStyle name="輸出 2 2 6 8 3" xfId="51950" xr:uid="{00000000-0005-0000-0000-0000D44E0000}"/>
    <cellStyle name="輸出 2 2 6 9" xfId="21778" xr:uid="{00000000-0005-0000-0000-0000B6060000}"/>
    <cellStyle name="輸出 2 2 6 9 2" xfId="40318" xr:uid="{00000000-0005-0000-0000-0000D54E0000}"/>
    <cellStyle name="輸出 2 2 6 9 3" xfId="53666" xr:uid="{00000000-0005-0000-0000-0000D54E0000}"/>
    <cellStyle name="輸出 2 2 7" xfId="4884" xr:uid="{00000000-0005-0000-0000-00007D0B0000}"/>
    <cellStyle name="輸出 2 2 7 2" xfId="25335" xr:uid="{00000000-0005-0000-0000-0000D64E0000}"/>
    <cellStyle name="輸出 2 2 7 3" xfId="26839" xr:uid="{00000000-0005-0000-0000-0000D64E0000}"/>
    <cellStyle name="輸出 2 2 8" xfId="11192" xr:uid="{00000000-0005-0000-0000-0000F82B0000}"/>
    <cellStyle name="輸出 2 2 9" xfId="15754" xr:uid="{00000000-0005-0000-0000-00007D0B0000}"/>
    <cellStyle name="輸出 2 2 9 2" xfId="34310" xr:uid="{00000000-0005-0000-0000-0000D84E0000}"/>
    <cellStyle name="輸出 2 2 9 3" xfId="48167" xr:uid="{00000000-0005-0000-0000-0000D84E0000}"/>
    <cellStyle name="輸出 2 3" xfId="1674" xr:uid="{00000000-0005-0000-0000-0000B9060000}"/>
    <cellStyle name="輸出 2 3 10" xfId="18532" xr:uid="{00000000-0005-0000-0000-0000890B0000}"/>
    <cellStyle name="輸出 2 3 10 2" xfId="37088" xr:uid="{00000000-0005-0000-0000-0000DA4E0000}"/>
    <cellStyle name="輸出 2 3 10 3" xfId="50592" xr:uid="{00000000-0005-0000-0000-0000DA4E0000}"/>
    <cellStyle name="輸出 2 3 11" xfId="21214" xr:uid="{00000000-0005-0000-0000-0000B9060000}"/>
    <cellStyle name="輸出 2 3 11 2" xfId="39754" xr:uid="{00000000-0005-0000-0000-0000DB4E0000}"/>
    <cellStyle name="輸出 2 3 11 3" xfId="53102" xr:uid="{00000000-0005-0000-0000-0000DB4E0000}"/>
    <cellStyle name="輸出 2 3 12" xfId="19148" xr:uid="{00000000-0005-0000-0000-0000B9060000}"/>
    <cellStyle name="輸出 2 3 12 2" xfId="37704" xr:uid="{00000000-0005-0000-0000-0000DC4E0000}"/>
    <cellStyle name="輸出 2 3 12 3" xfId="51196" xr:uid="{00000000-0005-0000-0000-0000DC4E0000}"/>
    <cellStyle name="輸出 2 3 13" xfId="22368" xr:uid="{00000000-0005-0000-0000-0000890B0000}"/>
    <cellStyle name="輸出 2 3 13 2" xfId="40908" xr:uid="{00000000-0005-0000-0000-0000DD4E0000}"/>
    <cellStyle name="輸出 2 3 13 3" xfId="54102" xr:uid="{00000000-0005-0000-0000-0000DD4E0000}"/>
    <cellStyle name="輸出 2 3 14" xfId="23295" xr:uid="{00000000-0005-0000-0000-0000D94E0000}"/>
    <cellStyle name="輸出 2 3 15" xfId="29793" xr:uid="{00000000-0005-0000-0000-0000D94E0000}"/>
    <cellStyle name="輸出 2 3 16" xfId="54661" xr:uid="{00000000-0005-0000-0000-0000B9060000}"/>
    <cellStyle name="輸出 2 3 2" xfId="2004" xr:uid="{00000000-0005-0000-0000-0000B9060000}"/>
    <cellStyle name="輸出 2 3 2 10" xfId="18659" xr:uid="{00000000-0005-0000-0000-0000B9060000}"/>
    <cellStyle name="輸出 2 3 2 10 2" xfId="37215" xr:uid="{00000000-0005-0000-0000-0000DF4E0000}"/>
    <cellStyle name="輸出 2 3 2 10 3" xfId="50712" xr:uid="{00000000-0005-0000-0000-0000DF4E0000}"/>
    <cellStyle name="輸出 2 3 2 11" xfId="15993" xr:uid="{00000000-0005-0000-0000-00008A0B0000}"/>
    <cellStyle name="輸出 2 3 2 11 2" xfId="34549" xr:uid="{00000000-0005-0000-0000-0000E04E0000}"/>
    <cellStyle name="輸出 2 3 2 11 3" xfId="48379" xr:uid="{00000000-0005-0000-0000-0000E04E0000}"/>
    <cellStyle name="輸出 2 3 2 12" xfId="23524" xr:uid="{00000000-0005-0000-0000-0000DE4E0000}"/>
    <cellStyle name="輸出 2 3 2 13" xfId="54924" xr:uid="{00000000-0005-0000-0000-0000B9060000}"/>
    <cellStyle name="輸出 2 3 2 2" xfId="5211" xr:uid="{00000000-0005-0000-0000-00008A0B0000}"/>
    <cellStyle name="輸出 2 3 2 2 2" xfId="20238" xr:uid="{00000000-0005-0000-0000-00003E0F0000}"/>
    <cellStyle name="輸出 2 3 2 2 2 2" xfId="38790" xr:uid="{00000000-0005-0000-0000-0000E24E0000}"/>
    <cellStyle name="輸出 2 3 2 2 2 3" xfId="52269" xr:uid="{00000000-0005-0000-0000-0000E24E0000}"/>
    <cellStyle name="輸出 2 3 2 2 3" xfId="25628" xr:uid="{00000000-0005-0000-0000-0000E14E0000}"/>
    <cellStyle name="輸出 2 3 2 3" xfId="7177" xr:uid="{00000000-0005-0000-0000-00008A0B0000}"/>
    <cellStyle name="輸出 2 3 2 3 2" xfId="27362" xr:uid="{00000000-0005-0000-0000-0000E34E0000}"/>
    <cellStyle name="輸出 2 3 2 3 3" xfId="42453" xr:uid="{00000000-0005-0000-0000-0000E34E0000}"/>
    <cellStyle name="輸出 2 3 2 4" xfId="4114" xr:uid="{00000000-0005-0000-0000-00008A0B0000}"/>
    <cellStyle name="輸出 2 3 2 4 2" xfId="24667" xr:uid="{00000000-0005-0000-0000-0000E44E0000}"/>
    <cellStyle name="輸出 2 3 2 4 3" xfId="24475" xr:uid="{00000000-0005-0000-0000-0000E44E0000}"/>
    <cellStyle name="輸出 2 3 2 5" xfId="7247" xr:uid="{00000000-0005-0000-0000-00008A0B0000}"/>
    <cellStyle name="輸出 2 3 2 5 2" xfId="27432" xr:uid="{00000000-0005-0000-0000-0000E54E0000}"/>
    <cellStyle name="輸出 2 3 2 5 3" xfId="42523" xr:uid="{00000000-0005-0000-0000-0000E54E0000}"/>
    <cellStyle name="輸出 2 3 2 6" xfId="11205" xr:uid="{00000000-0005-0000-0000-0000052C0000}"/>
    <cellStyle name="輸出 2 3 2 7" xfId="12621" xr:uid="{00000000-0005-0000-0000-0000B9060000}"/>
    <cellStyle name="輸出 2 3 2 7 2" xfId="31177" xr:uid="{00000000-0005-0000-0000-0000E74E0000}"/>
    <cellStyle name="輸出 2 3 2 7 3" xfId="45277" xr:uid="{00000000-0005-0000-0000-0000E74E0000}"/>
    <cellStyle name="輸出 2 3 2 8" xfId="14432" xr:uid="{00000000-0005-0000-0000-0000890B0000}"/>
    <cellStyle name="輸出 2 3 2 8 2" xfId="32988" xr:uid="{00000000-0005-0000-0000-0000E84E0000}"/>
    <cellStyle name="輸出 2 3 2 8 3" xfId="46972" xr:uid="{00000000-0005-0000-0000-0000E84E0000}"/>
    <cellStyle name="輸出 2 3 2 9" xfId="14749" xr:uid="{00000000-0005-0000-0000-00008A0B0000}"/>
    <cellStyle name="輸出 2 3 2 9 2" xfId="33305" xr:uid="{00000000-0005-0000-0000-0000E94E0000}"/>
    <cellStyle name="輸出 2 3 2 9 3" xfId="47270" xr:uid="{00000000-0005-0000-0000-0000E94E0000}"/>
    <cellStyle name="輸出 2 3 3" xfId="2844" xr:uid="{00000000-0005-0000-0000-0000B9060000}"/>
    <cellStyle name="輸出 2 3 3 10" xfId="19516" xr:uid="{00000000-0005-0000-0000-00008B0B0000}"/>
    <cellStyle name="輸出 2 3 3 10 2" xfId="38072" xr:uid="{00000000-0005-0000-0000-0000EB4E0000}"/>
    <cellStyle name="輸出 2 3 3 10 3" xfId="51564" xr:uid="{00000000-0005-0000-0000-0000EB4E0000}"/>
    <cellStyle name="輸出 2 3 3 11" xfId="55665" xr:uid="{00000000-0005-0000-0000-0000B9060000}"/>
    <cellStyle name="輸出 2 3 3 2" xfId="6051" xr:uid="{00000000-0005-0000-0000-00008B0B0000}"/>
    <cellStyle name="輸出 2 3 3 2 2" xfId="26459" xr:uid="{00000000-0005-0000-0000-0000EC4E0000}"/>
    <cellStyle name="輸出 2 3 3 2 3" xfId="41773" xr:uid="{00000000-0005-0000-0000-0000EC4E0000}"/>
    <cellStyle name="輸出 2 3 3 3" xfId="8017" xr:uid="{00000000-0005-0000-0000-00008B0B0000}"/>
    <cellStyle name="輸出 2 3 3 3 2" xfId="28045" xr:uid="{00000000-0005-0000-0000-0000ED4E0000}"/>
    <cellStyle name="輸出 2 3 3 3 3" xfId="42959" xr:uid="{00000000-0005-0000-0000-0000ED4E0000}"/>
    <cellStyle name="輸出 2 3 3 4" xfId="8877" xr:uid="{00000000-0005-0000-0000-00008B0B0000}"/>
    <cellStyle name="輸出 2 3 3 4 2" xfId="28726" xr:uid="{00000000-0005-0000-0000-0000EE4E0000}"/>
    <cellStyle name="輸出 2 3 3 4 3" xfId="43436" xr:uid="{00000000-0005-0000-0000-0000EE4E0000}"/>
    <cellStyle name="輸出 2 3 3 5" xfId="9734" xr:uid="{00000000-0005-0000-0000-00008B0B0000}"/>
    <cellStyle name="輸出 2 3 3 5 2" xfId="29335" xr:uid="{00000000-0005-0000-0000-0000EF4E0000}"/>
    <cellStyle name="輸出 2 3 3 5 3" xfId="43933" xr:uid="{00000000-0005-0000-0000-0000EF4E0000}"/>
    <cellStyle name="輸出 2 3 3 6" xfId="11206" xr:uid="{00000000-0005-0000-0000-0000062C0000}"/>
    <cellStyle name="輸出 2 3 3 7" xfId="13045" xr:uid="{00000000-0005-0000-0000-00008B0B0000}"/>
    <cellStyle name="輸出 2 3 3 7 2" xfId="31601" xr:uid="{00000000-0005-0000-0000-0000F14E0000}"/>
    <cellStyle name="輸出 2 3 3 7 3" xfId="45684" xr:uid="{00000000-0005-0000-0000-0000F14E0000}"/>
    <cellStyle name="輸出 2 3 3 8" xfId="16750" xr:uid="{00000000-0005-0000-0000-00008B0B0000}"/>
    <cellStyle name="輸出 2 3 3 8 2" xfId="35306" xr:uid="{00000000-0005-0000-0000-0000F24E0000}"/>
    <cellStyle name="輸出 2 3 3 8 3" xfId="49019" xr:uid="{00000000-0005-0000-0000-0000F24E0000}"/>
    <cellStyle name="輸出 2 3 3 9" xfId="17621" xr:uid="{00000000-0005-0000-0000-0000B9060000}"/>
    <cellStyle name="輸出 2 3 3 9 2" xfId="36177" xr:uid="{00000000-0005-0000-0000-0000F34E0000}"/>
    <cellStyle name="輸出 2 3 3 9 3" xfId="49805" xr:uid="{00000000-0005-0000-0000-0000F34E0000}"/>
    <cellStyle name="輸出 2 3 4" xfId="3017" xr:uid="{00000000-0005-0000-0000-0000B9060000}"/>
    <cellStyle name="輸出 2 3 4 10" xfId="24219" xr:uid="{00000000-0005-0000-0000-0000F44E0000}"/>
    <cellStyle name="輸出 2 3 4 11" xfId="55838" xr:uid="{00000000-0005-0000-0000-0000B9060000}"/>
    <cellStyle name="輸出 2 3 4 2" xfId="6224" xr:uid="{00000000-0005-0000-0000-00008C0B0000}"/>
    <cellStyle name="輸出 2 3 4 2 2" xfId="20893" xr:uid="{00000000-0005-0000-0000-0000410F0000}"/>
    <cellStyle name="輸出 2 3 4 2 2 2" xfId="39436" xr:uid="{00000000-0005-0000-0000-0000F64E0000}"/>
    <cellStyle name="輸出 2 3 4 2 2 3" xfId="52797" xr:uid="{00000000-0005-0000-0000-0000F64E0000}"/>
    <cellStyle name="輸出 2 3 4 2 3" xfId="26632" xr:uid="{00000000-0005-0000-0000-0000F54E0000}"/>
    <cellStyle name="輸出 2 3 4 3" xfId="9907" xr:uid="{00000000-0005-0000-0000-00008C0B0000}"/>
    <cellStyle name="輸出 2 3 4 3 2" xfId="29508" xr:uid="{00000000-0005-0000-0000-0000F74E0000}"/>
    <cellStyle name="輸出 2 3 4 3 3" xfId="44086" xr:uid="{00000000-0005-0000-0000-0000F74E0000}"/>
    <cellStyle name="輸出 2 3 4 4" xfId="11207" xr:uid="{00000000-0005-0000-0000-0000072C0000}"/>
    <cellStyle name="輸出 2 3 4 5" xfId="11832" xr:uid="{00000000-0005-0000-0000-00008C0B0000}"/>
    <cellStyle name="輸出 2 3 4 5 2" xfId="30396" xr:uid="{00000000-0005-0000-0000-0000F94E0000}"/>
    <cellStyle name="輸出 2 3 4 5 3" xfId="44541" xr:uid="{00000000-0005-0000-0000-0000F94E0000}"/>
    <cellStyle name="輸出 2 3 4 6" xfId="16923" xr:uid="{00000000-0005-0000-0000-00008C0B0000}"/>
    <cellStyle name="輸出 2 3 4 6 2" xfId="35479" xr:uid="{00000000-0005-0000-0000-0000FA4E0000}"/>
    <cellStyle name="輸出 2 3 4 6 3" xfId="49172" xr:uid="{00000000-0005-0000-0000-0000FA4E0000}"/>
    <cellStyle name="輸出 2 3 4 7" xfId="13352" xr:uid="{00000000-0005-0000-0000-0000B9060000}"/>
    <cellStyle name="輸出 2 3 4 7 2" xfId="31908" xr:uid="{00000000-0005-0000-0000-0000FB4E0000}"/>
    <cellStyle name="輸出 2 3 4 7 3" xfId="45984" xr:uid="{00000000-0005-0000-0000-0000FB4E0000}"/>
    <cellStyle name="輸出 2 3 4 8" xfId="19086" xr:uid="{00000000-0005-0000-0000-00008C0B0000}"/>
    <cellStyle name="輸出 2 3 4 8 2" xfId="37642" xr:uid="{00000000-0005-0000-0000-0000FC4E0000}"/>
    <cellStyle name="輸出 2 3 4 8 3" xfId="51134" xr:uid="{00000000-0005-0000-0000-0000FC4E0000}"/>
    <cellStyle name="輸出 2 3 4 9" xfId="21781" xr:uid="{00000000-0005-0000-0000-0000B9060000}"/>
    <cellStyle name="輸出 2 3 4 9 2" xfId="40321" xr:uid="{00000000-0005-0000-0000-0000FD4E0000}"/>
    <cellStyle name="輸出 2 3 4 9 3" xfId="53669" xr:uid="{00000000-0005-0000-0000-0000FD4E0000}"/>
    <cellStyle name="輸出 2 3 5" xfId="4887" xr:uid="{00000000-0005-0000-0000-0000890B0000}"/>
    <cellStyle name="輸出 2 3 5 2" xfId="25338" xr:uid="{00000000-0005-0000-0000-0000FE4E0000}"/>
    <cellStyle name="輸出 2 3 5 3" xfId="27645" xr:uid="{00000000-0005-0000-0000-0000FE4E0000}"/>
    <cellStyle name="輸出 2 3 6" xfId="11204" xr:uid="{00000000-0005-0000-0000-0000042C0000}"/>
    <cellStyle name="輸出 2 3 7" xfId="13690" xr:uid="{00000000-0005-0000-0000-0000890B0000}"/>
    <cellStyle name="輸出 2 3 7 2" xfId="32246" xr:uid="{00000000-0005-0000-0000-0000004F0000}"/>
    <cellStyle name="輸出 2 3 7 3" xfId="46282" xr:uid="{00000000-0005-0000-0000-0000004F0000}"/>
    <cellStyle name="輸出 2 3 8" xfId="15228" xr:uid="{00000000-0005-0000-0000-0000890B0000}"/>
    <cellStyle name="輸出 2 3 8 2" xfId="33784" xr:uid="{00000000-0005-0000-0000-0000014F0000}"/>
    <cellStyle name="輸出 2 3 8 3" xfId="47729" xr:uid="{00000000-0005-0000-0000-0000014F0000}"/>
    <cellStyle name="輸出 2 3 9" xfId="17869" xr:uid="{00000000-0005-0000-0000-0000B9060000}"/>
    <cellStyle name="輸出 2 3 9 2" xfId="36425" xr:uid="{00000000-0005-0000-0000-0000024F0000}"/>
    <cellStyle name="輸出 2 3 9 3" xfId="50012" xr:uid="{00000000-0005-0000-0000-0000024F0000}"/>
    <cellStyle name="輸出 2 4" xfId="1675" xr:uid="{00000000-0005-0000-0000-0000BA060000}"/>
    <cellStyle name="輸出 2 4 10" xfId="19126" xr:uid="{00000000-0005-0000-0000-00008D0B0000}"/>
    <cellStyle name="輸出 2 4 10 2" xfId="37682" xr:uid="{00000000-0005-0000-0000-0000044F0000}"/>
    <cellStyle name="輸出 2 4 10 3" xfId="51174" xr:uid="{00000000-0005-0000-0000-0000044F0000}"/>
    <cellStyle name="輸出 2 4 11" xfId="21215" xr:uid="{00000000-0005-0000-0000-0000BA060000}"/>
    <cellStyle name="輸出 2 4 11 2" xfId="39755" xr:uid="{00000000-0005-0000-0000-0000054F0000}"/>
    <cellStyle name="輸出 2 4 11 3" xfId="53103" xr:uid="{00000000-0005-0000-0000-0000054F0000}"/>
    <cellStyle name="輸出 2 4 12" xfId="18228" xr:uid="{00000000-0005-0000-0000-0000BA060000}"/>
    <cellStyle name="輸出 2 4 12 2" xfId="36784" xr:uid="{00000000-0005-0000-0000-0000064F0000}"/>
    <cellStyle name="輸出 2 4 12 3" xfId="50329" xr:uid="{00000000-0005-0000-0000-0000064F0000}"/>
    <cellStyle name="輸出 2 4 13" xfId="22369" xr:uid="{00000000-0005-0000-0000-00008D0B0000}"/>
    <cellStyle name="輸出 2 4 13 2" xfId="40909" xr:uid="{00000000-0005-0000-0000-0000074F0000}"/>
    <cellStyle name="輸出 2 4 13 3" xfId="54103" xr:uid="{00000000-0005-0000-0000-0000074F0000}"/>
    <cellStyle name="輸出 2 4 14" xfId="23296" xr:uid="{00000000-0005-0000-0000-0000034F0000}"/>
    <cellStyle name="輸出 2 4 15" xfId="23101" xr:uid="{00000000-0005-0000-0000-0000034F0000}"/>
    <cellStyle name="輸出 2 4 16" xfId="54662" xr:uid="{00000000-0005-0000-0000-0000BA060000}"/>
    <cellStyle name="輸出 2 4 2" xfId="2003" xr:uid="{00000000-0005-0000-0000-0000BA060000}"/>
    <cellStyle name="輸出 2 4 2 10" xfId="18790" xr:uid="{00000000-0005-0000-0000-0000BA060000}"/>
    <cellStyle name="輸出 2 4 2 10 2" xfId="37346" xr:uid="{00000000-0005-0000-0000-0000094F0000}"/>
    <cellStyle name="輸出 2 4 2 10 3" xfId="50839" xr:uid="{00000000-0005-0000-0000-0000094F0000}"/>
    <cellStyle name="輸出 2 4 2 11" xfId="19154" xr:uid="{00000000-0005-0000-0000-00008E0B0000}"/>
    <cellStyle name="輸出 2 4 2 11 2" xfId="37710" xr:uid="{00000000-0005-0000-0000-00000A4F0000}"/>
    <cellStyle name="輸出 2 4 2 11 3" xfId="51202" xr:uid="{00000000-0005-0000-0000-00000A4F0000}"/>
    <cellStyle name="輸出 2 4 2 12" xfId="23523" xr:uid="{00000000-0005-0000-0000-0000084F0000}"/>
    <cellStyle name="輸出 2 4 2 13" xfId="54923" xr:uid="{00000000-0005-0000-0000-0000BA060000}"/>
    <cellStyle name="輸出 2 4 2 2" xfId="5210" xr:uid="{00000000-0005-0000-0000-00008E0B0000}"/>
    <cellStyle name="輸出 2 4 2 2 2" xfId="20237" xr:uid="{00000000-0005-0000-0000-0000440F0000}"/>
    <cellStyle name="輸出 2 4 2 2 2 2" xfId="38789" xr:uid="{00000000-0005-0000-0000-00000C4F0000}"/>
    <cellStyle name="輸出 2 4 2 2 2 3" xfId="52268" xr:uid="{00000000-0005-0000-0000-00000C4F0000}"/>
    <cellStyle name="輸出 2 4 2 2 3" xfId="25627" xr:uid="{00000000-0005-0000-0000-00000B4F0000}"/>
    <cellStyle name="輸出 2 4 2 3" xfId="7176" xr:uid="{00000000-0005-0000-0000-00008E0B0000}"/>
    <cellStyle name="輸出 2 4 2 3 2" xfId="27361" xr:uid="{00000000-0005-0000-0000-00000D4F0000}"/>
    <cellStyle name="輸出 2 4 2 3 3" xfId="42452" xr:uid="{00000000-0005-0000-0000-00000D4F0000}"/>
    <cellStyle name="輸出 2 4 2 4" xfId="4113" xr:uid="{00000000-0005-0000-0000-00008E0B0000}"/>
    <cellStyle name="輸出 2 4 2 4 2" xfId="24666" xr:uid="{00000000-0005-0000-0000-00000E4F0000}"/>
    <cellStyle name="輸出 2 4 2 4 3" xfId="28473" xr:uid="{00000000-0005-0000-0000-00000E4F0000}"/>
    <cellStyle name="輸出 2 4 2 5" xfId="6682" xr:uid="{00000000-0005-0000-0000-00008E0B0000}"/>
    <cellStyle name="輸出 2 4 2 5 2" xfId="26943" xr:uid="{00000000-0005-0000-0000-00000F4F0000}"/>
    <cellStyle name="輸出 2 4 2 5 3" xfId="42117" xr:uid="{00000000-0005-0000-0000-00000F4F0000}"/>
    <cellStyle name="輸出 2 4 2 6" xfId="11209" xr:uid="{00000000-0005-0000-0000-0000092C0000}"/>
    <cellStyle name="輸出 2 4 2 7" xfId="12622" xr:uid="{00000000-0005-0000-0000-0000BA060000}"/>
    <cellStyle name="輸出 2 4 2 7 2" xfId="31178" xr:uid="{00000000-0005-0000-0000-0000114F0000}"/>
    <cellStyle name="輸出 2 4 2 7 3" xfId="45278" xr:uid="{00000000-0005-0000-0000-0000114F0000}"/>
    <cellStyle name="輸出 2 4 2 8" xfId="13637" xr:uid="{00000000-0005-0000-0000-00008D0B0000}"/>
    <cellStyle name="輸出 2 4 2 8 2" xfId="32193" xr:uid="{00000000-0005-0000-0000-0000124F0000}"/>
    <cellStyle name="輸出 2 4 2 8 3" xfId="46239" xr:uid="{00000000-0005-0000-0000-0000124F0000}"/>
    <cellStyle name="輸出 2 4 2 9" xfId="12121" xr:uid="{00000000-0005-0000-0000-00008E0B0000}"/>
    <cellStyle name="輸出 2 4 2 9 2" xfId="30684" xr:uid="{00000000-0005-0000-0000-0000134F0000}"/>
    <cellStyle name="輸出 2 4 2 9 3" xfId="44825" xr:uid="{00000000-0005-0000-0000-0000134F0000}"/>
    <cellStyle name="輸出 2 4 3" xfId="2845" xr:uid="{00000000-0005-0000-0000-0000BA060000}"/>
    <cellStyle name="輸出 2 4 3 10" xfId="16255" xr:uid="{00000000-0005-0000-0000-00008F0B0000}"/>
    <cellStyle name="輸出 2 4 3 10 2" xfId="34811" xr:uid="{00000000-0005-0000-0000-0000154F0000}"/>
    <cellStyle name="輸出 2 4 3 10 3" xfId="48601" xr:uid="{00000000-0005-0000-0000-0000154F0000}"/>
    <cellStyle name="輸出 2 4 3 11" xfId="55666" xr:uid="{00000000-0005-0000-0000-0000BA060000}"/>
    <cellStyle name="輸出 2 4 3 2" xfId="6052" xr:uid="{00000000-0005-0000-0000-00008F0B0000}"/>
    <cellStyle name="輸出 2 4 3 2 2" xfId="26460" xr:uid="{00000000-0005-0000-0000-0000164F0000}"/>
    <cellStyle name="輸出 2 4 3 2 3" xfId="41774" xr:uid="{00000000-0005-0000-0000-0000164F0000}"/>
    <cellStyle name="輸出 2 4 3 3" xfId="8018" xr:uid="{00000000-0005-0000-0000-00008F0B0000}"/>
    <cellStyle name="輸出 2 4 3 3 2" xfId="28046" xr:uid="{00000000-0005-0000-0000-0000174F0000}"/>
    <cellStyle name="輸出 2 4 3 3 3" xfId="42960" xr:uid="{00000000-0005-0000-0000-0000174F0000}"/>
    <cellStyle name="輸出 2 4 3 4" xfId="8878" xr:uid="{00000000-0005-0000-0000-00008F0B0000}"/>
    <cellStyle name="輸出 2 4 3 4 2" xfId="28727" xr:uid="{00000000-0005-0000-0000-0000184F0000}"/>
    <cellStyle name="輸出 2 4 3 4 3" xfId="43437" xr:uid="{00000000-0005-0000-0000-0000184F0000}"/>
    <cellStyle name="輸出 2 4 3 5" xfId="9735" xr:uid="{00000000-0005-0000-0000-00008F0B0000}"/>
    <cellStyle name="輸出 2 4 3 5 2" xfId="29336" xr:uid="{00000000-0005-0000-0000-0000194F0000}"/>
    <cellStyle name="輸出 2 4 3 5 3" xfId="43934" xr:uid="{00000000-0005-0000-0000-0000194F0000}"/>
    <cellStyle name="輸出 2 4 3 6" xfId="11210" xr:uid="{00000000-0005-0000-0000-00000A2C0000}"/>
    <cellStyle name="輸出 2 4 3 7" xfId="13044" xr:uid="{00000000-0005-0000-0000-00008F0B0000}"/>
    <cellStyle name="輸出 2 4 3 7 2" xfId="31600" xr:uid="{00000000-0005-0000-0000-00001B4F0000}"/>
    <cellStyle name="輸出 2 4 3 7 3" xfId="45683" xr:uid="{00000000-0005-0000-0000-00001B4F0000}"/>
    <cellStyle name="輸出 2 4 3 8" xfId="16751" xr:uid="{00000000-0005-0000-0000-00008F0B0000}"/>
    <cellStyle name="輸出 2 4 3 8 2" xfId="35307" xr:uid="{00000000-0005-0000-0000-00001C4F0000}"/>
    <cellStyle name="輸出 2 4 3 8 3" xfId="49020" xr:uid="{00000000-0005-0000-0000-00001C4F0000}"/>
    <cellStyle name="輸出 2 4 3 9" xfId="18012" xr:uid="{00000000-0005-0000-0000-0000BA060000}"/>
    <cellStyle name="輸出 2 4 3 9 2" xfId="36568" xr:uid="{00000000-0005-0000-0000-00001D4F0000}"/>
    <cellStyle name="輸出 2 4 3 9 3" xfId="50136" xr:uid="{00000000-0005-0000-0000-00001D4F0000}"/>
    <cellStyle name="輸出 2 4 4" xfId="3018" xr:uid="{00000000-0005-0000-0000-0000BA060000}"/>
    <cellStyle name="輸出 2 4 4 10" xfId="24220" xr:uid="{00000000-0005-0000-0000-00001E4F0000}"/>
    <cellStyle name="輸出 2 4 4 11" xfId="55839" xr:uid="{00000000-0005-0000-0000-0000BA060000}"/>
    <cellStyle name="輸出 2 4 4 2" xfId="6225" xr:uid="{00000000-0005-0000-0000-0000900B0000}"/>
    <cellStyle name="輸出 2 4 4 2 2" xfId="20894" xr:uid="{00000000-0005-0000-0000-0000470F0000}"/>
    <cellStyle name="輸出 2 4 4 2 2 2" xfId="39437" xr:uid="{00000000-0005-0000-0000-0000204F0000}"/>
    <cellStyle name="輸出 2 4 4 2 2 3" xfId="52798" xr:uid="{00000000-0005-0000-0000-0000204F0000}"/>
    <cellStyle name="輸出 2 4 4 2 3" xfId="26633" xr:uid="{00000000-0005-0000-0000-00001F4F0000}"/>
    <cellStyle name="輸出 2 4 4 3" xfId="9908" xr:uid="{00000000-0005-0000-0000-0000900B0000}"/>
    <cellStyle name="輸出 2 4 4 3 2" xfId="29509" xr:uid="{00000000-0005-0000-0000-0000214F0000}"/>
    <cellStyle name="輸出 2 4 4 3 3" xfId="44087" xr:uid="{00000000-0005-0000-0000-0000214F0000}"/>
    <cellStyle name="輸出 2 4 4 4" xfId="11211" xr:uid="{00000000-0005-0000-0000-00000B2C0000}"/>
    <cellStyle name="輸出 2 4 4 5" xfId="12005" xr:uid="{00000000-0005-0000-0000-0000900B0000}"/>
    <cellStyle name="輸出 2 4 4 5 2" xfId="30569" xr:uid="{00000000-0005-0000-0000-0000234F0000}"/>
    <cellStyle name="輸出 2 4 4 5 3" xfId="44713" xr:uid="{00000000-0005-0000-0000-0000234F0000}"/>
    <cellStyle name="輸出 2 4 4 6" xfId="16924" xr:uid="{00000000-0005-0000-0000-0000900B0000}"/>
    <cellStyle name="輸出 2 4 4 6 2" xfId="35480" xr:uid="{00000000-0005-0000-0000-0000244F0000}"/>
    <cellStyle name="輸出 2 4 4 6 3" xfId="49173" xr:uid="{00000000-0005-0000-0000-0000244F0000}"/>
    <cellStyle name="輸出 2 4 4 7" xfId="13778" xr:uid="{00000000-0005-0000-0000-0000BA060000}"/>
    <cellStyle name="輸出 2 4 4 7 2" xfId="32334" xr:uid="{00000000-0005-0000-0000-0000254F0000}"/>
    <cellStyle name="輸出 2 4 4 7 3" xfId="46364" xr:uid="{00000000-0005-0000-0000-0000254F0000}"/>
    <cellStyle name="輸出 2 4 4 8" xfId="18170" xr:uid="{00000000-0005-0000-0000-0000900B0000}"/>
    <cellStyle name="輸出 2 4 4 8 2" xfId="36726" xr:uid="{00000000-0005-0000-0000-0000264F0000}"/>
    <cellStyle name="輸出 2 4 4 8 3" xfId="50278" xr:uid="{00000000-0005-0000-0000-0000264F0000}"/>
    <cellStyle name="輸出 2 4 4 9" xfId="21782" xr:uid="{00000000-0005-0000-0000-0000BA060000}"/>
    <cellStyle name="輸出 2 4 4 9 2" xfId="40322" xr:uid="{00000000-0005-0000-0000-0000274F0000}"/>
    <cellStyle name="輸出 2 4 4 9 3" xfId="53670" xr:uid="{00000000-0005-0000-0000-0000274F0000}"/>
    <cellStyle name="輸出 2 4 5" xfId="4888" xr:uid="{00000000-0005-0000-0000-00008D0B0000}"/>
    <cellStyle name="輸出 2 4 5 2" xfId="25339" xr:uid="{00000000-0005-0000-0000-0000284F0000}"/>
    <cellStyle name="輸出 2 4 5 3" xfId="26840" xr:uid="{00000000-0005-0000-0000-0000284F0000}"/>
    <cellStyle name="輸出 2 4 6" xfId="11208" xr:uid="{00000000-0005-0000-0000-0000082C0000}"/>
    <cellStyle name="輸出 2 4 7" xfId="13512" xr:uid="{00000000-0005-0000-0000-00008D0B0000}"/>
    <cellStyle name="輸出 2 4 7 2" xfId="32068" xr:uid="{00000000-0005-0000-0000-00002A4F0000}"/>
    <cellStyle name="輸出 2 4 7 3" xfId="46126" xr:uid="{00000000-0005-0000-0000-00002A4F0000}"/>
    <cellStyle name="輸出 2 4 8" xfId="17987" xr:uid="{00000000-0005-0000-0000-00008D0B0000}"/>
    <cellStyle name="輸出 2 4 8 2" xfId="36543" xr:uid="{00000000-0005-0000-0000-00002B4F0000}"/>
    <cellStyle name="輸出 2 4 8 3" xfId="50114" xr:uid="{00000000-0005-0000-0000-00002B4F0000}"/>
    <cellStyle name="輸出 2 4 9" xfId="17799" xr:uid="{00000000-0005-0000-0000-0000BA060000}"/>
    <cellStyle name="輸出 2 4 9 2" xfId="36355" xr:uid="{00000000-0005-0000-0000-00002C4F0000}"/>
    <cellStyle name="輸出 2 4 9 3" xfId="49954" xr:uid="{00000000-0005-0000-0000-00002C4F0000}"/>
    <cellStyle name="輸出 2 5" xfId="2008" xr:uid="{00000000-0005-0000-0000-0000B5060000}"/>
    <cellStyle name="輸出 2 5 10" xfId="18211" xr:uid="{00000000-0005-0000-0000-0000B5060000}"/>
    <cellStyle name="輸出 2 5 10 2" xfId="36767" xr:uid="{00000000-0005-0000-0000-00002E4F0000}"/>
    <cellStyle name="輸出 2 5 10 3" xfId="50316" xr:uid="{00000000-0005-0000-0000-00002E4F0000}"/>
    <cellStyle name="輸出 2 5 11" xfId="19098" xr:uid="{00000000-0005-0000-0000-0000910B0000}"/>
    <cellStyle name="輸出 2 5 11 2" xfId="37654" xr:uid="{00000000-0005-0000-0000-00002F4F0000}"/>
    <cellStyle name="輸出 2 5 11 3" xfId="51146" xr:uid="{00000000-0005-0000-0000-00002F4F0000}"/>
    <cellStyle name="輸出 2 5 12" xfId="23528" xr:uid="{00000000-0005-0000-0000-00002D4F0000}"/>
    <cellStyle name="輸出 2 5 13" xfId="54928" xr:uid="{00000000-0005-0000-0000-0000B5060000}"/>
    <cellStyle name="輸出 2 5 2" xfId="5215" xr:uid="{00000000-0005-0000-0000-0000910B0000}"/>
    <cellStyle name="輸出 2 5 2 2" xfId="20242" xr:uid="{00000000-0005-0000-0000-0000490F0000}"/>
    <cellStyle name="輸出 2 5 2 2 2" xfId="38794" xr:uid="{00000000-0005-0000-0000-0000314F0000}"/>
    <cellStyle name="輸出 2 5 2 2 3" xfId="52273" xr:uid="{00000000-0005-0000-0000-0000314F0000}"/>
    <cellStyle name="輸出 2 5 2 3" xfId="25632" xr:uid="{00000000-0005-0000-0000-0000304F0000}"/>
    <cellStyle name="輸出 2 5 3" xfId="7181" xr:uid="{00000000-0005-0000-0000-0000910B0000}"/>
    <cellStyle name="輸出 2 5 3 2" xfId="27366" xr:uid="{00000000-0005-0000-0000-0000324F0000}"/>
    <cellStyle name="輸出 2 5 3 3" xfId="42457" xr:uid="{00000000-0005-0000-0000-0000324F0000}"/>
    <cellStyle name="輸出 2 5 4" xfId="4118" xr:uid="{00000000-0005-0000-0000-0000910B0000}"/>
    <cellStyle name="輸出 2 5 4 2" xfId="24671" xr:uid="{00000000-0005-0000-0000-0000334F0000}"/>
    <cellStyle name="輸出 2 5 4 3" xfId="24492" xr:uid="{00000000-0005-0000-0000-0000334F0000}"/>
    <cellStyle name="輸出 2 5 5" xfId="6684" xr:uid="{00000000-0005-0000-0000-0000910B0000}"/>
    <cellStyle name="輸出 2 5 5 2" xfId="26945" xr:uid="{00000000-0005-0000-0000-0000344F0000}"/>
    <cellStyle name="輸出 2 5 5 3" xfId="42119" xr:uid="{00000000-0005-0000-0000-0000344F0000}"/>
    <cellStyle name="輸出 2 5 6" xfId="11212" xr:uid="{00000000-0005-0000-0000-00000C2C0000}"/>
    <cellStyle name="輸出 2 5 7" xfId="12617" xr:uid="{00000000-0005-0000-0000-0000B5060000}"/>
    <cellStyle name="輸出 2 5 7 2" xfId="31173" xr:uid="{00000000-0005-0000-0000-0000364F0000}"/>
    <cellStyle name="輸出 2 5 7 3" xfId="45273" xr:uid="{00000000-0005-0000-0000-0000364F0000}"/>
    <cellStyle name="輸出 2 5 8" xfId="14433" xr:uid="{00000000-0005-0000-0000-0000900B0000}"/>
    <cellStyle name="輸出 2 5 8 2" xfId="32989" xr:uid="{00000000-0005-0000-0000-0000374F0000}"/>
    <cellStyle name="輸出 2 5 8 3" xfId="46973" xr:uid="{00000000-0005-0000-0000-0000374F0000}"/>
    <cellStyle name="輸出 2 5 9" xfId="13474" xr:uid="{00000000-0005-0000-0000-0000910B0000}"/>
    <cellStyle name="輸出 2 5 9 2" xfId="32030" xr:uid="{00000000-0005-0000-0000-0000384F0000}"/>
    <cellStyle name="輸出 2 5 9 3" xfId="46095" xr:uid="{00000000-0005-0000-0000-0000384F0000}"/>
    <cellStyle name="輸出 2 6" xfId="2840" xr:uid="{00000000-0005-0000-0000-0000B5060000}"/>
    <cellStyle name="輸出 2 6 10" xfId="19490" xr:uid="{00000000-0005-0000-0000-0000920B0000}"/>
    <cellStyle name="輸出 2 6 10 2" xfId="38046" xr:uid="{00000000-0005-0000-0000-00003A4F0000}"/>
    <cellStyle name="輸出 2 6 10 3" xfId="51538" xr:uid="{00000000-0005-0000-0000-00003A4F0000}"/>
    <cellStyle name="輸出 2 6 11" xfId="55661" xr:uid="{00000000-0005-0000-0000-0000B5060000}"/>
    <cellStyle name="輸出 2 6 2" xfId="6047" xr:uid="{00000000-0005-0000-0000-0000920B0000}"/>
    <cellStyle name="輸出 2 6 2 2" xfId="26455" xr:uid="{00000000-0005-0000-0000-00003B4F0000}"/>
    <cellStyle name="輸出 2 6 2 3" xfId="41769" xr:uid="{00000000-0005-0000-0000-00003B4F0000}"/>
    <cellStyle name="輸出 2 6 3" xfId="8013" xr:uid="{00000000-0005-0000-0000-0000920B0000}"/>
    <cellStyle name="輸出 2 6 3 2" xfId="28041" xr:uid="{00000000-0005-0000-0000-00003C4F0000}"/>
    <cellStyle name="輸出 2 6 3 3" xfId="42955" xr:uid="{00000000-0005-0000-0000-00003C4F0000}"/>
    <cellStyle name="輸出 2 6 4" xfId="8873" xr:uid="{00000000-0005-0000-0000-0000920B0000}"/>
    <cellStyle name="輸出 2 6 4 2" xfId="28722" xr:uid="{00000000-0005-0000-0000-00003D4F0000}"/>
    <cellStyle name="輸出 2 6 4 3" xfId="43432" xr:uid="{00000000-0005-0000-0000-00003D4F0000}"/>
    <cellStyle name="輸出 2 6 5" xfId="9730" xr:uid="{00000000-0005-0000-0000-0000920B0000}"/>
    <cellStyle name="輸出 2 6 5 2" xfId="29331" xr:uid="{00000000-0005-0000-0000-00003E4F0000}"/>
    <cellStyle name="輸出 2 6 5 3" xfId="43929" xr:uid="{00000000-0005-0000-0000-00003E4F0000}"/>
    <cellStyle name="輸出 2 6 6" xfId="11213" xr:uid="{00000000-0005-0000-0000-00000D2C0000}"/>
    <cellStyle name="輸出 2 6 7" xfId="13049" xr:uid="{00000000-0005-0000-0000-0000920B0000}"/>
    <cellStyle name="輸出 2 6 7 2" xfId="31605" xr:uid="{00000000-0005-0000-0000-0000404F0000}"/>
    <cellStyle name="輸出 2 6 7 3" xfId="45688" xr:uid="{00000000-0005-0000-0000-0000404F0000}"/>
    <cellStyle name="輸出 2 6 8" xfId="16746" xr:uid="{00000000-0005-0000-0000-0000920B0000}"/>
    <cellStyle name="輸出 2 6 8 2" xfId="35302" xr:uid="{00000000-0005-0000-0000-0000414F0000}"/>
    <cellStyle name="輸出 2 6 8 3" xfId="49015" xr:uid="{00000000-0005-0000-0000-0000414F0000}"/>
    <cellStyle name="輸出 2 6 9" xfId="15874" xr:uid="{00000000-0005-0000-0000-0000B5060000}"/>
    <cellStyle name="輸出 2 6 9 2" xfId="34430" xr:uid="{00000000-0005-0000-0000-0000424F0000}"/>
    <cellStyle name="輸出 2 6 9 3" xfId="48279" xr:uid="{00000000-0005-0000-0000-0000424F0000}"/>
    <cellStyle name="輸出 2 7" xfId="3013" xr:uid="{00000000-0005-0000-0000-0000B5060000}"/>
    <cellStyle name="輸出 2 7 10" xfId="24215" xr:uid="{00000000-0005-0000-0000-0000434F0000}"/>
    <cellStyle name="輸出 2 7 11" xfId="55834" xr:uid="{00000000-0005-0000-0000-0000B5060000}"/>
    <cellStyle name="輸出 2 7 2" xfId="6220" xr:uid="{00000000-0005-0000-0000-0000930B0000}"/>
    <cellStyle name="輸出 2 7 2 2" xfId="20889" xr:uid="{00000000-0005-0000-0000-00004C0F0000}"/>
    <cellStyle name="輸出 2 7 2 2 2" xfId="39432" xr:uid="{00000000-0005-0000-0000-0000454F0000}"/>
    <cellStyle name="輸出 2 7 2 2 3" xfId="52793" xr:uid="{00000000-0005-0000-0000-0000454F0000}"/>
    <cellStyle name="輸出 2 7 2 3" xfId="26628" xr:uid="{00000000-0005-0000-0000-0000444F0000}"/>
    <cellStyle name="輸出 2 7 3" xfId="9903" xr:uid="{00000000-0005-0000-0000-0000930B0000}"/>
    <cellStyle name="輸出 2 7 3 2" xfId="29504" xr:uid="{00000000-0005-0000-0000-0000464F0000}"/>
    <cellStyle name="輸出 2 7 3 3" xfId="44082" xr:uid="{00000000-0005-0000-0000-0000464F0000}"/>
    <cellStyle name="輸出 2 7 4" xfId="11214" xr:uid="{00000000-0005-0000-0000-00000E2C0000}"/>
    <cellStyle name="輸出 2 7 5" xfId="12004" xr:uid="{00000000-0005-0000-0000-0000930B0000}"/>
    <cellStyle name="輸出 2 7 5 2" xfId="30568" xr:uid="{00000000-0005-0000-0000-0000484F0000}"/>
    <cellStyle name="輸出 2 7 5 3" xfId="44712" xr:uid="{00000000-0005-0000-0000-0000484F0000}"/>
    <cellStyle name="輸出 2 7 6" xfId="16919" xr:uid="{00000000-0005-0000-0000-0000930B0000}"/>
    <cellStyle name="輸出 2 7 6 2" xfId="35475" xr:uid="{00000000-0005-0000-0000-0000494F0000}"/>
    <cellStyle name="輸出 2 7 6 3" xfId="49168" xr:uid="{00000000-0005-0000-0000-0000494F0000}"/>
    <cellStyle name="輸出 2 7 7" xfId="17927" xr:uid="{00000000-0005-0000-0000-0000B5060000}"/>
    <cellStyle name="輸出 2 7 7 2" xfId="36483" xr:uid="{00000000-0005-0000-0000-00004A4F0000}"/>
    <cellStyle name="輸出 2 7 7 3" xfId="50066" xr:uid="{00000000-0005-0000-0000-00004A4F0000}"/>
    <cellStyle name="輸出 2 7 8" xfId="19503" xr:uid="{00000000-0005-0000-0000-0000930B0000}"/>
    <cellStyle name="輸出 2 7 8 2" xfId="38059" xr:uid="{00000000-0005-0000-0000-00004B4F0000}"/>
    <cellStyle name="輸出 2 7 8 3" xfId="51551" xr:uid="{00000000-0005-0000-0000-00004B4F0000}"/>
    <cellStyle name="輸出 2 7 9" xfId="21777" xr:uid="{00000000-0005-0000-0000-0000B5060000}"/>
    <cellStyle name="輸出 2 7 9 2" xfId="40317" xr:uid="{00000000-0005-0000-0000-00004C4F0000}"/>
    <cellStyle name="輸出 2 7 9 3" xfId="53665" xr:uid="{00000000-0005-0000-0000-00004C4F0000}"/>
    <cellStyle name="輸出 2 8" xfId="4883" xr:uid="{00000000-0005-0000-0000-00007C0B0000}"/>
    <cellStyle name="輸出 2 8 2" xfId="25334" xr:uid="{00000000-0005-0000-0000-00004D4F0000}"/>
    <cellStyle name="輸出 2 8 3" xfId="22506" xr:uid="{00000000-0005-0000-0000-00004D4F0000}"/>
    <cellStyle name="輸出 2 9" xfId="11191" xr:uid="{00000000-0005-0000-0000-0000F72B0000}"/>
    <cellStyle name="輸出 3" xfId="1676" xr:uid="{00000000-0005-0000-0000-0000BB060000}"/>
    <cellStyle name="輸出 3 10" xfId="15602" xr:uid="{00000000-0005-0000-0000-0000940B0000}"/>
    <cellStyle name="輸出 3 10 2" xfId="34158" xr:uid="{00000000-0005-0000-0000-0000504F0000}"/>
    <cellStyle name="輸出 3 10 3" xfId="48049" xr:uid="{00000000-0005-0000-0000-0000504F0000}"/>
    <cellStyle name="輸出 3 11" xfId="18443" xr:uid="{00000000-0005-0000-0000-0000940B0000}"/>
    <cellStyle name="輸出 3 11 2" xfId="36999" xr:uid="{00000000-0005-0000-0000-0000514F0000}"/>
    <cellStyle name="輸出 3 11 3" xfId="50516" xr:uid="{00000000-0005-0000-0000-0000514F0000}"/>
    <cellStyle name="輸出 3 12" xfId="15804" xr:uid="{00000000-0005-0000-0000-0000BB060000}"/>
    <cellStyle name="輸出 3 12 2" xfId="34360" xr:uid="{00000000-0005-0000-0000-0000524F0000}"/>
    <cellStyle name="輸出 3 12 3" xfId="48215" xr:uid="{00000000-0005-0000-0000-0000524F0000}"/>
    <cellStyle name="輸出 3 13" xfId="18903" xr:uid="{00000000-0005-0000-0000-0000940B0000}"/>
    <cellStyle name="輸出 3 13 2" xfId="37459" xr:uid="{00000000-0005-0000-0000-0000534F0000}"/>
    <cellStyle name="輸出 3 13 3" xfId="50951" xr:uid="{00000000-0005-0000-0000-0000534F0000}"/>
    <cellStyle name="輸出 3 14" xfId="21216" xr:uid="{00000000-0005-0000-0000-0000BB060000}"/>
    <cellStyle name="輸出 3 14 2" xfId="39756" xr:uid="{00000000-0005-0000-0000-0000544F0000}"/>
    <cellStyle name="輸出 3 14 3" xfId="53104" xr:uid="{00000000-0005-0000-0000-0000544F0000}"/>
    <cellStyle name="輸出 3 15" xfId="17720" xr:uid="{00000000-0005-0000-0000-0000BB060000}"/>
    <cellStyle name="輸出 3 15 2" xfId="36276" xr:uid="{00000000-0005-0000-0000-0000554F0000}"/>
    <cellStyle name="輸出 3 15 3" xfId="49890" xr:uid="{00000000-0005-0000-0000-0000554F0000}"/>
    <cellStyle name="輸出 3 16" xfId="22370" xr:uid="{00000000-0005-0000-0000-0000940B0000}"/>
    <cellStyle name="輸出 3 16 2" xfId="40910" xr:uid="{00000000-0005-0000-0000-0000564F0000}"/>
    <cellStyle name="輸出 3 16 3" xfId="54104" xr:uid="{00000000-0005-0000-0000-0000564F0000}"/>
    <cellStyle name="輸出 3 17" xfId="23297" xr:uid="{00000000-0005-0000-0000-00004F4F0000}"/>
    <cellStyle name="輸出 3 18" xfId="29792" xr:uid="{00000000-0005-0000-0000-00004F4F0000}"/>
    <cellStyle name="輸出 3 19" xfId="54663" xr:uid="{00000000-0005-0000-0000-0000BB060000}"/>
    <cellStyle name="輸出 3 2" xfId="1677" xr:uid="{00000000-0005-0000-0000-0000BC060000}"/>
    <cellStyle name="輸出 3 2 10" xfId="15919" xr:uid="{00000000-0005-0000-0000-0000950B0000}"/>
    <cellStyle name="輸出 3 2 10 2" xfId="34475" xr:uid="{00000000-0005-0000-0000-0000584F0000}"/>
    <cellStyle name="輸出 3 2 10 3" xfId="48320" xr:uid="{00000000-0005-0000-0000-0000584F0000}"/>
    <cellStyle name="輸出 3 2 11" xfId="18208" xr:uid="{00000000-0005-0000-0000-0000BC060000}"/>
    <cellStyle name="輸出 3 2 11 2" xfId="36764" xr:uid="{00000000-0005-0000-0000-0000594F0000}"/>
    <cellStyle name="輸出 3 2 11 3" xfId="50313" xr:uid="{00000000-0005-0000-0000-0000594F0000}"/>
    <cellStyle name="輸出 3 2 12" xfId="19975" xr:uid="{00000000-0005-0000-0000-0000950B0000}"/>
    <cellStyle name="輸出 3 2 12 2" xfId="38531" xr:uid="{00000000-0005-0000-0000-00005A4F0000}"/>
    <cellStyle name="輸出 3 2 12 3" xfId="52023" xr:uid="{00000000-0005-0000-0000-00005A4F0000}"/>
    <cellStyle name="輸出 3 2 13" xfId="21217" xr:uid="{00000000-0005-0000-0000-0000BC060000}"/>
    <cellStyle name="輸出 3 2 13 2" xfId="39757" xr:uid="{00000000-0005-0000-0000-00005B4F0000}"/>
    <cellStyle name="輸出 3 2 13 3" xfId="53105" xr:uid="{00000000-0005-0000-0000-00005B4F0000}"/>
    <cellStyle name="輸出 3 2 14" xfId="19326" xr:uid="{00000000-0005-0000-0000-0000BC060000}"/>
    <cellStyle name="輸出 3 2 14 2" xfId="37882" xr:uid="{00000000-0005-0000-0000-00005C4F0000}"/>
    <cellStyle name="輸出 3 2 14 3" xfId="51374" xr:uid="{00000000-0005-0000-0000-00005C4F0000}"/>
    <cellStyle name="輸出 3 2 15" xfId="22371" xr:uid="{00000000-0005-0000-0000-0000950B0000}"/>
    <cellStyle name="輸出 3 2 15 2" xfId="40911" xr:uid="{00000000-0005-0000-0000-00005D4F0000}"/>
    <cellStyle name="輸出 3 2 15 3" xfId="54105" xr:uid="{00000000-0005-0000-0000-00005D4F0000}"/>
    <cellStyle name="輸出 3 2 16" xfId="23298" xr:uid="{00000000-0005-0000-0000-0000574F0000}"/>
    <cellStyle name="輸出 3 2 17" xfId="23100" xr:uid="{00000000-0005-0000-0000-0000574F0000}"/>
    <cellStyle name="輸出 3 2 18" xfId="54664" xr:uid="{00000000-0005-0000-0000-0000BC060000}"/>
    <cellStyle name="輸出 3 2 2" xfId="1678" xr:uid="{00000000-0005-0000-0000-0000BD060000}"/>
    <cellStyle name="輸出 3 2 2 10" xfId="19435" xr:uid="{00000000-0005-0000-0000-0000960B0000}"/>
    <cellStyle name="輸出 3 2 2 10 2" xfId="37991" xr:uid="{00000000-0005-0000-0000-00005F4F0000}"/>
    <cellStyle name="輸出 3 2 2 10 3" xfId="51483" xr:uid="{00000000-0005-0000-0000-00005F4F0000}"/>
    <cellStyle name="輸出 3 2 2 11" xfId="21218" xr:uid="{00000000-0005-0000-0000-0000BD060000}"/>
    <cellStyle name="輸出 3 2 2 11 2" xfId="39758" xr:uid="{00000000-0005-0000-0000-0000604F0000}"/>
    <cellStyle name="輸出 3 2 2 11 3" xfId="53106" xr:uid="{00000000-0005-0000-0000-0000604F0000}"/>
    <cellStyle name="輸出 3 2 2 12" xfId="19001" xr:uid="{00000000-0005-0000-0000-0000BD060000}"/>
    <cellStyle name="輸出 3 2 2 12 2" xfId="37557" xr:uid="{00000000-0005-0000-0000-0000614F0000}"/>
    <cellStyle name="輸出 3 2 2 12 3" xfId="51049" xr:uid="{00000000-0005-0000-0000-0000614F0000}"/>
    <cellStyle name="輸出 3 2 2 13" xfId="22372" xr:uid="{00000000-0005-0000-0000-0000960B0000}"/>
    <cellStyle name="輸出 3 2 2 13 2" xfId="40912" xr:uid="{00000000-0005-0000-0000-0000624F0000}"/>
    <cellStyle name="輸出 3 2 2 13 3" xfId="54106" xr:uid="{00000000-0005-0000-0000-0000624F0000}"/>
    <cellStyle name="輸出 3 2 2 14" xfId="23299" xr:uid="{00000000-0005-0000-0000-00005E4F0000}"/>
    <cellStyle name="輸出 3 2 2 15" xfId="29791" xr:uid="{00000000-0005-0000-0000-00005E4F0000}"/>
    <cellStyle name="輸出 3 2 2 16" xfId="54665" xr:uid="{00000000-0005-0000-0000-0000BD060000}"/>
    <cellStyle name="輸出 3 2 2 2" xfId="2000" xr:uid="{00000000-0005-0000-0000-0000BD060000}"/>
    <cellStyle name="輸出 3 2 2 2 10" xfId="18546" xr:uid="{00000000-0005-0000-0000-0000BD060000}"/>
    <cellStyle name="輸出 3 2 2 2 10 2" xfId="37102" xr:uid="{00000000-0005-0000-0000-0000644F0000}"/>
    <cellStyle name="輸出 3 2 2 2 10 3" xfId="50604" xr:uid="{00000000-0005-0000-0000-0000644F0000}"/>
    <cellStyle name="輸出 3 2 2 2 11" xfId="19244" xr:uid="{00000000-0005-0000-0000-0000970B0000}"/>
    <cellStyle name="輸出 3 2 2 2 11 2" xfId="37800" xr:uid="{00000000-0005-0000-0000-0000654F0000}"/>
    <cellStyle name="輸出 3 2 2 2 11 3" xfId="51292" xr:uid="{00000000-0005-0000-0000-0000654F0000}"/>
    <cellStyle name="輸出 3 2 2 2 12" xfId="23520" xr:uid="{00000000-0005-0000-0000-0000634F0000}"/>
    <cellStyle name="輸出 3 2 2 2 13" xfId="54920" xr:uid="{00000000-0005-0000-0000-0000BD060000}"/>
    <cellStyle name="輸出 3 2 2 2 2" xfId="5207" xr:uid="{00000000-0005-0000-0000-0000970B0000}"/>
    <cellStyle name="輸出 3 2 2 2 2 2" xfId="20234" xr:uid="{00000000-0005-0000-0000-0000510F0000}"/>
    <cellStyle name="輸出 3 2 2 2 2 2 2" xfId="38786" xr:uid="{00000000-0005-0000-0000-0000674F0000}"/>
    <cellStyle name="輸出 3 2 2 2 2 2 3" xfId="52265" xr:uid="{00000000-0005-0000-0000-0000674F0000}"/>
    <cellStyle name="輸出 3 2 2 2 2 3" xfId="25624" xr:uid="{00000000-0005-0000-0000-0000664F0000}"/>
    <cellStyle name="輸出 3 2 2 2 3" xfId="7173" xr:uid="{00000000-0005-0000-0000-0000970B0000}"/>
    <cellStyle name="輸出 3 2 2 2 3 2" xfId="27358" xr:uid="{00000000-0005-0000-0000-0000684F0000}"/>
    <cellStyle name="輸出 3 2 2 2 3 3" xfId="42449" xr:uid="{00000000-0005-0000-0000-0000684F0000}"/>
    <cellStyle name="輸出 3 2 2 2 4" xfId="4110" xr:uid="{00000000-0005-0000-0000-0000970B0000}"/>
    <cellStyle name="輸出 3 2 2 2 4 2" xfId="24663" xr:uid="{00000000-0005-0000-0000-0000694F0000}"/>
    <cellStyle name="輸出 3 2 2 2 4 3" xfId="22718" xr:uid="{00000000-0005-0000-0000-0000694F0000}"/>
    <cellStyle name="輸出 3 2 2 2 5" xfId="6680" xr:uid="{00000000-0005-0000-0000-0000970B0000}"/>
    <cellStyle name="輸出 3 2 2 2 5 2" xfId="26941" xr:uid="{00000000-0005-0000-0000-00006A4F0000}"/>
    <cellStyle name="輸出 3 2 2 2 5 3" xfId="42115" xr:uid="{00000000-0005-0000-0000-00006A4F0000}"/>
    <cellStyle name="輸出 3 2 2 2 6" xfId="11218" xr:uid="{00000000-0005-0000-0000-0000122C0000}"/>
    <cellStyle name="輸出 3 2 2 2 7" xfId="12625" xr:uid="{00000000-0005-0000-0000-0000BD060000}"/>
    <cellStyle name="輸出 3 2 2 2 7 2" xfId="31181" xr:uid="{00000000-0005-0000-0000-00006C4F0000}"/>
    <cellStyle name="輸出 3 2 2 2 7 3" xfId="45281" xr:uid="{00000000-0005-0000-0000-00006C4F0000}"/>
    <cellStyle name="輸出 3 2 2 2 8" xfId="13522" xr:uid="{00000000-0005-0000-0000-0000960B0000}"/>
    <cellStyle name="輸出 3 2 2 2 8 2" xfId="32078" xr:uid="{00000000-0005-0000-0000-00006D4F0000}"/>
    <cellStyle name="輸出 3 2 2 2 8 3" xfId="46135" xr:uid="{00000000-0005-0000-0000-00006D4F0000}"/>
    <cellStyle name="輸出 3 2 2 2 9" xfId="14750" xr:uid="{00000000-0005-0000-0000-0000970B0000}"/>
    <cellStyle name="輸出 3 2 2 2 9 2" xfId="33306" xr:uid="{00000000-0005-0000-0000-00006E4F0000}"/>
    <cellStyle name="輸出 3 2 2 2 9 3" xfId="47271" xr:uid="{00000000-0005-0000-0000-00006E4F0000}"/>
    <cellStyle name="輸出 3 2 2 3" xfId="2848" xr:uid="{00000000-0005-0000-0000-0000BD060000}"/>
    <cellStyle name="輸出 3 2 2 3 10" xfId="19385" xr:uid="{00000000-0005-0000-0000-0000980B0000}"/>
    <cellStyle name="輸出 3 2 2 3 10 2" xfId="37941" xr:uid="{00000000-0005-0000-0000-0000704F0000}"/>
    <cellStyle name="輸出 3 2 2 3 10 3" xfId="51433" xr:uid="{00000000-0005-0000-0000-0000704F0000}"/>
    <cellStyle name="輸出 3 2 2 3 11" xfId="55669" xr:uid="{00000000-0005-0000-0000-0000BD060000}"/>
    <cellStyle name="輸出 3 2 2 3 2" xfId="6055" xr:uid="{00000000-0005-0000-0000-0000980B0000}"/>
    <cellStyle name="輸出 3 2 2 3 2 2" xfId="26463" xr:uid="{00000000-0005-0000-0000-0000714F0000}"/>
    <cellStyle name="輸出 3 2 2 3 2 3" xfId="41777" xr:uid="{00000000-0005-0000-0000-0000714F0000}"/>
    <cellStyle name="輸出 3 2 2 3 3" xfId="8021" xr:uid="{00000000-0005-0000-0000-0000980B0000}"/>
    <cellStyle name="輸出 3 2 2 3 3 2" xfId="28049" xr:uid="{00000000-0005-0000-0000-0000724F0000}"/>
    <cellStyle name="輸出 3 2 2 3 3 3" xfId="42963" xr:uid="{00000000-0005-0000-0000-0000724F0000}"/>
    <cellStyle name="輸出 3 2 2 3 4" xfId="8881" xr:uid="{00000000-0005-0000-0000-0000980B0000}"/>
    <cellStyle name="輸出 3 2 2 3 4 2" xfId="28730" xr:uid="{00000000-0005-0000-0000-0000734F0000}"/>
    <cellStyle name="輸出 3 2 2 3 4 3" xfId="43440" xr:uid="{00000000-0005-0000-0000-0000734F0000}"/>
    <cellStyle name="輸出 3 2 2 3 5" xfId="9738" xr:uid="{00000000-0005-0000-0000-0000980B0000}"/>
    <cellStyle name="輸出 3 2 2 3 5 2" xfId="29339" xr:uid="{00000000-0005-0000-0000-0000744F0000}"/>
    <cellStyle name="輸出 3 2 2 3 5 3" xfId="43937" xr:uid="{00000000-0005-0000-0000-0000744F0000}"/>
    <cellStyle name="輸出 3 2 2 3 6" xfId="11219" xr:uid="{00000000-0005-0000-0000-0000132C0000}"/>
    <cellStyle name="輸出 3 2 2 3 7" xfId="13041" xr:uid="{00000000-0005-0000-0000-0000980B0000}"/>
    <cellStyle name="輸出 3 2 2 3 7 2" xfId="31597" xr:uid="{00000000-0005-0000-0000-0000764F0000}"/>
    <cellStyle name="輸出 3 2 2 3 7 3" xfId="45680" xr:uid="{00000000-0005-0000-0000-0000764F0000}"/>
    <cellStyle name="輸出 3 2 2 3 8" xfId="16754" xr:uid="{00000000-0005-0000-0000-0000980B0000}"/>
    <cellStyle name="輸出 3 2 2 3 8 2" xfId="35310" xr:uid="{00000000-0005-0000-0000-0000774F0000}"/>
    <cellStyle name="輸出 3 2 2 3 8 3" xfId="49023" xr:uid="{00000000-0005-0000-0000-0000774F0000}"/>
    <cellStyle name="輸出 3 2 2 3 9" xfId="13553" xr:uid="{00000000-0005-0000-0000-0000BD060000}"/>
    <cellStyle name="輸出 3 2 2 3 9 2" xfId="32109" xr:uid="{00000000-0005-0000-0000-0000784F0000}"/>
    <cellStyle name="輸出 3 2 2 3 9 3" xfId="46163" xr:uid="{00000000-0005-0000-0000-0000784F0000}"/>
    <cellStyle name="輸出 3 2 2 4" xfId="3021" xr:uid="{00000000-0005-0000-0000-0000BD060000}"/>
    <cellStyle name="輸出 3 2 2 4 10" xfId="24223" xr:uid="{00000000-0005-0000-0000-0000794F0000}"/>
    <cellStyle name="輸出 3 2 2 4 11" xfId="55842" xr:uid="{00000000-0005-0000-0000-0000BD060000}"/>
    <cellStyle name="輸出 3 2 2 4 2" xfId="6228" xr:uid="{00000000-0005-0000-0000-0000990B0000}"/>
    <cellStyle name="輸出 3 2 2 4 2 2" xfId="20897" xr:uid="{00000000-0005-0000-0000-0000540F0000}"/>
    <cellStyle name="輸出 3 2 2 4 2 2 2" xfId="39440" xr:uid="{00000000-0005-0000-0000-00007B4F0000}"/>
    <cellStyle name="輸出 3 2 2 4 2 2 3" xfId="52801" xr:uid="{00000000-0005-0000-0000-00007B4F0000}"/>
    <cellStyle name="輸出 3 2 2 4 2 3" xfId="26636" xr:uid="{00000000-0005-0000-0000-00007A4F0000}"/>
    <cellStyle name="輸出 3 2 2 4 3" xfId="9911" xr:uid="{00000000-0005-0000-0000-0000990B0000}"/>
    <cellStyle name="輸出 3 2 2 4 3 2" xfId="29512" xr:uid="{00000000-0005-0000-0000-00007C4F0000}"/>
    <cellStyle name="輸出 3 2 2 4 3 3" xfId="44090" xr:uid="{00000000-0005-0000-0000-00007C4F0000}"/>
    <cellStyle name="輸出 3 2 2 4 4" xfId="11220" xr:uid="{00000000-0005-0000-0000-0000142C0000}"/>
    <cellStyle name="輸出 3 2 2 4 5" xfId="12952" xr:uid="{00000000-0005-0000-0000-0000990B0000}"/>
    <cellStyle name="輸出 3 2 2 4 5 2" xfId="31508" xr:uid="{00000000-0005-0000-0000-00007E4F0000}"/>
    <cellStyle name="輸出 3 2 2 4 5 3" xfId="45591" xr:uid="{00000000-0005-0000-0000-00007E4F0000}"/>
    <cellStyle name="輸出 3 2 2 4 6" xfId="16927" xr:uid="{00000000-0005-0000-0000-0000990B0000}"/>
    <cellStyle name="輸出 3 2 2 4 6 2" xfId="35483" xr:uid="{00000000-0005-0000-0000-00007F4F0000}"/>
    <cellStyle name="輸出 3 2 2 4 6 3" xfId="49176" xr:uid="{00000000-0005-0000-0000-00007F4F0000}"/>
    <cellStyle name="輸出 3 2 2 4 7" xfId="17284" xr:uid="{00000000-0005-0000-0000-0000BD060000}"/>
    <cellStyle name="輸出 3 2 2 4 7 2" xfId="35840" xr:uid="{00000000-0005-0000-0000-0000804F0000}"/>
    <cellStyle name="輸出 3 2 2 4 7 3" xfId="49508" xr:uid="{00000000-0005-0000-0000-0000804F0000}"/>
    <cellStyle name="輸出 3 2 2 4 8" xfId="19451" xr:uid="{00000000-0005-0000-0000-0000990B0000}"/>
    <cellStyle name="輸出 3 2 2 4 8 2" xfId="38007" xr:uid="{00000000-0005-0000-0000-0000814F0000}"/>
    <cellStyle name="輸出 3 2 2 4 8 3" xfId="51499" xr:uid="{00000000-0005-0000-0000-0000814F0000}"/>
    <cellStyle name="輸出 3 2 2 4 9" xfId="21785" xr:uid="{00000000-0005-0000-0000-0000BD060000}"/>
    <cellStyle name="輸出 3 2 2 4 9 2" xfId="40325" xr:uid="{00000000-0005-0000-0000-0000824F0000}"/>
    <cellStyle name="輸出 3 2 2 4 9 3" xfId="53673" xr:uid="{00000000-0005-0000-0000-0000824F0000}"/>
    <cellStyle name="輸出 3 2 2 5" xfId="4891" xr:uid="{00000000-0005-0000-0000-0000960B0000}"/>
    <cellStyle name="輸出 3 2 2 5 2" xfId="25342" xr:uid="{00000000-0005-0000-0000-0000834F0000}"/>
    <cellStyle name="輸出 3 2 2 5 3" xfId="27648" xr:uid="{00000000-0005-0000-0000-0000834F0000}"/>
    <cellStyle name="輸出 3 2 2 6" xfId="11217" xr:uid="{00000000-0005-0000-0000-0000112C0000}"/>
    <cellStyle name="輸出 3 2 2 7" xfId="14902" xr:uid="{00000000-0005-0000-0000-0000960B0000}"/>
    <cellStyle name="輸出 3 2 2 7 2" xfId="33458" xr:uid="{00000000-0005-0000-0000-0000854F0000}"/>
    <cellStyle name="輸出 3 2 2 7 3" xfId="47418" xr:uid="{00000000-0005-0000-0000-0000854F0000}"/>
    <cellStyle name="輸出 3 2 2 8" xfId="16007" xr:uid="{00000000-0005-0000-0000-0000960B0000}"/>
    <cellStyle name="輸出 3 2 2 8 2" xfId="34563" xr:uid="{00000000-0005-0000-0000-0000864F0000}"/>
    <cellStyle name="輸出 3 2 2 8 3" xfId="48388" xr:uid="{00000000-0005-0000-0000-0000864F0000}"/>
    <cellStyle name="輸出 3 2 2 9" xfId="18331" xr:uid="{00000000-0005-0000-0000-0000BD060000}"/>
    <cellStyle name="輸出 3 2 2 9 2" xfId="36887" xr:uid="{00000000-0005-0000-0000-0000874F0000}"/>
    <cellStyle name="輸出 3 2 2 9 3" xfId="50413" xr:uid="{00000000-0005-0000-0000-0000874F0000}"/>
    <cellStyle name="輸出 3 2 3" xfId="1679" xr:uid="{00000000-0005-0000-0000-0000BE060000}"/>
    <cellStyle name="輸出 3 2 3 10" xfId="19215" xr:uid="{00000000-0005-0000-0000-00009A0B0000}"/>
    <cellStyle name="輸出 3 2 3 10 2" xfId="37771" xr:uid="{00000000-0005-0000-0000-0000894F0000}"/>
    <cellStyle name="輸出 3 2 3 10 3" xfId="51263" xr:uid="{00000000-0005-0000-0000-0000894F0000}"/>
    <cellStyle name="輸出 3 2 3 11" xfId="21219" xr:uid="{00000000-0005-0000-0000-0000BE060000}"/>
    <cellStyle name="輸出 3 2 3 11 2" xfId="39759" xr:uid="{00000000-0005-0000-0000-00008A4F0000}"/>
    <cellStyle name="輸出 3 2 3 11 3" xfId="53107" xr:uid="{00000000-0005-0000-0000-00008A4F0000}"/>
    <cellStyle name="輸出 3 2 3 12" xfId="19710" xr:uid="{00000000-0005-0000-0000-0000BE060000}"/>
    <cellStyle name="輸出 3 2 3 12 2" xfId="38266" xr:uid="{00000000-0005-0000-0000-00008B4F0000}"/>
    <cellStyle name="輸出 3 2 3 12 3" xfId="51758" xr:uid="{00000000-0005-0000-0000-00008B4F0000}"/>
    <cellStyle name="輸出 3 2 3 13" xfId="22373" xr:uid="{00000000-0005-0000-0000-00009A0B0000}"/>
    <cellStyle name="輸出 3 2 3 13 2" xfId="40913" xr:uid="{00000000-0005-0000-0000-00008C4F0000}"/>
    <cellStyle name="輸出 3 2 3 13 3" xfId="54107" xr:uid="{00000000-0005-0000-0000-00008C4F0000}"/>
    <cellStyle name="輸出 3 2 3 14" xfId="23300" xr:uid="{00000000-0005-0000-0000-0000884F0000}"/>
    <cellStyle name="輸出 3 2 3 15" xfId="23099" xr:uid="{00000000-0005-0000-0000-0000884F0000}"/>
    <cellStyle name="輸出 3 2 3 16" xfId="54666" xr:uid="{00000000-0005-0000-0000-0000BE060000}"/>
    <cellStyle name="輸出 3 2 3 2" xfId="1999" xr:uid="{00000000-0005-0000-0000-0000BE060000}"/>
    <cellStyle name="輸出 3 2 3 2 10" xfId="17348" xr:uid="{00000000-0005-0000-0000-0000BE060000}"/>
    <cellStyle name="輸出 3 2 3 2 10 2" xfId="35904" xr:uid="{00000000-0005-0000-0000-00008E4F0000}"/>
    <cellStyle name="輸出 3 2 3 2 10 3" xfId="49562" xr:uid="{00000000-0005-0000-0000-00008E4F0000}"/>
    <cellStyle name="輸出 3 2 3 2 11" xfId="15375" xr:uid="{00000000-0005-0000-0000-00009B0B0000}"/>
    <cellStyle name="輸出 3 2 3 2 11 2" xfId="33931" xr:uid="{00000000-0005-0000-0000-00008F4F0000}"/>
    <cellStyle name="輸出 3 2 3 2 11 3" xfId="47862" xr:uid="{00000000-0005-0000-0000-00008F4F0000}"/>
    <cellStyle name="輸出 3 2 3 2 12" xfId="23519" xr:uid="{00000000-0005-0000-0000-00008D4F0000}"/>
    <cellStyle name="輸出 3 2 3 2 13" xfId="54919" xr:uid="{00000000-0005-0000-0000-0000BE060000}"/>
    <cellStyle name="輸出 3 2 3 2 2" xfId="5206" xr:uid="{00000000-0005-0000-0000-00009B0B0000}"/>
    <cellStyle name="輸出 3 2 3 2 2 2" xfId="20233" xr:uid="{00000000-0005-0000-0000-0000570F0000}"/>
    <cellStyle name="輸出 3 2 3 2 2 2 2" xfId="38785" xr:uid="{00000000-0005-0000-0000-0000914F0000}"/>
    <cellStyle name="輸出 3 2 3 2 2 2 3" xfId="52264" xr:uid="{00000000-0005-0000-0000-0000914F0000}"/>
    <cellStyle name="輸出 3 2 3 2 2 3" xfId="25623" xr:uid="{00000000-0005-0000-0000-0000904F0000}"/>
    <cellStyle name="輸出 3 2 3 2 3" xfId="7172" xr:uid="{00000000-0005-0000-0000-00009B0B0000}"/>
    <cellStyle name="輸出 3 2 3 2 3 2" xfId="27357" xr:uid="{00000000-0005-0000-0000-0000924F0000}"/>
    <cellStyle name="輸出 3 2 3 2 3 3" xfId="42448" xr:uid="{00000000-0005-0000-0000-0000924F0000}"/>
    <cellStyle name="輸出 3 2 3 2 4" xfId="4109" xr:uid="{00000000-0005-0000-0000-00009B0B0000}"/>
    <cellStyle name="輸出 3 2 3 2 4 2" xfId="24662" xr:uid="{00000000-0005-0000-0000-0000934F0000}"/>
    <cellStyle name="輸出 3 2 3 2 4 3" xfId="24476" xr:uid="{00000000-0005-0000-0000-0000934F0000}"/>
    <cellStyle name="輸出 3 2 3 2 5" xfId="6679" xr:uid="{00000000-0005-0000-0000-00009B0B0000}"/>
    <cellStyle name="輸出 3 2 3 2 5 2" xfId="26940" xr:uid="{00000000-0005-0000-0000-0000944F0000}"/>
    <cellStyle name="輸出 3 2 3 2 5 3" xfId="42114" xr:uid="{00000000-0005-0000-0000-0000944F0000}"/>
    <cellStyle name="輸出 3 2 3 2 6" xfId="11222" xr:uid="{00000000-0005-0000-0000-0000162C0000}"/>
    <cellStyle name="輸出 3 2 3 2 7" xfId="12626" xr:uid="{00000000-0005-0000-0000-0000BE060000}"/>
    <cellStyle name="輸出 3 2 3 2 7 2" xfId="31182" xr:uid="{00000000-0005-0000-0000-0000964F0000}"/>
    <cellStyle name="輸出 3 2 3 2 7 3" xfId="45282" xr:uid="{00000000-0005-0000-0000-0000964F0000}"/>
    <cellStyle name="輸出 3 2 3 2 8" xfId="14635" xr:uid="{00000000-0005-0000-0000-00009A0B0000}"/>
    <cellStyle name="輸出 3 2 3 2 8 2" xfId="33191" xr:uid="{00000000-0005-0000-0000-0000974F0000}"/>
    <cellStyle name="輸出 3 2 3 2 8 3" xfId="47161" xr:uid="{00000000-0005-0000-0000-0000974F0000}"/>
    <cellStyle name="輸出 3 2 3 2 9" xfId="12049" xr:uid="{00000000-0005-0000-0000-00009B0B0000}"/>
    <cellStyle name="輸出 3 2 3 2 9 2" xfId="30612" xr:uid="{00000000-0005-0000-0000-0000984F0000}"/>
    <cellStyle name="輸出 3 2 3 2 9 3" xfId="44756" xr:uid="{00000000-0005-0000-0000-0000984F0000}"/>
    <cellStyle name="輸出 3 2 3 3" xfId="2849" xr:uid="{00000000-0005-0000-0000-0000BE060000}"/>
    <cellStyle name="輸出 3 2 3 3 10" xfId="19518" xr:uid="{00000000-0005-0000-0000-00009C0B0000}"/>
    <cellStyle name="輸出 3 2 3 3 10 2" xfId="38074" xr:uid="{00000000-0005-0000-0000-00009A4F0000}"/>
    <cellStyle name="輸出 3 2 3 3 10 3" xfId="51566" xr:uid="{00000000-0005-0000-0000-00009A4F0000}"/>
    <cellStyle name="輸出 3 2 3 3 11" xfId="55670" xr:uid="{00000000-0005-0000-0000-0000BE060000}"/>
    <cellStyle name="輸出 3 2 3 3 2" xfId="6056" xr:uid="{00000000-0005-0000-0000-00009C0B0000}"/>
    <cellStyle name="輸出 3 2 3 3 2 2" xfId="26464" xr:uid="{00000000-0005-0000-0000-00009B4F0000}"/>
    <cellStyle name="輸出 3 2 3 3 2 3" xfId="41778" xr:uid="{00000000-0005-0000-0000-00009B4F0000}"/>
    <cellStyle name="輸出 3 2 3 3 3" xfId="8022" xr:uid="{00000000-0005-0000-0000-00009C0B0000}"/>
    <cellStyle name="輸出 3 2 3 3 3 2" xfId="28050" xr:uid="{00000000-0005-0000-0000-00009C4F0000}"/>
    <cellStyle name="輸出 3 2 3 3 3 3" xfId="42964" xr:uid="{00000000-0005-0000-0000-00009C4F0000}"/>
    <cellStyle name="輸出 3 2 3 3 4" xfId="8882" xr:uid="{00000000-0005-0000-0000-00009C0B0000}"/>
    <cellStyle name="輸出 3 2 3 3 4 2" xfId="28731" xr:uid="{00000000-0005-0000-0000-00009D4F0000}"/>
    <cellStyle name="輸出 3 2 3 3 4 3" xfId="43441" xr:uid="{00000000-0005-0000-0000-00009D4F0000}"/>
    <cellStyle name="輸出 3 2 3 3 5" xfId="9739" xr:uid="{00000000-0005-0000-0000-00009C0B0000}"/>
    <cellStyle name="輸出 3 2 3 3 5 2" xfId="29340" xr:uid="{00000000-0005-0000-0000-00009E4F0000}"/>
    <cellStyle name="輸出 3 2 3 3 5 3" xfId="43938" xr:uid="{00000000-0005-0000-0000-00009E4F0000}"/>
    <cellStyle name="輸出 3 2 3 3 6" xfId="11223" xr:uid="{00000000-0005-0000-0000-0000172C0000}"/>
    <cellStyle name="輸出 3 2 3 3 7" xfId="13040" xr:uid="{00000000-0005-0000-0000-00009C0B0000}"/>
    <cellStyle name="輸出 3 2 3 3 7 2" xfId="31596" xr:uid="{00000000-0005-0000-0000-0000A04F0000}"/>
    <cellStyle name="輸出 3 2 3 3 7 3" xfId="45679" xr:uid="{00000000-0005-0000-0000-0000A04F0000}"/>
    <cellStyle name="輸出 3 2 3 3 8" xfId="16755" xr:uid="{00000000-0005-0000-0000-00009C0B0000}"/>
    <cellStyle name="輸出 3 2 3 3 8 2" xfId="35311" xr:uid="{00000000-0005-0000-0000-0000A14F0000}"/>
    <cellStyle name="輸出 3 2 3 3 8 3" xfId="49024" xr:uid="{00000000-0005-0000-0000-0000A14F0000}"/>
    <cellStyle name="輸出 3 2 3 3 9" xfId="15856" xr:uid="{00000000-0005-0000-0000-0000BE060000}"/>
    <cellStyle name="輸出 3 2 3 3 9 2" xfId="34412" xr:uid="{00000000-0005-0000-0000-0000A24F0000}"/>
    <cellStyle name="輸出 3 2 3 3 9 3" xfId="48263" xr:uid="{00000000-0005-0000-0000-0000A24F0000}"/>
    <cellStyle name="輸出 3 2 3 4" xfId="3022" xr:uid="{00000000-0005-0000-0000-0000BE060000}"/>
    <cellStyle name="輸出 3 2 3 4 10" xfId="24224" xr:uid="{00000000-0005-0000-0000-0000A34F0000}"/>
    <cellStyle name="輸出 3 2 3 4 11" xfId="55843" xr:uid="{00000000-0005-0000-0000-0000BE060000}"/>
    <cellStyle name="輸出 3 2 3 4 2" xfId="6229" xr:uid="{00000000-0005-0000-0000-00009D0B0000}"/>
    <cellStyle name="輸出 3 2 3 4 2 2" xfId="20898" xr:uid="{00000000-0005-0000-0000-00005A0F0000}"/>
    <cellStyle name="輸出 3 2 3 4 2 2 2" xfId="39441" xr:uid="{00000000-0005-0000-0000-0000A54F0000}"/>
    <cellStyle name="輸出 3 2 3 4 2 2 3" xfId="52802" xr:uid="{00000000-0005-0000-0000-0000A54F0000}"/>
    <cellStyle name="輸出 3 2 3 4 2 3" xfId="26637" xr:uid="{00000000-0005-0000-0000-0000A44F0000}"/>
    <cellStyle name="輸出 3 2 3 4 3" xfId="9912" xr:uid="{00000000-0005-0000-0000-00009D0B0000}"/>
    <cellStyle name="輸出 3 2 3 4 3 2" xfId="29513" xr:uid="{00000000-0005-0000-0000-0000A64F0000}"/>
    <cellStyle name="輸出 3 2 3 4 3 3" xfId="44091" xr:uid="{00000000-0005-0000-0000-0000A64F0000}"/>
    <cellStyle name="輸出 3 2 3 4 4" xfId="11224" xr:uid="{00000000-0005-0000-0000-0000182C0000}"/>
    <cellStyle name="輸出 3 2 3 4 5" xfId="12951" xr:uid="{00000000-0005-0000-0000-00009D0B0000}"/>
    <cellStyle name="輸出 3 2 3 4 5 2" xfId="31507" xr:uid="{00000000-0005-0000-0000-0000A84F0000}"/>
    <cellStyle name="輸出 3 2 3 4 5 3" xfId="45590" xr:uid="{00000000-0005-0000-0000-0000A84F0000}"/>
    <cellStyle name="輸出 3 2 3 4 6" xfId="16928" xr:uid="{00000000-0005-0000-0000-00009D0B0000}"/>
    <cellStyle name="輸出 3 2 3 4 6 2" xfId="35484" xr:uid="{00000000-0005-0000-0000-0000A94F0000}"/>
    <cellStyle name="輸出 3 2 3 4 6 3" xfId="49177" xr:uid="{00000000-0005-0000-0000-0000A94F0000}"/>
    <cellStyle name="輸出 3 2 3 4 7" xfId="13612" xr:uid="{00000000-0005-0000-0000-0000BE060000}"/>
    <cellStyle name="輸出 3 2 3 4 7 2" xfId="32168" xr:uid="{00000000-0005-0000-0000-0000AA4F0000}"/>
    <cellStyle name="輸出 3 2 3 4 7 3" xfId="46218" xr:uid="{00000000-0005-0000-0000-0000AA4F0000}"/>
    <cellStyle name="輸出 3 2 3 4 8" xfId="17744" xr:uid="{00000000-0005-0000-0000-00009D0B0000}"/>
    <cellStyle name="輸出 3 2 3 4 8 2" xfId="36300" xr:uid="{00000000-0005-0000-0000-0000AB4F0000}"/>
    <cellStyle name="輸出 3 2 3 4 8 3" xfId="49909" xr:uid="{00000000-0005-0000-0000-0000AB4F0000}"/>
    <cellStyle name="輸出 3 2 3 4 9" xfId="21786" xr:uid="{00000000-0005-0000-0000-0000BE060000}"/>
    <cellStyle name="輸出 3 2 3 4 9 2" xfId="40326" xr:uid="{00000000-0005-0000-0000-0000AC4F0000}"/>
    <cellStyle name="輸出 3 2 3 4 9 3" xfId="53674" xr:uid="{00000000-0005-0000-0000-0000AC4F0000}"/>
    <cellStyle name="輸出 3 2 3 5" xfId="4892" xr:uid="{00000000-0005-0000-0000-00009A0B0000}"/>
    <cellStyle name="輸出 3 2 3 5 2" xfId="25343" xr:uid="{00000000-0005-0000-0000-0000AD4F0000}"/>
    <cellStyle name="輸出 3 2 3 5 3" xfId="26841" xr:uid="{00000000-0005-0000-0000-0000AD4F0000}"/>
    <cellStyle name="輸出 3 2 3 6" xfId="11221" xr:uid="{00000000-0005-0000-0000-0000152C0000}"/>
    <cellStyle name="輸出 3 2 3 7" xfId="15826" xr:uid="{00000000-0005-0000-0000-00009A0B0000}"/>
    <cellStyle name="輸出 3 2 3 7 2" xfId="34382" xr:uid="{00000000-0005-0000-0000-0000AF4F0000}"/>
    <cellStyle name="輸出 3 2 3 7 3" xfId="48235" xr:uid="{00000000-0005-0000-0000-0000AF4F0000}"/>
    <cellStyle name="輸出 3 2 3 8" xfId="17159" xr:uid="{00000000-0005-0000-0000-00009A0B0000}"/>
    <cellStyle name="輸出 3 2 3 8 2" xfId="35715" xr:uid="{00000000-0005-0000-0000-0000B04F0000}"/>
    <cellStyle name="輸出 3 2 3 8 3" xfId="49390" xr:uid="{00000000-0005-0000-0000-0000B04F0000}"/>
    <cellStyle name="輸出 3 2 3 9" xfId="18336" xr:uid="{00000000-0005-0000-0000-0000BE060000}"/>
    <cellStyle name="輸出 3 2 3 9 2" xfId="36892" xr:uid="{00000000-0005-0000-0000-0000B14F0000}"/>
    <cellStyle name="輸出 3 2 3 9 3" xfId="50417" xr:uid="{00000000-0005-0000-0000-0000B14F0000}"/>
    <cellStyle name="輸出 3 2 4" xfId="2001" xr:uid="{00000000-0005-0000-0000-0000BC060000}"/>
    <cellStyle name="輸出 3 2 4 10" xfId="17565" xr:uid="{00000000-0005-0000-0000-0000BC060000}"/>
    <cellStyle name="輸出 3 2 4 10 2" xfId="36121" xr:uid="{00000000-0005-0000-0000-0000B34F0000}"/>
    <cellStyle name="輸出 3 2 4 10 3" xfId="49751" xr:uid="{00000000-0005-0000-0000-0000B34F0000}"/>
    <cellStyle name="輸出 3 2 4 11" xfId="19228" xr:uid="{00000000-0005-0000-0000-00009E0B0000}"/>
    <cellStyle name="輸出 3 2 4 11 2" xfId="37784" xr:uid="{00000000-0005-0000-0000-0000B44F0000}"/>
    <cellStyle name="輸出 3 2 4 11 3" xfId="51276" xr:uid="{00000000-0005-0000-0000-0000B44F0000}"/>
    <cellStyle name="輸出 3 2 4 12" xfId="23521" xr:uid="{00000000-0005-0000-0000-0000B24F0000}"/>
    <cellStyle name="輸出 3 2 4 13" xfId="54921" xr:uid="{00000000-0005-0000-0000-0000BC060000}"/>
    <cellStyle name="輸出 3 2 4 2" xfId="5208" xr:uid="{00000000-0005-0000-0000-00009E0B0000}"/>
    <cellStyle name="輸出 3 2 4 2 2" xfId="20235" xr:uid="{00000000-0005-0000-0000-00005C0F0000}"/>
    <cellStyle name="輸出 3 2 4 2 2 2" xfId="38787" xr:uid="{00000000-0005-0000-0000-0000B64F0000}"/>
    <cellStyle name="輸出 3 2 4 2 2 3" xfId="52266" xr:uid="{00000000-0005-0000-0000-0000B64F0000}"/>
    <cellStyle name="輸出 3 2 4 2 3" xfId="25625" xr:uid="{00000000-0005-0000-0000-0000B54F0000}"/>
    <cellStyle name="輸出 3 2 4 3" xfId="7174" xr:uid="{00000000-0005-0000-0000-00009E0B0000}"/>
    <cellStyle name="輸出 3 2 4 3 2" xfId="27359" xr:uid="{00000000-0005-0000-0000-0000B74F0000}"/>
    <cellStyle name="輸出 3 2 4 3 3" xfId="42450" xr:uid="{00000000-0005-0000-0000-0000B74F0000}"/>
    <cellStyle name="輸出 3 2 4 4" xfId="4111" xr:uid="{00000000-0005-0000-0000-00009E0B0000}"/>
    <cellStyle name="輸出 3 2 4 4 2" xfId="24664" xr:uid="{00000000-0005-0000-0000-0000B84F0000}"/>
    <cellStyle name="輸出 3 2 4 4 3" xfId="22717" xr:uid="{00000000-0005-0000-0000-0000B84F0000}"/>
    <cellStyle name="輸出 3 2 4 5" xfId="6681" xr:uid="{00000000-0005-0000-0000-00009E0B0000}"/>
    <cellStyle name="輸出 3 2 4 5 2" xfId="26942" xr:uid="{00000000-0005-0000-0000-0000B94F0000}"/>
    <cellStyle name="輸出 3 2 4 5 3" xfId="42116" xr:uid="{00000000-0005-0000-0000-0000B94F0000}"/>
    <cellStyle name="輸出 3 2 4 6" xfId="11225" xr:uid="{00000000-0005-0000-0000-0000192C0000}"/>
    <cellStyle name="輸出 3 2 4 7" xfId="12624" xr:uid="{00000000-0005-0000-0000-0000BC060000}"/>
    <cellStyle name="輸出 3 2 4 7 2" xfId="31180" xr:uid="{00000000-0005-0000-0000-0000BB4F0000}"/>
    <cellStyle name="輸出 3 2 4 7 3" xfId="45280" xr:uid="{00000000-0005-0000-0000-0000BB4F0000}"/>
    <cellStyle name="輸出 3 2 4 8" xfId="13523" xr:uid="{00000000-0005-0000-0000-00009D0B0000}"/>
    <cellStyle name="輸出 3 2 4 8 2" xfId="32079" xr:uid="{00000000-0005-0000-0000-0000BC4F0000}"/>
    <cellStyle name="輸出 3 2 4 8 3" xfId="46136" xr:uid="{00000000-0005-0000-0000-0000BC4F0000}"/>
    <cellStyle name="輸出 3 2 4 9" xfId="13473" xr:uid="{00000000-0005-0000-0000-00009E0B0000}"/>
    <cellStyle name="輸出 3 2 4 9 2" xfId="32029" xr:uid="{00000000-0005-0000-0000-0000BD4F0000}"/>
    <cellStyle name="輸出 3 2 4 9 3" xfId="46094" xr:uid="{00000000-0005-0000-0000-0000BD4F0000}"/>
    <cellStyle name="輸出 3 2 5" xfId="2847" xr:uid="{00000000-0005-0000-0000-0000BC060000}"/>
    <cellStyle name="輸出 3 2 5 10" xfId="19663" xr:uid="{00000000-0005-0000-0000-00009F0B0000}"/>
    <cellStyle name="輸出 3 2 5 10 2" xfId="38219" xr:uid="{00000000-0005-0000-0000-0000BF4F0000}"/>
    <cellStyle name="輸出 3 2 5 10 3" xfId="51711" xr:uid="{00000000-0005-0000-0000-0000BF4F0000}"/>
    <cellStyle name="輸出 3 2 5 11" xfId="55668" xr:uid="{00000000-0005-0000-0000-0000BC060000}"/>
    <cellStyle name="輸出 3 2 5 2" xfId="6054" xr:uid="{00000000-0005-0000-0000-00009F0B0000}"/>
    <cellStyle name="輸出 3 2 5 2 2" xfId="26462" xr:uid="{00000000-0005-0000-0000-0000C04F0000}"/>
    <cellStyle name="輸出 3 2 5 2 3" xfId="41776" xr:uid="{00000000-0005-0000-0000-0000C04F0000}"/>
    <cellStyle name="輸出 3 2 5 3" xfId="8020" xr:uid="{00000000-0005-0000-0000-00009F0B0000}"/>
    <cellStyle name="輸出 3 2 5 3 2" xfId="28048" xr:uid="{00000000-0005-0000-0000-0000C14F0000}"/>
    <cellStyle name="輸出 3 2 5 3 3" xfId="42962" xr:uid="{00000000-0005-0000-0000-0000C14F0000}"/>
    <cellStyle name="輸出 3 2 5 4" xfId="8880" xr:uid="{00000000-0005-0000-0000-00009F0B0000}"/>
    <cellStyle name="輸出 3 2 5 4 2" xfId="28729" xr:uid="{00000000-0005-0000-0000-0000C24F0000}"/>
    <cellStyle name="輸出 3 2 5 4 3" xfId="43439" xr:uid="{00000000-0005-0000-0000-0000C24F0000}"/>
    <cellStyle name="輸出 3 2 5 5" xfId="9737" xr:uid="{00000000-0005-0000-0000-00009F0B0000}"/>
    <cellStyle name="輸出 3 2 5 5 2" xfId="29338" xr:uid="{00000000-0005-0000-0000-0000C34F0000}"/>
    <cellStyle name="輸出 3 2 5 5 3" xfId="43936" xr:uid="{00000000-0005-0000-0000-0000C34F0000}"/>
    <cellStyle name="輸出 3 2 5 6" xfId="11226" xr:uid="{00000000-0005-0000-0000-00001A2C0000}"/>
    <cellStyle name="輸出 3 2 5 7" xfId="13042" xr:uid="{00000000-0005-0000-0000-00009F0B0000}"/>
    <cellStyle name="輸出 3 2 5 7 2" xfId="31598" xr:uid="{00000000-0005-0000-0000-0000C54F0000}"/>
    <cellStyle name="輸出 3 2 5 7 3" xfId="45681" xr:uid="{00000000-0005-0000-0000-0000C54F0000}"/>
    <cellStyle name="輸出 3 2 5 8" xfId="16753" xr:uid="{00000000-0005-0000-0000-00009F0B0000}"/>
    <cellStyle name="輸出 3 2 5 8 2" xfId="35309" xr:uid="{00000000-0005-0000-0000-0000C64F0000}"/>
    <cellStyle name="輸出 3 2 5 8 3" xfId="49022" xr:uid="{00000000-0005-0000-0000-0000C64F0000}"/>
    <cellStyle name="輸出 3 2 5 9" xfId="13338" xr:uid="{00000000-0005-0000-0000-0000BC060000}"/>
    <cellStyle name="輸出 3 2 5 9 2" xfId="31894" xr:uid="{00000000-0005-0000-0000-0000C74F0000}"/>
    <cellStyle name="輸出 3 2 5 9 3" xfId="45973" xr:uid="{00000000-0005-0000-0000-0000C74F0000}"/>
    <cellStyle name="輸出 3 2 6" xfId="3020" xr:uid="{00000000-0005-0000-0000-0000BC060000}"/>
    <cellStyle name="輸出 3 2 6 10" xfId="24222" xr:uid="{00000000-0005-0000-0000-0000C84F0000}"/>
    <cellStyle name="輸出 3 2 6 11" xfId="55841" xr:uid="{00000000-0005-0000-0000-0000BC060000}"/>
    <cellStyle name="輸出 3 2 6 2" xfId="6227" xr:uid="{00000000-0005-0000-0000-0000A00B0000}"/>
    <cellStyle name="輸出 3 2 6 2 2" xfId="20896" xr:uid="{00000000-0005-0000-0000-00005F0F0000}"/>
    <cellStyle name="輸出 3 2 6 2 2 2" xfId="39439" xr:uid="{00000000-0005-0000-0000-0000CA4F0000}"/>
    <cellStyle name="輸出 3 2 6 2 2 3" xfId="52800" xr:uid="{00000000-0005-0000-0000-0000CA4F0000}"/>
    <cellStyle name="輸出 3 2 6 2 3" xfId="26635" xr:uid="{00000000-0005-0000-0000-0000C94F0000}"/>
    <cellStyle name="輸出 3 2 6 3" xfId="9910" xr:uid="{00000000-0005-0000-0000-0000A00B0000}"/>
    <cellStyle name="輸出 3 2 6 3 2" xfId="29511" xr:uid="{00000000-0005-0000-0000-0000CB4F0000}"/>
    <cellStyle name="輸出 3 2 6 3 3" xfId="44089" xr:uid="{00000000-0005-0000-0000-0000CB4F0000}"/>
    <cellStyle name="輸出 3 2 6 4" xfId="11227" xr:uid="{00000000-0005-0000-0000-00001B2C0000}"/>
    <cellStyle name="輸出 3 2 6 5" xfId="12953" xr:uid="{00000000-0005-0000-0000-0000A00B0000}"/>
    <cellStyle name="輸出 3 2 6 5 2" xfId="31509" xr:uid="{00000000-0005-0000-0000-0000CD4F0000}"/>
    <cellStyle name="輸出 3 2 6 5 3" xfId="45592" xr:uid="{00000000-0005-0000-0000-0000CD4F0000}"/>
    <cellStyle name="輸出 3 2 6 6" xfId="16926" xr:uid="{00000000-0005-0000-0000-0000A00B0000}"/>
    <cellStyle name="輸出 3 2 6 6 2" xfId="35482" xr:uid="{00000000-0005-0000-0000-0000CE4F0000}"/>
    <cellStyle name="輸出 3 2 6 6 3" xfId="49175" xr:uid="{00000000-0005-0000-0000-0000CE4F0000}"/>
    <cellStyle name="輸出 3 2 6 7" xfId="15957" xr:uid="{00000000-0005-0000-0000-0000BC060000}"/>
    <cellStyle name="輸出 3 2 6 7 2" xfId="34513" xr:uid="{00000000-0005-0000-0000-0000CF4F0000}"/>
    <cellStyle name="輸出 3 2 6 7 3" xfId="48352" xr:uid="{00000000-0005-0000-0000-0000CF4F0000}"/>
    <cellStyle name="輸出 3 2 6 8" xfId="19652" xr:uid="{00000000-0005-0000-0000-0000A00B0000}"/>
    <cellStyle name="輸出 3 2 6 8 2" xfId="38208" xr:uid="{00000000-0005-0000-0000-0000D04F0000}"/>
    <cellStyle name="輸出 3 2 6 8 3" xfId="51700" xr:uid="{00000000-0005-0000-0000-0000D04F0000}"/>
    <cellStyle name="輸出 3 2 6 9" xfId="21784" xr:uid="{00000000-0005-0000-0000-0000BC060000}"/>
    <cellStyle name="輸出 3 2 6 9 2" xfId="40324" xr:uid="{00000000-0005-0000-0000-0000D14F0000}"/>
    <cellStyle name="輸出 3 2 6 9 3" xfId="53672" xr:uid="{00000000-0005-0000-0000-0000D14F0000}"/>
    <cellStyle name="輸出 3 2 7" xfId="4890" xr:uid="{00000000-0005-0000-0000-0000950B0000}"/>
    <cellStyle name="輸出 3 2 7 2" xfId="25341" xr:uid="{00000000-0005-0000-0000-0000D24F0000}"/>
    <cellStyle name="輸出 3 2 7 3" xfId="22502" xr:uid="{00000000-0005-0000-0000-0000D24F0000}"/>
    <cellStyle name="輸出 3 2 8" xfId="11216" xr:uid="{00000000-0005-0000-0000-0000102C0000}"/>
    <cellStyle name="輸出 3 2 9" xfId="15756" xr:uid="{00000000-0005-0000-0000-0000950B0000}"/>
    <cellStyle name="輸出 3 2 9 2" xfId="34312" xr:uid="{00000000-0005-0000-0000-0000D44F0000}"/>
    <cellStyle name="輸出 3 2 9 3" xfId="48169" xr:uid="{00000000-0005-0000-0000-0000D44F0000}"/>
    <cellStyle name="輸出 3 3" xfId="1680" xr:uid="{00000000-0005-0000-0000-0000BF060000}"/>
    <cellStyle name="輸出 3 3 10" xfId="18900" xr:uid="{00000000-0005-0000-0000-0000A10B0000}"/>
    <cellStyle name="輸出 3 3 10 2" xfId="37456" xr:uid="{00000000-0005-0000-0000-0000D64F0000}"/>
    <cellStyle name="輸出 3 3 10 3" xfId="50948" xr:uid="{00000000-0005-0000-0000-0000D64F0000}"/>
    <cellStyle name="輸出 3 3 11" xfId="21220" xr:uid="{00000000-0005-0000-0000-0000BF060000}"/>
    <cellStyle name="輸出 3 3 11 2" xfId="39760" xr:uid="{00000000-0005-0000-0000-0000D74F0000}"/>
    <cellStyle name="輸出 3 3 11 3" xfId="53108" xr:uid="{00000000-0005-0000-0000-0000D74F0000}"/>
    <cellStyle name="輸出 3 3 12" xfId="21076" xr:uid="{00000000-0005-0000-0000-0000BF060000}"/>
    <cellStyle name="輸出 3 3 12 2" xfId="39616" xr:uid="{00000000-0005-0000-0000-0000D84F0000}"/>
    <cellStyle name="輸出 3 3 12 3" xfId="52964" xr:uid="{00000000-0005-0000-0000-0000D84F0000}"/>
    <cellStyle name="輸出 3 3 13" xfId="22374" xr:uid="{00000000-0005-0000-0000-0000A10B0000}"/>
    <cellStyle name="輸出 3 3 13 2" xfId="40914" xr:uid="{00000000-0005-0000-0000-0000D94F0000}"/>
    <cellStyle name="輸出 3 3 13 3" xfId="54108" xr:uid="{00000000-0005-0000-0000-0000D94F0000}"/>
    <cellStyle name="輸出 3 3 14" xfId="23301" xr:uid="{00000000-0005-0000-0000-0000D54F0000}"/>
    <cellStyle name="輸出 3 3 15" xfId="29790" xr:uid="{00000000-0005-0000-0000-0000D54F0000}"/>
    <cellStyle name="輸出 3 3 16" xfId="54667" xr:uid="{00000000-0005-0000-0000-0000BF060000}"/>
    <cellStyle name="輸出 3 3 2" xfId="1998" xr:uid="{00000000-0005-0000-0000-0000BF060000}"/>
    <cellStyle name="輸出 3 3 2 10" xfId="13699" xr:uid="{00000000-0005-0000-0000-0000BF060000}"/>
    <cellStyle name="輸出 3 3 2 10 2" xfId="32255" xr:uid="{00000000-0005-0000-0000-0000DB4F0000}"/>
    <cellStyle name="輸出 3 3 2 10 3" xfId="46289" xr:uid="{00000000-0005-0000-0000-0000DB4F0000}"/>
    <cellStyle name="輸出 3 3 2 11" xfId="19349" xr:uid="{00000000-0005-0000-0000-0000A20B0000}"/>
    <cellStyle name="輸出 3 3 2 11 2" xfId="37905" xr:uid="{00000000-0005-0000-0000-0000DC4F0000}"/>
    <cellStyle name="輸出 3 3 2 11 3" xfId="51397" xr:uid="{00000000-0005-0000-0000-0000DC4F0000}"/>
    <cellStyle name="輸出 3 3 2 12" xfId="23518" xr:uid="{00000000-0005-0000-0000-0000DA4F0000}"/>
    <cellStyle name="輸出 3 3 2 13" xfId="54918" xr:uid="{00000000-0005-0000-0000-0000BF060000}"/>
    <cellStyle name="輸出 3 3 2 2" xfId="5205" xr:uid="{00000000-0005-0000-0000-0000A20B0000}"/>
    <cellStyle name="輸出 3 3 2 2 2" xfId="20232" xr:uid="{00000000-0005-0000-0000-0000620F0000}"/>
    <cellStyle name="輸出 3 3 2 2 2 2" xfId="38784" xr:uid="{00000000-0005-0000-0000-0000DE4F0000}"/>
    <cellStyle name="輸出 3 3 2 2 2 3" xfId="52263" xr:uid="{00000000-0005-0000-0000-0000DE4F0000}"/>
    <cellStyle name="輸出 3 3 2 2 3" xfId="25622" xr:uid="{00000000-0005-0000-0000-0000DD4F0000}"/>
    <cellStyle name="輸出 3 3 2 3" xfId="7171" xr:uid="{00000000-0005-0000-0000-0000A20B0000}"/>
    <cellStyle name="輸出 3 3 2 3 2" xfId="27356" xr:uid="{00000000-0005-0000-0000-0000DF4F0000}"/>
    <cellStyle name="輸出 3 3 2 3 3" xfId="42447" xr:uid="{00000000-0005-0000-0000-0000DF4F0000}"/>
    <cellStyle name="輸出 3 3 2 4" xfId="4108" xr:uid="{00000000-0005-0000-0000-0000A20B0000}"/>
    <cellStyle name="輸出 3 3 2 4 2" xfId="24661" xr:uid="{00000000-0005-0000-0000-0000E04F0000}"/>
    <cellStyle name="輸出 3 3 2 4 3" xfId="22719" xr:uid="{00000000-0005-0000-0000-0000E04F0000}"/>
    <cellStyle name="輸出 3 3 2 5" xfId="7252" xr:uid="{00000000-0005-0000-0000-0000A20B0000}"/>
    <cellStyle name="輸出 3 3 2 5 2" xfId="27437" xr:uid="{00000000-0005-0000-0000-0000E14F0000}"/>
    <cellStyle name="輸出 3 3 2 5 3" xfId="42528" xr:uid="{00000000-0005-0000-0000-0000E14F0000}"/>
    <cellStyle name="輸出 3 3 2 6" xfId="11229" xr:uid="{00000000-0005-0000-0000-00001D2C0000}"/>
    <cellStyle name="輸出 3 3 2 7" xfId="12627" xr:uid="{00000000-0005-0000-0000-0000BF060000}"/>
    <cellStyle name="輸出 3 3 2 7 2" xfId="31183" xr:uid="{00000000-0005-0000-0000-0000E34F0000}"/>
    <cellStyle name="輸出 3 3 2 7 3" xfId="45283" xr:uid="{00000000-0005-0000-0000-0000E34F0000}"/>
    <cellStyle name="輸出 3 3 2 8" xfId="14424" xr:uid="{00000000-0005-0000-0000-0000A10B0000}"/>
    <cellStyle name="輸出 3 3 2 8 2" xfId="32980" xr:uid="{00000000-0005-0000-0000-0000E44F0000}"/>
    <cellStyle name="輸出 3 3 2 8 3" xfId="46964" xr:uid="{00000000-0005-0000-0000-0000E44F0000}"/>
    <cellStyle name="輸出 3 3 2 9" xfId="13748" xr:uid="{00000000-0005-0000-0000-0000A20B0000}"/>
    <cellStyle name="輸出 3 3 2 9 2" xfId="32304" xr:uid="{00000000-0005-0000-0000-0000E54F0000}"/>
    <cellStyle name="輸出 3 3 2 9 3" xfId="46336" xr:uid="{00000000-0005-0000-0000-0000E54F0000}"/>
    <cellStyle name="輸出 3 3 3" xfId="2850" xr:uid="{00000000-0005-0000-0000-0000BF060000}"/>
    <cellStyle name="輸出 3 3 3 10" xfId="17913" xr:uid="{00000000-0005-0000-0000-0000A30B0000}"/>
    <cellStyle name="輸出 3 3 3 10 2" xfId="36469" xr:uid="{00000000-0005-0000-0000-0000E74F0000}"/>
    <cellStyle name="輸出 3 3 3 10 3" xfId="50052" xr:uid="{00000000-0005-0000-0000-0000E74F0000}"/>
    <cellStyle name="輸出 3 3 3 11" xfId="55671" xr:uid="{00000000-0005-0000-0000-0000BF060000}"/>
    <cellStyle name="輸出 3 3 3 2" xfId="6057" xr:uid="{00000000-0005-0000-0000-0000A30B0000}"/>
    <cellStyle name="輸出 3 3 3 2 2" xfId="26465" xr:uid="{00000000-0005-0000-0000-0000E84F0000}"/>
    <cellStyle name="輸出 3 3 3 2 3" xfId="41779" xr:uid="{00000000-0005-0000-0000-0000E84F0000}"/>
    <cellStyle name="輸出 3 3 3 3" xfId="8023" xr:uid="{00000000-0005-0000-0000-0000A30B0000}"/>
    <cellStyle name="輸出 3 3 3 3 2" xfId="28051" xr:uid="{00000000-0005-0000-0000-0000E94F0000}"/>
    <cellStyle name="輸出 3 3 3 3 3" xfId="42965" xr:uid="{00000000-0005-0000-0000-0000E94F0000}"/>
    <cellStyle name="輸出 3 3 3 4" xfId="8883" xr:uid="{00000000-0005-0000-0000-0000A30B0000}"/>
    <cellStyle name="輸出 3 3 3 4 2" xfId="28732" xr:uid="{00000000-0005-0000-0000-0000EA4F0000}"/>
    <cellStyle name="輸出 3 3 3 4 3" xfId="43442" xr:uid="{00000000-0005-0000-0000-0000EA4F0000}"/>
    <cellStyle name="輸出 3 3 3 5" xfId="9740" xr:uid="{00000000-0005-0000-0000-0000A30B0000}"/>
    <cellStyle name="輸出 3 3 3 5 2" xfId="29341" xr:uid="{00000000-0005-0000-0000-0000EB4F0000}"/>
    <cellStyle name="輸出 3 3 3 5 3" xfId="43939" xr:uid="{00000000-0005-0000-0000-0000EB4F0000}"/>
    <cellStyle name="輸出 3 3 3 6" xfId="11230" xr:uid="{00000000-0005-0000-0000-00001E2C0000}"/>
    <cellStyle name="輸出 3 3 3 7" xfId="13039" xr:uid="{00000000-0005-0000-0000-0000A30B0000}"/>
    <cellStyle name="輸出 3 3 3 7 2" xfId="31595" xr:uid="{00000000-0005-0000-0000-0000ED4F0000}"/>
    <cellStyle name="輸出 3 3 3 7 3" xfId="45678" xr:uid="{00000000-0005-0000-0000-0000ED4F0000}"/>
    <cellStyle name="輸出 3 3 3 8" xfId="16756" xr:uid="{00000000-0005-0000-0000-0000A30B0000}"/>
    <cellStyle name="輸出 3 3 3 8 2" xfId="35312" xr:uid="{00000000-0005-0000-0000-0000EE4F0000}"/>
    <cellStyle name="輸出 3 3 3 8 3" xfId="49025" xr:uid="{00000000-0005-0000-0000-0000EE4F0000}"/>
    <cellStyle name="輸出 3 3 3 9" xfId="15001" xr:uid="{00000000-0005-0000-0000-0000BF060000}"/>
    <cellStyle name="輸出 3 3 3 9 2" xfId="33557" xr:uid="{00000000-0005-0000-0000-0000EF4F0000}"/>
    <cellStyle name="輸出 3 3 3 9 3" xfId="47515" xr:uid="{00000000-0005-0000-0000-0000EF4F0000}"/>
    <cellStyle name="輸出 3 3 4" xfId="3023" xr:uid="{00000000-0005-0000-0000-0000BF060000}"/>
    <cellStyle name="輸出 3 3 4 10" xfId="24225" xr:uid="{00000000-0005-0000-0000-0000F04F0000}"/>
    <cellStyle name="輸出 3 3 4 11" xfId="55844" xr:uid="{00000000-0005-0000-0000-0000BF060000}"/>
    <cellStyle name="輸出 3 3 4 2" xfId="6230" xr:uid="{00000000-0005-0000-0000-0000A40B0000}"/>
    <cellStyle name="輸出 3 3 4 2 2" xfId="20899" xr:uid="{00000000-0005-0000-0000-0000650F0000}"/>
    <cellStyle name="輸出 3 3 4 2 2 2" xfId="39442" xr:uid="{00000000-0005-0000-0000-0000F24F0000}"/>
    <cellStyle name="輸出 3 3 4 2 2 3" xfId="52803" xr:uid="{00000000-0005-0000-0000-0000F24F0000}"/>
    <cellStyle name="輸出 3 3 4 2 3" xfId="26638" xr:uid="{00000000-0005-0000-0000-0000F14F0000}"/>
    <cellStyle name="輸出 3 3 4 3" xfId="9913" xr:uid="{00000000-0005-0000-0000-0000A40B0000}"/>
    <cellStyle name="輸出 3 3 4 3 2" xfId="29514" xr:uid="{00000000-0005-0000-0000-0000F34F0000}"/>
    <cellStyle name="輸出 3 3 4 3 3" xfId="44092" xr:uid="{00000000-0005-0000-0000-0000F34F0000}"/>
    <cellStyle name="輸出 3 3 4 4" xfId="11231" xr:uid="{00000000-0005-0000-0000-00001F2C0000}"/>
    <cellStyle name="輸出 3 3 4 5" xfId="12000" xr:uid="{00000000-0005-0000-0000-0000A40B0000}"/>
    <cellStyle name="輸出 3 3 4 5 2" xfId="30564" xr:uid="{00000000-0005-0000-0000-0000F54F0000}"/>
    <cellStyle name="輸出 3 3 4 5 3" xfId="44708" xr:uid="{00000000-0005-0000-0000-0000F54F0000}"/>
    <cellStyle name="輸出 3 3 4 6" xfId="16929" xr:uid="{00000000-0005-0000-0000-0000A40B0000}"/>
    <cellStyle name="輸出 3 3 4 6 2" xfId="35485" xr:uid="{00000000-0005-0000-0000-0000F64F0000}"/>
    <cellStyle name="輸出 3 3 4 6 3" xfId="49178" xr:uid="{00000000-0005-0000-0000-0000F64F0000}"/>
    <cellStyle name="輸出 3 3 4 7" xfId="17133" xr:uid="{00000000-0005-0000-0000-0000BF060000}"/>
    <cellStyle name="輸出 3 3 4 7 2" xfId="35689" xr:uid="{00000000-0005-0000-0000-0000F74F0000}"/>
    <cellStyle name="輸出 3 3 4 7 3" xfId="49367" xr:uid="{00000000-0005-0000-0000-0000F74F0000}"/>
    <cellStyle name="輸出 3 3 4 8" xfId="18824" xr:uid="{00000000-0005-0000-0000-0000A40B0000}"/>
    <cellStyle name="輸出 3 3 4 8 2" xfId="37380" xr:uid="{00000000-0005-0000-0000-0000F84F0000}"/>
    <cellStyle name="輸出 3 3 4 8 3" xfId="50873" xr:uid="{00000000-0005-0000-0000-0000F84F0000}"/>
    <cellStyle name="輸出 3 3 4 9" xfId="21787" xr:uid="{00000000-0005-0000-0000-0000BF060000}"/>
    <cellStyle name="輸出 3 3 4 9 2" xfId="40327" xr:uid="{00000000-0005-0000-0000-0000F94F0000}"/>
    <cellStyle name="輸出 3 3 4 9 3" xfId="53675" xr:uid="{00000000-0005-0000-0000-0000F94F0000}"/>
    <cellStyle name="輸出 3 3 5" xfId="4893" xr:uid="{00000000-0005-0000-0000-0000A10B0000}"/>
    <cellStyle name="輸出 3 3 5 2" xfId="25344" xr:uid="{00000000-0005-0000-0000-0000FA4F0000}"/>
    <cellStyle name="輸出 3 3 5 3" xfId="27647" xr:uid="{00000000-0005-0000-0000-0000FA4F0000}"/>
    <cellStyle name="輸出 3 3 6" xfId="11228" xr:uid="{00000000-0005-0000-0000-00001C2C0000}"/>
    <cellStyle name="輸出 3 3 7" xfId="13660" xr:uid="{00000000-0005-0000-0000-0000A10B0000}"/>
    <cellStyle name="輸出 3 3 7 2" xfId="32216" xr:uid="{00000000-0005-0000-0000-0000FC4F0000}"/>
    <cellStyle name="輸出 3 3 7 3" xfId="46261" xr:uid="{00000000-0005-0000-0000-0000FC4F0000}"/>
    <cellStyle name="輸出 3 3 8" xfId="18158" xr:uid="{00000000-0005-0000-0000-0000A10B0000}"/>
    <cellStyle name="輸出 3 3 8 2" xfId="36714" xr:uid="{00000000-0005-0000-0000-0000FD4F0000}"/>
    <cellStyle name="輸出 3 3 8 3" xfId="50267" xr:uid="{00000000-0005-0000-0000-0000FD4F0000}"/>
    <cellStyle name="輸出 3 3 9" xfId="16098" xr:uid="{00000000-0005-0000-0000-0000BF060000}"/>
    <cellStyle name="輸出 3 3 9 2" xfId="34654" xr:uid="{00000000-0005-0000-0000-0000FE4F0000}"/>
    <cellStyle name="輸出 3 3 9 3" xfId="48467" xr:uid="{00000000-0005-0000-0000-0000FE4F0000}"/>
    <cellStyle name="輸出 3 4" xfId="1681" xr:uid="{00000000-0005-0000-0000-0000C0060000}"/>
    <cellStyle name="輸出 3 4 10" xfId="18616" xr:uid="{00000000-0005-0000-0000-0000A50B0000}"/>
    <cellStyle name="輸出 3 4 10 2" xfId="37172" xr:uid="{00000000-0005-0000-0000-000000500000}"/>
    <cellStyle name="輸出 3 4 10 3" xfId="50674" xr:uid="{00000000-0005-0000-0000-000000500000}"/>
    <cellStyle name="輸出 3 4 11" xfId="21221" xr:uid="{00000000-0005-0000-0000-0000C0060000}"/>
    <cellStyle name="輸出 3 4 11 2" xfId="39761" xr:uid="{00000000-0005-0000-0000-000001500000}"/>
    <cellStyle name="輸出 3 4 11 3" xfId="53109" xr:uid="{00000000-0005-0000-0000-000001500000}"/>
    <cellStyle name="輸出 3 4 12" xfId="19066" xr:uid="{00000000-0005-0000-0000-0000C0060000}"/>
    <cellStyle name="輸出 3 4 12 2" xfId="37622" xr:uid="{00000000-0005-0000-0000-000002500000}"/>
    <cellStyle name="輸出 3 4 12 3" xfId="51114" xr:uid="{00000000-0005-0000-0000-000002500000}"/>
    <cellStyle name="輸出 3 4 13" xfId="22375" xr:uid="{00000000-0005-0000-0000-0000A50B0000}"/>
    <cellStyle name="輸出 3 4 13 2" xfId="40915" xr:uid="{00000000-0005-0000-0000-000003500000}"/>
    <cellStyle name="輸出 3 4 13 3" xfId="54109" xr:uid="{00000000-0005-0000-0000-000003500000}"/>
    <cellStyle name="輸出 3 4 14" xfId="23302" xr:uid="{00000000-0005-0000-0000-0000FF4F0000}"/>
    <cellStyle name="輸出 3 4 15" xfId="23098" xr:uid="{00000000-0005-0000-0000-0000FF4F0000}"/>
    <cellStyle name="輸出 3 4 16" xfId="54668" xr:uid="{00000000-0005-0000-0000-0000C0060000}"/>
    <cellStyle name="輸出 3 4 2" xfId="1997" xr:uid="{00000000-0005-0000-0000-0000C0060000}"/>
    <cellStyle name="輸出 3 4 2 10" xfId="18654" xr:uid="{00000000-0005-0000-0000-0000C0060000}"/>
    <cellStyle name="輸出 3 4 2 10 2" xfId="37210" xr:uid="{00000000-0005-0000-0000-000005500000}"/>
    <cellStyle name="輸出 3 4 2 10 3" xfId="50707" xr:uid="{00000000-0005-0000-0000-000005500000}"/>
    <cellStyle name="輸出 3 4 2 11" xfId="13549" xr:uid="{00000000-0005-0000-0000-0000A60B0000}"/>
    <cellStyle name="輸出 3 4 2 11 2" xfId="32105" xr:uid="{00000000-0005-0000-0000-000006500000}"/>
    <cellStyle name="輸出 3 4 2 11 3" xfId="46159" xr:uid="{00000000-0005-0000-0000-000006500000}"/>
    <cellStyle name="輸出 3 4 2 12" xfId="23517" xr:uid="{00000000-0005-0000-0000-000004500000}"/>
    <cellStyle name="輸出 3 4 2 13" xfId="54917" xr:uid="{00000000-0005-0000-0000-0000C0060000}"/>
    <cellStyle name="輸出 3 4 2 2" xfId="5204" xr:uid="{00000000-0005-0000-0000-0000A60B0000}"/>
    <cellStyle name="輸出 3 4 2 2 2" xfId="20231" xr:uid="{00000000-0005-0000-0000-0000680F0000}"/>
    <cellStyle name="輸出 3 4 2 2 2 2" xfId="38783" xr:uid="{00000000-0005-0000-0000-000008500000}"/>
    <cellStyle name="輸出 3 4 2 2 2 3" xfId="52262" xr:uid="{00000000-0005-0000-0000-000008500000}"/>
    <cellStyle name="輸出 3 4 2 2 3" xfId="25621" xr:uid="{00000000-0005-0000-0000-000007500000}"/>
    <cellStyle name="輸出 3 4 2 3" xfId="7170" xr:uid="{00000000-0005-0000-0000-0000A60B0000}"/>
    <cellStyle name="輸出 3 4 2 3 2" xfId="27355" xr:uid="{00000000-0005-0000-0000-000009500000}"/>
    <cellStyle name="輸出 3 4 2 3 3" xfId="42446" xr:uid="{00000000-0005-0000-0000-000009500000}"/>
    <cellStyle name="輸出 3 4 2 4" xfId="4107" xr:uid="{00000000-0005-0000-0000-0000A60B0000}"/>
    <cellStyle name="輸出 3 4 2 4 2" xfId="24660" xr:uid="{00000000-0005-0000-0000-00000A500000}"/>
    <cellStyle name="輸出 3 4 2 4 3" xfId="22720" xr:uid="{00000000-0005-0000-0000-00000A500000}"/>
    <cellStyle name="輸出 3 4 2 5" xfId="8331" xr:uid="{00000000-0005-0000-0000-0000A60B0000}"/>
    <cellStyle name="輸出 3 4 2 5 2" xfId="28290" xr:uid="{00000000-0005-0000-0000-00000B500000}"/>
    <cellStyle name="輸出 3 4 2 5 3" xfId="43136" xr:uid="{00000000-0005-0000-0000-00000B500000}"/>
    <cellStyle name="輸出 3 4 2 6" xfId="11233" xr:uid="{00000000-0005-0000-0000-0000212C0000}"/>
    <cellStyle name="輸出 3 4 2 7" xfId="12628" xr:uid="{00000000-0005-0000-0000-0000C0060000}"/>
    <cellStyle name="輸出 3 4 2 7 2" xfId="31184" xr:uid="{00000000-0005-0000-0000-00000D500000}"/>
    <cellStyle name="輸出 3 4 2 7 3" xfId="45284" xr:uid="{00000000-0005-0000-0000-00000D500000}"/>
    <cellStyle name="輸出 3 4 2 8" xfId="11772" xr:uid="{00000000-0005-0000-0000-0000A50B0000}"/>
    <cellStyle name="輸出 3 4 2 8 2" xfId="30336" xr:uid="{00000000-0005-0000-0000-00000E500000}"/>
    <cellStyle name="輸出 3 4 2 8 3" xfId="44483" xr:uid="{00000000-0005-0000-0000-00000E500000}"/>
    <cellStyle name="輸出 3 4 2 9" xfId="13472" xr:uid="{00000000-0005-0000-0000-0000A60B0000}"/>
    <cellStyle name="輸出 3 4 2 9 2" xfId="32028" xr:uid="{00000000-0005-0000-0000-00000F500000}"/>
    <cellStyle name="輸出 3 4 2 9 3" xfId="46093" xr:uid="{00000000-0005-0000-0000-00000F500000}"/>
    <cellStyle name="輸出 3 4 3" xfId="2851" xr:uid="{00000000-0005-0000-0000-0000C0060000}"/>
    <cellStyle name="輸出 3 4 3 10" xfId="15243" xr:uid="{00000000-0005-0000-0000-0000A70B0000}"/>
    <cellStyle name="輸出 3 4 3 10 2" xfId="33799" xr:uid="{00000000-0005-0000-0000-000011500000}"/>
    <cellStyle name="輸出 3 4 3 10 3" xfId="47741" xr:uid="{00000000-0005-0000-0000-000011500000}"/>
    <cellStyle name="輸出 3 4 3 11" xfId="55672" xr:uid="{00000000-0005-0000-0000-0000C0060000}"/>
    <cellStyle name="輸出 3 4 3 2" xfId="6058" xr:uid="{00000000-0005-0000-0000-0000A70B0000}"/>
    <cellStyle name="輸出 3 4 3 2 2" xfId="26466" xr:uid="{00000000-0005-0000-0000-000012500000}"/>
    <cellStyle name="輸出 3 4 3 2 3" xfId="41780" xr:uid="{00000000-0005-0000-0000-000012500000}"/>
    <cellStyle name="輸出 3 4 3 3" xfId="8024" xr:uid="{00000000-0005-0000-0000-0000A70B0000}"/>
    <cellStyle name="輸出 3 4 3 3 2" xfId="28052" xr:uid="{00000000-0005-0000-0000-000013500000}"/>
    <cellStyle name="輸出 3 4 3 3 3" xfId="42966" xr:uid="{00000000-0005-0000-0000-000013500000}"/>
    <cellStyle name="輸出 3 4 3 4" xfId="8884" xr:uid="{00000000-0005-0000-0000-0000A70B0000}"/>
    <cellStyle name="輸出 3 4 3 4 2" xfId="28733" xr:uid="{00000000-0005-0000-0000-000014500000}"/>
    <cellStyle name="輸出 3 4 3 4 3" xfId="43443" xr:uid="{00000000-0005-0000-0000-000014500000}"/>
    <cellStyle name="輸出 3 4 3 5" xfId="9741" xr:uid="{00000000-0005-0000-0000-0000A70B0000}"/>
    <cellStyle name="輸出 3 4 3 5 2" xfId="29342" xr:uid="{00000000-0005-0000-0000-000015500000}"/>
    <cellStyle name="輸出 3 4 3 5 3" xfId="43940" xr:uid="{00000000-0005-0000-0000-000015500000}"/>
    <cellStyle name="輸出 3 4 3 6" xfId="11234" xr:uid="{00000000-0005-0000-0000-0000222C0000}"/>
    <cellStyle name="輸出 3 4 3 7" xfId="13038" xr:uid="{00000000-0005-0000-0000-0000A70B0000}"/>
    <cellStyle name="輸出 3 4 3 7 2" xfId="31594" xr:uid="{00000000-0005-0000-0000-000017500000}"/>
    <cellStyle name="輸出 3 4 3 7 3" xfId="45677" xr:uid="{00000000-0005-0000-0000-000017500000}"/>
    <cellStyle name="輸出 3 4 3 8" xfId="16757" xr:uid="{00000000-0005-0000-0000-0000A70B0000}"/>
    <cellStyle name="輸出 3 4 3 8 2" xfId="35313" xr:uid="{00000000-0005-0000-0000-000018500000}"/>
    <cellStyle name="輸出 3 4 3 8 3" xfId="49026" xr:uid="{00000000-0005-0000-0000-000018500000}"/>
    <cellStyle name="輸出 3 4 3 9" xfId="15865" xr:uid="{00000000-0005-0000-0000-0000C0060000}"/>
    <cellStyle name="輸出 3 4 3 9 2" xfId="34421" xr:uid="{00000000-0005-0000-0000-000019500000}"/>
    <cellStyle name="輸出 3 4 3 9 3" xfId="48270" xr:uid="{00000000-0005-0000-0000-000019500000}"/>
    <cellStyle name="輸出 3 4 4" xfId="3024" xr:uid="{00000000-0005-0000-0000-0000C0060000}"/>
    <cellStyle name="輸出 3 4 4 10" xfId="24226" xr:uid="{00000000-0005-0000-0000-00001A500000}"/>
    <cellStyle name="輸出 3 4 4 11" xfId="55845" xr:uid="{00000000-0005-0000-0000-0000C0060000}"/>
    <cellStyle name="輸出 3 4 4 2" xfId="6231" xr:uid="{00000000-0005-0000-0000-0000A80B0000}"/>
    <cellStyle name="輸出 3 4 4 2 2" xfId="20900" xr:uid="{00000000-0005-0000-0000-00006B0F0000}"/>
    <cellStyle name="輸出 3 4 4 2 2 2" xfId="39443" xr:uid="{00000000-0005-0000-0000-00001C500000}"/>
    <cellStyle name="輸出 3 4 4 2 2 3" xfId="52804" xr:uid="{00000000-0005-0000-0000-00001C500000}"/>
    <cellStyle name="輸出 3 4 4 2 3" xfId="26639" xr:uid="{00000000-0005-0000-0000-00001B500000}"/>
    <cellStyle name="輸出 3 4 4 3" xfId="9914" xr:uid="{00000000-0005-0000-0000-0000A80B0000}"/>
    <cellStyle name="輸出 3 4 4 3 2" xfId="29515" xr:uid="{00000000-0005-0000-0000-00001D500000}"/>
    <cellStyle name="輸出 3 4 4 3 3" xfId="44093" xr:uid="{00000000-0005-0000-0000-00001D500000}"/>
    <cellStyle name="輸出 3 4 4 4" xfId="11235" xr:uid="{00000000-0005-0000-0000-0000232C0000}"/>
    <cellStyle name="輸出 3 4 4 5" xfId="11829" xr:uid="{00000000-0005-0000-0000-0000A80B0000}"/>
    <cellStyle name="輸出 3 4 4 5 2" xfId="30393" xr:uid="{00000000-0005-0000-0000-00001F500000}"/>
    <cellStyle name="輸出 3 4 4 5 3" xfId="44538" xr:uid="{00000000-0005-0000-0000-00001F500000}"/>
    <cellStyle name="輸出 3 4 4 6" xfId="16930" xr:uid="{00000000-0005-0000-0000-0000A80B0000}"/>
    <cellStyle name="輸出 3 4 4 6 2" xfId="35486" xr:uid="{00000000-0005-0000-0000-000020500000}"/>
    <cellStyle name="輸出 3 4 4 6 3" xfId="49179" xr:uid="{00000000-0005-0000-0000-000020500000}"/>
    <cellStyle name="輸出 3 4 4 7" xfId="13456" xr:uid="{00000000-0005-0000-0000-0000C0060000}"/>
    <cellStyle name="輸出 3 4 4 7 2" xfId="32012" xr:uid="{00000000-0005-0000-0000-000021500000}"/>
    <cellStyle name="輸出 3 4 4 7 3" xfId="46080" xr:uid="{00000000-0005-0000-0000-000021500000}"/>
    <cellStyle name="輸出 3 4 4 8" xfId="19396" xr:uid="{00000000-0005-0000-0000-0000A80B0000}"/>
    <cellStyle name="輸出 3 4 4 8 2" xfId="37952" xr:uid="{00000000-0005-0000-0000-000022500000}"/>
    <cellStyle name="輸出 3 4 4 8 3" xfId="51444" xr:uid="{00000000-0005-0000-0000-000022500000}"/>
    <cellStyle name="輸出 3 4 4 9" xfId="21788" xr:uid="{00000000-0005-0000-0000-0000C0060000}"/>
    <cellStyle name="輸出 3 4 4 9 2" xfId="40328" xr:uid="{00000000-0005-0000-0000-000023500000}"/>
    <cellStyle name="輸出 3 4 4 9 3" xfId="53676" xr:uid="{00000000-0005-0000-0000-000023500000}"/>
    <cellStyle name="輸出 3 4 5" xfId="4894" xr:uid="{00000000-0005-0000-0000-0000A50B0000}"/>
    <cellStyle name="輸出 3 4 5 2" xfId="25345" xr:uid="{00000000-0005-0000-0000-000024500000}"/>
    <cellStyle name="輸出 3 4 5 3" xfId="22501" xr:uid="{00000000-0005-0000-0000-000024500000}"/>
    <cellStyle name="輸出 3 4 6" xfId="11232" xr:uid="{00000000-0005-0000-0000-0000202C0000}"/>
    <cellStyle name="輸出 3 4 7" xfId="15599" xr:uid="{00000000-0005-0000-0000-0000A50B0000}"/>
    <cellStyle name="輸出 3 4 7 2" xfId="34155" xr:uid="{00000000-0005-0000-0000-000026500000}"/>
    <cellStyle name="輸出 3 4 7 3" xfId="48046" xr:uid="{00000000-0005-0000-0000-000026500000}"/>
    <cellStyle name="輸出 3 4 8" xfId="17995" xr:uid="{00000000-0005-0000-0000-0000A50B0000}"/>
    <cellStyle name="輸出 3 4 8 2" xfId="36551" xr:uid="{00000000-0005-0000-0000-000027500000}"/>
    <cellStyle name="輸出 3 4 8 3" xfId="50121" xr:uid="{00000000-0005-0000-0000-000027500000}"/>
    <cellStyle name="輸出 3 4 9" xfId="17764" xr:uid="{00000000-0005-0000-0000-0000C0060000}"/>
    <cellStyle name="輸出 3 4 9 2" xfId="36320" xr:uid="{00000000-0005-0000-0000-000028500000}"/>
    <cellStyle name="輸出 3 4 9 3" xfId="49927" xr:uid="{00000000-0005-0000-0000-000028500000}"/>
    <cellStyle name="輸出 3 5" xfId="2002" xr:uid="{00000000-0005-0000-0000-0000BB060000}"/>
    <cellStyle name="輸出 3 5 10" xfId="17419" xr:uid="{00000000-0005-0000-0000-0000BB060000}"/>
    <cellStyle name="輸出 3 5 10 2" xfId="35975" xr:uid="{00000000-0005-0000-0000-00002A500000}"/>
    <cellStyle name="輸出 3 5 10 3" xfId="49624" xr:uid="{00000000-0005-0000-0000-00002A500000}"/>
    <cellStyle name="輸出 3 5 11" xfId="19778" xr:uid="{00000000-0005-0000-0000-0000A90B0000}"/>
    <cellStyle name="輸出 3 5 11 2" xfId="38334" xr:uid="{00000000-0005-0000-0000-00002B500000}"/>
    <cellStyle name="輸出 3 5 11 3" xfId="51826" xr:uid="{00000000-0005-0000-0000-00002B500000}"/>
    <cellStyle name="輸出 3 5 12" xfId="23522" xr:uid="{00000000-0005-0000-0000-000029500000}"/>
    <cellStyle name="輸出 3 5 13" xfId="54922" xr:uid="{00000000-0005-0000-0000-0000BB060000}"/>
    <cellStyle name="輸出 3 5 2" xfId="5209" xr:uid="{00000000-0005-0000-0000-0000A90B0000}"/>
    <cellStyle name="輸出 3 5 2 2" xfId="20236" xr:uid="{00000000-0005-0000-0000-00006D0F0000}"/>
    <cellStyle name="輸出 3 5 2 2 2" xfId="38788" xr:uid="{00000000-0005-0000-0000-00002D500000}"/>
    <cellStyle name="輸出 3 5 2 2 3" xfId="52267" xr:uid="{00000000-0005-0000-0000-00002D500000}"/>
    <cellStyle name="輸出 3 5 2 3" xfId="25626" xr:uid="{00000000-0005-0000-0000-00002C500000}"/>
    <cellStyle name="輸出 3 5 3" xfId="7175" xr:uid="{00000000-0005-0000-0000-0000A90B0000}"/>
    <cellStyle name="輸出 3 5 3 2" xfId="27360" xr:uid="{00000000-0005-0000-0000-00002E500000}"/>
    <cellStyle name="輸出 3 5 3 3" xfId="42451" xr:uid="{00000000-0005-0000-0000-00002E500000}"/>
    <cellStyle name="輸出 3 5 4" xfId="4112" xr:uid="{00000000-0005-0000-0000-0000A90B0000}"/>
    <cellStyle name="輸出 3 5 4 2" xfId="24665" xr:uid="{00000000-0005-0000-0000-00002F500000}"/>
    <cellStyle name="輸出 3 5 4 3" xfId="28482" xr:uid="{00000000-0005-0000-0000-00002F500000}"/>
    <cellStyle name="輸出 3 5 5" xfId="7248" xr:uid="{00000000-0005-0000-0000-0000A90B0000}"/>
    <cellStyle name="輸出 3 5 5 2" xfId="27433" xr:uid="{00000000-0005-0000-0000-000030500000}"/>
    <cellStyle name="輸出 3 5 5 3" xfId="42524" xr:uid="{00000000-0005-0000-0000-000030500000}"/>
    <cellStyle name="輸出 3 5 6" xfId="11236" xr:uid="{00000000-0005-0000-0000-0000242C0000}"/>
    <cellStyle name="輸出 3 5 7" xfId="12623" xr:uid="{00000000-0005-0000-0000-0000BB060000}"/>
    <cellStyle name="輸出 3 5 7 2" xfId="31179" xr:uid="{00000000-0005-0000-0000-000032500000}"/>
    <cellStyle name="輸出 3 5 7 3" xfId="45279" xr:uid="{00000000-0005-0000-0000-000032500000}"/>
    <cellStyle name="輸出 3 5 8" xfId="13524" xr:uid="{00000000-0005-0000-0000-0000A80B0000}"/>
    <cellStyle name="輸出 3 5 8 2" xfId="32080" xr:uid="{00000000-0005-0000-0000-000033500000}"/>
    <cellStyle name="輸出 3 5 8 3" xfId="46137" xr:uid="{00000000-0005-0000-0000-000033500000}"/>
    <cellStyle name="輸出 3 5 9" xfId="13747" xr:uid="{00000000-0005-0000-0000-0000A90B0000}"/>
    <cellStyle name="輸出 3 5 9 2" xfId="32303" xr:uid="{00000000-0005-0000-0000-000034500000}"/>
    <cellStyle name="輸出 3 5 9 3" xfId="46335" xr:uid="{00000000-0005-0000-0000-000034500000}"/>
    <cellStyle name="輸出 3 6" xfId="2846" xr:uid="{00000000-0005-0000-0000-0000BB060000}"/>
    <cellStyle name="輸出 3 6 10" xfId="17220" xr:uid="{00000000-0005-0000-0000-0000AA0B0000}"/>
    <cellStyle name="輸出 3 6 10 2" xfId="35776" xr:uid="{00000000-0005-0000-0000-000036500000}"/>
    <cellStyle name="輸出 3 6 10 3" xfId="49447" xr:uid="{00000000-0005-0000-0000-000036500000}"/>
    <cellStyle name="輸出 3 6 11" xfId="55667" xr:uid="{00000000-0005-0000-0000-0000BB060000}"/>
    <cellStyle name="輸出 3 6 2" xfId="6053" xr:uid="{00000000-0005-0000-0000-0000AA0B0000}"/>
    <cellStyle name="輸出 3 6 2 2" xfId="26461" xr:uid="{00000000-0005-0000-0000-000037500000}"/>
    <cellStyle name="輸出 3 6 2 3" xfId="41775" xr:uid="{00000000-0005-0000-0000-000037500000}"/>
    <cellStyle name="輸出 3 6 3" xfId="8019" xr:uid="{00000000-0005-0000-0000-0000AA0B0000}"/>
    <cellStyle name="輸出 3 6 3 2" xfId="28047" xr:uid="{00000000-0005-0000-0000-000038500000}"/>
    <cellStyle name="輸出 3 6 3 3" xfId="42961" xr:uid="{00000000-0005-0000-0000-000038500000}"/>
    <cellStyle name="輸出 3 6 4" xfId="8879" xr:uid="{00000000-0005-0000-0000-0000AA0B0000}"/>
    <cellStyle name="輸出 3 6 4 2" xfId="28728" xr:uid="{00000000-0005-0000-0000-000039500000}"/>
    <cellStyle name="輸出 3 6 4 3" xfId="43438" xr:uid="{00000000-0005-0000-0000-000039500000}"/>
    <cellStyle name="輸出 3 6 5" xfId="9736" xr:uid="{00000000-0005-0000-0000-0000AA0B0000}"/>
    <cellStyle name="輸出 3 6 5 2" xfId="29337" xr:uid="{00000000-0005-0000-0000-00003A500000}"/>
    <cellStyle name="輸出 3 6 5 3" xfId="43935" xr:uid="{00000000-0005-0000-0000-00003A500000}"/>
    <cellStyle name="輸出 3 6 6" xfId="11237" xr:uid="{00000000-0005-0000-0000-0000252C0000}"/>
    <cellStyle name="輸出 3 6 7" xfId="13043" xr:uid="{00000000-0005-0000-0000-0000AA0B0000}"/>
    <cellStyle name="輸出 3 6 7 2" xfId="31599" xr:uid="{00000000-0005-0000-0000-00003C500000}"/>
    <cellStyle name="輸出 3 6 7 3" xfId="45682" xr:uid="{00000000-0005-0000-0000-00003C500000}"/>
    <cellStyle name="輸出 3 6 8" xfId="16752" xr:uid="{00000000-0005-0000-0000-0000AA0B0000}"/>
    <cellStyle name="輸出 3 6 8 2" xfId="35308" xr:uid="{00000000-0005-0000-0000-00003D500000}"/>
    <cellStyle name="輸出 3 6 8 3" xfId="49021" xr:uid="{00000000-0005-0000-0000-00003D500000}"/>
    <cellStyle name="輸出 3 6 9" xfId="13998" xr:uid="{00000000-0005-0000-0000-0000BB060000}"/>
    <cellStyle name="輸出 3 6 9 2" xfId="32554" xr:uid="{00000000-0005-0000-0000-00003E500000}"/>
    <cellStyle name="輸出 3 6 9 3" xfId="46561" xr:uid="{00000000-0005-0000-0000-00003E500000}"/>
    <cellStyle name="輸出 3 7" xfId="3019" xr:uid="{00000000-0005-0000-0000-0000BB060000}"/>
    <cellStyle name="輸出 3 7 10" xfId="24221" xr:uid="{00000000-0005-0000-0000-00003F500000}"/>
    <cellStyle name="輸出 3 7 11" xfId="55840" xr:uid="{00000000-0005-0000-0000-0000BB060000}"/>
    <cellStyle name="輸出 3 7 2" xfId="6226" xr:uid="{00000000-0005-0000-0000-0000AB0B0000}"/>
    <cellStyle name="輸出 3 7 2 2" xfId="20895" xr:uid="{00000000-0005-0000-0000-0000700F0000}"/>
    <cellStyle name="輸出 3 7 2 2 2" xfId="39438" xr:uid="{00000000-0005-0000-0000-000041500000}"/>
    <cellStyle name="輸出 3 7 2 2 3" xfId="52799" xr:uid="{00000000-0005-0000-0000-000041500000}"/>
    <cellStyle name="輸出 3 7 2 3" xfId="26634" xr:uid="{00000000-0005-0000-0000-000040500000}"/>
    <cellStyle name="輸出 3 7 3" xfId="9909" xr:uid="{00000000-0005-0000-0000-0000AB0B0000}"/>
    <cellStyle name="輸出 3 7 3 2" xfId="29510" xr:uid="{00000000-0005-0000-0000-000042500000}"/>
    <cellStyle name="輸出 3 7 3 3" xfId="44088" xr:uid="{00000000-0005-0000-0000-000042500000}"/>
    <cellStyle name="輸出 3 7 4" xfId="11238" xr:uid="{00000000-0005-0000-0000-0000262C0000}"/>
    <cellStyle name="輸出 3 7 5" xfId="11834" xr:uid="{00000000-0005-0000-0000-0000AB0B0000}"/>
    <cellStyle name="輸出 3 7 5 2" xfId="30398" xr:uid="{00000000-0005-0000-0000-000044500000}"/>
    <cellStyle name="輸出 3 7 5 3" xfId="44543" xr:uid="{00000000-0005-0000-0000-000044500000}"/>
    <cellStyle name="輸出 3 7 6" xfId="16925" xr:uid="{00000000-0005-0000-0000-0000AB0B0000}"/>
    <cellStyle name="輸出 3 7 6 2" xfId="35481" xr:uid="{00000000-0005-0000-0000-000045500000}"/>
    <cellStyle name="輸出 3 7 6 3" xfId="49174" xr:uid="{00000000-0005-0000-0000-000045500000}"/>
    <cellStyle name="輸出 3 7 7" xfId="16700" xr:uid="{00000000-0005-0000-0000-0000BB060000}"/>
    <cellStyle name="輸出 3 7 7 2" xfId="35256" xr:uid="{00000000-0005-0000-0000-000046500000}"/>
    <cellStyle name="輸出 3 7 7 3" xfId="48969" xr:uid="{00000000-0005-0000-0000-000046500000}"/>
    <cellStyle name="輸出 3 7 8" xfId="14456" xr:uid="{00000000-0005-0000-0000-0000AB0B0000}"/>
    <cellStyle name="輸出 3 7 8 2" xfId="33012" xr:uid="{00000000-0005-0000-0000-000047500000}"/>
    <cellStyle name="輸出 3 7 8 3" xfId="46993" xr:uid="{00000000-0005-0000-0000-000047500000}"/>
    <cellStyle name="輸出 3 7 9" xfId="21783" xr:uid="{00000000-0005-0000-0000-0000BB060000}"/>
    <cellStyle name="輸出 3 7 9 2" xfId="40323" xr:uid="{00000000-0005-0000-0000-000048500000}"/>
    <cellStyle name="輸出 3 7 9 3" xfId="53671" xr:uid="{00000000-0005-0000-0000-000048500000}"/>
    <cellStyle name="輸出 3 8" xfId="4889" xr:uid="{00000000-0005-0000-0000-0000940B0000}"/>
    <cellStyle name="輸出 3 8 2" xfId="25340" xr:uid="{00000000-0005-0000-0000-000049500000}"/>
    <cellStyle name="輸出 3 8 3" xfId="22503" xr:uid="{00000000-0005-0000-0000-000049500000}"/>
    <cellStyle name="輸出 3 9" xfId="11215" xr:uid="{00000000-0005-0000-0000-00000F2C0000}"/>
    <cellStyle name="輸出 4" xfId="1682" xr:uid="{00000000-0005-0000-0000-0000C1060000}"/>
    <cellStyle name="輸出 4 10" xfId="15753" xr:uid="{00000000-0005-0000-0000-0000AC0B0000}"/>
    <cellStyle name="輸出 4 10 2" xfId="34309" xr:uid="{00000000-0005-0000-0000-00004C500000}"/>
    <cellStyle name="輸出 4 10 3" xfId="48166" xr:uid="{00000000-0005-0000-0000-00004C500000}"/>
    <cellStyle name="輸出 4 11" xfId="17189" xr:uid="{00000000-0005-0000-0000-0000AC0B0000}"/>
    <cellStyle name="輸出 4 11 2" xfId="35745" xr:uid="{00000000-0005-0000-0000-00004D500000}"/>
    <cellStyle name="輸出 4 11 3" xfId="49419" xr:uid="{00000000-0005-0000-0000-00004D500000}"/>
    <cellStyle name="輸出 4 12" xfId="17485" xr:uid="{00000000-0005-0000-0000-0000C1060000}"/>
    <cellStyle name="輸出 4 12 2" xfId="36041" xr:uid="{00000000-0005-0000-0000-00004E500000}"/>
    <cellStyle name="輸出 4 12 3" xfId="49680" xr:uid="{00000000-0005-0000-0000-00004E500000}"/>
    <cellStyle name="輸出 4 13" xfId="18994" xr:uid="{00000000-0005-0000-0000-0000AC0B0000}"/>
    <cellStyle name="輸出 4 13 2" xfId="37550" xr:uid="{00000000-0005-0000-0000-00004F500000}"/>
    <cellStyle name="輸出 4 13 3" xfId="51042" xr:uid="{00000000-0005-0000-0000-00004F500000}"/>
    <cellStyle name="輸出 4 14" xfId="21222" xr:uid="{00000000-0005-0000-0000-0000C1060000}"/>
    <cellStyle name="輸出 4 14 2" xfId="39762" xr:uid="{00000000-0005-0000-0000-000050500000}"/>
    <cellStyle name="輸出 4 14 3" xfId="53110" xr:uid="{00000000-0005-0000-0000-000050500000}"/>
    <cellStyle name="輸出 4 15" xfId="19825" xr:uid="{00000000-0005-0000-0000-0000C1060000}"/>
    <cellStyle name="輸出 4 15 2" xfId="38381" xr:uid="{00000000-0005-0000-0000-000051500000}"/>
    <cellStyle name="輸出 4 15 3" xfId="51873" xr:uid="{00000000-0005-0000-0000-000051500000}"/>
    <cellStyle name="輸出 4 16" xfId="22376" xr:uid="{00000000-0005-0000-0000-0000AC0B0000}"/>
    <cellStyle name="輸出 4 16 2" xfId="40916" xr:uid="{00000000-0005-0000-0000-000052500000}"/>
    <cellStyle name="輸出 4 16 3" xfId="54110" xr:uid="{00000000-0005-0000-0000-000052500000}"/>
    <cellStyle name="輸出 4 17" xfId="23303" xr:uid="{00000000-0005-0000-0000-00004B500000}"/>
    <cellStyle name="輸出 4 18" xfId="29789" xr:uid="{00000000-0005-0000-0000-00004B500000}"/>
    <cellStyle name="輸出 4 19" xfId="54669" xr:uid="{00000000-0005-0000-0000-0000C1060000}"/>
    <cellStyle name="輸出 4 2" xfId="1683" xr:uid="{00000000-0005-0000-0000-0000C2060000}"/>
    <cellStyle name="輸出 4 2 10" xfId="17777" xr:uid="{00000000-0005-0000-0000-0000AD0B0000}"/>
    <cellStyle name="輸出 4 2 10 2" xfId="36333" xr:uid="{00000000-0005-0000-0000-000054500000}"/>
    <cellStyle name="輸出 4 2 10 3" xfId="49938" xr:uid="{00000000-0005-0000-0000-000054500000}"/>
    <cellStyle name="輸出 4 2 11" xfId="14995" xr:uid="{00000000-0005-0000-0000-0000C2060000}"/>
    <cellStyle name="輸出 4 2 11 2" xfId="33551" xr:uid="{00000000-0005-0000-0000-000055500000}"/>
    <cellStyle name="輸出 4 2 11 3" xfId="47509" xr:uid="{00000000-0005-0000-0000-000055500000}"/>
    <cellStyle name="輸出 4 2 12" xfId="18902" xr:uid="{00000000-0005-0000-0000-0000AD0B0000}"/>
    <cellStyle name="輸出 4 2 12 2" xfId="37458" xr:uid="{00000000-0005-0000-0000-000056500000}"/>
    <cellStyle name="輸出 4 2 12 3" xfId="50950" xr:uid="{00000000-0005-0000-0000-000056500000}"/>
    <cellStyle name="輸出 4 2 13" xfId="21223" xr:uid="{00000000-0005-0000-0000-0000C2060000}"/>
    <cellStyle name="輸出 4 2 13 2" xfId="39763" xr:uid="{00000000-0005-0000-0000-000057500000}"/>
    <cellStyle name="輸出 4 2 13 3" xfId="53111" xr:uid="{00000000-0005-0000-0000-000057500000}"/>
    <cellStyle name="輸出 4 2 14" xfId="19780" xr:uid="{00000000-0005-0000-0000-0000C2060000}"/>
    <cellStyle name="輸出 4 2 14 2" xfId="38336" xr:uid="{00000000-0005-0000-0000-000058500000}"/>
    <cellStyle name="輸出 4 2 14 3" xfId="51828" xr:uid="{00000000-0005-0000-0000-000058500000}"/>
    <cellStyle name="輸出 4 2 15" xfId="22377" xr:uid="{00000000-0005-0000-0000-0000AD0B0000}"/>
    <cellStyle name="輸出 4 2 15 2" xfId="40917" xr:uid="{00000000-0005-0000-0000-000059500000}"/>
    <cellStyle name="輸出 4 2 15 3" xfId="54111" xr:uid="{00000000-0005-0000-0000-000059500000}"/>
    <cellStyle name="輸出 4 2 16" xfId="23304" xr:uid="{00000000-0005-0000-0000-000053500000}"/>
    <cellStyle name="輸出 4 2 17" xfId="23097" xr:uid="{00000000-0005-0000-0000-000053500000}"/>
    <cellStyle name="輸出 4 2 18" xfId="54670" xr:uid="{00000000-0005-0000-0000-0000C2060000}"/>
    <cellStyle name="輸出 4 2 2" xfId="1684" xr:uid="{00000000-0005-0000-0000-0000C3060000}"/>
    <cellStyle name="輸出 4 2 2 10" xfId="18324" xr:uid="{00000000-0005-0000-0000-0000AE0B0000}"/>
    <cellStyle name="輸出 4 2 2 10 2" xfId="36880" xr:uid="{00000000-0005-0000-0000-00005B500000}"/>
    <cellStyle name="輸出 4 2 2 10 3" xfId="50409" xr:uid="{00000000-0005-0000-0000-00005B500000}"/>
    <cellStyle name="輸出 4 2 2 11" xfId="21224" xr:uid="{00000000-0005-0000-0000-0000C3060000}"/>
    <cellStyle name="輸出 4 2 2 11 2" xfId="39764" xr:uid="{00000000-0005-0000-0000-00005C500000}"/>
    <cellStyle name="輸出 4 2 2 11 3" xfId="53112" xr:uid="{00000000-0005-0000-0000-00005C500000}"/>
    <cellStyle name="輸出 4 2 2 12" xfId="19762" xr:uid="{00000000-0005-0000-0000-0000C3060000}"/>
    <cellStyle name="輸出 4 2 2 12 2" xfId="38318" xr:uid="{00000000-0005-0000-0000-00005D500000}"/>
    <cellStyle name="輸出 4 2 2 12 3" xfId="51810" xr:uid="{00000000-0005-0000-0000-00005D500000}"/>
    <cellStyle name="輸出 4 2 2 13" xfId="22378" xr:uid="{00000000-0005-0000-0000-0000AE0B0000}"/>
    <cellStyle name="輸出 4 2 2 13 2" xfId="40918" xr:uid="{00000000-0005-0000-0000-00005E500000}"/>
    <cellStyle name="輸出 4 2 2 13 3" xfId="54112" xr:uid="{00000000-0005-0000-0000-00005E500000}"/>
    <cellStyle name="輸出 4 2 2 14" xfId="23305" xr:uid="{00000000-0005-0000-0000-00005A500000}"/>
    <cellStyle name="輸出 4 2 2 15" xfId="29788" xr:uid="{00000000-0005-0000-0000-00005A500000}"/>
    <cellStyle name="輸出 4 2 2 16" xfId="54671" xr:uid="{00000000-0005-0000-0000-0000C3060000}"/>
    <cellStyle name="輸出 4 2 2 2" xfId="1994" xr:uid="{00000000-0005-0000-0000-0000C3060000}"/>
    <cellStyle name="輸出 4 2 2 2 10" xfId="18353" xr:uid="{00000000-0005-0000-0000-0000C3060000}"/>
    <cellStyle name="輸出 4 2 2 2 10 2" xfId="36909" xr:uid="{00000000-0005-0000-0000-000060500000}"/>
    <cellStyle name="輸出 4 2 2 2 10 3" xfId="50433" xr:uid="{00000000-0005-0000-0000-000060500000}"/>
    <cellStyle name="輸出 4 2 2 2 11" xfId="19885" xr:uid="{00000000-0005-0000-0000-0000AF0B0000}"/>
    <cellStyle name="輸出 4 2 2 2 11 2" xfId="38441" xr:uid="{00000000-0005-0000-0000-000061500000}"/>
    <cellStyle name="輸出 4 2 2 2 11 3" xfId="51933" xr:uid="{00000000-0005-0000-0000-000061500000}"/>
    <cellStyle name="輸出 4 2 2 2 12" xfId="23514" xr:uid="{00000000-0005-0000-0000-00005F500000}"/>
    <cellStyle name="輸出 4 2 2 2 13" xfId="54914" xr:uid="{00000000-0005-0000-0000-0000C3060000}"/>
    <cellStyle name="輸出 4 2 2 2 2" xfId="5201" xr:uid="{00000000-0005-0000-0000-0000AF0B0000}"/>
    <cellStyle name="輸出 4 2 2 2 2 2" xfId="20228" xr:uid="{00000000-0005-0000-0000-0000750F0000}"/>
    <cellStyle name="輸出 4 2 2 2 2 2 2" xfId="38780" xr:uid="{00000000-0005-0000-0000-000063500000}"/>
    <cellStyle name="輸出 4 2 2 2 2 2 3" xfId="52259" xr:uid="{00000000-0005-0000-0000-000063500000}"/>
    <cellStyle name="輸出 4 2 2 2 2 3" xfId="25618" xr:uid="{00000000-0005-0000-0000-000062500000}"/>
    <cellStyle name="輸出 4 2 2 2 3" xfId="7167" xr:uid="{00000000-0005-0000-0000-0000AF0B0000}"/>
    <cellStyle name="輸出 4 2 2 2 3 2" xfId="27352" xr:uid="{00000000-0005-0000-0000-000064500000}"/>
    <cellStyle name="輸出 4 2 2 2 3 3" xfId="42443" xr:uid="{00000000-0005-0000-0000-000064500000}"/>
    <cellStyle name="輸出 4 2 2 2 4" xfId="4104" xr:uid="{00000000-0005-0000-0000-0000AF0B0000}"/>
    <cellStyle name="輸出 4 2 2 2 4 2" xfId="24657" xr:uid="{00000000-0005-0000-0000-000065500000}"/>
    <cellStyle name="輸出 4 2 2 2 4 3" xfId="22721" xr:uid="{00000000-0005-0000-0000-000065500000}"/>
    <cellStyle name="輸出 4 2 2 2 5" xfId="6677" xr:uid="{00000000-0005-0000-0000-0000AF0B0000}"/>
    <cellStyle name="輸出 4 2 2 2 5 2" xfId="26938" xr:uid="{00000000-0005-0000-0000-000066500000}"/>
    <cellStyle name="輸出 4 2 2 2 5 3" xfId="42112" xr:uid="{00000000-0005-0000-0000-000066500000}"/>
    <cellStyle name="輸出 4 2 2 2 6" xfId="11242" xr:uid="{00000000-0005-0000-0000-00002A2C0000}"/>
    <cellStyle name="輸出 4 2 2 2 7" xfId="12631" xr:uid="{00000000-0005-0000-0000-0000C3060000}"/>
    <cellStyle name="輸出 4 2 2 2 7 2" xfId="31187" xr:uid="{00000000-0005-0000-0000-000068500000}"/>
    <cellStyle name="輸出 4 2 2 2 7 3" xfId="45287" xr:uid="{00000000-0005-0000-0000-000068500000}"/>
    <cellStyle name="輸出 4 2 2 2 8" xfId="11775" xr:uid="{00000000-0005-0000-0000-0000AE0B0000}"/>
    <cellStyle name="輸出 4 2 2 2 8 2" xfId="30339" xr:uid="{00000000-0005-0000-0000-000069500000}"/>
    <cellStyle name="輸出 4 2 2 2 8 3" xfId="44486" xr:uid="{00000000-0005-0000-0000-000069500000}"/>
    <cellStyle name="輸出 4 2 2 2 9" xfId="13751" xr:uid="{00000000-0005-0000-0000-0000AF0B0000}"/>
    <cellStyle name="輸出 4 2 2 2 9 2" xfId="32307" xr:uid="{00000000-0005-0000-0000-00006A500000}"/>
    <cellStyle name="輸出 4 2 2 2 9 3" xfId="46339" xr:uid="{00000000-0005-0000-0000-00006A500000}"/>
    <cellStyle name="輸出 4 2 2 3" xfId="2854" xr:uid="{00000000-0005-0000-0000-0000C3060000}"/>
    <cellStyle name="輸出 4 2 2 3 10" xfId="17221" xr:uid="{00000000-0005-0000-0000-0000B00B0000}"/>
    <cellStyle name="輸出 4 2 2 3 10 2" xfId="35777" xr:uid="{00000000-0005-0000-0000-00006C500000}"/>
    <cellStyle name="輸出 4 2 2 3 10 3" xfId="49448" xr:uid="{00000000-0005-0000-0000-00006C500000}"/>
    <cellStyle name="輸出 4 2 2 3 11" xfId="55675" xr:uid="{00000000-0005-0000-0000-0000C3060000}"/>
    <cellStyle name="輸出 4 2 2 3 2" xfId="6061" xr:uid="{00000000-0005-0000-0000-0000B00B0000}"/>
    <cellStyle name="輸出 4 2 2 3 2 2" xfId="26469" xr:uid="{00000000-0005-0000-0000-00006D500000}"/>
    <cellStyle name="輸出 4 2 2 3 2 3" xfId="41783" xr:uid="{00000000-0005-0000-0000-00006D500000}"/>
    <cellStyle name="輸出 4 2 2 3 3" xfId="8027" xr:uid="{00000000-0005-0000-0000-0000B00B0000}"/>
    <cellStyle name="輸出 4 2 2 3 3 2" xfId="28055" xr:uid="{00000000-0005-0000-0000-00006E500000}"/>
    <cellStyle name="輸出 4 2 2 3 3 3" xfId="42969" xr:uid="{00000000-0005-0000-0000-00006E500000}"/>
    <cellStyle name="輸出 4 2 2 3 4" xfId="8887" xr:uid="{00000000-0005-0000-0000-0000B00B0000}"/>
    <cellStyle name="輸出 4 2 2 3 4 2" xfId="28736" xr:uid="{00000000-0005-0000-0000-00006F500000}"/>
    <cellStyle name="輸出 4 2 2 3 4 3" xfId="43446" xr:uid="{00000000-0005-0000-0000-00006F500000}"/>
    <cellStyle name="輸出 4 2 2 3 5" xfId="9744" xr:uid="{00000000-0005-0000-0000-0000B00B0000}"/>
    <cellStyle name="輸出 4 2 2 3 5 2" xfId="29345" xr:uid="{00000000-0005-0000-0000-000070500000}"/>
    <cellStyle name="輸出 4 2 2 3 5 3" xfId="43943" xr:uid="{00000000-0005-0000-0000-000070500000}"/>
    <cellStyle name="輸出 4 2 2 3 6" xfId="11243" xr:uid="{00000000-0005-0000-0000-00002B2C0000}"/>
    <cellStyle name="輸出 4 2 2 3 7" xfId="13035" xr:uid="{00000000-0005-0000-0000-0000B00B0000}"/>
    <cellStyle name="輸出 4 2 2 3 7 2" xfId="31591" xr:uid="{00000000-0005-0000-0000-000072500000}"/>
    <cellStyle name="輸出 4 2 2 3 7 3" xfId="45674" xr:uid="{00000000-0005-0000-0000-000072500000}"/>
    <cellStyle name="輸出 4 2 2 3 8" xfId="16760" xr:uid="{00000000-0005-0000-0000-0000B00B0000}"/>
    <cellStyle name="輸出 4 2 2 3 8 2" xfId="35316" xr:uid="{00000000-0005-0000-0000-000073500000}"/>
    <cellStyle name="輸出 4 2 2 3 8 3" xfId="49029" xr:uid="{00000000-0005-0000-0000-000073500000}"/>
    <cellStyle name="輸出 4 2 2 3 9" xfId="11595" xr:uid="{00000000-0005-0000-0000-0000C3060000}"/>
    <cellStyle name="輸出 4 2 2 3 9 2" xfId="30159" xr:uid="{00000000-0005-0000-0000-000074500000}"/>
    <cellStyle name="輸出 4 2 2 3 9 3" xfId="44359" xr:uid="{00000000-0005-0000-0000-000074500000}"/>
    <cellStyle name="輸出 4 2 2 4" xfId="3027" xr:uid="{00000000-0005-0000-0000-0000C3060000}"/>
    <cellStyle name="輸出 4 2 2 4 10" xfId="24229" xr:uid="{00000000-0005-0000-0000-000075500000}"/>
    <cellStyle name="輸出 4 2 2 4 11" xfId="55848" xr:uid="{00000000-0005-0000-0000-0000C3060000}"/>
    <cellStyle name="輸出 4 2 2 4 2" xfId="6234" xr:uid="{00000000-0005-0000-0000-0000B10B0000}"/>
    <cellStyle name="輸出 4 2 2 4 2 2" xfId="20903" xr:uid="{00000000-0005-0000-0000-0000780F0000}"/>
    <cellStyle name="輸出 4 2 2 4 2 2 2" xfId="39446" xr:uid="{00000000-0005-0000-0000-000077500000}"/>
    <cellStyle name="輸出 4 2 2 4 2 2 3" xfId="52807" xr:uid="{00000000-0005-0000-0000-000077500000}"/>
    <cellStyle name="輸出 4 2 2 4 2 3" xfId="26642" xr:uid="{00000000-0005-0000-0000-000076500000}"/>
    <cellStyle name="輸出 4 2 2 4 3" xfId="9917" xr:uid="{00000000-0005-0000-0000-0000B10B0000}"/>
    <cellStyle name="輸出 4 2 2 4 3 2" xfId="29518" xr:uid="{00000000-0005-0000-0000-000078500000}"/>
    <cellStyle name="輸出 4 2 2 4 3 3" xfId="44096" xr:uid="{00000000-0005-0000-0000-000078500000}"/>
    <cellStyle name="輸出 4 2 2 4 4" xfId="11244" xr:uid="{00000000-0005-0000-0000-00002C2C0000}"/>
    <cellStyle name="輸出 4 2 2 4 5" xfId="11828" xr:uid="{00000000-0005-0000-0000-0000B10B0000}"/>
    <cellStyle name="輸出 4 2 2 4 5 2" xfId="30392" xr:uid="{00000000-0005-0000-0000-00007A500000}"/>
    <cellStyle name="輸出 4 2 2 4 5 3" xfId="44537" xr:uid="{00000000-0005-0000-0000-00007A500000}"/>
    <cellStyle name="輸出 4 2 2 4 6" xfId="16933" xr:uid="{00000000-0005-0000-0000-0000B10B0000}"/>
    <cellStyle name="輸出 4 2 2 4 6 2" xfId="35489" xr:uid="{00000000-0005-0000-0000-00007B500000}"/>
    <cellStyle name="輸出 4 2 2 4 6 3" xfId="49182" xr:uid="{00000000-0005-0000-0000-00007B500000}"/>
    <cellStyle name="輸出 4 2 2 4 7" xfId="17684" xr:uid="{00000000-0005-0000-0000-0000C3060000}"/>
    <cellStyle name="輸出 4 2 2 4 7 2" xfId="36240" xr:uid="{00000000-0005-0000-0000-00007C500000}"/>
    <cellStyle name="輸出 4 2 2 4 7 3" xfId="49855" xr:uid="{00000000-0005-0000-0000-00007C500000}"/>
    <cellStyle name="輸出 4 2 2 4 8" xfId="18339" xr:uid="{00000000-0005-0000-0000-0000B10B0000}"/>
    <cellStyle name="輸出 4 2 2 4 8 2" xfId="36895" xr:uid="{00000000-0005-0000-0000-00007D500000}"/>
    <cellStyle name="輸出 4 2 2 4 8 3" xfId="50420" xr:uid="{00000000-0005-0000-0000-00007D500000}"/>
    <cellStyle name="輸出 4 2 2 4 9" xfId="21791" xr:uid="{00000000-0005-0000-0000-0000C3060000}"/>
    <cellStyle name="輸出 4 2 2 4 9 2" xfId="40331" xr:uid="{00000000-0005-0000-0000-00007E500000}"/>
    <cellStyle name="輸出 4 2 2 4 9 3" xfId="53679" xr:uid="{00000000-0005-0000-0000-00007E500000}"/>
    <cellStyle name="輸出 4 2 2 5" xfId="4897" xr:uid="{00000000-0005-0000-0000-0000AE0B0000}"/>
    <cellStyle name="輸出 4 2 2 5 2" xfId="25348" xr:uid="{00000000-0005-0000-0000-00007F500000}"/>
    <cellStyle name="輸出 4 2 2 5 3" xfId="27644" xr:uid="{00000000-0005-0000-0000-00007F500000}"/>
    <cellStyle name="輸出 4 2 2 6" xfId="11241" xr:uid="{00000000-0005-0000-0000-0000292C0000}"/>
    <cellStyle name="輸出 4 2 2 7" xfId="15823" xr:uid="{00000000-0005-0000-0000-0000AE0B0000}"/>
    <cellStyle name="輸出 4 2 2 7 2" xfId="34379" xr:uid="{00000000-0005-0000-0000-000081500000}"/>
    <cellStyle name="輸出 4 2 2 7 3" xfId="48232" xr:uid="{00000000-0005-0000-0000-000081500000}"/>
    <cellStyle name="輸出 4 2 2 8" xfId="13093" xr:uid="{00000000-0005-0000-0000-0000AE0B0000}"/>
    <cellStyle name="輸出 4 2 2 8 2" xfId="31649" xr:uid="{00000000-0005-0000-0000-000082500000}"/>
    <cellStyle name="輸出 4 2 2 8 3" xfId="45732" xr:uid="{00000000-0005-0000-0000-000082500000}"/>
    <cellStyle name="輸出 4 2 2 9" xfId="17888" xr:uid="{00000000-0005-0000-0000-0000C3060000}"/>
    <cellStyle name="輸出 4 2 2 9 2" xfId="36444" xr:uid="{00000000-0005-0000-0000-000083500000}"/>
    <cellStyle name="輸出 4 2 2 9 3" xfId="50029" xr:uid="{00000000-0005-0000-0000-000083500000}"/>
    <cellStyle name="輸出 4 2 3" xfId="1685" xr:uid="{00000000-0005-0000-0000-0000C4060000}"/>
    <cellStyle name="輸出 4 2 3 10" xfId="15165" xr:uid="{00000000-0005-0000-0000-0000B20B0000}"/>
    <cellStyle name="輸出 4 2 3 10 2" xfId="33721" xr:uid="{00000000-0005-0000-0000-000085500000}"/>
    <cellStyle name="輸出 4 2 3 10 3" xfId="47669" xr:uid="{00000000-0005-0000-0000-000085500000}"/>
    <cellStyle name="輸出 4 2 3 11" xfId="21225" xr:uid="{00000000-0005-0000-0000-0000C4060000}"/>
    <cellStyle name="輸出 4 2 3 11 2" xfId="39765" xr:uid="{00000000-0005-0000-0000-000086500000}"/>
    <cellStyle name="輸出 4 2 3 11 3" xfId="53113" xr:uid="{00000000-0005-0000-0000-000086500000}"/>
    <cellStyle name="輸出 4 2 3 12" xfId="17859" xr:uid="{00000000-0005-0000-0000-0000C4060000}"/>
    <cellStyle name="輸出 4 2 3 12 2" xfId="36415" xr:uid="{00000000-0005-0000-0000-000087500000}"/>
    <cellStyle name="輸出 4 2 3 12 3" xfId="50004" xr:uid="{00000000-0005-0000-0000-000087500000}"/>
    <cellStyle name="輸出 4 2 3 13" xfId="22379" xr:uid="{00000000-0005-0000-0000-0000B20B0000}"/>
    <cellStyle name="輸出 4 2 3 13 2" xfId="40919" xr:uid="{00000000-0005-0000-0000-000088500000}"/>
    <cellStyle name="輸出 4 2 3 13 3" xfId="54113" xr:uid="{00000000-0005-0000-0000-000088500000}"/>
    <cellStyle name="輸出 4 2 3 14" xfId="23306" xr:uid="{00000000-0005-0000-0000-000084500000}"/>
    <cellStyle name="輸出 4 2 3 15" xfId="23096" xr:uid="{00000000-0005-0000-0000-000084500000}"/>
    <cellStyle name="輸出 4 2 3 16" xfId="54672" xr:uid="{00000000-0005-0000-0000-0000C4060000}"/>
    <cellStyle name="輸出 4 2 3 2" xfId="1993" xr:uid="{00000000-0005-0000-0000-0000C4060000}"/>
    <cellStyle name="輸出 4 2 3 2 10" xfId="11904" xr:uid="{00000000-0005-0000-0000-0000C4060000}"/>
    <cellStyle name="輸出 4 2 3 2 10 2" xfId="30468" xr:uid="{00000000-0005-0000-0000-00008A500000}"/>
    <cellStyle name="輸出 4 2 3 2 10 3" xfId="44613" xr:uid="{00000000-0005-0000-0000-00008A500000}"/>
    <cellStyle name="輸出 4 2 3 2 11" xfId="19190" xr:uid="{00000000-0005-0000-0000-0000B30B0000}"/>
    <cellStyle name="輸出 4 2 3 2 11 2" xfId="37746" xr:uid="{00000000-0005-0000-0000-00008B500000}"/>
    <cellStyle name="輸出 4 2 3 2 11 3" xfId="51238" xr:uid="{00000000-0005-0000-0000-00008B500000}"/>
    <cellStyle name="輸出 4 2 3 2 12" xfId="23513" xr:uid="{00000000-0005-0000-0000-000089500000}"/>
    <cellStyle name="輸出 4 2 3 2 13" xfId="54913" xr:uid="{00000000-0005-0000-0000-0000C4060000}"/>
    <cellStyle name="輸出 4 2 3 2 2" xfId="5200" xr:uid="{00000000-0005-0000-0000-0000B30B0000}"/>
    <cellStyle name="輸出 4 2 3 2 2 2" xfId="20227" xr:uid="{00000000-0005-0000-0000-00007B0F0000}"/>
    <cellStyle name="輸出 4 2 3 2 2 2 2" xfId="38779" xr:uid="{00000000-0005-0000-0000-00008D500000}"/>
    <cellStyle name="輸出 4 2 3 2 2 2 3" xfId="52258" xr:uid="{00000000-0005-0000-0000-00008D500000}"/>
    <cellStyle name="輸出 4 2 3 2 2 3" xfId="25617" xr:uid="{00000000-0005-0000-0000-00008C500000}"/>
    <cellStyle name="輸出 4 2 3 2 3" xfId="7166" xr:uid="{00000000-0005-0000-0000-0000B30B0000}"/>
    <cellStyle name="輸出 4 2 3 2 3 2" xfId="27351" xr:uid="{00000000-0005-0000-0000-00008E500000}"/>
    <cellStyle name="輸出 4 2 3 2 3 3" xfId="42442" xr:uid="{00000000-0005-0000-0000-00008E500000}"/>
    <cellStyle name="輸出 4 2 3 2 4" xfId="4103" xr:uid="{00000000-0005-0000-0000-0000B30B0000}"/>
    <cellStyle name="輸出 4 2 3 2 4 2" xfId="24656" xr:uid="{00000000-0005-0000-0000-00008F500000}"/>
    <cellStyle name="輸出 4 2 3 2 4 3" xfId="22722" xr:uid="{00000000-0005-0000-0000-00008F500000}"/>
    <cellStyle name="輸出 4 2 3 2 5" xfId="7251" xr:uid="{00000000-0005-0000-0000-0000B30B0000}"/>
    <cellStyle name="輸出 4 2 3 2 5 2" xfId="27436" xr:uid="{00000000-0005-0000-0000-000090500000}"/>
    <cellStyle name="輸出 4 2 3 2 5 3" xfId="42527" xr:uid="{00000000-0005-0000-0000-000090500000}"/>
    <cellStyle name="輸出 4 2 3 2 6" xfId="11246" xr:uid="{00000000-0005-0000-0000-00002E2C0000}"/>
    <cellStyle name="輸出 4 2 3 2 7" xfId="12632" xr:uid="{00000000-0005-0000-0000-0000C4060000}"/>
    <cellStyle name="輸出 4 2 3 2 7 2" xfId="31188" xr:uid="{00000000-0005-0000-0000-000092500000}"/>
    <cellStyle name="輸出 4 2 3 2 7 3" xfId="45288" xr:uid="{00000000-0005-0000-0000-000092500000}"/>
    <cellStyle name="輸出 4 2 3 2 8" xfId="11506" xr:uid="{00000000-0005-0000-0000-0000B20B0000}"/>
    <cellStyle name="輸出 4 2 3 2 8 2" xfId="30070" xr:uid="{00000000-0005-0000-0000-000093500000}"/>
    <cellStyle name="輸出 4 2 3 2 8 3" xfId="44286" xr:uid="{00000000-0005-0000-0000-000093500000}"/>
    <cellStyle name="輸出 4 2 3 2 9" xfId="13704" xr:uid="{00000000-0005-0000-0000-0000B30B0000}"/>
    <cellStyle name="輸出 4 2 3 2 9 2" xfId="32260" xr:uid="{00000000-0005-0000-0000-000094500000}"/>
    <cellStyle name="輸出 4 2 3 2 9 3" xfId="46294" xr:uid="{00000000-0005-0000-0000-000094500000}"/>
    <cellStyle name="輸出 4 2 3 3" xfId="2855" xr:uid="{00000000-0005-0000-0000-0000C4060000}"/>
    <cellStyle name="輸出 4 2 3 3 10" xfId="18560" xr:uid="{00000000-0005-0000-0000-0000B40B0000}"/>
    <cellStyle name="輸出 4 2 3 3 10 2" xfId="37116" xr:uid="{00000000-0005-0000-0000-000096500000}"/>
    <cellStyle name="輸出 4 2 3 3 10 3" xfId="50618" xr:uid="{00000000-0005-0000-0000-000096500000}"/>
    <cellStyle name="輸出 4 2 3 3 11" xfId="55676" xr:uid="{00000000-0005-0000-0000-0000C4060000}"/>
    <cellStyle name="輸出 4 2 3 3 2" xfId="6062" xr:uid="{00000000-0005-0000-0000-0000B40B0000}"/>
    <cellStyle name="輸出 4 2 3 3 2 2" xfId="26470" xr:uid="{00000000-0005-0000-0000-000097500000}"/>
    <cellStyle name="輸出 4 2 3 3 2 3" xfId="41784" xr:uid="{00000000-0005-0000-0000-000097500000}"/>
    <cellStyle name="輸出 4 2 3 3 3" xfId="8028" xr:uid="{00000000-0005-0000-0000-0000B40B0000}"/>
    <cellStyle name="輸出 4 2 3 3 3 2" xfId="28056" xr:uid="{00000000-0005-0000-0000-000098500000}"/>
    <cellStyle name="輸出 4 2 3 3 3 3" xfId="42970" xr:uid="{00000000-0005-0000-0000-000098500000}"/>
    <cellStyle name="輸出 4 2 3 3 4" xfId="8888" xr:uid="{00000000-0005-0000-0000-0000B40B0000}"/>
    <cellStyle name="輸出 4 2 3 3 4 2" xfId="28737" xr:uid="{00000000-0005-0000-0000-000099500000}"/>
    <cellStyle name="輸出 4 2 3 3 4 3" xfId="43447" xr:uid="{00000000-0005-0000-0000-000099500000}"/>
    <cellStyle name="輸出 4 2 3 3 5" xfId="9745" xr:uid="{00000000-0005-0000-0000-0000B40B0000}"/>
    <cellStyle name="輸出 4 2 3 3 5 2" xfId="29346" xr:uid="{00000000-0005-0000-0000-00009A500000}"/>
    <cellStyle name="輸出 4 2 3 3 5 3" xfId="43944" xr:uid="{00000000-0005-0000-0000-00009A500000}"/>
    <cellStyle name="輸出 4 2 3 3 6" xfId="11247" xr:uid="{00000000-0005-0000-0000-00002F2C0000}"/>
    <cellStyle name="輸出 4 2 3 3 7" xfId="13034" xr:uid="{00000000-0005-0000-0000-0000B40B0000}"/>
    <cellStyle name="輸出 4 2 3 3 7 2" xfId="31590" xr:uid="{00000000-0005-0000-0000-00009C500000}"/>
    <cellStyle name="輸出 4 2 3 3 7 3" xfId="45673" xr:uid="{00000000-0005-0000-0000-00009C500000}"/>
    <cellStyle name="輸出 4 2 3 3 8" xfId="16761" xr:uid="{00000000-0005-0000-0000-0000B40B0000}"/>
    <cellStyle name="輸出 4 2 3 3 8 2" xfId="35317" xr:uid="{00000000-0005-0000-0000-00009D500000}"/>
    <cellStyle name="輸出 4 2 3 3 8 3" xfId="49030" xr:uid="{00000000-0005-0000-0000-00009D500000}"/>
    <cellStyle name="輸出 4 2 3 3 9" xfId="15407" xr:uid="{00000000-0005-0000-0000-0000C4060000}"/>
    <cellStyle name="輸出 4 2 3 3 9 2" xfId="33963" xr:uid="{00000000-0005-0000-0000-00009E500000}"/>
    <cellStyle name="輸出 4 2 3 3 9 3" xfId="47888" xr:uid="{00000000-0005-0000-0000-00009E500000}"/>
    <cellStyle name="輸出 4 2 3 4" xfId="3028" xr:uid="{00000000-0005-0000-0000-0000C4060000}"/>
    <cellStyle name="輸出 4 2 3 4 10" xfId="24230" xr:uid="{00000000-0005-0000-0000-00009F500000}"/>
    <cellStyle name="輸出 4 2 3 4 11" xfId="55849" xr:uid="{00000000-0005-0000-0000-0000C4060000}"/>
    <cellStyle name="輸出 4 2 3 4 2" xfId="6235" xr:uid="{00000000-0005-0000-0000-0000B50B0000}"/>
    <cellStyle name="輸出 4 2 3 4 2 2" xfId="20904" xr:uid="{00000000-0005-0000-0000-00007E0F0000}"/>
    <cellStyle name="輸出 4 2 3 4 2 2 2" xfId="39447" xr:uid="{00000000-0005-0000-0000-0000A1500000}"/>
    <cellStyle name="輸出 4 2 3 4 2 2 3" xfId="52808" xr:uid="{00000000-0005-0000-0000-0000A1500000}"/>
    <cellStyle name="輸出 4 2 3 4 2 3" xfId="26643" xr:uid="{00000000-0005-0000-0000-0000A0500000}"/>
    <cellStyle name="輸出 4 2 3 4 3" xfId="9918" xr:uid="{00000000-0005-0000-0000-0000B50B0000}"/>
    <cellStyle name="輸出 4 2 3 4 3 2" xfId="29519" xr:uid="{00000000-0005-0000-0000-0000A2500000}"/>
    <cellStyle name="輸出 4 2 3 4 3 3" xfId="44097" xr:uid="{00000000-0005-0000-0000-0000A2500000}"/>
    <cellStyle name="輸出 4 2 3 4 4" xfId="11248" xr:uid="{00000000-0005-0000-0000-0000302C0000}"/>
    <cellStyle name="輸出 4 2 3 4 5" xfId="12001" xr:uid="{00000000-0005-0000-0000-0000B50B0000}"/>
    <cellStyle name="輸出 4 2 3 4 5 2" xfId="30565" xr:uid="{00000000-0005-0000-0000-0000A4500000}"/>
    <cellStyle name="輸出 4 2 3 4 5 3" xfId="44709" xr:uid="{00000000-0005-0000-0000-0000A4500000}"/>
    <cellStyle name="輸出 4 2 3 4 6" xfId="16934" xr:uid="{00000000-0005-0000-0000-0000B50B0000}"/>
    <cellStyle name="輸出 4 2 3 4 6 2" xfId="35490" xr:uid="{00000000-0005-0000-0000-0000A5500000}"/>
    <cellStyle name="輸出 4 2 3 4 6 3" xfId="49183" xr:uid="{00000000-0005-0000-0000-0000A5500000}"/>
    <cellStyle name="輸出 4 2 3 4 7" xfId="15217" xr:uid="{00000000-0005-0000-0000-0000C4060000}"/>
    <cellStyle name="輸出 4 2 3 4 7 2" xfId="33773" xr:uid="{00000000-0005-0000-0000-0000A6500000}"/>
    <cellStyle name="輸出 4 2 3 4 7 3" xfId="47718" xr:uid="{00000000-0005-0000-0000-0000A6500000}"/>
    <cellStyle name="輸出 4 2 3 4 8" xfId="19026" xr:uid="{00000000-0005-0000-0000-0000B50B0000}"/>
    <cellStyle name="輸出 4 2 3 4 8 2" xfId="37582" xr:uid="{00000000-0005-0000-0000-0000A7500000}"/>
    <cellStyle name="輸出 4 2 3 4 8 3" xfId="51074" xr:uid="{00000000-0005-0000-0000-0000A7500000}"/>
    <cellStyle name="輸出 4 2 3 4 9" xfId="21792" xr:uid="{00000000-0005-0000-0000-0000C4060000}"/>
    <cellStyle name="輸出 4 2 3 4 9 2" xfId="40332" xr:uid="{00000000-0005-0000-0000-0000A8500000}"/>
    <cellStyle name="輸出 4 2 3 4 9 3" xfId="53680" xr:uid="{00000000-0005-0000-0000-0000A8500000}"/>
    <cellStyle name="輸出 4 2 3 5" xfId="4898" xr:uid="{00000000-0005-0000-0000-0000B20B0000}"/>
    <cellStyle name="輸出 4 2 3 5 2" xfId="25349" xr:uid="{00000000-0005-0000-0000-0000A9500000}"/>
    <cellStyle name="輸出 4 2 3 5 3" xfId="22499" xr:uid="{00000000-0005-0000-0000-0000A9500000}"/>
    <cellStyle name="輸出 4 2 3 6" xfId="11245" xr:uid="{00000000-0005-0000-0000-00002D2C0000}"/>
    <cellStyle name="輸出 4 2 3 7" xfId="13731" xr:uid="{00000000-0005-0000-0000-0000B20B0000}"/>
    <cellStyle name="輸出 4 2 3 7 2" xfId="32287" xr:uid="{00000000-0005-0000-0000-0000AB500000}"/>
    <cellStyle name="輸出 4 2 3 7 3" xfId="46319" xr:uid="{00000000-0005-0000-0000-0000AB500000}"/>
    <cellStyle name="輸出 4 2 3 8" xfId="18506" xr:uid="{00000000-0005-0000-0000-0000B20B0000}"/>
    <cellStyle name="輸出 4 2 3 8 2" xfId="37062" xr:uid="{00000000-0005-0000-0000-0000AC500000}"/>
    <cellStyle name="輸出 4 2 3 8 3" xfId="50568" xr:uid="{00000000-0005-0000-0000-0000AC500000}"/>
    <cellStyle name="輸出 4 2 3 9" xfId="18412" xr:uid="{00000000-0005-0000-0000-0000C4060000}"/>
    <cellStyle name="輸出 4 2 3 9 2" xfId="36968" xr:uid="{00000000-0005-0000-0000-0000AD500000}"/>
    <cellStyle name="輸出 4 2 3 9 3" xfId="50488" xr:uid="{00000000-0005-0000-0000-0000AD500000}"/>
    <cellStyle name="輸出 4 2 4" xfId="1995" xr:uid="{00000000-0005-0000-0000-0000C2060000}"/>
    <cellStyle name="輸出 4 2 4 10" xfId="17957" xr:uid="{00000000-0005-0000-0000-0000C2060000}"/>
    <cellStyle name="輸出 4 2 4 10 2" xfId="36513" xr:uid="{00000000-0005-0000-0000-0000AF500000}"/>
    <cellStyle name="輸出 4 2 4 10 3" xfId="50094" xr:uid="{00000000-0005-0000-0000-0000AF500000}"/>
    <cellStyle name="輸出 4 2 4 11" xfId="19754" xr:uid="{00000000-0005-0000-0000-0000B60B0000}"/>
    <cellStyle name="輸出 4 2 4 11 2" xfId="38310" xr:uid="{00000000-0005-0000-0000-0000B0500000}"/>
    <cellStyle name="輸出 4 2 4 11 3" xfId="51802" xr:uid="{00000000-0005-0000-0000-0000B0500000}"/>
    <cellStyle name="輸出 4 2 4 12" xfId="23515" xr:uid="{00000000-0005-0000-0000-0000AE500000}"/>
    <cellStyle name="輸出 4 2 4 13" xfId="54915" xr:uid="{00000000-0005-0000-0000-0000C2060000}"/>
    <cellStyle name="輸出 4 2 4 2" xfId="5202" xr:uid="{00000000-0005-0000-0000-0000B60B0000}"/>
    <cellStyle name="輸出 4 2 4 2 2" xfId="20229" xr:uid="{00000000-0005-0000-0000-0000800F0000}"/>
    <cellStyle name="輸出 4 2 4 2 2 2" xfId="38781" xr:uid="{00000000-0005-0000-0000-0000B2500000}"/>
    <cellStyle name="輸出 4 2 4 2 2 3" xfId="52260" xr:uid="{00000000-0005-0000-0000-0000B2500000}"/>
    <cellStyle name="輸出 4 2 4 2 3" xfId="25619" xr:uid="{00000000-0005-0000-0000-0000B1500000}"/>
    <cellStyle name="輸出 4 2 4 3" xfId="7168" xr:uid="{00000000-0005-0000-0000-0000B60B0000}"/>
    <cellStyle name="輸出 4 2 4 3 2" xfId="27353" xr:uid="{00000000-0005-0000-0000-0000B3500000}"/>
    <cellStyle name="輸出 4 2 4 3 3" xfId="42444" xr:uid="{00000000-0005-0000-0000-0000B3500000}"/>
    <cellStyle name="輸出 4 2 4 4" xfId="4105" xr:uid="{00000000-0005-0000-0000-0000B60B0000}"/>
    <cellStyle name="輸出 4 2 4 4 2" xfId="24658" xr:uid="{00000000-0005-0000-0000-0000B4500000}"/>
    <cellStyle name="輸出 4 2 4 4 3" xfId="24500" xr:uid="{00000000-0005-0000-0000-0000B4500000}"/>
    <cellStyle name="輸出 4 2 4 5" xfId="7250" xr:uid="{00000000-0005-0000-0000-0000B60B0000}"/>
    <cellStyle name="輸出 4 2 4 5 2" xfId="27435" xr:uid="{00000000-0005-0000-0000-0000B5500000}"/>
    <cellStyle name="輸出 4 2 4 5 3" xfId="42526" xr:uid="{00000000-0005-0000-0000-0000B5500000}"/>
    <cellStyle name="輸出 4 2 4 6" xfId="11249" xr:uid="{00000000-0005-0000-0000-0000312C0000}"/>
    <cellStyle name="輸出 4 2 4 7" xfId="12630" xr:uid="{00000000-0005-0000-0000-0000C2060000}"/>
    <cellStyle name="輸出 4 2 4 7 2" xfId="31186" xr:uid="{00000000-0005-0000-0000-0000B7500000}"/>
    <cellStyle name="輸出 4 2 4 7 3" xfId="45286" xr:uid="{00000000-0005-0000-0000-0000B7500000}"/>
    <cellStyle name="輸出 4 2 4 8" xfId="14429" xr:uid="{00000000-0005-0000-0000-0000B50B0000}"/>
    <cellStyle name="輸出 4 2 4 8 2" xfId="32985" xr:uid="{00000000-0005-0000-0000-0000B8500000}"/>
    <cellStyle name="輸出 4 2 4 8 3" xfId="46969" xr:uid="{00000000-0005-0000-0000-0000B8500000}"/>
    <cellStyle name="輸出 4 2 4 9" xfId="13594" xr:uid="{00000000-0005-0000-0000-0000B60B0000}"/>
    <cellStyle name="輸出 4 2 4 9 2" xfId="32150" xr:uid="{00000000-0005-0000-0000-0000B9500000}"/>
    <cellStyle name="輸出 4 2 4 9 3" xfId="46201" xr:uid="{00000000-0005-0000-0000-0000B9500000}"/>
    <cellStyle name="輸出 4 2 5" xfId="2853" xr:uid="{00000000-0005-0000-0000-0000C2060000}"/>
    <cellStyle name="輸出 4 2 5 10" xfId="17723" xr:uid="{00000000-0005-0000-0000-0000B70B0000}"/>
    <cellStyle name="輸出 4 2 5 10 2" xfId="36279" xr:uid="{00000000-0005-0000-0000-0000BB500000}"/>
    <cellStyle name="輸出 4 2 5 10 3" xfId="49892" xr:uid="{00000000-0005-0000-0000-0000BB500000}"/>
    <cellStyle name="輸出 4 2 5 11" xfId="55674" xr:uid="{00000000-0005-0000-0000-0000C2060000}"/>
    <cellStyle name="輸出 4 2 5 2" xfId="6060" xr:uid="{00000000-0005-0000-0000-0000B70B0000}"/>
    <cellStyle name="輸出 4 2 5 2 2" xfId="26468" xr:uid="{00000000-0005-0000-0000-0000BC500000}"/>
    <cellStyle name="輸出 4 2 5 2 3" xfId="41782" xr:uid="{00000000-0005-0000-0000-0000BC500000}"/>
    <cellStyle name="輸出 4 2 5 3" xfId="8026" xr:uid="{00000000-0005-0000-0000-0000B70B0000}"/>
    <cellStyle name="輸出 4 2 5 3 2" xfId="28054" xr:uid="{00000000-0005-0000-0000-0000BD500000}"/>
    <cellStyle name="輸出 4 2 5 3 3" xfId="42968" xr:uid="{00000000-0005-0000-0000-0000BD500000}"/>
    <cellStyle name="輸出 4 2 5 4" xfId="8886" xr:uid="{00000000-0005-0000-0000-0000B70B0000}"/>
    <cellStyle name="輸出 4 2 5 4 2" xfId="28735" xr:uid="{00000000-0005-0000-0000-0000BE500000}"/>
    <cellStyle name="輸出 4 2 5 4 3" xfId="43445" xr:uid="{00000000-0005-0000-0000-0000BE500000}"/>
    <cellStyle name="輸出 4 2 5 5" xfId="9743" xr:uid="{00000000-0005-0000-0000-0000B70B0000}"/>
    <cellStyle name="輸出 4 2 5 5 2" xfId="29344" xr:uid="{00000000-0005-0000-0000-0000BF500000}"/>
    <cellStyle name="輸出 4 2 5 5 3" xfId="43942" xr:uid="{00000000-0005-0000-0000-0000BF500000}"/>
    <cellStyle name="輸出 4 2 5 6" xfId="11250" xr:uid="{00000000-0005-0000-0000-0000322C0000}"/>
    <cellStyle name="輸出 4 2 5 7" xfId="13036" xr:uid="{00000000-0005-0000-0000-0000B70B0000}"/>
    <cellStyle name="輸出 4 2 5 7 2" xfId="31592" xr:uid="{00000000-0005-0000-0000-0000C1500000}"/>
    <cellStyle name="輸出 4 2 5 7 3" xfId="45675" xr:uid="{00000000-0005-0000-0000-0000C1500000}"/>
    <cellStyle name="輸出 4 2 5 8" xfId="16759" xr:uid="{00000000-0005-0000-0000-0000B70B0000}"/>
    <cellStyle name="輸出 4 2 5 8 2" xfId="35315" xr:uid="{00000000-0005-0000-0000-0000C2500000}"/>
    <cellStyle name="輸出 4 2 5 8 3" xfId="49028" xr:uid="{00000000-0005-0000-0000-0000C2500000}"/>
    <cellStyle name="輸出 4 2 5 9" xfId="14297" xr:uid="{00000000-0005-0000-0000-0000C2060000}"/>
    <cellStyle name="輸出 4 2 5 9 2" xfId="32853" xr:uid="{00000000-0005-0000-0000-0000C3500000}"/>
    <cellStyle name="輸出 4 2 5 9 3" xfId="46845" xr:uid="{00000000-0005-0000-0000-0000C3500000}"/>
    <cellStyle name="輸出 4 2 6" xfId="3026" xr:uid="{00000000-0005-0000-0000-0000C2060000}"/>
    <cellStyle name="輸出 4 2 6 10" xfId="24228" xr:uid="{00000000-0005-0000-0000-0000C4500000}"/>
    <cellStyle name="輸出 4 2 6 11" xfId="55847" xr:uid="{00000000-0005-0000-0000-0000C2060000}"/>
    <cellStyle name="輸出 4 2 6 2" xfId="6233" xr:uid="{00000000-0005-0000-0000-0000B80B0000}"/>
    <cellStyle name="輸出 4 2 6 2 2" xfId="20902" xr:uid="{00000000-0005-0000-0000-0000830F0000}"/>
    <cellStyle name="輸出 4 2 6 2 2 2" xfId="39445" xr:uid="{00000000-0005-0000-0000-0000C6500000}"/>
    <cellStyle name="輸出 4 2 6 2 2 3" xfId="52806" xr:uid="{00000000-0005-0000-0000-0000C6500000}"/>
    <cellStyle name="輸出 4 2 6 2 3" xfId="26641" xr:uid="{00000000-0005-0000-0000-0000C5500000}"/>
    <cellStyle name="輸出 4 2 6 3" xfId="9916" xr:uid="{00000000-0005-0000-0000-0000B80B0000}"/>
    <cellStyle name="輸出 4 2 6 3 2" xfId="29517" xr:uid="{00000000-0005-0000-0000-0000C7500000}"/>
    <cellStyle name="輸出 4 2 6 3 3" xfId="44095" xr:uid="{00000000-0005-0000-0000-0000C7500000}"/>
    <cellStyle name="輸出 4 2 6 4" xfId="11251" xr:uid="{00000000-0005-0000-0000-0000332C0000}"/>
    <cellStyle name="輸出 4 2 6 5" xfId="11999" xr:uid="{00000000-0005-0000-0000-0000B80B0000}"/>
    <cellStyle name="輸出 4 2 6 5 2" xfId="30563" xr:uid="{00000000-0005-0000-0000-0000C9500000}"/>
    <cellStyle name="輸出 4 2 6 5 3" xfId="44707" xr:uid="{00000000-0005-0000-0000-0000C9500000}"/>
    <cellStyle name="輸出 4 2 6 6" xfId="16932" xr:uid="{00000000-0005-0000-0000-0000B80B0000}"/>
    <cellStyle name="輸出 4 2 6 6 2" xfId="35488" xr:uid="{00000000-0005-0000-0000-0000CA500000}"/>
    <cellStyle name="輸出 4 2 6 6 3" xfId="49181" xr:uid="{00000000-0005-0000-0000-0000CA500000}"/>
    <cellStyle name="輸出 4 2 6 7" xfId="17875" xr:uid="{00000000-0005-0000-0000-0000C2060000}"/>
    <cellStyle name="輸出 4 2 6 7 2" xfId="36431" xr:uid="{00000000-0005-0000-0000-0000CB500000}"/>
    <cellStyle name="輸出 4 2 6 7 3" xfId="50017" xr:uid="{00000000-0005-0000-0000-0000CB500000}"/>
    <cellStyle name="輸出 4 2 6 8" xfId="14099" xr:uid="{00000000-0005-0000-0000-0000B80B0000}"/>
    <cellStyle name="輸出 4 2 6 8 2" xfId="32655" xr:uid="{00000000-0005-0000-0000-0000CC500000}"/>
    <cellStyle name="輸出 4 2 6 8 3" xfId="46657" xr:uid="{00000000-0005-0000-0000-0000CC500000}"/>
    <cellStyle name="輸出 4 2 6 9" xfId="21790" xr:uid="{00000000-0005-0000-0000-0000C2060000}"/>
    <cellStyle name="輸出 4 2 6 9 2" xfId="40330" xr:uid="{00000000-0005-0000-0000-0000CD500000}"/>
    <cellStyle name="輸出 4 2 6 9 3" xfId="53678" xr:uid="{00000000-0005-0000-0000-0000CD500000}"/>
    <cellStyle name="輸出 4 2 7" xfId="4896" xr:uid="{00000000-0005-0000-0000-0000AD0B0000}"/>
    <cellStyle name="輸出 4 2 7 2" xfId="25347" xr:uid="{00000000-0005-0000-0000-0000CE500000}"/>
    <cellStyle name="輸出 4 2 7 3" xfId="26842" xr:uid="{00000000-0005-0000-0000-0000CE500000}"/>
    <cellStyle name="輸出 4 2 8" xfId="11240" xr:uid="{00000000-0005-0000-0000-0000282C0000}"/>
    <cellStyle name="輸出 4 2 9" xfId="14905" xr:uid="{00000000-0005-0000-0000-0000AD0B0000}"/>
    <cellStyle name="輸出 4 2 9 2" xfId="33461" xr:uid="{00000000-0005-0000-0000-0000D0500000}"/>
    <cellStyle name="輸出 4 2 9 3" xfId="47421" xr:uid="{00000000-0005-0000-0000-0000D0500000}"/>
    <cellStyle name="輸出 4 3" xfId="1686" xr:uid="{00000000-0005-0000-0000-0000C5060000}"/>
    <cellStyle name="輸出 4 3 10" xfId="18999" xr:uid="{00000000-0005-0000-0000-0000B90B0000}"/>
    <cellStyle name="輸出 4 3 10 2" xfId="37555" xr:uid="{00000000-0005-0000-0000-0000D2500000}"/>
    <cellStyle name="輸出 4 3 10 3" xfId="51047" xr:uid="{00000000-0005-0000-0000-0000D2500000}"/>
    <cellStyle name="輸出 4 3 11" xfId="21226" xr:uid="{00000000-0005-0000-0000-0000C5060000}"/>
    <cellStyle name="輸出 4 3 11 2" xfId="39766" xr:uid="{00000000-0005-0000-0000-0000D3500000}"/>
    <cellStyle name="輸出 4 3 11 3" xfId="53114" xr:uid="{00000000-0005-0000-0000-0000D3500000}"/>
    <cellStyle name="輸出 4 3 12" xfId="17695" xr:uid="{00000000-0005-0000-0000-0000C5060000}"/>
    <cellStyle name="輸出 4 3 12 2" xfId="36251" xr:uid="{00000000-0005-0000-0000-0000D4500000}"/>
    <cellStyle name="輸出 4 3 12 3" xfId="49866" xr:uid="{00000000-0005-0000-0000-0000D4500000}"/>
    <cellStyle name="輸出 4 3 13" xfId="22380" xr:uid="{00000000-0005-0000-0000-0000B90B0000}"/>
    <cellStyle name="輸出 4 3 13 2" xfId="40920" xr:uid="{00000000-0005-0000-0000-0000D5500000}"/>
    <cellStyle name="輸出 4 3 13 3" xfId="54114" xr:uid="{00000000-0005-0000-0000-0000D5500000}"/>
    <cellStyle name="輸出 4 3 14" xfId="23307" xr:uid="{00000000-0005-0000-0000-0000D1500000}"/>
    <cellStyle name="輸出 4 3 15" xfId="29787" xr:uid="{00000000-0005-0000-0000-0000D1500000}"/>
    <cellStyle name="輸出 4 3 16" xfId="54673" xr:uid="{00000000-0005-0000-0000-0000C5060000}"/>
    <cellStyle name="輸出 4 3 2" xfId="1992" xr:uid="{00000000-0005-0000-0000-0000C5060000}"/>
    <cellStyle name="輸出 4 3 2 10" xfId="18135" xr:uid="{00000000-0005-0000-0000-0000C5060000}"/>
    <cellStyle name="輸出 4 3 2 10 2" xfId="36691" xr:uid="{00000000-0005-0000-0000-0000D7500000}"/>
    <cellStyle name="輸出 4 3 2 10 3" xfId="50246" xr:uid="{00000000-0005-0000-0000-0000D7500000}"/>
    <cellStyle name="輸出 4 3 2 11" xfId="19106" xr:uid="{00000000-0005-0000-0000-0000BA0B0000}"/>
    <cellStyle name="輸出 4 3 2 11 2" xfId="37662" xr:uid="{00000000-0005-0000-0000-0000D8500000}"/>
    <cellStyle name="輸出 4 3 2 11 3" xfId="51154" xr:uid="{00000000-0005-0000-0000-0000D8500000}"/>
    <cellStyle name="輸出 4 3 2 12" xfId="23512" xr:uid="{00000000-0005-0000-0000-0000D6500000}"/>
    <cellStyle name="輸出 4 3 2 13" xfId="54912" xr:uid="{00000000-0005-0000-0000-0000C5060000}"/>
    <cellStyle name="輸出 4 3 2 2" xfId="5199" xr:uid="{00000000-0005-0000-0000-0000BA0B0000}"/>
    <cellStyle name="輸出 4 3 2 2 2" xfId="20226" xr:uid="{00000000-0005-0000-0000-0000860F0000}"/>
    <cellStyle name="輸出 4 3 2 2 2 2" xfId="38778" xr:uid="{00000000-0005-0000-0000-0000DA500000}"/>
    <cellStyle name="輸出 4 3 2 2 2 3" xfId="52257" xr:uid="{00000000-0005-0000-0000-0000DA500000}"/>
    <cellStyle name="輸出 4 3 2 2 3" xfId="25616" xr:uid="{00000000-0005-0000-0000-0000D9500000}"/>
    <cellStyle name="輸出 4 3 2 3" xfId="7165" xr:uid="{00000000-0005-0000-0000-0000BA0B0000}"/>
    <cellStyle name="輸出 4 3 2 3 2" xfId="27350" xr:uid="{00000000-0005-0000-0000-0000DB500000}"/>
    <cellStyle name="輸出 4 3 2 3 3" xfId="42441" xr:uid="{00000000-0005-0000-0000-0000DB500000}"/>
    <cellStyle name="輸出 4 3 2 4" xfId="4102" xr:uid="{00000000-0005-0000-0000-0000BA0B0000}"/>
    <cellStyle name="輸出 4 3 2 4 2" xfId="24655" xr:uid="{00000000-0005-0000-0000-0000DC500000}"/>
    <cellStyle name="輸出 4 3 2 4 3" xfId="29705" xr:uid="{00000000-0005-0000-0000-0000DC500000}"/>
    <cellStyle name="輸出 4 3 2 5" xfId="8329" xr:uid="{00000000-0005-0000-0000-0000BA0B0000}"/>
    <cellStyle name="輸出 4 3 2 5 2" xfId="28288" xr:uid="{00000000-0005-0000-0000-0000DD500000}"/>
    <cellStyle name="輸出 4 3 2 5 3" xfId="43134" xr:uid="{00000000-0005-0000-0000-0000DD500000}"/>
    <cellStyle name="輸出 4 3 2 6" xfId="11253" xr:uid="{00000000-0005-0000-0000-0000352C0000}"/>
    <cellStyle name="輸出 4 3 2 7" xfId="12633" xr:uid="{00000000-0005-0000-0000-0000C5060000}"/>
    <cellStyle name="輸出 4 3 2 7 2" xfId="31189" xr:uid="{00000000-0005-0000-0000-0000DF500000}"/>
    <cellStyle name="輸出 4 3 2 7 3" xfId="45289" xr:uid="{00000000-0005-0000-0000-0000DF500000}"/>
    <cellStyle name="輸出 4 3 2 8" xfId="14639" xr:uid="{00000000-0005-0000-0000-0000B90B0000}"/>
    <cellStyle name="輸出 4 3 2 8 2" xfId="33195" xr:uid="{00000000-0005-0000-0000-0000E0500000}"/>
    <cellStyle name="輸出 4 3 2 8 3" xfId="47165" xr:uid="{00000000-0005-0000-0000-0000E0500000}"/>
    <cellStyle name="輸出 4 3 2 9" xfId="12120" xr:uid="{00000000-0005-0000-0000-0000BA0B0000}"/>
    <cellStyle name="輸出 4 3 2 9 2" xfId="30683" xr:uid="{00000000-0005-0000-0000-0000E1500000}"/>
    <cellStyle name="輸出 4 3 2 9 3" xfId="44824" xr:uid="{00000000-0005-0000-0000-0000E1500000}"/>
    <cellStyle name="輸出 4 3 3" xfId="2856" xr:uid="{00000000-0005-0000-0000-0000C5060000}"/>
    <cellStyle name="輸出 4 3 3 10" xfId="19495" xr:uid="{00000000-0005-0000-0000-0000BB0B0000}"/>
    <cellStyle name="輸出 4 3 3 10 2" xfId="38051" xr:uid="{00000000-0005-0000-0000-0000E3500000}"/>
    <cellStyle name="輸出 4 3 3 10 3" xfId="51543" xr:uid="{00000000-0005-0000-0000-0000E3500000}"/>
    <cellStyle name="輸出 4 3 3 11" xfId="55677" xr:uid="{00000000-0005-0000-0000-0000C5060000}"/>
    <cellStyle name="輸出 4 3 3 2" xfId="6063" xr:uid="{00000000-0005-0000-0000-0000BB0B0000}"/>
    <cellStyle name="輸出 4 3 3 2 2" xfId="26471" xr:uid="{00000000-0005-0000-0000-0000E4500000}"/>
    <cellStyle name="輸出 4 3 3 2 3" xfId="41785" xr:uid="{00000000-0005-0000-0000-0000E4500000}"/>
    <cellStyle name="輸出 4 3 3 3" xfId="8029" xr:uid="{00000000-0005-0000-0000-0000BB0B0000}"/>
    <cellStyle name="輸出 4 3 3 3 2" xfId="28057" xr:uid="{00000000-0005-0000-0000-0000E5500000}"/>
    <cellStyle name="輸出 4 3 3 3 3" xfId="42971" xr:uid="{00000000-0005-0000-0000-0000E5500000}"/>
    <cellStyle name="輸出 4 3 3 4" xfId="8889" xr:uid="{00000000-0005-0000-0000-0000BB0B0000}"/>
    <cellStyle name="輸出 4 3 3 4 2" xfId="28738" xr:uid="{00000000-0005-0000-0000-0000E6500000}"/>
    <cellStyle name="輸出 4 3 3 4 3" xfId="43448" xr:uid="{00000000-0005-0000-0000-0000E6500000}"/>
    <cellStyle name="輸出 4 3 3 5" xfId="9746" xr:uid="{00000000-0005-0000-0000-0000BB0B0000}"/>
    <cellStyle name="輸出 4 3 3 5 2" xfId="29347" xr:uid="{00000000-0005-0000-0000-0000E7500000}"/>
    <cellStyle name="輸出 4 3 3 5 3" xfId="43945" xr:uid="{00000000-0005-0000-0000-0000E7500000}"/>
    <cellStyle name="輸出 4 3 3 6" xfId="11254" xr:uid="{00000000-0005-0000-0000-0000362C0000}"/>
    <cellStyle name="輸出 4 3 3 7" xfId="13033" xr:uid="{00000000-0005-0000-0000-0000BB0B0000}"/>
    <cellStyle name="輸出 4 3 3 7 2" xfId="31589" xr:uid="{00000000-0005-0000-0000-0000E9500000}"/>
    <cellStyle name="輸出 4 3 3 7 3" xfId="45672" xr:uid="{00000000-0005-0000-0000-0000E9500000}"/>
    <cellStyle name="輸出 4 3 3 8" xfId="16762" xr:uid="{00000000-0005-0000-0000-0000BB0B0000}"/>
    <cellStyle name="輸出 4 3 3 8 2" xfId="35318" xr:uid="{00000000-0005-0000-0000-0000EA500000}"/>
    <cellStyle name="輸出 4 3 3 8 3" xfId="49031" xr:uid="{00000000-0005-0000-0000-0000EA500000}"/>
    <cellStyle name="輸出 4 3 3 9" xfId="14727" xr:uid="{00000000-0005-0000-0000-0000C5060000}"/>
    <cellStyle name="輸出 4 3 3 9 2" xfId="33283" xr:uid="{00000000-0005-0000-0000-0000EB500000}"/>
    <cellStyle name="輸出 4 3 3 9 3" xfId="47249" xr:uid="{00000000-0005-0000-0000-0000EB500000}"/>
    <cellStyle name="輸出 4 3 4" xfId="3029" xr:uid="{00000000-0005-0000-0000-0000C5060000}"/>
    <cellStyle name="輸出 4 3 4 10" xfId="24231" xr:uid="{00000000-0005-0000-0000-0000EC500000}"/>
    <cellStyle name="輸出 4 3 4 11" xfId="55850" xr:uid="{00000000-0005-0000-0000-0000C5060000}"/>
    <cellStyle name="輸出 4 3 4 2" xfId="6236" xr:uid="{00000000-0005-0000-0000-0000BC0B0000}"/>
    <cellStyle name="輸出 4 3 4 2 2" xfId="20905" xr:uid="{00000000-0005-0000-0000-0000890F0000}"/>
    <cellStyle name="輸出 4 3 4 2 2 2" xfId="39448" xr:uid="{00000000-0005-0000-0000-0000EE500000}"/>
    <cellStyle name="輸出 4 3 4 2 2 3" xfId="52809" xr:uid="{00000000-0005-0000-0000-0000EE500000}"/>
    <cellStyle name="輸出 4 3 4 2 3" xfId="26644" xr:uid="{00000000-0005-0000-0000-0000ED500000}"/>
    <cellStyle name="輸出 4 3 4 3" xfId="9919" xr:uid="{00000000-0005-0000-0000-0000BC0B0000}"/>
    <cellStyle name="輸出 4 3 4 3 2" xfId="29520" xr:uid="{00000000-0005-0000-0000-0000EF500000}"/>
    <cellStyle name="輸出 4 3 4 3 3" xfId="44098" xr:uid="{00000000-0005-0000-0000-0000EF500000}"/>
    <cellStyle name="輸出 4 3 4 4" xfId="11255" xr:uid="{00000000-0005-0000-0000-0000372C0000}"/>
    <cellStyle name="輸出 4 3 4 5" xfId="11830" xr:uid="{00000000-0005-0000-0000-0000BC0B0000}"/>
    <cellStyle name="輸出 4 3 4 5 2" xfId="30394" xr:uid="{00000000-0005-0000-0000-0000F1500000}"/>
    <cellStyle name="輸出 4 3 4 5 3" xfId="44539" xr:uid="{00000000-0005-0000-0000-0000F1500000}"/>
    <cellStyle name="輸出 4 3 4 6" xfId="16935" xr:uid="{00000000-0005-0000-0000-0000BC0B0000}"/>
    <cellStyle name="輸出 4 3 4 6 2" xfId="35491" xr:uid="{00000000-0005-0000-0000-0000F2500000}"/>
    <cellStyle name="輸出 4 3 4 6 3" xfId="49184" xr:uid="{00000000-0005-0000-0000-0000F2500000}"/>
    <cellStyle name="輸出 4 3 4 7" xfId="14767" xr:uid="{00000000-0005-0000-0000-0000C5060000}"/>
    <cellStyle name="輸出 4 3 4 7 2" xfId="33323" xr:uid="{00000000-0005-0000-0000-0000F3500000}"/>
    <cellStyle name="輸出 4 3 4 7 3" xfId="47288" xr:uid="{00000000-0005-0000-0000-0000F3500000}"/>
    <cellStyle name="輸出 4 3 4 8" xfId="18139" xr:uid="{00000000-0005-0000-0000-0000BC0B0000}"/>
    <cellStyle name="輸出 4 3 4 8 2" xfId="36695" xr:uid="{00000000-0005-0000-0000-0000F4500000}"/>
    <cellStyle name="輸出 4 3 4 8 3" xfId="50250" xr:uid="{00000000-0005-0000-0000-0000F4500000}"/>
    <cellStyle name="輸出 4 3 4 9" xfId="21793" xr:uid="{00000000-0005-0000-0000-0000C5060000}"/>
    <cellStyle name="輸出 4 3 4 9 2" xfId="40333" xr:uid="{00000000-0005-0000-0000-0000F5500000}"/>
    <cellStyle name="輸出 4 3 4 9 3" xfId="53681" xr:uid="{00000000-0005-0000-0000-0000F5500000}"/>
    <cellStyle name="輸出 4 3 5" xfId="4899" xr:uid="{00000000-0005-0000-0000-0000B90B0000}"/>
    <cellStyle name="輸出 4 3 5 2" xfId="25350" xr:uid="{00000000-0005-0000-0000-0000F6500000}"/>
    <cellStyle name="輸出 4 3 5 3" xfId="22498" xr:uid="{00000000-0005-0000-0000-0000F6500000}"/>
    <cellStyle name="輸出 4 3 6" xfId="11252" xr:uid="{00000000-0005-0000-0000-0000342C0000}"/>
    <cellStyle name="輸出 4 3 7" xfId="13464" xr:uid="{00000000-0005-0000-0000-0000B90B0000}"/>
    <cellStyle name="輸出 4 3 7 2" xfId="32020" xr:uid="{00000000-0005-0000-0000-0000F8500000}"/>
    <cellStyle name="輸出 4 3 7 3" xfId="46086" xr:uid="{00000000-0005-0000-0000-0000F8500000}"/>
    <cellStyle name="輸出 4 3 8" xfId="16256" xr:uid="{00000000-0005-0000-0000-0000B90B0000}"/>
    <cellStyle name="輸出 4 3 8 2" xfId="34812" xr:uid="{00000000-0005-0000-0000-0000F9500000}"/>
    <cellStyle name="輸出 4 3 8 3" xfId="48602" xr:uid="{00000000-0005-0000-0000-0000F9500000}"/>
    <cellStyle name="輸出 4 3 9" xfId="18183" xr:uid="{00000000-0005-0000-0000-0000C5060000}"/>
    <cellStyle name="輸出 4 3 9 2" xfId="36739" xr:uid="{00000000-0005-0000-0000-0000FA500000}"/>
    <cellStyle name="輸出 4 3 9 3" xfId="50290" xr:uid="{00000000-0005-0000-0000-0000FA500000}"/>
    <cellStyle name="輸出 4 4" xfId="1687" xr:uid="{00000000-0005-0000-0000-0000C6060000}"/>
    <cellStyle name="輸出 4 4 10" xfId="18901" xr:uid="{00000000-0005-0000-0000-0000BD0B0000}"/>
    <cellStyle name="輸出 4 4 10 2" xfId="37457" xr:uid="{00000000-0005-0000-0000-0000FC500000}"/>
    <cellStyle name="輸出 4 4 10 3" xfId="50949" xr:uid="{00000000-0005-0000-0000-0000FC500000}"/>
    <cellStyle name="輸出 4 4 11" xfId="21227" xr:uid="{00000000-0005-0000-0000-0000C6060000}"/>
    <cellStyle name="輸出 4 4 11 2" xfId="39767" xr:uid="{00000000-0005-0000-0000-0000FD500000}"/>
    <cellStyle name="輸出 4 4 11 3" xfId="53115" xr:uid="{00000000-0005-0000-0000-0000FD500000}"/>
    <cellStyle name="輸出 4 4 12" xfId="21079" xr:uid="{00000000-0005-0000-0000-0000C6060000}"/>
    <cellStyle name="輸出 4 4 12 2" xfId="39619" xr:uid="{00000000-0005-0000-0000-0000FE500000}"/>
    <cellStyle name="輸出 4 4 12 3" xfId="52967" xr:uid="{00000000-0005-0000-0000-0000FE500000}"/>
    <cellStyle name="輸出 4 4 13" xfId="22381" xr:uid="{00000000-0005-0000-0000-0000BD0B0000}"/>
    <cellStyle name="輸出 4 4 13 2" xfId="40921" xr:uid="{00000000-0005-0000-0000-0000FF500000}"/>
    <cellStyle name="輸出 4 4 13 3" xfId="54115" xr:uid="{00000000-0005-0000-0000-0000FF500000}"/>
    <cellStyle name="輸出 4 4 14" xfId="23308" xr:uid="{00000000-0005-0000-0000-0000FB500000}"/>
    <cellStyle name="輸出 4 4 15" xfId="23095" xr:uid="{00000000-0005-0000-0000-0000FB500000}"/>
    <cellStyle name="輸出 4 4 16" xfId="54674" xr:uid="{00000000-0005-0000-0000-0000C6060000}"/>
    <cellStyle name="輸出 4 4 2" xfId="1991" xr:uid="{00000000-0005-0000-0000-0000C6060000}"/>
    <cellStyle name="輸出 4 4 2 10" xfId="18093" xr:uid="{00000000-0005-0000-0000-0000C6060000}"/>
    <cellStyle name="輸出 4 4 2 10 2" xfId="36649" xr:uid="{00000000-0005-0000-0000-000001510000}"/>
    <cellStyle name="輸出 4 4 2 10 3" xfId="50209" xr:uid="{00000000-0005-0000-0000-000001510000}"/>
    <cellStyle name="輸出 4 4 2 11" xfId="19736" xr:uid="{00000000-0005-0000-0000-0000BE0B0000}"/>
    <cellStyle name="輸出 4 4 2 11 2" xfId="38292" xr:uid="{00000000-0005-0000-0000-000002510000}"/>
    <cellStyle name="輸出 4 4 2 11 3" xfId="51784" xr:uid="{00000000-0005-0000-0000-000002510000}"/>
    <cellStyle name="輸出 4 4 2 12" xfId="23511" xr:uid="{00000000-0005-0000-0000-000000510000}"/>
    <cellStyle name="輸出 4 4 2 13" xfId="54911" xr:uid="{00000000-0005-0000-0000-0000C6060000}"/>
    <cellStyle name="輸出 4 4 2 2" xfId="5198" xr:uid="{00000000-0005-0000-0000-0000BE0B0000}"/>
    <cellStyle name="輸出 4 4 2 2 2" xfId="20225" xr:uid="{00000000-0005-0000-0000-00008C0F0000}"/>
    <cellStyle name="輸出 4 4 2 2 2 2" xfId="38777" xr:uid="{00000000-0005-0000-0000-000004510000}"/>
    <cellStyle name="輸出 4 4 2 2 2 3" xfId="52256" xr:uid="{00000000-0005-0000-0000-000004510000}"/>
    <cellStyle name="輸出 4 4 2 2 3" xfId="25615" xr:uid="{00000000-0005-0000-0000-000003510000}"/>
    <cellStyle name="輸出 4 4 2 3" xfId="7164" xr:uid="{00000000-0005-0000-0000-0000BE0B0000}"/>
    <cellStyle name="輸出 4 4 2 3 2" xfId="27349" xr:uid="{00000000-0005-0000-0000-000005510000}"/>
    <cellStyle name="輸出 4 4 2 3 3" xfId="42440" xr:uid="{00000000-0005-0000-0000-000005510000}"/>
    <cellStyle name="輸出 4 4 2 4" xfId="4101" xr:uid="{00000000-0005-0000-0000-0000BE0B0000}"/>
    <cellStyle name="輸出 4 4 2 4 2" xfId="24654" xr:uid="{00000000-0005-0000-0000-000006510000}"/>
    <cellStyle name="輸出 4 4 2 4 3" xfId="24495" xr:uid="{00000000-0005-0000-0000-000006510000}"/>
    <cellStyle name="輸出 4 4 2 5" xfId="6676" xr:uid="{00000000-0005-0000-0000-0000BE0B0000}"/>
    <cellStyle name="輸出 4 4 2 5 2" xfId="26937" xr:uid="{00000000-0005-0000-0000-000007510000}"/>
    <cellStyle name="輸出 4 4 2 5 3" xfId="42111" xr:uid="{00000000-0005-0000-0000-000007510000}"/>
    <cellStyle name="輸出 4 4 2 6" xfId="11257" xr:uid="{00000000-0005-0000-0000-0000392C0000}"/>
    <cellStyle name="輸出 4 4 2 7" xfId="12634" xr:uid="{00000000-0005-0000-0000-0000C6060000}"/>
    <cellStyle name="輸出 4 4 2 7 2" xfId="31190" xr:uid="{00000000-0005-0000-0000-000009510000}"/>
    <cellStyle name="輸出 4 4 2 7 3" xfId="45290" xr:uid="{00000000-0005-0000-0000-000009510000}"/>
    <cellStyle name="輸出 4 4 2 8" xfId="14428" xr:uid="{00000000-0005-0000-0000-0000BD0B0000}"/>
    <cellStyle name="輸出 4 4 2 8 2" xfId="32984" xr:uid="{00000000-0005-0000-0000-00000A510000}"/>
    <cellStyle name="輸出 4 4 2 8 3" xfId="46968" xr:uid="{00000000-0005-0000-0000-00000A510000}"/>
    <cellStyle name="輸出 4 4 2 9" xfId="13749" xr:uid="{00000000-0005-0000-0000-0000BE0B0000}"/>
    <cellStyle name="輸出 4 4 2 9 2" xfId="32305" xr:uid="{00000000-0005-0000-0000-00000B510000}"/>
    <cellStyle name="輸出 4 4 2 9 3" xfId="46337" xr:uid="{00000000-0005-0000-0000-00000B510000}"/>
    <cellStyle name="輸出 4 4 3" xfId="2857" xr:uid="{00000000-0005-0000-0000-0000C6060000}"/>
    <cellStyle name="輸出 4 4 3 10" xfId="19660" xr:uid="{00000000-0005-0000-0000-0000BF0B0000}"/>
    <cellStyle name="輸出 4 4 3 10 2" xfId="38216" xr:uid="{00000000-0005-0000-0000-00000D510000}"/>
    <cellStyle name="輸出 4 4 3 10 3" xfId="51708" xr:uid="{00000000-0005-0000-0000-00000D510000}"/>
    <cellStyle name="輸出 4 4 3 11" xfId="55678" xr:uid="{00000000-0005-0000-0000-0000C6060000}"/>
    <cellStyle name="輸出 4 4 3 2" xfId="6064" xr:uid="{00000000-0005-0000-0000-0000BF0B0000}"/>
    <cellStyle name="輸出 4 4 3 2 2" xfId="26472" xr:uid="{00000000-0005-0000-0000-00000E510000}"/>
    <cellStyle name="輸出 4 4 3 2 3" xfId="41786" xr:uid="{00000000-0005-0000-0000-00000E510000}"/>
    <cellStyle name="輸出 4 4 3 3" xfId="8030" xr:uid="{00000000-0005-0000-0000-0000BF0B0000}"/>
    <cellStyle name="輸出 4 4 3 3 2" xfId="28058" xr:uid="{00000000-0005-0000-0000-00000F510000}"/>
    <cellStyle name="輸出 4 4 3 3 3" xfId="42972" xr:uid="{00000000-0005-0000-0000-00000F510000}"/>
    <cellStyle name="輸出 4 4 3 4" xfId="8890" xr:uid="{00000000-0005-0000-0000-0000BF0B0000}"/>
    <cellStyle name="輸出 4 4 3 4 2" xfId="28739" xr:uid="{00000000-0005-0000-0000-000010510000}"/>
    <cellStyle name="輸出 4 4 3 4 3" xfId="43449" xr:uid="{00000000-0005-0000-0000-000010510000}"/>
    <cellStyle name="輸出 4 4 3 5" xfId="9747" xr:uid="{00000000-0005-0000-0000-0000BF0B0000}"/>
    <cellStyle name="輸出 4 4 3 5 2" xfId="29348" xr:uid="{00000000-0005-0000-0000-000011510000}"/>
    <cellStyle name="輸出 4 4 3 5 3" xfId="43946" xr:uid="{00000000-0005-0000-0000-000011510000}"/>
    <cellStyle name="輸出 4 4 3 6" xfId="11258" xr:uid="{00000000-0005-0000-0000-00003A2C0000}"/>
    <cellStyle name="輸出 4 4 3 7" xfId="13032" xr:uid="{00000000-0005-0000-0000-0000BF0B0000}"/>
    <cellStyle name="輸出 4 4 3 7 2" xfId="31588" xr:uid="{00000000-0005-0000-0000-000013510000}"/>
    <cellStyle name="輸出 4 4 3 7 3" xfId="45671" xr:uid="{00000000-0005-0000-0000-000013510000}"/>
    <cellStyle name="輸出 4 4 3 8" xfId="16763" xr:uid="{00000000-0005-0000-0000-0000BF0B0000}"/>
    <cellStyle name="輸出 4 4 3 8 2" xfId="35319" xr:uid="{00000000-0005-0000-0000-000014510000}"/>
    <cellStyle name="輸出 4 4 3 8 3" xfId="49032" xr:uid="{00000000-0005-0000-0000-000014510000}"/>
    <cellStyle name="輸出 4 4 3 9" xfId="17201" xr:uid="{00000000-0005-0000-0000-0000C6060000}"/>
    <cellStyle name="輸出 4 4 3 9 2" xfId="35757" xr:uid="{00000000-0005-0000-0000-000015510000}"/>
    <cellStyle name="輸出 4 4 3 9 3" xfId="49431" xr:uid="{00000000-0005-0000-0000-000015510000}"/>
    <cellStyle name="輸出 4 4 4" xfId="3030" xr:uid="{00000000-0005-0000-0000-0000C6060000}"/>
    <cellStyle name="輸出 4 4 4 10" xfId="24232" xr:uid="{00000000-0005-0000-0000-000016510000}"/>
    <cellStyle name="輸出 4 4 4 11" xfId="55851" xr:uid="{00000000-0005-0000-0000-0000C6060000}"/>
    <cellStyle name="輸出 4 4 4 2" xfId="6237" xr:uid="{00000000-0005-0000-0000-0000C00B0000}"/>
    <cellStyle name="輸出 4 4 4 2 2" xfId="20906" xr:uid="{00000000-0005-0000-0000-00008F0F0000}"/>
    <cellStyle name="輸出 4 4 4 2 2 2" xfId="39449" xr:uid="{00000000-0005-0000-0000-000018510000}"/>
    <cellStyle name="輸出 4 4 4 2 2 3" xfId="52810" xr:uid="{00000000-0005-0000-0000-000018510000}"/>
    <cellStyle name="輸出 4 4 4 2 3" xfId="26645" xr:uid="{00000000-0005-0000-0000-000017510000}"/>
    <cellStyle name="輸出 4 4 4 3" xfId="9920" xr:uid="{00000000-0005-0000-0000-0000C00B0000}"/>
    <cellStyle name="輸出 4 4 4 3 2" xfId="29521" xr:uid="{00000000-0005-0000-0000-000019510000}"/>
    <cellStyle name="輸出 4 4 4 3 3" xfId="44099" xr:uid="{00000000-0005-0000-0000-000019510000}"/>
    <cellStyle name="輸出 4 4 4 4" xfId="11259" xr:uid="{00000000-0005-0000-0000-00003B2C0000}"/>
    <cellStyle name="輸出 4 4 4 5" xfId="12949" xr:uid="{00000000-0005-0000-0000-0000C00B0000}"/>
    <cellStyle name="輸出 4 4 4 5 2" xfId="31505" xr:uid="{00000000-0005-0000-0000-00001B510000}"/>
    <cellStyle name="輸出 4 4 4 5 3" xfId="45588" xr:uid="{00000000-0005-0000-0000-00001B510000}"/>
    <cellStyle name="輸出 4 4 4 6" xfId="16936" xr:uid="{00000000-0005-0000-0000-0000C00B0000}"/>
    <cellStyle name="輸出 4 4 4 6 2" xfId="35492" xr:uid="{00000000-0005-0000-0000-00001C510000}"/>
    <cellStyle name="輸出 4 4 4 6 3" xfId="49185" xr:uid="{00000000-0005-0000-0000-00001C510000}"/>
    <cellStyle name="輸出 4 4 4 7" xfId="18267" xr:uid="{00000000-0005-0000-0000-0000C6060000}"/>
    <cellStyle name="輸出 4 4 4 7 2" xfId="36823" xr:uid="{00000000-0005-0000-0000-00001D510000}"/>
    <cellStyle name="輸出 4 4 4 7 3" xfId="50361" xr:uid="{00000000-0005-0000-0000-00001D510000}"/>
    <cellStyle name="輸出 4 4 4 8" xfId="14722" xr:uid="{00000000-0005-0000-0000-0000C00B0000}"/>
    <cellStyle name="輸出 4 4 4 8 2" xfId="33278" xr:uid="{00000000-0005-0000-0000-00001E510000}"/>
    <cellStyle name="輸出 4 4 4 8 3" xfId="47245" xr:uid="{00000000-0005-0000-0000-00001E510000}"/>
    <cellStyle name="輸出 4 4 4 9" xfId="21794" xr:uid="{00000000-0005-0000-0000-0000C6060000}"/>
    <cellStyle name="輸出 4 4 4 9 2" xfId="40334" xr:uid="{00000000-0005-0000-0000-00001F510000}"/>
    <cellStyle name="輸出 4 4 4 9 3" xfId="53682" xr:uid="{00000000-0005-0000-0000-00001F510000}"/>
    <cellStyle name="輸出 4 4 5" xfId="4900" xr:uid="{00000000-0005-0000-0000-0000BD0B0000}"/>
    <cellStyle name="輸出 4 4 5 2" xfId="25351" xr:uid="{00000000-0005-0000-0000-000020510000}"/>
    <cellStyle name="輸出 4 4 5 3" xfId="27643" xr:uid="{00000000-0005-0000-0000-000020510000}"/>
    <cellStyle name="輸出 4 4 6" xfId="11256" xr:uid="{00000000-0005-0000-0000-0000382C0000}"/>
    <cellStyle name="輸出 4 4 7" xfId="13779" xr:uid="{00000000-0005-0000-0000-0000BD0B0000}"/>
    <cellStyle name="輸出 4 4 7 2" xfId="32335" xr:uid="{00000000-0005-0000-0000-000022510000}"/>
    <cellStyle name="輸出 4 4 7 3" xfId="46365" xr:uid="{00000000-0005-0000-0000-000022510000}"/>
    <cellStyle name="輸出 4 4 8" xfId="17998" xr:uid="{00000000-0005-0000-0000-0000BD0B0000}"/>
    <cellStyle name="輸出 4 4 8 2" xfId="36554" xr:uid="{00000000-0005-0000-0000-000023510000}"/>
    <cellStyle name="輸出 4 4 8 3" xfId="50123" xr:uid="{00000000-0005-0000-0000-000023510000}"/>
    <cellStyle name="輸出 4 4 9" xfId="17456" xr:uid="{00000000-0005-0000-0000-0000C6060000}"/>
    <cellStyle name="輸出 4 4 9 2" xfId="36012" xr:uid="{00000000-0005-0000-0000-000024510000}"/>
    <cellStyle name="輸出 4 4 9 3" xfId="49655" xr:uid="{00000000-0005-0000-0000-000024510000}"/>
    <cellStyle name="輸出 4 5" xfId="1996" xr:uid="{00000000-0005-0000-0000-0000C1060000}"/>
    <cellStyle name="輸出 4 5 10" xfId="18785" xr:uid="{00000000-0005-0000-0000-0000C1060000}"/>
    <cellStyle name="輸出 4 5 10 2" xfId="37341" xr:uid="{00000000-0005-0000-0000-000026510000}"/>
    <cellStyle name="輸出 4 5 10 3" xfId="50834" xr:uid="{00000000-0005-0000-0000-000026510000}"/>
    <cellStyle name="輸出 4 5 11" xfId="12326" xr:uid="{00000000-0005-0000-0000-0000C10B0000}"/>
    <cellStyle name="輸出 4 5 11 2" xfId="30887" xr:uid="{00000000-0005-0000-0000-000027510000}"/>
    <cellStyle name="輸出 4 5 11 3" xfId="44998" xr:uid="{00000000-0005-0000-0000-000027510000}"/>
    <cellStyle name="輸出 4 5 12" xfId="23516" xr:uid="{00000000-0005-0000-0000-000025510000}"/>
    <cellStyle name="輸出 4 5 13" xfId="54916" xr:uid="{00000000-0005-0000-0000-0000C1060000}"/>
    <cellStyle name="輸出 4 5 2" xfId="5203" xr:uid="{00000000-0005-0000-0000-0000C10B0000}"/>
    <cellStyle name="輸出 4 5 2 2" xfId="20230" xr:uid="{00000000-0005-0000-0000-0000910F0000}"/>
    <cellStyle name="輸出 4 5 2 2 2" xfId="38782" xr:uid="{00000000-0005-0000-0000-000029510000}"/>
    <cellStyle name="輸出 4 5 2 2 3" xfId="52261" xr:uid="{00000000-0005-0000-0000-000029510000}"/>
    <cellStyle name="輸出 4 5 2 3" xfId="25620" xr:uid="{00000000-0005-0000-0000-000028510000}"/>
    <cellStyle name="輸出 4 5 3" xfId="7169" xr:uid="{00000000-0005-0000-0000-0000C10B0000}"/>
    <cellStyle name="輸出 4 5 3 2" xfId="27354" xr:uid="{00000000-0005-0000-0000-00002A510000}"/>
    <cellStyle name="輸出 4 5 3 3" xfId="42445" xr:uid="{00000000-0005-0000-0000-00002A510000}"/>
    <cellStyle name="輸出 4 5 4" xfId="4106" xr:uid="{00000000-0005-0000-0000-0000C10B0000}"/>
    <cellStyle name="輸出 4 5 4 2" xfId="24659" xr:uid="{00000000-0005-0000-0000-00002B510000}"/>
    <cellStyle name="輸出 4 5 4 3" xfId="24507" xr:uid="{00000000-0005-0000-0000-00002B510000}"/>
    <cellStyle name="輸出 4 5 5" xfId="6678" xr:uid="{00000000-0005-0000-0000-0000C10B0000}"/>
    <cellStyle name="輸出 4 5 5 2" xfId="26939" xr:uid="{00000000-0005-0000-0000-00002C510000}"/>
    <cellStyle name="輸出 4 5 5 3" xfId="42113" xr:uid="{00000000-0005-0000-0000-00002C510000}"/>
    <cellStyle name="輸出 4 5 6" xfId="11260" xr:uid="{00000000-0005-0000-0000-00003C2C0000}"/>
    <cellStyle name="輸出 4 5 7" xfId="12629" xr:uid="{00000000-0005-0000-0000-0000C1060000}"/>
    <cellStyle name="輸出 4 5 7 2" xfId="31185" xr:uid="{00000000-0005-0000-0000-00002E510000}"/>
    <cellStyle name="輸出 4 5 7 3" xfId="45285" xr:uid="{00000000-0005-0000-0000-00002E510000}"/>
    <cellStyle name="輸出 4 5 8" xfId="14640" xr:uid="{00000000-0005-0000-0000-0000C00B0000}"/>
    <cellStyle name="輸出 4 5 8 2" xfId="33196" xr:uid="{00000000-0005-0000-0000-00002F510000}"/>
    <cellStyle name="輸出 4 5 8 3" xfId="47166" xr:uid="{00000000-0005-0000-0000-00002F510000}"/>
    <cellStyle name="輸出 4 5 9" xfId="13706" xr:uid="{00000000-0005-0000-0000-0000C10B0000}"/>
    <cellStyle name="輸出 4 5 9 2" xfId="32262" xr:uid="{00000000-0005-0000-0000-000030510000}"/>
    <cellStyle name="輸出 4 5 9 3" xfId="46296" xr:uid="{00000000-0005-0000-0000-000030510000}"/>
    <cellStyle name="輸出 4 6" xfId="2852" xr:uid="{00000000-0005-0000-0000-0000C1060000}"/>
    <cellStyle name="輸出 4 6 10" xfId="19460" xr:uid="{00000000-0005-0000-0000-0000C20B0000}"/>
    <cellStyle name="輸出 4 6 10 2" xfId="38016" xr:uid="{00000000-0005-0000-0000-000032510000}"/>
    <cellStyle name="輸出 4 6 10 3" xfId="51508" xr:uid="{00000000-0005-0000-0000-000032510000}"/>
    <cellStyle name="輸出 4 6 11" xfId="55673" xr:uid="{00000000-0005-0000-0000-0000C1060000}"/>
    <cellStyle name="輸出 4 6 2" xfId="6059" xr:uid="{00000000-0005-0000-0000-0000C20B0000}"/>
    <cellStyle name="輸出 4 6 2 2" xfId="26467" xr:uid="{00000000-0005-0000-0000-000033510000}"/>
    <cellStyle name="輸出 4 6 2 3" xfId="41781" xr:uid="{00000000-0005-0000-0000-000033510000}"/>
    <cellStyle name="輸出 4 6 3" xfId="8025" xr:uid="{00000000-0005-0000-0000-0000C20B0000}"/>
    <cellStyle name="輸出 4 6 3 2" xfId="28053" xr:uid="{00000000-0005-0000-0000-000034510000}"/>
    <cellStyle name="輸出 4 6 3 3" xfId="42967" xr:uid="{00000000-0005-0000-0000-000034510000}"/>
    <cellStyle name="輸出 4 6 4" xfId="8885" xr:uid="{00000000-0005-0000-0000-0000C20B0000}"/>
    <cellStyle name="輸出 4 6 4 2" xfId="28734" xr:uid="{00000000-0005-0000-0000-000035510000}"/>
    <cellStyle name="輸出 4 6 4 3" xfId="43444" xr:uid="{00000000-0005-0000-0000-000035510000}"/>
    <cellStyle name="輸出 4 6 5" xfId="9742" xr:uid="{00000000-0005-0000-0000-0000C20B0000}"/>
    <cellStyle name="輸出 4 6 5 2" xfId="29343" xr:uid="{00000000-0005-0000-0000-000036510000}"/>
    <cellStyle name="輸出 4 6 5 3" xfId="43941" xr:uid="{00000000-0005-0000-0000-000036510000}"/>
    <cellStyle name="輸出 4 6 6" xfId="11261" xr:uid="{00000000-0005-0000-0000-00003D2C0000}"/>
    <cellStyle name="輸出 4 6 7" xfId="13037" xr:uid="{00000000-0005-0000-0000-0000C20B0000}"/>
    <cellStyle name="輸出 4 6 7 2" xfId="31593" xr:uid="{00000000-0005-0000-0000-000038510000}"/>
    <cellStyle name="輸出 4 6 7 3" xfId="45676" xr:uid="{00000000-0005-0000-0000-000038510000}"/>
    <cellStyle name="輸出 4 6 8" xfId="16758" xr:uid="{00000000-0005-0000-0000-0000C20B0000}"/>
    <cellStyle name="輸出 4 6 8 2" xfId="35314" xr:uid="{00000000-0005-0000-0000-000039510000}"/>
    <cellStyle name="輸出 4 6 8 3" xfId="49027" xr:uid="{00000000-0005-0000-0000-000039510000}"/>
    <cellStyle name="輸出 4 6 9" xfId="18156" xr:uid="{00000000-0005-0000-0000-0000C1060000}"/>
    <cellStyle name="輸出 4 6 9 2" xfId="36712" xr:uid="{00000000-0005-0000-0000-00003A510000}"/>
    <cellStyle name="輸出 4 6 9 3" xfId="50265" xr:uid="{00000000-0005-0000-0000-00003A510000}"/>
    <cellStyle name="輸出 4 7" xfId="3025" xr:uid="{00000000-0005-0000-0000-0000C1060000}"/>
    <cellStyle name="輸出 4 7 10" xfId="24227" xr:uid="{00000000-0005-0000-0000-00003B510000}"/>
    <cellStyle name="輸出 4 7 11" xfId="55846" xr:uid="{00000000-0005-0000-0000-0000C1060000}"/>
    <cellStyle name="輸出 4 7 2" xfId="6232" xr:uid="{00000000-0005-0000-0000-0000C30B0000}"/>
    <cellStyle name="輸出 4 7 2 2" xfId="20901" xr:uid="{00000000-0005-0000-0000-0000940F0000}"/>
    <cellStyle name="輸出 4 7 2 2 2" xfId="39444" xr:uid="{00000000-0005-0000-0000-00003D510000}"/>
    <cellStyle name="輸出 4 7 2 2 3" xfId="52805" xr:uid="{00000000-0005-0000-0000-00003D510000}"/>
    <cellStyle name="輸出 4 7 2 3" xfId="26640" xr:uid="{00000000-0005-0000-0000-00003C510000}"/>
    <cellStyle name="輸出 4 7 3" xfId="9915" xr:uid="{00000000-0005-0000-0000-0000C30B0000}"/>
    <cellStyle name="輸出 4 7 3 2" xfId="29516" xr:uid="{00000000-0005-0000-0000-00003E510000}"/>
    <cellStyle name="輸出 4 7 3 3" xfId="44094" xr:uid="{00000000-0005-0000-0000-00003E510000}"/>
    <cellStyle name="輸出 4 7 4" xfId="11262" xr:uid="{00000000-0005-0000-0000-00003E2C0000}"/>
    <cellStyle name="輸出 4 7 5" xfId="12950" xr:uid="{00000000-0005-0000-0000-0000C30B0000}"/>
    <cellStyle name="輸出 4 7 5 2" xfId="31506" xr:uid="{00000000-0005-0000-0000-000040510000}"/>
    <cellStyle name="輸出 4 7 5 3" xfId="45589" xr:uid="{00000000-0005-0000-0000-000040510000}"/>
    <cellStyle name="輸出 4 7 6" xfId="16931" xr:uid="{00000000-0005-0000-0000-0000C30B0000}"/>
    <cellStyle name="輸出 4 7 6 2" xfId="35487" xr:uid="{00000000-0005-0000-0000-000041510000}"/>
    <cellStyle name="輸出 4 7 6 3" xfId="49180" xr:uid="{00000000-0005-0000-0000-000041510000}"/>
    <cellStyle name="輸出 4 7 7" xfId="17396" xr:uid="{00000000-0005-0000-0000-0000C1060000}"/>
    <cellStyle name="輸出 4 7 7 2" xfId="35952" xr:uid="{00000000-0005-0000-0000-000042510000}"/>
    <cellStyle name="輸出 4 7 7 3" xfId="49606" xr:uid="{00000000-0005-0000-0000-000042510000}"/>
    <cellStyle name="輸出 4 7 8" xfId="19600" xr:uid="{00000000-0005-0000-0000-0000C30B0000}"/>
    <cellStyle name="輸出 4 7 8 2" xfId="38156" xr:uid="{00000000-0005-0000-0000-000043510000}"/>
    <cellStyle name="輸出 4 7 8 3" xfId="51648" xr:uid="{00000000-0005-0000-0000-000043510000}"/>
    <cellStyle name="輸出 4 7 9" xfId="21789" xr:uid="{00000000-0005-0000-0000-0000C1060000}"/>
    <cellStyle name="輸出 4 7 9 2" xfId="40329" xr:uid="{00000000-0005-0000-0000-000044510000}"/>
    <cellStyle name="輸出 4 7 9 3" xfId="53677" xr:uid="{00000000-0005-0000-0000-000044510000}"/>
    <cellStyle name="輸出 4 8" xfId="4895" xr:uid="{00000000-0005-0000-0000-0000AC0B0000}"/>
    <cellStyle name="輸出 4 8 2" xfId="25346" xr:uid="{00000000-0005-0000-0000-000045510000}"/>
    <cellStyle name="輸出 4 8 3" xfId="22500" xr:uid="{00000000-0005-0000-0000-000045510000}"/>
    <cellStyle name="輸出 4 9" xfId="11239" xr:uid="{00000000-0005-0000-0000-0000272C0000}"/>
    <cellStyle name="輸出 5" xfId="1688" xr:uid="{00000000-0005-0000-0000-0000C7060000}"/>
    <cellStyle name="輸出 5 10" xfId="13655" xr:uid="{00000000-0005-0000-0000-0000C40B0000}"/>
    <cellStyle name="輸出 5 10 2" xfId="32211" xr:uid="{00000000-0005-0000-0000-000048510000}"/>
    <cellStyle name="輸出 5 10 3" xfId="46256" xr:uid="{00000000-0005-0000-0000-000048510000}"/>
    <cellStyle name="輸出 5 11" xfId="15773" xr:uid="{00000000-0005-0000-0000-0000C40B0000}"/>
    <cellStyle name="輸出 5 11 2" xfId="34329" xr:uid="{00000000-0005-0000-0000-000049510000}"/>
    <cellStyle name="輸出 5 11 3" xfId="48185" xr:uid="{00000000-0005-0000-0000-000049510000}"/>
    <cellStyle name="輸出 5 12" xfId="15930" xr:uid="{00000000-0005-0000-0000-0000C7060000}"/>
    <cellStyle name="輸出 5 12 2" xfId="34486" xr:uid="{00000000-0005-0000-0000-00004A510000}"/>
    <cellStyle name="輸出 5 12 3" xfId="48331" xr:uid="{00000000-0005-0000-0000-00004A510000}"/>
    <cellStyle name="輸出 5 13" xfId="14358" xr:uid="{00000000-0005-0000-0000-0000C40B0000}"/>
    <cellStyle name="輸出 5 13 2" xfId="32914" xr:uid="{00000000-0005-0000-0000-00004B510000}"/>
    <cellStyle name="輸出 5 13 3" xfId="46903" xr:uid="{00000000-0005-0000-0000-00004B510000}"/>
    <cellStyle name="輸出 5 14" xfId="21228" xr:uid="{00000000-0005-0000-0000-0000C7060000}"/>
    <cellStyle name="輸出 5 14 2" xfId="39768" xr:uid="{00000000-0005-0000-0000-00004C510000}"/>
    <cellStyle name="輸出 5 14 3" xfId="53116" xr:uid="{00000000-0005-0000-0000-00004C510000}"/>
    <cellStyle name="輸出 5 15" xfId="19312" xr:uid="{00000000-0005-0000-0000-0000C7060000}"/>
    <cellStyle name="輸出 5 15 2" xfId="37868" xr:uid="{00000000-0005-0000-0000-00004D510000}"/>
    <cellStyle name="輸出 5 15 3" xfId="51360" xr:uid="{00000000-0005-0000-0000-00004D510000}"/>
    <cellStyle name="輸出 5 16" xfId="22382" xr:uid="{00000000-0005-0000-0000-0000C40B0000}"/>
    <cellStyle name="輸出 5 16 2" xfId="40922" xr:uid="{00000000-0005-0000-0000-00004E510000}"/>
    <cellStyle name="輸出 5 16 3" xfId="54116" xr:uid="{00000000-0005-0000-0000-00004E510000}"/>
    <cellStyle name="輸出 5 17" xfId="23309" xr:uid="{00000000-0005-0000-0000-000047510000}"/>
    <cellStyle name="輸出 5 18" xfId="29786" xr:uid="{00000000-0005-0000-0000-000047510000}"/>
    <cellStyle name="輸出 5 19" xfId="54675" xr:uid="{00000000-0005-0000-0000-0000C7060000}"/>
    <cellStyle name="輸出 5 2" xfId="1689" xr:uid="{00000000-0005-0000-0000-0000C8060000}"/>
    <cellStyle name="輸出 5 2 10" xfId="17916" xr:uid="{00000000-0005-0000-0000-0000C50B0000}"/>
    <cellStyle name="輸出 5 2 10 2" xfId="36472" xr:uid="{00000000-0005-0000-0000-000050510000}"/>
    <cellStyle name="輸出 5 2 10 3" xfId="50055" xr:uid="{00000000-0005-0000-0000-000050510000}"/>
    <cellStyle name="輸出 5 2 11" xfId="18375" xr:uid="{00000000-0005-0000-0000-0000C8060000}"/>
    <cellStyle name="輸出 5 2 11 2" xfId="36931" xr:uid="{00000000-0005-0000-0000-000051510000}"/>
    <cellStyle name="輸出 5 2 11 3" xfId="50453" xr:uid="{00000000-0005-0000-0000-000051510000}"/>
    <cellStyle name="輸出 5 2 12" xfId="19891" xr:uid="{00000000-0005-0000-0000-0000C50B0000}"/>
    <cellStyle name="輸出 5 2 12 2" xfId="38447" xr:uid="{00000000-0005-0000-0000-000052510000}"/>
    <cellStyle name="輸出 5 2 12 3" xfId="51939" xr:uid="{00000000-0005-0000-0000-000052510000}"/>
    <cellStyle name="輸出 5 2 13" xfId="21229" xr:uid="{00000000-0005-0000-0000-0000C8060000}"/>
    <cellStyle name="輸出 5 2 13 2" xfId="39769" xr:uid="{00000000-0005-0000-0000-000053510000}"/>
    <cellStyle name="輸出 5 2 13 3" xfId="53117" xr:uid="{00000000-0005-0000-0000-000053510000}"/>
    <cellStyle name="輸出 5 2 14" xfId="19967" xr:uid="{00000000-0005-0000-0000-0000C8060000}"/>
    <cellStyle name="輸出 5 2 14 2" xfId="38523" xr:uid="{00000000-0005-0000-0000-000054510000}"/>
    <cellStyle name="輸出 5 2 14 3" xfId="52015" xr:uid="{00000000-0005-0000-0000-000054510000}"/>
    <cellStyle name="輸出 5 2 15" xfId="22383" xr:uid="{00000000-0005-0000-0000-0000C50B0000}"/>
    <cellStyle name="輸出 5 2 15 2" xfId="40923" xr:uid="{00000000-0005-0000-0000-000055510000}"/>
    <cellStyle name="輸出 5 2 15 3" xfId="54117" xr:uid="{00000000-0005-0000-0000-000055510000}"/>
    <cellStyle name="輸出 5 2 16" xfId="23310" xr:uid="{00000000-0005-0000-0000-00004F510000}"/>
    <cellStyle name="輸出 5 2 17" xfId="23094" xr:uid="{00000000-0005-0000-0000-00004F510000}"/>
    <cellStyle name="輸出 5 2 18" xfId="54676" xr:uid="{00000000-0005-0000-0000-0000C8060000}"/>
    <cellStyle name="輸出 5 2 2" xfId="1690" xr:uid="{00000000-0005-0000-0000-0000C9060000}"/>
    <cellStyle name="輸出 5 2 2 10" xfId="14345" xr:uid="{00000000-0005-0000-0000-0000C60B0000}"/>
    <cellStyle name="輸出 5 2 2 10 2" xfId="32901" xr:uid="{00000000-0005-0000-0000-000057510000}"/>
    <cellStyle name="輸出 5 2 2 10 3" xfId="46890" xr:uid="{00000000-0005-0000-0000-000057510000}"/>
    <cellStyle name="輸出 5 2 2 11" xfId="21230" xr:uid="{00000000-0005-0000-0000-0000C9060000}"/>
    <cellStyle name="輸出 5 2 2 11 2" xfId="39770" xr:uid="{00000000-0005-0000-0000-000058510000}"/>
    <cellStyle name="輸出 5 2 2 11 3" xfId="53118" xr:uid="{00000000-0005-0000-0000-000058510000}"/>
    <cellStyle name="輸出 5 2 2 12" xfId="19121" xr:uid="{00000000-0005-0000-0000-0000C9060000}"/>
    <cellStyle name="輸出 5 2 2 12 2" xfId="37677" xr:uid="{00000000-0005-0000-0000-000059510000}"/>
    <cellStyle name="輸出 5 2 2 12 3" xfId="51169" xr:uid="{00000000-0005-0000-0000-000059510000}"/>
    <cellStyle name="輸出 5 2 2 13" xfId="22384" xr:uid="{00000000-0005-0000-0000-0000C60B0000}"/>
    <cellStyle name="輸出 5 2 2 13 2" xfId="40924" xr:uid="{00000000-0005-0000-0000-00005A510000}"/>
    <cellStyle name="輸出 5 2 2 13 3" xfId="54118" xr:uid="{00000000-0005-0000-0000-00005A510000}"/>
    <cellStyle name="輸出 5 2 2 14" xfId="23311" xr:uid="{00000000-0005-0000-0000-000056510000}"/>
    <cellStyle name="輸出 5 2 2 15" xfId="29785" xr:uid="{00000000-0005-0000-0000-000056510000}"/>
    <cellStyle name="輸出 5 2 2 16" xfId="54677" xr:uid="{00000000-0005-0000-0000-0000C9060000}"/>
    <cellStyle name="輸出 5 2 2 2" xfId="1988" xr:uid="{00000000-0005-0000-0000-0000C9060000}"/>
    <cellStyle name="輸出 5 2 2 2 10" xfId="17393" xr:uid="{00000000-0005-0000-0000-0000C9060000}"/>
    <cellStyle name="輸出 5 2 2 2 10 2" xfId="35949" xr:uid="{00000000-0005-0000-0000-00005C510000}"/>
    <cellStyle name="輸出 5 2 2 2 10 3" xfId="49603" xr:uid="{00000000-0005-0000-0000-00005C510000}"/>
    <cellStyle name="輸出 5 2 2 2 11" xfId="18954" xr:uid="{00000000-0005-0000-0000-0000C70B0000}"/>
    <cellStyle name="輸出 5 2 2 2 11 2" xfId="37510" xr:uid="{00000000-0005-0000-0000-00005D510000}"/>
    <cellStyle name="輸出 5 2 2 2 11 3" xfId="51002" xr:uid="{00000000-0005-0000-0000-00005D510000}"/>
    <cellStyle name="輸出 5 2 2 2 12" xfId="23508" xr:uid="{00000000-0005-0000-0000-00005B510000}"/>
    <cellStyle name="輸出 5 2 2 2 13" xfId="54908" xr:uid="{00000000-0005-0000-0000-0000C9060000}"/>
    <cellStyle name="輸出 5 2 2 2 2" xfId="5195" xr:uid="{00000000-0005-0000-0000-0000C70B0000}"/>
    <cellStyle name="輸出 5 2 2 2 2 2" xfId="20222" xr:uid="{00000000-0005-0000-0000-0000990F0000}"/>
    <cellStyle name="輸出 5 2 2 2 2 2 2" xfId="38774" xr:uid="{00000000-0005-0000-0000-00005F510000}"/>
    <cellStyle name="輸出 5 2 2 2 2 2 3" xfId="52253" xr:uid="{00000000-0005-0000-0000-00005F510000}"/>
    <cellStyle name="輸出 5 2 2 2 2 3" xfId="25612" xr:uid="{00000000-0005-0000-0000-00005E510000}"/>
    <cellStyle name="輸出 5 2 2 2 3" xfId="7161" xr:uid="{00000000-0005-0000-0000-0000C70B0000}"/>
    <cellStyle name="輸出 5 2 2 2 3 2" xfId="27346" xr:uid="{00000000-0005-0000-0000-000060510000}"/>
    <cellStyle name="輸出 5 2 2 2 3 3" xfId="42437" xr:uid="{00000000-0005-0000-0000-000060510000}"/>
    <cellStyle name="輸出 5 2 2 2 4" xfId="4098" xr:uid="{00000000-0005-0000-0000-0000C70B0000}"/>
    <cellStyle name="輸出 5 2 2 2 4 2" xfId="24651" xr:uid="{00000000-0005-0000-0000-000061510000}"/>
    <cellStyle name="輸出 5 2 2 2 4 3" xfId="22724" xr:uid="{00000000-0005-0000-0000-000061510000}"/>
    <cellStyle name="輸出 5 2 2 2 5" xfId="6674" xr:uid="{00000000-0005-0000-0000-0000C70B0000}"/>
    <cellStyle name="輸出 5 2 2 2 5 2" xfId="26935" xr:uid="{00000000-0005-0000-0000-000062510000}"/>
    <cellStyle name="輸出 5 2 2 2 5 3" xfId="42109" xr:uid="{00000000-0005-0000-0000-000062510000}"/>
    <cellStyle name="輸出 5 2 2 2 6" xfId="11266" xr:uid="{00000000-0005-0000-0000-0000422C0000}"/>
    <cellStyle name="輸出 5 2 2 2 7" xfId="12637" xr:uid="{00000000-0005-0000-0000-0000C9060000}"/>
    <cellStyle name="輸出 5 2 2 2 7 2" xfId="31193" xr:uid="{00000000-0005-0000-0000-000064510000}"/>
    <cellStyle name="輸出 5 2 2 2 7 3" xfId="45293" xr:uid="{00000000-0005-0000-0000-000064510000}"/>
    <cellStyle name="輸出 5 2 2 2 8" xfId="14636" xr:uid="{00000000-0005-0000-0000-0000C60B0000}"/>
    <cellStyle name="輸出 5 2 2 2 8 2" xfId="33192" xr:uid="{00000000-0005-0000-0000-000065510000}"/>
    <cellStyle name="輸出 5 2 2 2 8 3" xfId="47162" xr:uid="{00000000-0005-0000-0000-000065510000}"/>
    <cellStyle name="輸出 5 2 2 2 9" xfId="12227" xr:uid="{00000000-0005-0000-0000-0000C70B0000}"/>
    <cellStyle name="輸出 5 2 2 2 9 2" xfId="30788" xr:uid="{00000000-0005-0000-0000-000066510000}"/>
    <cellStyle name="輸出 5 2 2 2 9 3" xfId="44912" xr:uid="{00000000-0005-0000-0000-000066510000}"/>
    <cellStyle name="輸出 5 2 2 3" xfId="2860" xr:uid="{00000000-0005-0000-0000-0000C9060000}"/>
    <cellStyle name="輸出 5 2 2 3 10" xfId="15564" xr:uid="{00000000-0005-0000-0000-0000C80B0000}"/>
    <cellStyle name="輸出 5 2 2 3 10 2" xfId="34120" xr:uid="{00000000-0005-0000-0000-000068510000}"/>
    <cellStyle name="輸出 5 2 2 3 10 3" xfId="48015" xr:uid="{00000000-0005-0000-0000-000068510000}"/>
    <cellStyle name="輸出 5 2 2 3 11" xfId="55681" xr:uid="{00000000-0005-0000-0000-0000C9060000}"/>
    <cellStyle name="輸出 5 2 2 3 2" xfId="6067" xr:uid="{00000000-0005-0000-0000-0000C80B0000}"/>
    <cellStyle name="輸出 5 2 2 3 2 2" xfId="26475" xr:uid="{00000000-0005-0000-0000-000069510000}"/>
    <cellStyle name="輸出 5 2 2 3 2 3" xfId="41789" xr:uid="{00000000-0005-0000-0000-000069510000}"/>
    <cellStyle name="輸出 5 2 2 3 3" xfId="8033" xr:uid="{00000000-0005-0000-0000-0000C80B0000}"/>
    <cellStyle name="輸出 5 2 2 3 3 2" xfId="28061" xr:uid="{00000000-0005-0000-0000-00006A510000}"/>
    <cellStyle name="輸出 5 2 2 3 3 3" xfId="42975" xr:uid="{00000000-0005-0000-0000-00006A510000}"/>
    <cellStyle name="輸出 5 2 2 3 4" xfId="8893" xr:uid="{00000000-0005-0000-0000-0000C80B0000}"/>
    <cellStyle name="輸出 5 2 2 3 4 2" xfId="28742" xr:uid="{00000000-0005-0000-0000-00006B510000}"/>
    <cellStyle name="輸出 5 2 2 3 4 3" xfId="43452" xr:uid="{00000000-0005-0000-0000-00006B510000}"/>
    <cellStyle name="輸出 5 2 2 3 5" xfId="9750" xr:uid="{00000000-0005-0000-0000-0000C80B0000}"/>
    <cellStyle name="輸出 5 2 2 3 5 2" xfId="29351" xr:uid="{00000000-0005-0000-0000-00006C510000}"/>
    <cellStyle name="輸出 5 2 2 3 5 3" xfId="43949" xr:uid="{00000000-0005-0000-0000-00006C510000}"/>
    <cellStyle name="輸出 5 2 2 3 6" xfId="11267" xr:uid="{00000000-0005-0000-0000-0000432C0000}"/>
    <cellStyle name="輸出 5 2 2 3 7" xfId="13029" xr:uid="{00000000-0005-0000-0000-0000C80B0000}"/>
    <cellStyle name="輸出 5 2 2 3 7 2" xfId="31585" xr:uid="{00000000-0005-0000-0000-00006E510000}"/>
    <cellStyle name="輸出 5 2 2 3 7 3" xfId="45668" xr:uid="{00000000-0005-0000-0000-00006E510000}"/>
    <cellStyle name="輸出 5 2 2 3 8" xfId="16766" xr:uid="{00000000-0005-0000-0000-0000C80B0000}"/>
    <cellStyle name="輸出 5 2 2 3 8 2" xfId="35322" xr:uid="{00000000-0005-0000-0000-00006F510000}"/>
    <cellStyle name="輸出 5 2 2 3 8 3" xfId="49035" xr:uid="{00000000-0005-0000-0000-00006F510000}"/>
    <cellStyle name="輸出 5 2 2 3 9" xfId="15847" xr:uid="{00000000-0005-0000-0000-0000C9060000}"/>
    <cellStyle name="輸出 5 2 2 3 9 2" xfId="34403" xr:uid="{00000000-0005-0000-0000-000070510000}"/>
    <cellStyle name="輸出 5 2 2 3 9 3" xfId="48254" xr:uid="{00000000-0005-0000-0000-000070510000}"/>
    <cellStyle name="輸出 5 2 2 4" xfId="3033" xr:uid="{00000000-0005-0000-0000-0000C9060000}"/>
    <cellStyle name="輸出 5 2 2 4 10" xfId="24235" xr:uid="{00000000-0005-0000-0000-000071510000}"/>
    <cellStyle name="輸出 5 2 2 4 11" xfId="55854" xr:uid="{00000000-0005-0000-0000-0000C9060000}"/>
    <cellStyle name="輸出 5 2 2 4 2" xfId="6240" xr:uid="{00000000-0005-0000-0000-0000C90B0000}"/>
    <cellStyle name="輸出 5 2 2 4 2 2" xfId="20909" xr:uid="{00000000-0005-0000-0000-00009C0F0000}"/>
    <cellStyle name="輸出 5 2 2 4 2 2 2" xfId="39452" xr:uid="{00000000-0005-0000-0000-000073510000}"/>
    <cellStyle name="輸出 5 2 2 4 2 2 3" xfId="52813" xr:uid="{00000000-0005-0000-0000-000073510000}"/>
    <cellStyle name="輸出 5 2 2 4 2 3" xfId="26648" xr:uid="{00000000-0005-0000-0000-000072510000}"/>
    <cellStyle name="輸出 5 2 2 4 3" xfId="9923" xr:uid="{00000000-0005-0000-0000-0000C90B0000}"/>
    <cellStyle name="輸出 5 2 2 4 3 2" xfId="29524" xr:uid="{00000000-0005-0000-0000-000074510000}"/>
    <cellStyle name="輸出 5 2 2 4 3 3" xfId="44102" xr:uid="{00000000-0005-0000-0000-000074510000}"/>
    <cellStyle name="輸出 5 2 2 4 4" xfId="11268" xr:uid="{00000000-0005-0000-0000-0000442C0000}"/>
    <cellStyle name="輸出 5 2 2 4 5" xfId="12948" xr:uid="{00000000-0005-0000-0000-0000C90B0000}"/>
    <cellStyle name="輸出 5 2 2 4 5 2" xfId="31504" xr:uid="{00000000-0005-0000-0000-000076510000}"/>
    <cellStyle name="輸出 5 2 2 4 5 3" xfId="45587" xr:uid="{00000000-0005-0000-0000-000076510000}"/>
    <cellStyle name="輸出 5 2 2 4 6" xfId="16939" xr:uid="{00000000-0005-0000-0000-0000C90B0000}"/>
    <cellStyle name="輸出 5 2 2 4 6 2" xfId="35495" xr:uid="{00000000-0005-0000-0000-000077510000}"/>
    <cellStyle name="輸出 5 2 2 4 6 3" xfId="49188" xr:uid="{00000000-0005-0000-0000-000077510000}"/>
    <cellStyle name="輸出 5 2 2 4 7" xfId="16244" xr:uid="{00000000-0005-0000-0000-0000C9060000}"/>
    <cellStyle name="輸出 5 2 2 4 7 2" xfId="34800" xr:uid="{00000000-0005-0000-0000-000078510000}"/>
    <cellStyle name="輸出 5 2 2 4 7 3" xfId="48590" xr:uid="{00000000-0005-0000-0000-000078510000}"/>
    <cellStyle name="輸出 5 2 2 4 8" xfId="19651" xr:uid="{00000000-0005-0000-0000-0000C90B0000}"/>
    <cellStyle name="輸出 5 2 2 4 8 2" xfId="38207" xr:uid="{00000000-0005-0000-0000-000079510000}"/>
    <cellStyle name="輸出 5 2 2 4 8 3" xfId="51699" xr:uid="{00000000-0005-0000-0000-000079510000}"/>
    <cellStyle name="輸出 5 2 2 4 9" xfId="21797" xr:uid="{00000000-0005-0000-0000-0000C9060000}"/>
    <cellStyle name="輸出 5 2 2 4 9 2" xfId="40337" xr:uid="{00000000-0005-0000-0000-00007A510000}"/>
    <cellStyle name="輸出 5 2 2 4 9 3" xfId="53685" xr:uid="{00000000-0005-0000-0000-00007A510000}"/>
    <cellStyle name="輸出 5 2 2 5" xfId="4903" xr:uid="{00000000-0005-0000-0000-0000C60B0000}"/>
    <cellStyle name="輸出 5 2 2 5 2" xfId="25354" xr:uid="{00000000-0005-0000-0000-00007B510000}"/>
    <cellStyle name="輸出 5 2 2 5 3" xfId="26844" xr:uid="{00000000-0005-0000-0000-00007B510000}"/>
    <cellStyle name="輸出 5 2 2 6" xfId="11265" xr:uid="{00000000-0005-0000-0000-0000412C0000}"/>
    <cellStyle name="輸出 5 2 2 7" xfId="15759" xr:uid="{00000000-0005-0000-0000-0000C60B0000}"/>
    <cellStyle name="輸出 5 2 2 7 2" xfId="34315" xr:uid="{00000000-0005-0000-0000-00007D510000}"/>
    <cellStyle name="輸出 5 2 2 7 3" xfId="48172" xr:uid="{00000000-0005-0000-0000-00007D510000}"/>
    <cellStyle name="輸出 5 2 2 8" xfId="18145" xr:uid="{00000000-0005-0000-0000-0000C60B0000}"/>
    <cellStyle name="輸出 5 2 2 8 2" xfId="36701" xr:uid="{00000000-0005-0000-0000-00007E510000}"/>
    <cellStyle name="輸出 5 2 2 8 3" xfId="50256" xr:uid="{00000000-0005-0000-0000-00007E510000}"/>
    <cellStyle name="輸出 5 2 2 9" xfId="17699" xr:uid="{00000000-0005-0000-0000-0000C9060000}"/>
    <cellStyle name="輸出 5 2 2 9 2" xfId="36255" xr:uid="{00000000-0005-0000-0000-00007F510000}"/>
    <cellStyle name="輸出 5 2 2 9 3" xfId="49870" xr:uid="{00000000-0005-0000-0000-00007F510000}"/>
    <cellStyle name="輸出 5 2 3" xfId="1691" xr:uid="{00000000-0005-0000-0000-0000CA060000}"/>
    <cellStyle name="輸出 5 2 3 10" xfId="14600" xr:uid="{00000000-0005-0000-0000-0000CA0B0000}"/>
    <cellStyle name="輸出 5 2 3 10 2" xfId="33156" xr:uid="{00000000-0005-0000-0000-000081510000}"/>
    <cellStyle name="輸出 5 2 3 10 3" xfId="47127" xr:uid="{00000000-0005-0000-0000-000081510000}"/>
    <cellStyle name="輸出 5 2 3 11" xfId="21231" xr:uid="{00000000-0005-0000-0000-0000CA060000}"/>
    <cellStyle name="輸出 5 2 3 11 2" xfId="39771" xr:uid="{00000000-0005-0000-0000-000082510000}"/>
    <cellStyle name="輸出 5 2 3 11 3" xfId="53119" xr:uid="{00000000-0005-0000-0000-000082510000}"/>
    <cellStyle name="輸出 5 2 3 12" xfId="19760" xr:uid="{00000000-0005-0000-0000-0000CA060000}"/>
    <cellStyle name="輸出 5 2 3 12 2" xfId="38316" xr:uid="{00000000-0005-0000-0000-000083510000}"/>
    <cellStyle name="輸出 5 2 3 12 3" xfId="51808" xr:uid="{00000000-0005-0000-0000-000083510000}"/>
    <cellStyle name="輸出 5 2 3 13" xfId="22385" xr:uid="{00000000-0005-0000-0000-0000CA0B0000}"/>
    <cellStyle name="輸出 5 2 3 13 2" xfId="40925" xr:uid="{00000000-0005-0000-0000-000084510000}"/>
    <cellStyle name="輸出 5 2 3 13 3" xfId="54119" xr:uid="{00000000-0005-0000-0000-000084510000}"/>
    <cellStyle name="輸出 5 2 3 14" xfId="23312" xr:uid="{00000000-0005-0000-0000-000080510000}"/>
    <cellStyle name="輸出 5 2 3 15" xfId="23093" xr:uid="{00000000-0005-0000-0000-000080510000}"/>
    <cellStyle name="輸出 5 2 3 16" xfId="54678" xr:uid="{00000000-0005-0000-0000-0000CA060000}"/>
    <cellStyle name="輸出 5 2 3 2" xfId="1987" xr:uid="{00000000-0005-0000-0000-0000CA060000}"/>
    <cellStyle name="輸出 5 2 3 2 10" xfId="17606" xr:uid="{00000000-0005-0000-0000-0000CA060000}"/>
    <cellStyle name="輸出 5 2 3 2 10 2" xfId="36162" xr:uid="{00000000-0005-0000-0000-000086510000}"/>
    <cellStyle name="輸出 5 2 3 2 10 3" xfId="49791" xr:uid="{00000000-0005-0000-0000-000086510000}"/>
    <cellStyle name="輸出 5 2 3 2 11" xfId="19131" xr:uid="{00000000-0005-0000-0000-0000CB0B0000}"/>
    <cellStyle name="輸出 5 2 3 2 11 2" xfId="37687" xr:uid="{00000000-0005-0000-0000-000087510000}"/>
    <cellStyle name="輸出 5 2 3 2 11 3" xfId="51179" xr:uid="{00000000-0005-0000-0000-000087510000}"/>
    <cellStyle name="輸出 5 2 3 2 12" xfId="23507" xr:uid="{00000000-0005-0000-0000-000085510000}"/>
    <cellStyle name="輸出 5 2 3 2 13" xfId="54907" xr:uid="{00000000-0005-0000-0000-0000CA060000}"/>
    <cellStyle name="輸出 5 2 3 2 2" xfId="5194" xr:uid="{00000000-0005-0000-0000-0000CB0B0000}"/>
    <cellStyle name="輸出 5 2 3 2 2 2" xfId="20221" xr:uid="{00000000-0005-0000-0000-00009F0F0000}"/>
    <cellStyle name="輸出 5 2 3 2 2 2 2" xfId="38773" xr:uid="{00000000-0005-0000-0000-000089510000}"/>
    <cellStyle name="輸出 5 2 3 2 2 2 3" xfId="52252" xr:uid="{00000000-0005-0000-0000-000089510000}"/>
    <cellStyle name="輸出 5 2 3 2 2 3" xfId="25611" xr:uid="{00000000-0005-0000-0000-000088510000}"/>
    <cellStyle name="輸出 5 2 3 2 3" xfId="7160" xr:uid="{00000000-0005-0000-0000-0000CB0B0000}"/>
    <cellStyle name="輸出 5 2 3 2 3 2" xfId="27345" xr:uid="{00000000-0005-0000-0000-00008A510000}"/>
    <cellStyle name="輸出 5 2 3 2 3 3" xfId="42436" xr:uid="{00000000-0005-0000-0000-00008A510000}"/>
    <cellStyle name="輸出 5 2 3 2 4" xfId="4097" xr:uid="{00000000-0005-0000-0000-0000CB0B0000}"/>
    <cellStyle name="輸出 5 2 3 2 4 2" xfId="24650" xr:uid="{00000000-0005-0000-0000-00008B510000}"/>
    <cellStyle name="輸出 5 2 3 2 4 3" xfId="29706" xr:uid="{00000000-0005-0000-0000-00008B510000}"/>
    <cellStyle name="輸出 5 2 3 2 5" xfId="6673" xr:uid="{00000000-0005-0000-0000-0000CB0B0000}"/>
    <cellStyle name="輸出 5 2 3 2 5 2" xfId="26934" xr:uid="{00000000-0005-0000-0000-00008C510000}"/>
    <cellStyle name="輸出 5 2 3 2 5 3" xfId="42108" xr:uid="{00000000-0005-0000-0000-00008C510000}"/>
    <cellStyle name="輸出 5 2 3 2 6" xfId="11270" xr:uid="{00000000-0005-0000-0000-0000462C0000}"/>
    <cellStyle name="輸出 5 2 3 2 7" xfId="12638" xr:uid="{00000000-0005-0000-0000-0000CA060000}"/>
    <cellStyle name="輸出 5 2 3 2 7 2" xfId="31194" xr:uid="{00000000-0005-0000-0000-00008E510000}"/>
    <cellStyle name="輸出 5 2 3 2 7 3" xfId="45294" xr:uid="{00000000-0005-0000-0000-00008E510000}"/>
    <cellStyle name="輸出 5 2 3 2 8" xfId="14425" xr:uid="{00000000-0005-0000-0000-0000CA0B0000}"/>
    <cellStyle name="輸出 5 2 3 2 8 2" xfId="32981" xr:uid="{00000000-0005-0000-0000-00008F510000}"/>
    <cellStyle name="輸出 5 2 3 2 8 3" xfId="46965" xr:uid="{00000000-0005-0000-0000-00008F510000}"/>
    <cellStyle name="輸出 5 2 3 2 9" xfId="13750" xr:uid="{00000000-0005-0000-0000-0000CB0B0000}"/>
    <cellStyle name="輸出 5 2 3 2 9 2" xfId="32306" xr:uid="{00000000-0005-0000-0000-000090510000}"/>
    <cellStyle name="輸出 5 2 3 2 9 3" xfId="46338" xr:uid="{00000000-0005-0000-0000-000090510000}"/>
    <cellStyle name="輸出 5 2 3 3" xfId="2861" xr:uid="{00000000-0005-0000-0000-0000CA060000}"/>
    <cellStyle name="輸出 5 2 3 3 10" xfId="14141" xr:uid="{00000000-0005-0000-0000-0000CC0B0000}"/>
    <cellStyle name="輸出 5 2 3 3 10 2" xfId="32697" xr:uid="{00000000-0005-0000-0000-000092510000}"/>
    <cellStyle name="輸出 5 2 3 3 10 3" xfId="46697" xr:uid="{00000000-0005-0000-0000-000092510000}"/>
    <cellStyle name="輸出 5 2 3 3 11" xfId="55682" xr:uid="{00000000-0005-0000-0000-0000CA060000}"/>
    <cellStyle name="輸出 5 2 3 3 2" xfId="6068" xr:uid="{00000000-0005-0000-0000-0000CC0B0000}"/>
    <cellStyle name="輸出 5 2 3 3 2 2" xfId="26476" xr:uid="{00000000-0005-0000-0000-000093510000}"/>
    <cellStyle name="輸出 5 2 3 3 2 3" xfId="41790" xr:uid="{00000000-0005-0000-0000-000093510000}"/>
    <cellStyle name="輸出 5 2 3 3 3" xfId="8034" xr:uid="{00000000-0005-0000-0000-0000CC0B0000}"/>
    <cellStyle name="輸出 5 2 3 3 3 2" xfId="28062" xr:uid="{00000000-0005-0000-0000-000094510000}"/>
    <cellStyle name="輸出 5 2 3 3 3 3" xfId="42976" xr:uid="{00000000-0005-0000-0000-000094510000}"/>
    <cellStyle name="輸出 5 2 3 3 4" xfId="8894" xr:uid="{00000000-0005-0000-0000-0000CC0B0000}"/>
    <cellStyle name="輸出 5 2 3 3 4 2" xfId="28743" xr:uid="{00000000-0005-0000-0000-000095510000}"/>
    <cellStyle name="輸出 5 2 3 3 4 3" xfId="43453" xr:uid="{00000000-0005-0000-0000-000095510000}"/>
    <cellStyle name="輸出 5 2 3 3 5" xfId="9751" xr:uid="{00000000-0005-0000-0000-0000CC0B0000}"/>
    <cellStyle name="輸出 5 2 3 3 5 2" xfId="29352" xr:uid="{00000000-0005-0000-0000-000096510000}"/>
    <cellStyle name="輸出 5 2 3 3 5 3" xfId="43950" xr:uid="{00000000-0005-0000-0000-000096510000}"/>
    <cellStyle name="輸出 5 2 3 3 6" xfId="11271" xr:uid="{00000000-0005-0000-0000-0000472C0000}"/>
    <cellStyle name="輸出 5 2 3 3 7" xfId="13028" xr:uid="{00000000-0005-0000-0000-0000CC0B0000}"/>
    <cellStyle name="輸出 5 2 3 3 7 2" xfId="31584" xr:uid="{00000000-0005-0000-0000-000098510000}"/>
    <cellStyle name="輸出 5 2 3 3 7 3" xfId="45667" xr:uid="{00000000-0005-0000-0000-000098510000}"/>
    <cellStyle name="輸出 5 2 3 3 8" xfId="16767" xr:uid="{00000000-0005-0000-0000-0000CC0B0000}"/>
    <cellStyle name="輸出 5 2 3 3 8 2" xfId="35323" xr:uid="{00000000-0005-0000-0000-000099510000}"/>
    <cellStyle name="輸出 5 2 3 3 8 3" xfId="49036" xr:uid="{00000000-0005-0000-0000-000099510000}"/>
    <cellStyle name="輸出 5 2 3 3 9" xfId="16238" xr:uid="{00000000-0005-0000-0000-0000CA060000}"/>
    <cellStyle name="輸出 5 2 3 3 9 2" xfId="34794" xr:uid="{00000000-0005-0000-0000-00009A510000}"/>
    <cellStyle name="輸出 5 2 3 3 9 3" xfId="48585" xr:uid="{00000000-0005-0000-0000-00009A510000}"/>
    <cellStyle name="輸出 5 2 3 4" xfId="3034" xr:uid="{00000000-0005-0000-0000-0000CA060000}"/>
    <cellStyle name="輸出 5 2 3 4 10" xfId="24236" xr:uid="{00000000-0005-0000-0000-00009B510000}"/>
    <cellStyle name="輸出 5 2 3 4 11" xfId="55855" xr:uid="{00000000-0005-0000-0000-0000CA060000}"/>
    <cellStyle name="輸出 5 2 3 4 2" xfId="6241" xr:uid="{00000000-0005-0000-0000-0000CD0B0000}"/>
    <cellStyle name="輸出 5 2 3 4 2 2" xfId="20910" xr:uid="{00000000-0005-0000-0000-0000A20F0000}"/>
    <cellStyle name="輸出 5 2 3 4 2 2 2" xfId="39453" xr:uid="{00000000-0005-0000-0000-00009D510000}"/>
    <cellStyle name="輸出 5 2 3 4 2 2 3" xfId="52814" xr:uid="{00000000-0005-0000-0000-00009D510000}"/>
    <cellStyle name="輸出 5 2 3 4 2 3" xfId="26649" xr:uid="{00000000-0005-0000-0000-00009C510000}"/>
    <cellStyle name="輸出 5 2 3 4 3" xfId="9924" xr:uid="{00000000-0005-0000-0000-0000CD0B0000}"/>
    <cellStyle name="輸出 5 2 3 4 3 2" xfId="29525" xr:uid="{00000000-0005-0000-0000-00009E510000}"/>
    <cellStyle name="輸出 5 2 3 4 3 3" xfId="44103" xr:uid="{00000000-0005-0000-0000-00009E510000}"/>
    <cellStyle name="輸出 5 2 3 4 4" xfId="11272" xr:uid="{00000000-0005-0000-0000-0000482C0000}"/>
    <cellStyle name="輸出 5 2 3 4 5" xfId="11997" xr:uid="{00000000-0005-0000-0000-0000CD0B0000}"/>
    <cellStyle name="輸出 5 2 3 4 5 2" xfId="30561" xr:uid="{00000000-0005-0000-0000-0000A0510000}"/>
    <cellStyle name="輸出 5 2 3 4 5 3" xfId="44705" xr:uid="{00000000-0005-0000-0000-0000A0510000}"/>
    <cellStyle name="輸出 5 2 3 4 6" xfId="16940" xr:uid="{00000000-0005-0000-0000-0000CD0B0000}"/>
    <cellStyle name="輸出 5 2 3 4 6 2" xfId="35496" xr:uid="{00000000-0005-0000-0000-0000A1510000}"/>
    <cellStyle name="輸出 5 2 3 4 6 3" xfId="49189" xr:uid="{00000000-0005-0000-0000-0000A1510000}"/>
    <cellStyle name="輸出 5 2 3 4 7" xfId="15949" xr:uid="{00000000-0005-0000-0000-0000CA060000}"/>
    <cellStyle name="輸出 5 2 3 4 7 2" xfId="34505" xr:uid="{00000000-0005-0000-0000-0000A2510000}"/>
    <cellStyle name="輸出 5 2 3 4 7 3" xfId="48346" xr:uid="{00000000-0005-0000-0000-0000A2510000}"/>
    <cellStyle name="輸出 5 2 3 4 8" xfId="19027" xr:uid="{00000000-0005-0000-0000-0000CD0B0000}"/>
    <cellStyle name="輸出 5 2 3 4 8 2" xfId="37583" xr:uid="{00000000-0005-0000-0000-0000A3510000}"/>
    <cellStyle name="輸出 5 2 3 4 8 3" xfId="51075" xr:uid="{00000000-0005-0000-0000-0000A3510000}"/>
    <cellStyle name="輸出 5 2 3 4 9" xfId="21798" xr:uid="{00000000-0005-0000-0000-0000CA060000}"/>
    <cellStyle name="輸出 5 2 3 4 9 2" xfId="40338" xr:uid="{00000000-0005-0000-0000-0000A4510000}"/>
    <cellStyle name="輸出 5 2 3 4 9 3" xfId="53686" xr:uid="{00000000-0005-0000-0000-0000A4510000}"/>
    <cellStyle name="輸出 5 2 3 5" xfId="4904" xr:uid="{00000000-0005-0000-0000-0000CA0B0000}"/>
    <cellStyle name="輸出 5 2 3 5 2" xfId="25355" xr:uid="{00000000-0005-0000-0000-0000A5510000}"/>
    <cellStyle name="輸出 5 2 3 5 3" xfId="26843" xr:uid="{00000000-0005-0000-0000-0000A5510000}"/>
    <cellStyle name="輸出 5 2 3 6" xfId="11269" xr:uid="{00000000-0005-0000-0000-0000452C0000}"/>
    <cellStyle name="輸出 5 2 3 7" xfId="14899" xr:uid="{00000000-0005-0000-0000-0000CA0B0000}"/>
    <cellStyle name="輸出 5 2 3 7 2" xfId="33455" xr:uid="{00000000-0005-0000-0000-0000A7510000}"/>
    <cellStyle name="輸出 5 2 3 7 3" xfId="47415" xr:uid="{00000000-0005-0000-0000-0000A7510000}"/>
    <cellStyle name="輸出 5 2 3 8" xfId="13092" xr:uid="{00000000-0005-0000-0000-0000CA0B0000}"/>
    <cellStyle name="輸出 5 2 3 8 2" xfId="31648" xr:uid="{00000000-0005-0000-0000-0000A8510000}"/>
    <cellStyle name="輸出 5 2 3 8 3" xfId="45731" xr:uid="{00000000-0005-0000-0000-0000A8510000}"/>
    <cellStyle name="輸出 5 2 3 9" xfId="14918" xr:uid="{00000000-0005-0000-0000-0000CA060000}"/>
    <cellStyle name="輸出 5 2 3 9 2" xfId="33474" xr:uid="{00000000-0005-0000-0000-0000A9510000}"/>
    <cellStyle name="輸出 5 2 3 9 3" xfId="47433" xr:uid="{00000000-0005-0000-0000-0000A9510000}"/>
    <cellStyle name="輸出 5 2 4" xfId="1989" xr:uid="{00000000-0005-0000-0000-0000C8060000}"/>
    <cellStyle name="輸出 5 2 4 10" xfId="18078" xr:uid="{00000000-0005-0000-0000-0000C8060000}"/>
    <cellStyle name="輸出 5 2 4 10 2" xfId="36634" xr:uid="{00000000-0005-0000-0000-0000AB510000}"/>
    <cellStyle name="輸出 5 2 4 10 3" xfId="50196" xr:uid="{00000000-0005-0000-0000-0000AB510000}"/>
    <cellStyle name="輸出 5 2 4 11" xfId="19785" xr:uid="{00000000-0005-0000-0000-0000CE0B0000}"/>
    <cellStyle name="輸出 5 2 4 11 2" xfId="38341" xr:uid="{00000000-0005-0000-0000-0000AC510000}"/>
    <cellStyle name="輸出 5 2 4 11 3" xfId="51833" xr:uid="{00000000-0005-0000-0000-0000AC510000}"/>
    <cellStyle name="輸出 5 2 4 12" xfId="23509" xr:uid="{00000000-0005-0000-0000-0000AA510000}"/>
    <cellStyle name="輸出 5 2 4 13" xfId="54909" xr:uid="{00000000-0005-0000-0000-0000C8060000}"/>
    <cellStyle name="輸出 5 2 4 2" xfId="5196" xr:uid="{00000000-0005-0000-0000-0000CE0B0000}"/>
    <cellStyle name="輸出 5 2 4 2 2" xfId="20223" xr:uid="{00000000-0005-0000-0000-0000A40F0000}"/>
    <cellStyle name="輸出 5 2 4 2 2 2" xfId="38775" xr:uid="{00000000-0005-0000-0000-0000AE510000}"/>
    <cellStyle name="輸出 5 2 4 2 2 3" xfId="52254" xr:uid="{00000000-0005-0000-0000-0000AE510000}"/>
    <cellStyle name="輸出 5 2 4 2 3" xfId="25613" xr:uid="{00000000-0005-0000-0000-0000AD510000}"/>
    <cellStyle name="輸出 5 2 4 3" xfId="7162" xr:uid="{00000000-0005-0000-0000-0000CE0B0000}"/>
    <cellStyle name="輸出 5 2 4 3 2" xfId="27347" xr:uid="{00000000-0005-0000-0000-0000AF510000}"/>
    <cellStyle name="輸出 5 2 4 3 3" xfId="42438" xr:uid="{00000000-0005-0000-0000-0000AF510000}"/>
    <cellStyle name="輸出 5 2 4 4" xfId="4099" xr:uid="{00000000-0005-0000-0000-0000CE0B0000}"/>
    <cellStyle name="輸出 5 2 4 4 2" xfId="24652" xr:uid="{00000000-0005-0000-0000-0000B0510000}"/>
    <cellStyle name="輸出 5 2 4 4 3" xfId="22723" xr:uid="{00000000-0005-0000-0000-0000B0510000}"/>
    <cellStyle name="輸出 5 2 4 5" xfId="6675" xr:uid="{00000000-0005-0000-0000-0000CE0B0000}"/>
    <cellStyle name="輸出 5 2 4 5 2" xfId="26936" xr:uid="{00000000-0005-0000-0000-0000B1510000}"/>
    <cellStyle name="輸出 5 2 4 5 3" xfId="42110" xr:uid="{00000000-0005-0000-0000-0000B1510000}"/>
    <cellStyle name="輸出 5 2 4 6" xfId="11273" xr:uid="{00000000-0005-0000-0000-0000492C0000}"/>
    <cellStyle name="輸出 5 2 4 7" xfId="12636" xr:uid="{00000000-0005-0000-0000-0000C8060000}"/>
    <cellStyle name="輸出 5 2 4 7 2" xfId="31192" xr:uid="{00000000-0005-0000-0000-0000B3510000}"/>
    <cellStyle name="輸出 5 2 4 7 3" xfId="45292" xr:uid="{00000000-0005-0000-0000-0000B3510000}"/>
    <cellStyle name="輸出 5 2 4 8" xfId="12200" xr:uid="{00000000-0005-0000-0000-0000CD0B0000}"/>
    <cellStyle name="輸出 5 2 4 8 2" xfId="30762" xr:uid="{00000000-0005-0000-0000-0000B4510000}"/>
    <cellStyle name="輸出 5 2 4 8 3" xfId="44888" xr:uid="{00000000-0005-0000-0000-0000B4510000}"/>
    <cellStyle name="輸出 5 2 4 9" xfId="13705" xr:uid="{00000000-0005-0000-0000-0000CE0B0000}"/>
    <cellStyle name="輸出 5 2 4 9 2" xfId="32261" xr:uid="{00000000-0005-0000-0000-0000B5510000}"/>
    <cellStyle name="輸出 5 2 4 9 3" xfId="46295" xr:uid="{00000000-0005-0000-0000-0000B5510000}"/>
    <cellStyle name="輸出 5 2 5" xfId="2859" xr:uid="{00000000-0005-0000-0000-0000C8060000}"/>
    <cellStyle name="輸出 5 2 5 10" xfId="17999" xr:uid="{00000000-0005-0000-0000-0000CF0B0000}"/>
    <cellStyle name="輸出 5 2 5 10 2" xfId="36555" xr:uid="{00000000-0005-0000-0000-0000B7510000}"/>
    <cellStyle name="輸出 5 2 5 10 3" xfId="50124" xr:uid="{00000000-0005-0000-0000-0000B7510000}"/>
    <cellStyle name="輸出 5 2 5 11" xfId="55680" xr:uid="{00000000-0005-0000-0000-0000C8060000}"/>
    <cellStyle name="輸出 5 2 5 2" xfId="6066" xr:uid="{00000000-0005-0000-0000-0000CF0B0000}"/>
    <cellStyle name="輸出 5 2 5 2 2" xfId="26474" xr:uid="{00000000-0005-0000-0000-0000B8510000}"/>
    <cellStyle name="輸出 5 2 5 2 3" xfId="41788" xr:uid="{00000000-0005-0000-0000-0000B8510000}"/>
    <cellStyle name="輸出 5 2 5 3" xfId="8032" xr:uid="{00000000-0005-0000-0000-0000CF0B0000}"/>
    <cellStyle name="輸出 5 2 5 3 2" xfId="28060" xr:uid="{00000000-0005-0000-0000-0000B9510000}"/>
    <cellStyle name="輸出 5 2 5 3 3" xfId="42974" xr:uid="{00000000-0005-0000-0000-0000B9510000}"/>
    <cellStyle name="輸出 5 2 5 4" xfId="8892" xr:uid="{00000000-0005-0000-0000-0000CF0B0000}"/>
    <cellStyle name="輸出 5 2 5 4 2" xfId="28741" xr:uid="{00000000-0005-0000-0000-0000BA510000}"/>
    <cellStyle name="輸出 5 2 5 4 3" xfId="43451" xr:uid="{00000000-0005-0000-0000-0000BA510000}"/>
    <cellStyle name="輸出 5 2 5 5" xfId="9749" xr:uid="{00000000-0005-0000-0000-0000CF0B0000}"/>
    <cellStyle name="輸出 5 2 5 5 2" xfId="29350" xr:uid="{00000000-0005-0000-0000-0000BB510000}"/>
    <cellStyle name="輸出 5 2 5 5 3" xfId="43948" xr:uid="{00000000-0005-0000-0000-0000BB510000}"/>
    <cellStyle name="輸出 5 2 5 6" xfId="11274" xr:uid="{00000000-0005-0000-0000-00004A2C0000}"/>
    <cellStyle name="輸出 5 2 5 7" xfId="13030" xr:uid="{00000000-0005-0000-0000-0000CF0B0000}"/>
    <cellStyle name="輸出 5 2 5 7 2" xfId="31586" xr:uid="{00000000-0005-0000-0000-0000BD510000}"/>
    <cellStyle name="輸出 5 2 5 7 3" xfId="45669" xr:uid="{00000000-0005-0000-0000-0000BD510000}"/>
    <cellStyle name="輸出 5 2 5 8" xfId="16765" xr:uid="{00000000-0005-0000-0000-0000CF0B0000}"/>
    <cellStyle name="輸出 5 2 5 8 2" xfId="35321" xr:uid="{00000000-0005-0000-0000-0000BE510000}"/>
    <cellStyle name="輸出 5 2 5 8 3" xfId="49034" xr:uid="{00000000-0005-0000-0000-0000BE510000}"/>
    <cellStyle name="輸出 5 2 5 9" xfId="17839" xr:uid="{00000000-0005-0000-0000-0000C8060000}"/>
    <cellStyle name="輸出 5 2 5 9 2" xfId="36395" xr:uid="{00000000-0005-0000-0000-0000BF510000}"/>
    <cellStyle name="輸出 5 2 5 9 3" xfId="49988" xr:uid="{00000000-0005-0000-0000-0000BF510000}"/>
    <cellStyle name="輸出 5 2 6" xfId="3032" xr:uid="{00000000-0005-0000-0000-0000C8060000}"/>
    <cellStyle name="輸出 5 2 6 10" xfId="24234" xr:uid="{00000000-0005-0000-0000-0000C0510000}"/>
    <cellStyle name="輸出 5 2 6 11" xfId="55853" xr:uid="{00000000-0005-0000-0000-0000C8060000}"/>
    <cellStyle name="輸出 5 2 6 2" xfId="6239" xr:uid="{00000000-0005-0000-0000-0000D00B0000}"/>
    <cellStyle name="輸出 5 2 6 2 2" xfId="20908" xr:uid="{00000000-0005-0000-0000-0000A70F0000}"/>
    <cellStyle name="輸出 5 2 6 2 2 2" xfId="39451" xr:uid="{00000000-0005-0000-0000-0000C2510000}"/>
    <cellStyle name="輸出 5 2 6 2 2 3" xfId="52812" xr:uid="{00000000-0005-0000-0000-0000C2510000}"/>
    <cellStyle name="輸出 5 2 6 2 3" xfId="26647" xr:uid="{00000000-0005-0000-0000-0000C1510000}"/>
    <cellStyle name="輸出 5 2 6 3" xfId="9922" xr:uid="{00000000-0005-0000-0000-0000D00B0000}"/>
    <cellStyle name="輸出 5 2 6 3 2" xfId="29523" xr:uid="{00000000-0005-0000-0000-0000C3510000}"/>
    <cellStyle name="輸出 5 2 6 3 3" xfId="44101" xr:uid="{00000000-0005-0000-0000-0000C3510000}"/>
    <cellStyle name="輸出 5 2 6 4" xfId="11275" xr:uid="{00000000-0005-0000-0000-00004B2C0000}"/>
    <cellStyle name="輸出 5 2 6 5" xfId="11827" xr:uid="{00000000-0005-0000-0000-0000D00B0000}"/>
    <cellStyle name="輸出 5 2 6 5 2" xfId="30391" xr:uid="{00000000-0005-0000-0000-0000C5510000}"/>
    <cellStyle name="輸出 5 2 6 5 3" xfId="44536" xr:uid="{00000000-0005-0000-0000-0000C5510000}"/>
    <cellStyle name="輸出 5 2 6 6" xfId="16938" xr:uid="{00000000-0005-0000-0000-0000D00B0000}"/>
    <cellStyle name="輸出 5 2 6 6 2" xfId="35494" xr:uid="{00000000-0005-0000-0000-0000C6510000}"/>
    <cellStyle name="輸出 5 2 6 6 3" xfId="49187" xr:uid="{00000000-0005-0000-0000-0000C6510000}"/>
    <cellStyle name="輸出 5 2 6 7" xfId="16701" xr:uid="{00000000-0005-0000-0000-0000C8060000}"/>
    <cellStyle name="輸出 5 2 6 7 2" xfId="35257" xr:uid="{00000000-0005-0000-0000-0000C7510000}"/>
    <cellStyle name="輸出 5 2 6 7 3" xfId="48970" xr:uid="{00000000-0005-0000-0000-0000C7510000}"/>
    <cellStyle name="輸出 5 2 6 8" xfId="19504" xr:uid="{00000000-0005-0000-0000-0000D00B0000}"/>
    <cellStyle name="輸出 5 2 6 8 2" xfId="38060" xr:uid="{00000000-0005-0000-0000-0000C8510000}"/>
    <cellStyle name="輸出 5 2 6 8 3" xfId="51552" xr:uid="{00000000-0005-0000-0000-0000C8510000}"/>
    <cellStyle name="輸出 5 2 6 9" xfId="21796" xr:uid="{00000000-0005-0000-0000-0000C8060000}"/>
    <cellStyle name="輸出 5 2 6 9 2" xfId="40336" xr:uid="{00000000-0005-0000-0000-0000C9510000}"/>
    <cellStyle name="輸出 5 2 6 9 3" xfId="53684" xr:uid="{00000000-0005-0000-0000-0000C9510000}"/>
    <cellStyle name="輸出 5 2 7" xfId="4902" xr:uid="{00000000-0005-0000-0000-0000C50B0000}"/>
    <cellStyle name="輸出 5 2 7 2" xfId="25353" xr:uid="{00000000-0005-0000-0000-0000CA510000}"/>
    <cellStyle name="輸出 5 2 7 3" xfId="22496" xr:uid="{00000000-0005-0000-0000-0000CA510000}"/>
    <cellStyle name="輸出 5 2 8" xfId="11264" xr:uid="{00000000-0005-0000-0000-0000402C0000}"/>
    <cellStyle name="輸出 5 2 9" xfId="15605" xr:uid="{00000000-0005-0000-0000-0000C50B0000}"/>
    <cellStyle name="輸出 5 2 9 2" xfId="34161" xr:uid="{00000000-0005-0000-0000-0000CC510000}"/>
    <cellStyle name="輸出 5 2 9 3" xfId="48052" xr:uid="{00000000-0005-0000-0000-0000CC510000}"/>
    <cellStyle name="輸出 5 3" xfId="1692" xr:uid="{00000000-0005-0000-0000-0000CB060000}"/>
    <cellStyle name="輸出 5 3 10" xfId="19944" xr:uid="{00000000-0005-0000-0000-0000D10B0000}"/>
    <cellStyle name="輸出 5 3 10 2" xfId="38500" xr:uid="{00000000-0005-0000-0000-0000CE510000}"/>
    <cellStyle name="輸出 5 3 10 3" xfId="51992" xr:uid="{00000000-0005-0000-0000-0000CE510000}"/>
    <cellStyle name="輸出 5 3 11" xfId="21232" xr:uid="{00000000-0005-0000-0000-0000CB060000}"/>
    <cellStyle name="輸出 5 3 11 2" xfId="39772" xr:uid="{00000000-0005-0000-0000-0000CF510000}"/>
    <cellStyle name="輸出 5 3 11 3" xfId="53120" xr:uid="{00000000-0005-0000-0000-0000CF510000}"/>
    <cellStyle name="輸出 5 3 12" xfId="17912" xr:uid="{00000000-0005-0000-0000-0000CB060000}"/>
    <cellStyle name="輸出 5 3 12 2" xfId="36468" xr:uid="{00000000-0005-0000-0000-0000D0510000}"/>
    <cellStyle name="輸出 5 3 12 3" xfId="50051" xr:uid="{00000000-0005-0000-0000-0000D0510000}"/>
    <cellStyle name="輸出 5 3 13" xfId="22386" xr:uid="{00000000-0005-0000-0000-0000D10B0000}"/>
    <cellStyle name="輸出 5 3 13 2" xfId="40926" xr:uid="{00000000-0005-0000-0000-0000D1510000}"/>
    <cellStyle name="輸出 5 3 13 3" xfId="54120" xr:uid="{00000000-0005-0000-0000-0000D1510000}"/>
    <cellStyle name="輸出 5 3 14" xfId="23313" xr:uid="{00000000-0005-0000-0000-0000CD510000}"/>
    <cellStyle name="輸出 5 3 15" xfId="29784" xr:uid="{00000000-0005-0000-0000-0000CD510000}"/>
    <cellStyle name="輸出 5 3 16" xfId="54679" xr:uid="{00000000-0005-0000-0000-0000CB060000}"/>
    <cellStyle name="輸出 5 3 2" xfId="1986" xr:uid="{00000000-0005-0000-0000-0000CB060000}"/>
    <cellStyle name="輸出 5 3 2 10" xfId="14992" xr:uid="{00000000-0005-0000-0000-0000CB060000}"/>
    <cellStyle name="輸出 5 3 2 10 2" xfId="33548" xr:uid="{00000000-0005-0000-0000-0000D3510000}"/>
    <cellStyle name="輸出 5 3 2 10 3" xfId="47506" xr:uid="{00000000-0005-0000-0000-0000D3510000}"/>
    <cellStyle name="輸出 5 3 2 11" xfId="19279" xr:uid="{00000000-0005-0000-0000-0000D20B0000}"/>
    <cellStyle name="輸出 5 3 2 11 2" xfId="37835" xr:uid="{00000000-0005-0000-0000-0000D4510000}"/>
    <cellStyle name="輸出 5 3 2 11 3" xfId="51327" xr:uid="{00000000-0005-0000-0000-0000D4510000}"/>
    <cellStyle name="輸出 5 3 2 12" xfId="23506" xr:uid="{00000000-0005-0000-0000-0000D2510000}"/>
    <cellStyle name="輸出 5 3 2 13" xfId="54906" xr:uid="{00000000-0005-0000-0000-0000CB060000}"/>
    <cellStyle name="輸出 5 3 2 2" xfId="5193" xr:uid="{00000000-0005-0000-0000-0000D20B0000}"/>
    <cellStyle name="輸出 5 3 2 2 2" xfId="20220" xr:uid="{00000000-0005-0000-0000-0000AA0F0000}"/>
    <cellStyle name="輸出 5 3 2 2 2 2" xfId="38772" xr:uid="{00000000-0005-0000-0000-0000D6510000}"/>
    <cellStyle name="輸出 5 3 2 2 2 3" xfId="52251" xr:uid="{00000000-0005-0000-0000-0000D6510000}"/>
    <cellStyle name="輸出 5 3 2 2 3" xfId="25610" xr:uid="{00000000-0005-0000-0000-0000D5510000}"/>
    <cellStyle name="輸出 5 3 2 3" xfId="7159" xr:uid="{00000000-0005-0000-0000-0000D20B0000}"/>
    <cellStyle name="輸出 5 3 2 3 2" xfId="27344" xr:uid="{00000000-0005-0000-0000-0000D7510000}"/>
    <cellStyle name="輸出 5 3 2 3 3" xfId="42435" xr:uid="{00000000-0005-0000-0000-0000D7510000}"/>
    <cellStyle name="輸出 5 3 2 4" xfId="4096" xr:uid="{00000000-0005-0000-0000-0000D20B0000}"/>
    <cellStyle name="輸出 5 3 2 4 2" xfId="24649" xr:uid="{00000000-0005-0000-0000-0000D8510000}"/>
    <cellStyle name="輸出 5 3 2 4 3" xfId="22725" xr:uid="{00000000-0005-0000-0000-0000D8510000}"/>
    <cellStyle name="輸出 5 3 2 5" xfId="8324" xr:uid="{00000000-0005-0000-0000-0000D20B0000}"/>
    <cellStyle name="輸出 5 3 2 5 2" xfId="28283" xr:uid="{00000000-0005-0000-0000-0000D9510000}"/>
    <cellStyle name="輸出 5 3 2 5 3" xfId="43129" xr:uid="{00000000-0005-0000-0000-0000D9510000}"/>
    <cellStyle name="輸出 5 3 2 6" xfId="11277" xr:uid="{00000000-0005-0000-0000-00004D2C0000}"/>
    <cellStyle name="輸出 5 3 2 7" xfId="12639" xr:uid="{00000000-0005-0000-0000-0000CB060000}"/>
    <cellStyle name="輸出 5 3 2 7 2" xfId="31195" xr:uid="{00000000-0005-0000-0000-0000DB510000}"/>
    <cellStyle name="輸出 5 3 2 7 3" xfId="45295" xr:uid="{00000000-0005-0000-0000-0000DB510000}"/>
    <cellStyle name="輸出 5 3 2 8" xfId="12226" xr:uid="{00000000-0005-0000-0000-0000D10B0000}"/>
    <cellStyle name="輸出 5 3 2 8 2" xfId="30787" xr:uid="{00000000-0005-0000-0000-0000DC510000}"/>
    <cellStyle name="輸出 5 3 2 8 3" xfId="44911" xr:uid="{00000000-0005-0000-0000-0000DC510000}"/>
    <cellStyle name="輸出 5 3 2 9" xfId="12154" xr:uid="{00000000-0005-0000-0000-0000D20B0000}"/>
    <cellStyle name="輸出 5 3 2 9 2" xfId="30717" xr:uid="{00000000-0005-0000-0000-0000DD510000}"/>
    <cellStyle name="輸出 5 3 2 9 3" xfId="44851" xr:uid="{00000000-0005-0000-0000-0000DD510000}"/>
    <cellStyle name="輸出 5 3 3" xfId="2862" xr:uid="{00000000-0005-0000-0000-0000CB060000}"/>
    <cellStyle name="輸出 5 3 3 10" xfId="17943" xr:uid="{00000000-0005-0000-0000-0000D30B0000}"/>
    <cellStyle name="輸出 5 3 3 10 2" xfId="36499" xr:uid="{00000000-0005-0000-0000-0000DF510000}"/>
    <cellStyle name="輸出 5 3 3 10 3" xfId="50081" xr:uid="{00000000-0005-0000-0000-0000DF510000}"/>
    <cellStyle name="輸出 5 3 3 11" xfId="55683" xr:uid="{00000000-0005-0000-0000-0000CB060000}"/>
    <cellStyle name="輸出 5 3 3 2" xfId="6069" xr:uid="{00000000-0005-0000-0000-0000D30B0000}"/>
    <cellStyle name="輸出 5 3 3 2 2" xfId="26477" xr:uid="{00000000-0005-0000-0000-0000E0510000}"/>
    <cellStyle name="輸出 5 3 3 2 3" xfId="41791" xr:uid="{00000000-0005-0000-0000-0000E0510000}"/>
    <cellStyle name="輸出 5 3 3 3" xfId="8035" xr:uid="{00000000-0005-0000-0000-0000D30B0000}"/>
    <cellStyle name="輸出 5 3 3 3 2" xfId="28063" xr:uid="{00000000-0005-0000-0000-0000E1510000}"/>
    <cellStyle name="輸出 5 3 3 3 3" xfId="42977" xr:uid="{00000000-0005-0000-0000-0000E1510000}"/>
    <cellStyle name="輸出 5 3 3 4" xfId="8895" xr:uid="{00000000-0005-0000-0000-0000D30B0000}"/>
    <cellStyle name="輸出 5 3 3 4 2" xfId="28744" xr:uid="{00000000-0005-0000-0000-0000E2510000}"/>
    <cellStyle name="輸出 5 3 3 4 3" xfId="43454" xr:uid="{00000000-0005-0000-0000-0000E2510000}"/>
    <cellStyle name="輸出 5 3 3 5" xfId="9752" xr:uid="{00000000-0005-0000-0000-0000D30B0000}"/>
    <cellStyle name="輸出 5 3 3 5 2" xfId="29353" xr:uid="{00000000-0005-0000-0000-0000E3510000}"/>
    <cellStyle name="輸出 5 3 3 5 3" xfId="43951" xr:uid="{00000000-0005-0000-0000-0000E3510000}"/>
    <cellStyle name="輸出 5 3 3 6" xfId="11278" xr:uid="{00000000-0005-0000-0000-00004E2C0000}"/>
    <cellStyle name="輸出 5 3 3 7" xfId="13027" xr:uid="{00000000-0005-0000-0000-0000D30B0000}"/>
    <cellStyle name="輸出 5 3 3 7 2" xfId="31583" xr:uid="{00000000-0005-0000-0000-0000E5510000}"/>
    <cellStyle name="輸出 5 3 3 7 3" xfId="45666" xr:uid="{00000000-0005-0000-0000-0000E5510000}"/>
    <cellStyle name="輸出 5 3 3 8" xfId="16768" xr:uid="{00000000-0005-0000-0000-0000D30B0000}"/>
    <cellStyle name="輸出 5 3 3 8 2" xfId="35324" xr:uid="{00000000-0005-0000-0000-0000E6510000}"/>
    <cellStyle name="輸出 5 3 3 8 3" xfId="49037" xr:uid="{00000000-0005-0000-0000-0000E6510000}"/>
    <cellStyle name="輸出 5 3 3 9" xfId="13275" xr:uid="{00000000-0005-0000-0000-0000CB060000}"/>
    <cellStyle name="輸出 5 3 3 9 2" xfId="31831" xr:uid="{00000000-0005-0000-0000-0000E7510000}"/>
    <cellStyle name="輸出 5 3 3 9 3" xfId="45913" xr:uid="{00000000-0005-0000-0000-0000E7510000}"/>
    <cellStyle name="輸出 5 3 4" xfId="3035" xr:uid="{00000000-0005-0000-0000-0000CB060000}"/>
    <cellStyle name="輸出 5 3 4 10" xfId="24237" xr:uid="{00000000-0005-0000-0000-0000E8510000}"/>
    <cellStyle name="輸出 5 3 4 11" xfId="55856" xr:uid="{00000000-0005-0000-0000-0000CB060000}"/>
    <cellStyle name="輸出 5 3 4 2" xfId="6242" xr:uid="{00000000-0005-0000-0000-0000D40B0000}"/>
    <cellStyle name="輸出 5 3 4 2 2" xfId="20911" xr:uid="{00000000-0005-0000-0000-0000AD0F0000}"/>
    <cellStyle name="輸出 5 3 4 2 2 2" xfId="39454" xr:uid="{00000000-0005-0000-0000-0000EA510000}"/>
    <cellStyle name="輸出 5 3 4 2 2 3" xfId="52815" xr:uid="{00000000-0005-0000-0000-0000EA510000}"/>
    <cellStyle name="輸出 5 3 4 2 3" xfId="26650" xr:uid="{00000000-0005-0000-0000-0000E9510000}"/>
    <cellStyle name="輸出 5 3 4 3" xfId="9925" xr:uid="{00000000-0005-0000-0000-0000D40B0000}"/>
    <cellStyle name="輸出 5 3 4 3 2" xfId="29526" xr:uid="{00000000-0005-0000-0000-0000EB510000}"/>
    <cellStyle name="輸出 5 3 4 3 3" xfId="44104" xr:uid="{00000000-0005-0000-0000-0000EB510000}"/>
    <cellStyle name="輸出 5 3 4 4" xfId="11279" xr:uid="{00000000-0005-0000-0000-00004F2C0000}"/>
    <cellStyle name="輸出 5 3 4 5" xfId="11826" xr:uid="{00000000-0005-0000-0000-0000D40B0000}"/>
    <cellStyle name="輸出 5 3 4 5 2" xfId="30390" xr:uid="{00000000-0005-0000-0000-0000ED510000}"/>
    <cellStyle name="輸出 5 3 4 5 3" xfId="44535" xr:uid="{00000000-0005-0000-0000-0000ED510000}"/>
    <cellStyle name="輸出 5 3 4 6" xfId="16941" xr:uid="{00000000-0005-0000-0000-0000D40B0000}"/>
    <cellStyle name="輸出 5 3 4 6 2" xfId="35497" xr:uid="{00000000-0005-0000-0000-0000EE510000}"/>
    <cellStyle name="輸出 5 3 4 6 3" xfId="49190" xr:uid="{00000000-0005-0000-0000-0000EE510000}"/>
    <cellStyle name="輸出 5 3 4 7" xfId="17387" xr:uid="{00000000-0005-0000-0000-0000CB060000}"/>
    <cellStyle name="輸出 5 3 4 7 2" xfId="35943" xr:uid="{00000000-0005-0000-0000-0000EF510000}"/>
    <cellStyle name="輸出 5 3 4 7 3" xfId="49597" xr:uid="{00000000-0005-0000-0000-0000EF510000}"/>
    <cellStyle name="輸出 5 3 4 8" xfId="18819" xr:uid="{00000000-0005-0000-0000-0000D40B0000}"/>
    <cellStyle name="輸出 5 3 4 8 2" xfId="37375" xr:uid="{00000000-0005-0000-0000-0000F0510000}"/>
    <cellStyle name="輸出 5 3 4 8 3" xfId="50868" xr:uid="{00000000-0005-0000-0000-0000F0510000}"/>
    <cellStyle name="輸出 5 3 4 9" xfId="21799" xr:uid="{00000000-0005-0000-0000-0000CB060000}"/>
    <cellStyle name="輸出 5 3 4 9 2" xfId="40339" xr:uid="{00000000-0005-0000-0000-0000F1510000}"/>
    <cellStyle name="輸出 5 3 4 9 3" xfId="53687" xr:uid="{00000000-0005-0000-0000-0000F1510000}"/>
    <cellStyle name="輸出 5 3 5" xfId="4905" xr:uid="{00000000-0005-0000-0000-0000D10B0000}"/>
    <cellStyle name="輸出 5 3 5 2" xfId="25356" xr:uid="{00000000-0005-0000-0000-0000F2510000}"/>
    <cellStyle name="輸出 5 3 5 3" xfId="22495" xr:uid="{00000000-0005-0000-0000-0000F2510000}"/>
    <cellStyle name="輸出 5 3 6" xfId="11276" xr:uid="{00000000-0005-0000-0000-00004C2C0000}"/>
    <cellStyle name="輸出 5 3 7" xfId="15829" xr:uid="{00000000-0005-0000-0000-0000D10B0000}"/>
    <cellStyle name="輸出 5 3 7 2" xfId="34385" xr:uid="{00000000-0005-0000-0000-0000F4510000}"/>
    <cellStyle name="輸出 5 3 7 3" xfId="48238" xr:uid="{00000000-0005-0000-0000-0000F4510000}"/>
    <cellStyle name="輸出 5 3 8" xfId="17661" xr:uid="{00000000-0005-0000-0000-0000D10B0000}"/>
    <cellStyle name="輸出 5 3 8 2" xfId="36217" xr:uid="{00000000-0005-0000-0000-0000F5510000}"/>
    <cellStyle name="輸出 5 3 8 3" xfId="49840" xr:uid="{00000000-0005-0000-0000-0000F5510000}"/>
    <cellStyle name="輸出 5 3 9" xfId="18361" xr:uid="{00000000-0005-0000-0000-0000CB060000}"/>
    <cellStyle name="輸出 5 3 9 2" xfId="36917" xr:uid="{00000000-0005-0000-0000-0000F6510000}"/>
    <cellStyle name="輸出 5 3 9 3" xfId="50440" xr:uid="{00000000-0005-0000-0000-0000F6510000}"/>
    <cellStyle name="輸出 5 4" xfId="1693" xr:uid="{00000000-0005-0000-0000-0000CC060000}"/>
    <cellStyle name="輸出 5 4 10" xfId="18893" xr:uid="{00000000-0005-0000-0000-0000D50B0000}"/>
    <cellStyle name="輸出 5 4 10 2" xfId="37449" xr:uid="{00000000-0005-0000-0000-0000F8510000}"/>
    <cellStyle name="輸出 5 4 10 3" xfId="50941" xr:uid="{00000000-0005-0000-0000-0000F8510000}"/>
    <cellStyle name="輸出 5 4 11" xfId="21233" xr:uid="{00000000-0005-0000-0000-0000CC060000}"/>
    <cellStyle name="輸出 5 4 11 2" xfId="39773" xr:uid="{00000000-0005-0000-0000-0000F9510000}"/>
    <cellStyle name="輸出 5 4 11 3" xfId="53121" xr:uid="{00000000-0005-0000-0000-0000F9510000}"/>
    <cellStyle name="輸出 5 4 12" xfId="19783" xr:uid="{00000000-0005-0000-0000-0000CC060000}"/>
    <cellStyle name="輸出 5 4 12 2" xfId="38339" xr:uid="{00000000-0005-0000-0000-0000FA510000}"/>
    <cellStyle name="輸出 5 4 12 3" xfId="51831" xr:uid="{00000000-0005-0000-0000-0000FA510000}"/>
    <cellStyle name="輸出 5 4 13" xfId="22387" xr:uid="{00000000-0005-0000-0000-0000D50B0000}"/>
    <cellStyle name="輸出 5 4 13 2" xfId="40927" xr:uid="{00000000-0005-0000-0000-0000FB510000}"/>
    <cellStyle name="輸出 5 4 13 3" xfId="54121" xr:uid="{00000000-0005-0000-0000-0000FB510000}"/>
    <cellStyle name="輸出 5 4 14" xfId="23314" xr:uid="{00000000-0005-0000-0000-0000F7510000}"/>
    <cellStyle name="輸出 5 4 15" xfId="23092" xr:uid="{00000000-0005-0000-0000-0000F7510000}"/>
    <cellStyle name="輸出 5 4 16" xfId="54680" xr:uid="{00000000-0005-0000-0000-0000CC060000}"/>
    <cellStyle name="輸出 5 4 2" xfId="1985" xr:uid="{00000000-0005-0000-0000-0000CC060000}"/>
    <cellStyle name="輸出 5 4 2 10" xfId="18162" xr:uid="{00000000-0005-0000-0000-0000CC060000}"/>
    <cellStyle name="輸出 5 4 2 10 2" xfId="36718" xr:uid="{00000000-0005-0000-0000-0000FD510000}"/>
    <cellStyle name="輸出 5 4 2 10 3" xfId="50271" xr:uid="{00000000-0005-0000-0000-0000FD510000}"/>
    <cellStyle name="輸出 5 4 2 11" xfId="19202" xr:uid="{00000000-0005-0000-0000-0000D60B0000}"/>
    <cellStyle name="輸出 5 4 2 11 2" xfId="37758" xr:uid="{00000000-0005-0000-0000-0000FE510000}"/>
    <cellStyle name="輸出 5 4 2 11 3" xfId="51250" xr:uid="{00000000-0005-0000-0000-0000FE510000}"/>
    <cellStyle name="輸出 5 4 2 12" xfId="23505" xr:uid="{00000000-0005-0000-0000-0000FC510000}"/>
    <cellStyle name="輸出 5 4 2 13" xfId="54905" xr:uid="{00000000-0005-0000-0000-0000CC060000}"/>
    <cellStyle name="輸出 5 4 2 2" xfId="5192" xr:uid="{00000000-0005-0000-0000-0000D60B0000}"/>
    <cellStyle name="輸出 5 4 2 2 2" xfId="20219" xr:uid="{00000000-0005-0000-0000-0000B00F0000}"/>
    <cellStyle name="輸出 5 4 2 2 2 2" xfId="38771" xr:uid="{00000000-0005-0000-0000-000000520000}"/>
    <cellStyle name="輸出 5 4 2 2 2 3" xfId="52250" xr:uid="{00000000-0005-0000-0000-000000520000}"/>
    <cellStyle name="輸出 5 4 2 2 3" xfId="25609" xr:uid="{00000000-0005-0000-0000-0000FF510000}"/>
    <cellStyle name="輸出 5 4 2 3" xfId="7158" xr:uid="{00000000-0005-0000-0000-0000D60B0000}"/>
    <cellStyle name="輸出 5 4 2 3 2" xfId="27343" xr:uid="{00000000-0005-0000-0000-000001520000}"/>
    <cellStyle name="輸出 5 4 2 3 3" xfId="42434" xr:uid="{00000000-0005-0000-0000-000001520000}"/>
    <cellStyle name="輸出 5 4 2 4" xfId="4095" xr:uid="{00000000-0005-0000-0000-0000D60B0000}"/>
    <cellStyle name="輸出 5 4 2 4 2" xfId="24648" xr:uid="{00000000-0005-0000-0000-000002520000}"/>
    <cellStyle name="輸出 5 4 2 4 3" xfId="22726" xr:uid="{00000000-0005-0000-0000-000002520000}"/>
    <cellStyle name="輸出 5 4 2 5" xfId="7253" xr:uid="{00000000-0005-0000-0000-0000D60B0000}"/>
    <cellStyle name="輸出 5 4 2 5 2" xfId="27438" xr:uid="{00000000-0005-0000-0000-000003520000}"/>
    <cellStyle name="輸出 5 4 2 5 3" xfId="42529" xr:uid="{00000000-0005-0000-0000-000003520000}"/>
    <cellStyle name="輸出 5 4 2 6" xfId="11281" xr:uid="{00000000-0005-0000-0000-0000512C0000}"/>
    <cellStyle name="輸出 5 4 2 7" xfId="12640" xr:uid="{00000000-0005-0000-0000-0000CC060000}"/>
    <cellStyle name="輸出 5 4 2 7 2" xfId="31196" xr:uid="{00000000-0005-0000-0000-000005520000}"/>
    <cellStyle name="輸出 5 4 2 7 3" xfId="45296" xr:uid="{00000000-0005-0000-0000-000005520000}"/>
    <cellStyle name="輸出 5 4 2 8" xfId="14638" xr:uid="{00000000-0005-0000-0000-0000D50B0000}"/>
    <cellStyle name="輸出 5 4 2 8 2" xfId="33194" xr:uid="{00000000-0005-0000-0000-000006520000}"/>
    <cellStyle name="輸出 5 4 2 8 3" xfId="47164" xr:uid="{00000000-0005-0000-0000-000006520000}"/>
    <cellStyle name="輸出 5 4 2 9" xfId="12317" xr:uid="{00000000-0005-0000-0000-0000D60B0000}"/>
    <cellStyle name="輸出 5 4 2 9 2" xfId="30878" xr:uid="{00000000-0005-0000-0000-000007520000}"/>
    <cellStyle name="輸出 5 4 2 9 3" xfId="44990" xr:uid="{00000000-0005-0000-0000-000007520000}"/>
    <cellStyle name="輸出 5 4 3" xfId="2863" xr:uid="{00000000-0005-0000-0000-0000CC060000}"/>
    <cellStyle name="輸出 5 4 3 10" xfId="15569" xr:uid="{00000000-0005-0000-0000-0000D70B0000}"/>
    <cellStyle name="輸出 5 4 3 10 2" xfId="34125" xr:uid="{00000000-0005-0000-0000-000009520000}"/>
    <cellStyle name="輸出 5 4 3 10 3" xfId="48020" xr:uid="{00000000-0005-0000-0000-000009520000}"/>
    <cellStyle name="輸出 5 4 3 11" xfId="55684" xr:uid="{00000000-0005-0000-0000-0000CC060000}"/>
    <cellStyle name="輸出 5 4 3 2" xfId="6070" xr:uid="{00000000-0005-0000-0000-0000D70B0000}"/>
    <cellStyle name="輸出 5 4 3 2 2" xfId="26478" xr:uid="{00000000-0005-0000-0000-00000A520000}"/>
    <cellStyle name="輸出 5 4 3 2 3" xfId="41792" xr:uid="{00000000-0005-0000-0000-00000A520000}"/>
    <cellStyle name="輸出 5 4 3 3" xfId="8036" xr:uid="{00000000-0005-0000-0000-0000D70B0000}"/>
    <cellStyle name="輸出 5 4 3 3 2" xfId="28064" xr:uid="{00000000-0005-0000-0000-00000B520000}"/>
    <cellStyle name="輸出 5 4 3 3 3" xfId="42978" xr:uid="{00000000-0005-0000-0000-00000B520000}"/>
    <cellStyle name="輸出 5 4 3 4" xfId="8896" xr:uid="{00000000-0005-0000-0000-0000D70B0000}"/>
    <cellStyle name="輸出 5 4 3 4 2" xfId="28745" xr:uid="{00000000-0005-0000-0000-00000C520000}"/>
    <cellStyle name="輸出 5 4 3 4 3" xfId="43455" xr:uid="{00000000-0005-0000-0000-00000C520000}"/>
    <cellStyle name="輸出 5 4 3 5" xfId="9753" xr:uid="{00000000-0005-0000-0000-0000D70B0000}"/>
    <cellStyle name="輸出 5 4 3 5 2" xfId="29354" xr:uid="{00000000-0005-0000-0000-00000D520000}"/>
    <cellStyle name="輸出 5 4 3 5 3" xfId="43952" xr:uid="{00000000-0005-0000-0000-00000D520000}"/>
    <cellStyle name="輸出 5 4 3 6" xfId="11282" xr:uid="{00000000-0005-0000-0000-0000522C0000}"/>
    <cellStyle name="輸出 5 4 3 7" xfId="13026" xr:uid="{00000000-0005-0000-0000-0000D70B0000}"/>
    <cellStyle name="輸出 5 4 3 7 2" xfId="31582" xr:uid="{00000000-0005-0000-0000-00000F520000}"/>
    <cellStyle name="輸出 5 4 3 7 3" xfId="45665" xr:uid="{00000000-0005-0000-0000-00000F520000}"/>
    <cellStyle name="輸出 5 4 3 8" xfId="16769" xr:uid="{00000000-0005-0000-0000-0000D70B0000}"/>
    <cellStyle name="輸出 5 4 3 8 2" xfId="35325" xr:uid="{00000000-0005-0000-0000-000010520000}"/>
    <cellStyle name="輸出 5 4 3 8 3" xfId="49038" xr:uid="{00000000-0005-0000-0000-000010520000}"/>
    <cellStyle name="輸出 5 4 3 9" xfId="15361" xr:uid="{00000000-0005-0000-0000-0000CC060000}"/>
    <cellStyle name="輸出 5 4 3 9 2" xfId="33917" xr:uid="{00000000-0005-0000-0000-000011520000}"/>
    <cellStyle name="輸出 5 4 3 9 3" xfId="47848" xr:uid="{00000000-0005-0000-0000-000011520000}"/>
    <cellStyle name="輸出 5 4 4" xfId="3036" xr:uid="{00000000-0005-0000-0000-0000CC060000}"/>
    <cellStyle name="輸出 5 4 4 10" xfId="24238" xr:uid="{00000000-0005-0000-0000-000012520000}"/>
    <cellStyle name="輸出 5 4 4 11" xfId="55857" xr:uid="{00000000-0005-0000-0000-0000CC060000}"/>
    <cellStyle name="輸出 5 4 4 2" xfId="6243" xr:uid="{00000000-0005-0000-0000-0000D80B0000}"/>
    <cellStyle name="輸出 5 4 4 2 2" xfId="20912" xr:uid="{00000000-0005-0000-0000-0000B30F0000}"/>
    <cellStyle name="輸出 5 4 4 2 2 2" xfId="39455" xr:uid="{00000000-0005-0000-0000-000014520000}"/>
    <cellStyle name="輸出 5 4 4 2 2 3" xfId="52816" xr:uid="{00000000-0005-0000-0000-000014520000}"/>
    <cellStyle name="輸出 5 4 4 2 3" xfId="26651" xr:uid="{00000000-0005-0000-0000-000013520000}"/>
    <cellStyle name="輸出 5 4 4 3" xfId="9926" xr:uid="{00000000-0005-0000-0000-0000D80B0000}"/>
    <cellStyle name="輸出 5 4 4 3 2" xfId="29527" xr:uid="{00000000-0005-0000-0000-000015520000}"/>
    <cellStyle name="輸出 5 4 4 3 3" xfId="44105" xr:uid="{00000000-0005-0000-0000-000015520000}"/>
    <cellStyle name="輸出 5 4 4 4" xfId="11283" xr:uid="{00000000-0005-0000-0000-0000532C0000}"/>
    <cellStyle name="輸出 5 4 4 5" xfId="12002" xr:uid="{00000000-0005-0000-0000-0000D80B0000}"/>
    <cellStyle name="輸出 5 4 4 5 2" xfId="30566" xr:uid="{00000000-0005-0000-0000-000017520000}"/>
    <cellStyle name="輸出 5 4 4 5 3" xfId="44710" xr:uid="{00000000-0005-0000-0000-000017520000}"/>
    <cellStyle name="輸出 5 4 4 6" xfId="16942" xr:uid="{00000000-0005-0000-0000-0000D80B0000}"/>
    <cellStyle name="輸出 5 4 4 6 2" xfId="35498" xr:uid="{00000000-0005-0000-0000-000018520000}"/>
    <cellStyle name="輸出 5 4 4 6 3" xfId="49191" xr:uid="{00000000-0005-0000-0000-000018520000}"/>
    <cellStyle name="輸出 5 4 4 7" xfId="17884" xr:uid="{00000000-0005-0000-0000-0000CC060000}"/>
    <cellStyle name="輸出 5 4 4 7 2" xfId="36440" xr:uid="{00000000-0005-0000-0000-000019520000}"/>
    <cellStyle name="輸出 5 4 4 7 3" xfId="50025" xr:uid="{00000000-0005-0000-0000-000019520000}"/>
    <cellStyle name="輸出 5 4 4 8" xfId="18540" xr:uid="{00000000-0005-0000-0000-0000D80B0000}"/>
    <cellStyle name="輸出 5 4 4 8 2" xfId="37096" xr:uid="{00000000-0005-0000-0000-00001A520000}"/>
    <cellStyle name="輸出 5 4 4 8 3" xfId="50598" xr:uid="{00000000-0005-0000-0000-00001A520000}"/>
    <cellStyle name="輸出 5 4 4 9" xfId="21800" xr:uid="{00000000-0005-0000-0000-0000CC060000}"/>
    <cellStyle name="輸出 5 4 4 9 2" xfId="40340" xr:uid="{00000000-0005-0000-0000-00001B520000}"/>
    <cellStyle name="輸出 5 4 4 9 3" xfId="53688" xr:uid="{00000000-0005-0000-0000-00001B520000}"/>
    <cellStyle name="輸出 5 4 5" xfId="4906" xr:uid="{00000000-0005-0000-0000-0000D50B0000}"/>
    <cellStyle name="輸出 5 4 5 2" xfId="25357" xr:uid="{00000000-0005-0000-0000-00001C520000}"/>
    <cellStyle name="輸出 5 4 5 3" xfId="22494" xr:uid="{00000000-0005-0000-0000-00001C520000}"/>
    <cellStyle name="輸出 5 4 6" xfId="11280" xr:uid="{00000000-0005-0000-0000-0000502C0000}"/>
    <cellStyle name="輸出 5 4 7" xfId="12190" xr:uid="{00000000-0005-0000-0000-0000D50B0000}"/>
    <cellStyle name="輸出 5 4 7 2" xfId="30753" xr:uid="{00000000-0005-0000-0000-00001E520000}"/>
    <cellStyle name="輸出 5 4 7 3" xfId="44881" xr:uid="{00000000-0005-0000-0000-00001E520000}"/>
    <cellStyle name="輸出 5 4 8" xfId="18440" xr:uid="{00000000-0005-0000-0000-0000D50B0000}"/>
    <cellStyle name="輸出 5 4 8 2" xfId="36996" xr:uid="{00000000-0005-0000-0000-00001F520000}"/>
    <cellStyle name="輸出 5 4 8 3" xfId="50513" xr:uid="{00000000-0005-0000-0000-00001F520000}"/>
    <cellStyle name="輸出 5 4 9" xfId="18526" xr:uid="{00000000-0005-0000-0000-0000CC060000}"/>
    <cellStyle name="輸出 5 4 9 2" xfId="37082" xr:uid="{00000000-0005-0000-0000-000020520000}"/>
    <cellStyle name="輸出 5 4 9 3" xfId="50586" xr:uid="{00000000-0005-0000-0000-000020520000}"/>
    <cellStyle name="輸出 5 5" xfId="1990" xr:uid="{00000000-0005-0000-0000-0000C7060000}"/>
    <cellStyle name="輸出 5 5 10" xfId="18522" xr:uid="{00000000-0005-0000-0000-0000C7060000}"/>
    <cellStyle name="輸出 5 5 10 2" xfId="37078" xr:uid="{00000000-0005-0000-0000-000022520000}"/>
    <cellStyle name="輸出 5 5 10 3" xfId="50582" xr:uid="{00000000-0005-0000-0000-000022520000}"/>
    <cellStyle name="輸出 5 5 11" xfId="17861" xr:uid="{00000000-0005-0000-0000-0000D90B0000}"/>
    <cellStyle name="輸出 5 5 11 2" xfId="36417" xr:uid="{00000000-0005-0000-0000-000023520000}"/>
    <cellStyle name="輸出 5 5 11 3" xfId="50005" xr:uid="{00000000-0005-0000-0000-000023520000}"/>
    <cellStyle name="輸出 5 5 12" xfId="23510" xr:uid="{00000000-0005-0000-0000-000021520000}"/>
    <cellStyle name="輸出 5 5 13" xfId="54910" xr:uid="{00000000-0005-0000-0000-0000C7060000}"/>
    <cellStyle name="輸出 5 5 2" xfId="5197" xr:uid="{00000000-0005-0000-0000-0000D90B0000}"/>
    <cellStyle name="輸出 5 5 2 2" xfId="20224" xr:uid="{00000000-0005-0000-0000-0000B50F0000}"/>
    <cellStyle name="輸出 5 5 2 2 2" xfId="38776" xr:uid="{00000000-0005-0000-0000-000025520000}"/>
    <cellStyle name="輸出 5 5 2 2 3" xfId="52255" xr:uid="{00000000-0005-0000-0000-000025520000}"/>
    <cellStyle name="輸出 5 5 2 3" xfId="25614" xr:uid="{00000000-0005-0000-0000-000024520000}"/>
    <cellStyle name="輸出 5 5 3" xfId="7163" xr:uid="{00000000-0005-0000-0000-0000D90B0000}"/>
    <cellStyle name="輸出 5 5 3 2" xfId="27348" xr:uid="{00000000-0005-0000-0000-000026520000}"/>
    <cellStyle name="輸出 5 5 3 3" xfId="42439" xr:uid="{00000000-0005-0000-0000-000026520000}"/>
    <cellStyle name="輸出 5 5 4" xfId="4100" xr:uid="{00000000-0005-0000-0000-0000D90B0000}"/>
    <cellStyle name="輸出 5 5 4 2" xfId="24653" xr:uid="{00000000-0005-0000-0000-000027520000}"/>
    <cellStyle name="輸出 5 5 4 3" xfId="28474" xr:uid="{00000000-0005-0000-0000-000027520000}"/>
    <cellStyle name="輸出 5 5 5" xfId="8330" xr:uid="{00000000-0005-0000-0000-0000D90B0000}"/>
    <cellStyle name="輸出 5 5 5 2" xfId="28289" xr:uid="{00000000-0005-0000-0000-000028520000}"/>
    <cellStyle name="輸出 5 5 5 3" xfId="43135" xr:uid="{00000000-0005-0000-0000-000028520000}"/>
    <cellStyle name="輸出 5 5 6" xfId="11284" xr:uid="{00000000-0005-0000-0000-0000542C0000}"/>
    <cellStyle name="輸出 5 5 7" xfId="12635" xr:uid="{00000000-0005-0000-0000-0000C7060000}"/>
    <cellStyle name="輸出 5 5 7 2" xfId="31191" xr:uid="{00000000-0005-0000-0000-00002A520000}"/>
    <cellStyle name="輸出 5 5 7 3" xfId="45291" xr:uid="{00000000-0005-0000-0000-00002A520000}"/>
    <cellStyle name="輸出 5 5 8" xfId="11935" xr:uid="{00000000-0005-0000-0000-0000D80B0000}"/>
    <cellStyle name="輸出 5 5 8 2" xfId="30499" xr:uid="{00000000-0005-0000-0000-00002B520000}"/>
    <cellStyle name="輸出 5 5 8 3" xfId="44643" xr:uid="{00000000-0005-0000-0000-00002B520000}"/>
    <cellStyle name="輸出 5 5 9" xfId="11552" xr:uid="{00000000-0005-0000-0000-0000D90B0000}"/>
    <cellStyle name="輸出 5 5 9 2" xfId="30116" xr:uid="{00000000-0005-0000-0000-00002C520000}"/>
    <cellStyle name="輸出 5 5 9 3" xfId="44326" xr:uid="{00000000-0005-0000-0000-00002C520000}"/>
    <cellStyle name="輸出 5 6" xfId="2858" xr:uid="{00000000-0005-0000-0000-0000C7060000}"/>
    <cellStyle name="輸出 5 6 10" xfId="19457" xr:uid="{00000000-0005-0000-0000-0000DA0B0000}"/>
    <cellStyle name="輸出 5 6 10 2" xfId="38013" xr:uid="{00000000-0005-0000-0000-00002E520000}"/>
    <cellStyle name="輸出 5 6 10 3" xfId="51505" xr:uid="{00000000-0005-0000-0000-00002E520000}"/>
    <cellStyle name="輸出 5 6 11" xfId="55679" xr:uid="{00000000-0005-0000-0000-0000C7060000}"/>
    <cellStyle name="輸出 5 6 2" xfId="6065" xr:uid="{00000000-0005-0000-0000-0000DA0B0000}"/>
    <cellStyle name="輸出 5 6 2 2" xfId="26473" xr:uid="{00000000-0005-0000-0000-00002F520000}"/>
    <cellStyle name="輸出 5 6 2 3" xfId="41787" xr:uid="{00000000-0005-0000-0000-00002F520000}"/>
    <cellStyle name="輸出 5 6 3" xfId="8031" xr:uid="{00000000-0005-0000-0000-0000DA0B0000}"/>
    <cellStyle name="輸出 5 6 3 2" xfId="28059" xr:uid="{00000000-0005-0000-0000-000030520000}"/>
    <cellStyle name="輸出 5 6 3 3" xfId="42973" xr:uid="{00000000-0005-0000-0000-000030520000}"/>
    <cellStyle name="輸出 5 6 4" xfId="8891" xr:uid="{00000000-0005-0000-0000-0000DA0B0000}"/>
    <cellStyle name="輸出 5 6 4 2" xfId="28740" xr:uid="{00000000-0005-0000-0000-000031520000}"/>
    <cellStyle name="輸出 5 6 4 3" xfId="43450" xr:uid="{00000000-0005-0000-0000-000031520000}"/>
    <cellStyle name="輸出 5 6 5" xfId="9748" xr:uid="{00000000-0005-0000-0000-0000DA0B0000}"/>
    <cellStyle name="輸出 5 6 5 2" xfId="29349" xr:uid="{00000000-0005-0000-0000-000032520000}"/>
    <cellStyle name="輸出 5 6 5 3" xfId="43947" xr:uid="{00000000-0005-0000-0000-000032520000}"/>
    <cellStyle name="輸出 5 6 6" xfId="11285" xr:uid="{00000000-0005-0000-0000-0000552C0000}"/>
    <cellStyle name="輸出 5 6 7" xfId="13031" xr:uid="{00000000-0005-0000-0000-0000DA0B0000}"/>
    <cellStyle name="輸出 5 6 7 2" xfId="31587" xr:uid="{00000000-0005-0000-0000-000034520000}"/>
    <cellStyle name="輸出 5 6 7 3" xfId="45670" xr:uid="{00000000-0005-0000-0000-000034520000}"/>
    <cellStyle name="輸出 5 6 8" xfId="16764" xr:uid="{00000000-0005-0000-0000-0000DA0B0000}"/>
    <cellStyle name="輸出 5 6 8 2" xfId="35320" xr:uid="{00000000-0005-0000-0000-000035520000}"/>
    <cellStyle name="輸出 5 6 8 3" xfId="49033" xr:uid="{00000000-0005-0000-0000-000035520000}"/>
    <cellStyle name="輸出 5 6 9" xfId="14154" xr:uid="{00000000-0005-0000-0000-0000C7060000}"/>
    <cellStyle name="輸出 5 6 9 2" xfId="32710" xr:uid="{00000000-0005-0000-0000-000036520000}"/>
    <cellStyle name="輸出 5 6 9 3" xfId="46710" xr:uid="{00000000-0005-0000-0000-000036520000}"/>
    <cellStyle name="輸出 5 7" xfId="3031" xr:uid="{00000000-0005-0000-0000-0000C7060000}"/>
    <cellStyle name="輸出 5 7 10" xfId="24233" xr:uid="{00000000-0005-0000-0000-000037520000}"/>
    <cellStyle name="輸出 5 7 11" xfId="55852" xr:uid="{00000000-0005-0000-0000-0000C7060000}"/>
    <cellStyle name="輸出 5 7 2" xfId="6238" xr:uid="{00000000-0005-0000-0000-0000DB0B0000}"/>
    <cellStyle name="輸出 5 7 2 2" xfId="20907" xr:uid="{00000000-0005-0000-0000-0000B80F0000}"/>
    <cellStyle name="輸出 5 7 2 2 2" xfId="39450" xr:uid="{00000000-0005-0000-0000-000039520000}"/>
    <cellStyle name="輸出 5 7 2 2 3" xfId="52811" xr:uid="{00000000-0005-0000-0000-000039520000}"/>
    <cellStyle name="輸出 5 7 2 3" xfId="26646" xr:uid="{00000000-0005-0000-0000-000038520000}"/>
    <cellStyle name="輸出 5 7 3" xfId="9921" xr:uid="{00000000-0005-0000-0000-0000DB0B0000}"/>
    <cellStyle name="輸出 5 7 3 2" xfId="29522" xr:uid="{00000000-0005-0000-0000-00003A520000}"/>
    <cellStyle name="輸出 5 7 3 3" xfId="44100" xr:uid="{00000000-0005-0000-0000-00003A520000}"/>
    <cellStyle name="輸出 5 7 4" xfId="11286" xr:uid="{00000000-0005-0000-0000-0000562C0000}"/>
    <cellStyle name="輸出 5 7 5" xfId="11998" xr:uid="{00000000-0005-0000-0000-0000DB0B0000}"/>
    <cellStyle name="輸出 5 7 5 2" xfId="30562" xr:uid="{00000000-0005-0000-0000-00003C520000}"/>
    <cellStyle name="輸出 5 7 5 3" xfId="44706" xr:uid="{00000000-0005-0000-0000-00003C520000}"/>
    <cellStyle name="輸出 5 7 6" xfId="16937" xr:uid="{00000000-0005-0000-0000-0000DB0B0000}"/>
    <cellStyle name="輸出 5 7 6 2" xfId="35493" xr:uid="{00000000-0005-0000-0000-00003D520000}"/>
    <cellStyle name="輸出 5 7 6 3" xfId="49186" xr:uid="{00000000-0005-0000-0000-00003D520000}"/>
    <cellStyle name="輸出 5 7 7" xfId="18232" xr:uid="{00000000-0005-0000-0000-0000C7060000}"/>
    <cellStyle name="輸出 5 7 7 2" xfId="36788" xr:uid="{00000000-0005-0000-0000-00003E520000}"/>
    <cellStyle name="輸出 5 7 7 3" xfId="50333" xr:uid="{00000000-0005-0000-0000-00003E520000}"/>
    <cellStyle name="輸出 5 7 8" xfId="18699" xr:uid="{00000000-0005-0000-0000-0000DB0B0000}"/>
    <cellStyle name="輸出 5 7 8 2" xfId="37255" xr:uid="{00000000-0005-0000-0000-00003F520000}"/>
    <cellStyle name="輸出 5 7 8 3" xfId="50752" xr:uid="{00000000-0005-0000-0000-00003F520000}"/>
    <cellStyle name="輸出 5 7 9" xfId="21795" xr:uid="{00000000-0005-0000-0000-0000C7060000}"/>
    <cellStyle name="輸出 5 7 9 2" xfId="40335" xr:uid="{00000000-0005-0000-0000-000040520000}"/>
    <cellStyle name="輸出 5 7 9 3" xfId="53683" xr:uid="{00000000-0005-0000-0000-000040520000}"/>
    <cellStyle name="輸出 5 8" xfId="4901" xr:uid="{00000000-0005-0000-0000-0000C40B0000}"/>
    <cellStyle name="輸出 5 8 2" xfId="25352" xr:uid="{00000000-0005-0000-0000-000041520000}"/>
    <cellStyle name="輸出 5 8 3" xfId="22497" xr:uid="{00000000-0005-0000-0000-000041520000}"/>
    <cellStyle name="輸出 5 9" xfId="11263" xr:uid="{00000000-0005-0000-0000-00003F2C0000}"/>
    <cellStyle name="輸出 6" xfId="1694" xr:uid="{00000000-0005-0000-0000-0000CD060000}"/>
    <cellStyle name="輸出 6 10" xfId="15604" xr:uid="{00000000-0005-0000-0000-0000DC0B0000}"/>
    <cellStyle name="輸出 6 10 2" xfId="34160" xr:uid="{00000000-0005-0000-0000-000044520000}"/>
    <cellStyle name="輸出 6 10 3" xfId="48051" xr:uid="{00000000-0005-0000-0000-000044520000}"/>
    <cellStyle name="輸出 6 11" xfId="18299" xr:uid="{00000000-0005-0000-0000-0000DC0B0000}"/>
    <cellStyle name="輸出 6 11 2" xfId="36855" xr:uid="{00000000-0005-0000-0000-000045520000}"/>
    <cellStyle name="輸出 6 11 3" xfId="50386" xr:uid="{00000000-0005-0000-0000-000045520000}"/>
    <cellStyle name="輸出 6 12" xfId="14461" xr:uid="{00000000-0005-0000-0000-0000CD060000}"/>
    <cellStyle name="輸出 6 12 2" xfId="33017" xr:uid="{00000000-0005-0000-0000-000046520000}"/>
    <cellStyle name="輸出 6 12 3" xfId="46997" xr:uid="{00000000-0005-0000-0000-000046520000}"/>
    <cellStyle name="輸出 6 13" xfId="18617" xr:uid="{00000000-0005-0000-0000-0000DC0B0000}"/>
    <cellStyle name="輸出 6 13 2" xfId="37173" xr:uid="{00000000-0005-0000-0000-000047520000}"/>
    <cellStyle name="輸出 6 13 3" xfId="50675" xr:uid="{00000000-0005-0000-0000-000047520000}"/>
    <cellStyle name="輸出 6 14" xfId="21234" xr:uid="{00000000-0005-0000-0000-0000CD060000}"/>
    <cellStyle name="輸出 6 14 2" xfId="39774" xr:uid="{00000000-0005-0000-0000-000048520000}"/>
    <cellStyle name="輸出 6 14 3" xfId="53122" xr:uid="{00000000-0005-0000-0000-000048520000}"/>
    <cellStyle name="輸出 6 15" xfId="15814" xr:uid="{00000000-0005-0000-0000-0000CD060000}"/>
    <cellStyle name="輸出 6 15 2" xfId="34370" xr:uid="{00000000-0005-0000-0000-000049520000}"/>
    <cellStyle name="輸出 6 15 3" xfId="48225" xr:uid="{00000000-0005-0000-0000-000049520000}"/>
    <cellStyle name="輸出 6 16" xfId="22388" xr:uid="{00000000-0005-0000-0000-0000DC0B0000}"/>
    <cellStyle name="輸出 6 16 2" xfId="40928" xr:uid="{00000000-0005-0000-0000-00004A520000}"/>
    <cellStyle name="輸出 6 16 3" xfId="54122" xr:uid="{00000000-0005-0000-0000-00004A520000}"/>
    <cellStyle name="輸出 6 17" xfId="23315" xr:uid="{00000000-0005-0000-0000-000043520000}"/>
    <cellStyle name="輸出 6 18" xfId="29765" xr:uid="{00000000-0005-0000-0000-000043520000}"/>
    <cellStyle name="輸出 6 19" xfId="54681" xr:uid="{00000000-0005-0000-0000-0000CD060000}"/>
    <cellStyle name="輸出 6 2" xfId="1695" xr:uid="{00000000-0005-0000-0000-0000CE060000}"/>
    <cellStyle name="輸出 6 2 10" xfId="15321" xr:uid="{00000000-0005-0000-0000-0000DD0B0000}"/>
    <cellStyle name="輸出 6 2 10 2" xfId="33877" xr:uid="{00000000-0005-0000-0000-00004C520000}"/>
    <cellStyle name="輸出 6 2 10 3" xfId="47813" xr:uid="{00000000-0005-0000-0000-00004C520000}"/>
    <cellStyle name="輸出 6 2 11" xfId="18554" xr:uid="{00000000-0005-0000-0000-0000CE060000}"/>
    <cellStyle name="輸出 6 2 11 2" xfId="37110" xr:uid="{00000000-0005-0000-0000-00004D520000}"/>
    <cellStyle name="輸出 6 2 11 3" xfId="50612" xr:uid="{00000000-0005-0000-0000-00004D520000}"/>
    <cellStyle name="輸出 6 2 12" xfId="19264" xr:uid="{00000000-0005-0000-0000-0000DD0B0000}"/>
    <cellStyle name="輸出 6 2 12 2" xfId="37820" xr:uid="{00000000-0005-0000-0000-00004E520000}"/>
    <cellStyle name="輸出 6 2 12 3" xfId="51312" xr:uid="{00000000-0005-0000-0000-00004E520000}"/>
    <cellStyle name="輸出 6 2 13" xfId="21235" xr:uid="{00000000-0005-0000-0000-0000CE060000}"/>
    <cellStyle name="輸出 6 2 13 2" xfId="39775" xr:uid="{00000000-0005-0000-0000-00004F520000}"/>
    <cellStyle name="輸出 6 2 13 3" xfId="53123" xr:uid="{00000000-0005-0000-0000-00004F520000}"/>
    <cellStyle name="輸出 6 2 14" xfId="21077" xr:uid="{00000000-0005-0000-0000-0000CE060000}"/>
    <cellStyle name="輸出 6 2 14 2" xfId="39617" xr:uid="{00000000-0005-0000-0000-000050520000}"/>
    <cellStyle name="輸出 6 2 14 3" xfId="52965" xr:uid="{00000000-0005-0000-0000-000050520000}"/>
    <cellStyle name="輸出 6 2 15" xfId="22389" xr:uid="{00000000-0005-0000-0000-0000DD0B0000}"/>
    <cellStyle name="輸出 6 2 15 2" xfId="40929" xr:uid="{00000000-0005-0000-0000-000051520000}"/>
    <cellStyle name="輸出 6 2 15 3" xfId="54123" xr:uid="{00000000-0005-0000-0000-000051520000}"/>
    <cellStyle name="輸出 6 2 16" xfId="23316" xr:uid="{00000000-0005-0000-0000-00004B520000}"/>
    <cellStyle name="輸出 6 2 17" xfId="29783" xr:uid="{00000000-0005-0000-0000-00004B520000}"/>
    <cellStyle name="輸出 6 2 18" xfId="54682" xr:uid="{00000000-0005-0000-0000-0000CE060000}"/>
    <cellStyle name="輸出 6 2 2" xfId="1696" xr:uid="{00000000-0005-0000-0000-0000CF060000}"/>
    <cellStyle name="輸出 6 2 2 10" xfId="18898" xr:uid="{00000000-0005-0000-0000-0000DE0B0000}"/>
    <cellStyle name="輸出 6 2 2 10 2" xfId="37454" xr:uid="{00000000-0005-0000-0000-000053520000}"/>
    <cellStyle name="輸出 6 2 2 10 3" xfId="50946" xr:uid="{00000000-0005-0000-0000-000053520000}"/>
    <cellStyle name="輸出 6 2 2 11" xfId="21236" xr:uid="{00000000-0005-0000-0000-0000CF060000}"/>
    <cellStyle name="輸出 6 2 2 11 2" xfId="39776" xr:uid="{00000000-0005-0000-0000-000054520000}"/>
    <cellStyle name="輸出 6 2 2 11 3" xfId="53124" xr:uid="{00000000-0005-0000-0000-000054520000}"/>
    <cellStyle name="輸出 6 2 2 12" xfId="19048" xr:uid="{00000000-0005-0000-0000-0000CF060000}"/>
    <cellStyle name="輸出 6 2 2 12 2" xfId="37604" xr:uid="{00000000-0005-0000-0000-000055520000}"/>
    <cellStyle name="輸出 6 2 2 12 3" xfId="51096" xr:uid="{00000000-0005-0000-0000-000055520000}"/>
    <cellStyle name="輸出 6 2 2 13" xfId="22390" xr:uid="{00000000-0005-0000-0000-0000DE0B0000}"/>
    <cellStyle name="輸出 6 2 2 13 2" xfId="40930" xr:uid="{00000000-0005-0000-0000-000056520000}"/>
    <cellStyle name="輸出 6 2 2 13 3" xfId="54124" xr:uid="{00000000-0005-0000-0000-000056520000}"/>
    <cellStyle name="輸出 6 2 2 14" xfId="23317" xr:uid="{00000000-0005-0000-0000-000052520000}"/>
    <cellStyle name="輸出 6 2 2 15" xfId="29782" xr:uid="{00000000-0005-0000-0000-000052520000}"/>
    <cellStyle name="輸出 6 2 2 16" xfId="54683" xr:uid="{00000000-0005-0000-0000-0000CF060000}"/>
    <cellStyle name="輸出 6 2 2 2" xfId="1982" xr:uid="{00000000-0005-0000-0000-0000CF060000}"/>
    <cellStyle name="輸出 6 2 2 2 10" xfId="17148" xr:uid="{00000000-0005-0000-0000-0000CF060000}"/>
    <cellStyle name="輸出 6 2 2 2 10 2" xfId="35704" xr:uid="{00000000-0005-0000-0000-000058520000}"/>
    <cellStyle name="輸出 6 2 2 2 10 3" xfId="49380" xr:uid="{00000000-0005-0000-0000-000058520000}"/>
    <cellStyle name="輸出 6 2 2 2 11" xfId="19302" xr:uid="{00000000-0005-0000-0000-0000DF0B0000}"/>
    <cellStyle name="輸出 6 2 2 2 11 2" xfId="37858" xr:uid="{00000000-0005-0000-0000-000059520000}"/>
    <cellStyle name="輸出 6 2 2 2 11 3" xfId="51350" xr:uid="{00000000-0005-0000-0000-000059520000}"/>
    <cellStyle name="輸出 6 2 2 2 12" xfId="23502" xr:uid="{00000000-0005-0000-0000-000057520000}"/>
    <cellStyle name="輸出 6 2 2 2 13" xfId="54902" xr:uid="{00000000-0005-0000-0000-0000CF060000}"/>
    <cellStyle name="輸出 6 2 2 2 2" xfId="5189" xr:uid="{00000000-0005-0000-0000-0000DF0B0000}"/>
    <cellStyle name="輸出 6 2 2 2 2 2" xfId="20216" xr:uid="{00000000-0005-0000-0000-0000BD0F0000}"/>
    <cellStyle name="輸出 6 2 2 2 2 2 2" xfId="38768" xr:uid="{00000000-0005-0000-0000-00005B520000}"/>
    <cellStyle name="輸出 6 2 2 2 2 2 3" xfId="52247" xr:uid="{00000000-0005-0000-0000-00005B520000}"/>
    <cellStyle name="輸出 6 2 2 2 2 3" xfId="25606" xr:uid="{00000000-0005-0000-0000-00005A520000}"/>
    <cellStyle name="輸出 6 2 2 2 3" xfId="7155" xr:uid="{00000000-0005-0000-0000-0000DF0B0000}"/>
    <cellStyle name="輸出 6 2 2 2 3 2" xfId="27340" xr:uid="{00000000-0005-0000-0000-00005C520000}"/>
    <cellStyle name="輸出 6 2 2 2 3 3" xfId="42431" xr:uid="{00000000-0005-0000-0000-00005C520000}"/>
    <cellStyle name="輸出 6 2 2 2 4" xfId="4092" xr:uid="{00000000-0005-0000-0000-0000DF0B0000}"/>
    <cellStyle name="輸出 6 2 2 2 4 2" xfId="24645" xr:uid="{00000000-0005-0000-0000-00005D520000}"/>
    <cellStyle name="輸出 6 2 2 2 4 3" xfId="22727" xr:uid="{00000000-0005-0000-0000-00005D520000}"/>
    <cellStyle name="輸出 6 2 2 2 5" xfId="6671" xr:uid="{00000000-0005-0000-0000-0000DF0B0000}"/>
    <cellStyle name="輸出 6 2 2 2 5 2" xfId="26932" xr:uid="{00000000-0005-0000-0000-00005E520000}"/>
    <cellStyle name="輸出 6 2 2 2 5 3" xfId="42106" xr:uid="{00000000-0005-0000-0000-00005E520000}"/>
    <cellStyle name="輸出 6 2 2 2 6" xfId="11290" xr:uid="{00000000-0005-0000-0000-00005A2C0000}"/>
    <cellStyle name="輸出 6 2 2 2 7" xfId="12643" xr:uid="{00000000-0005-0000-0000-0000CF060000}"/>
    <cellStyle name="輸出 6 2 2 2 7 2" xfId="31199" xr:uid="{00000000-0005-0000-0000-000060520000}"/>
    <cellStyle name="輸出 6 2 2 2 7 3" xfId="45299" xr:uid="{00000000-0005-0000-0000-000060520000}"/>
    <cellStyle name="輸出 6 2 2 2 8" xfId="12262" xr:uid="{00000000-0005-0000-0000-0000DE0B0000}"/>
    <cellStyle name="輸出 6 2 2 2 8 2" xfId="30823" xr:uid="{00000000-0005-0000-0000-000061520000}"/>
    <cellStyle name="輸出 6 2 2 2 8 3" xfId="44943" xr:uid="{00000000-0005-0000-0000-000061520000}"/>
    <cellStyle name="輸出 6 2 2 2 9" xfId="13601" xr:uid="{00000000-0005-0000-0000-0000DF0B0000}"/>
    <cellStyle name="輸出 6 2 2 2 9 2" xfId="32157" xr:uid="{00000000-0005-0000-0000-000062520000}"/>
    <cellStyle name="輸出 6 2 2 2 9 3" xfId="46208" xr:uid="{00000000-0005-0000-0000-000062520000}"/>
    <cellStyle name="輸出 6 2 2 3" xfId="2866" xr:uid="{00000000-0005-0000-0000-0000CF060000}"/>
    <cellStyle name="輸出 6 2 2 3 10" xfId="18887" xr:uid="{00000000-0005-0000-0000-0000E00B0000}"/>
    <cellStyle name="輸出 6 2 2 3 10 2" xfId="37443" xr:uid="{00000000-0005-0000-0000-000064520000}"/>
    <cellStyle name="輸出 6 2 2 3 10 3" xfId="50935" xr:uid="{00000000-0005-0000-0000-000064520000}"/>
    <cellStyle name="輸出 6 2 2 3 11" xfId="55687" xr:uid="{00000000-0005-0000-0000-0000CF060000}"/>
    <cellStyle name="輸出 6 2 2 3 2" xfId="6073" xr:uid="{00000000-0005-0000-0000-0000E00B0000}"/>
    <cellStyle name="輸出 6 2 2 3 2 2" xfId="26481" xr:uid="{00000000-0005-0000-0000-000065520000}"/>
    <cellStyle name="輸出 6 2 2 3 2 3" xfId="41795" xr:uid="{00000000-0005-0000-0000-000065520000}"/>
    <cellStyle name="輸出 6 2 2 3 3" xfId="8039" xr:uid="{00000000-0005-0000-0000-0000E00B0000}"/>
    <cellStyle name="輸出 6 2 2 3 3 2" xfId="28067" xr:uid="{00000000-0005-0000-0000-000066520000}"/>
    <cellStyle name="輸出 6 2 2 3 3 3" xfId="42981" xr:uid="{00000000-0005-0000-0000-000066520000}"/>
    <cellStyle name="輸出 6 2 2 3 4" xfId="8899" xr:uid="{00000000-0005-0000-0000-0000E00B0000}"/>
    <cellStyle name="輸出 6 2 2 3 4 2" xfId="28748" xr:uid="{00000000-0005-0000-0000-000067520000}"/>
    <cellStyle name="輸出 6 2 2 3 4 3" xfId="43458" xr:uid="{00000000-0005-0000-0000-000067520000}"/>
    <cellStyle name="輸出 6 2 2 3 5" xfId="9756" xr:uid="{00000000-0005-0000-0000-0000E00B0000}"/>
    <cellStyle name="輸出 6 2 2 3 5 2" xfId="29357" xr:uid="{00000000-0005-0000-0000-000068520000}"/>
    <cellStyle name="輸出 6 2 2 3 5 3" xfId="43955" xr:uid="{00000000-0005-0000-0000-000068520000}"/>
    <cellStyle name="輸出 6 2 2 3 6" xfId="11291" xr:uid="{00000000-0005-0000-0000-00005B2C0000}"/>
    <cellStyle name="輸出 6 2 2 3 7" xfId="13023" xr:uid="{00000000-0005-0000-0000-0000E00B0000}"/>
    <cellStyle name="輸出 6 2 2 3 7 2" xfId="31579" xr:uid="{00000000-0005-0000-0000-00006A520000}"/>
    <cellStyle name="輸出 6 2 2 3 7 3" xfId="45662" xr:uid="{00000000-0005-0000-0000-00006A520000}"/>
    <cellStyle name="輸出 6 2 2 3 8" xfId="16772" xr:uid="{00000000-0005-0000-0000-0000E00B0000}"/>
    <cellStyle name="輸出 6 2 2 3 8 2" xfId="35328" xr:uid="{00000000-0005-0000-0000-00006B520000}"/>
    <cellStyle name="輸出 6 2 2 3 8 3" xfId="49041" xr:uid="{00000000-0005-0000-0000-00006B520000}"/>
    <cellStyle name="輸出 6 2 2 3 9" xfId="17280" xr:uid="{00000000-0005-0000-0000-0000CF060000}"/>
    <cellStyle name="輸出 6 2 2 3 9 2" xfId="35836" xr:uid="{00000000-0005-0000-0000-00006C520000}"/>
    <cellStyle name="輸出 6 2 2 3 9 3" xfId="49504" xr:uid="{00000000-0005-0000-0000-00006C520000}"/>
    <cellStyle name="輸出 6 2 2 4" xfId="3039" xr:uid="{00000000-0005-0000-0000-0000CF060000}"/>
    <cellStyle name="輸出 6 2 2 4 10" xfId="24241" xr:uid="{00000000-0005-0000-0000-00006D520000}"/>
    <cellStyle name="輸出 6 2 2 4 11" xfId="55860" xr:uid="{00000000-0005-0000-0000-0000CF060000}"/>
    <cellStyle name="輸出 6 2 2 4 2" xfId="6246" xr:uid="{00000000-0005-0000-0000-0000E10B0000}"/>
    <cellStyle name="輸出 6 2 2 4 2 2" xfId="20915" xr:uid="{00000000-0005-0000-0000-0000C00F0000}"/>
    <cellStyle name="輸出 6 2 2 4 2 2 2" xfId="39458" xr:uid="{00000000-0005-0000-0000-00006F520000}"/>
    <cellStyle name="輸出 6 2 2 4 2 2 3" xfId="52819" xr:uid="{00000000-0005-0000-0000-00006F520000}"/>
    <cellStyle name="輸出 6 2 2 4 2 3" xfId="26654" xr:uid="{00000000-0005-0000-0000-00006E520000}"/>
    <cellStyle name="輸出 6 2 2 4 3" xfId="9929" xr:uid="{00000000-0005-0000-0000-0000E10B0000}"/>
    <cellStyle name="輸出 6 2 2 4 3 2" xfId="29530" xr:uid="{00000000-0005-0000-0000-000070520000}"/>
    <cellStyle name="輸出 6 2 2 4 3 3" xfId="44108" xr:uid="{00000000-0005-0000-0000-000070520000}"/>
    <cellStyle name="輸出 6 2 2 4 4" xfId="11292" xr:uid="{00000000-0005-0000-0000-00005C2C0000}"/>
    <cellStyle name="輸出 6 2 2 4 5" xfId="12946" xr:uid="{00000000-0005-0000-0000-0000E10B0000}"/>
    <cellStyle name="輸出 6 2 2 4 5 2" xfId="31502" xr:uid="{00000000-0005-0000-0000-000072520000}"/>
    <cellStyle name="輸出 6 2 2 4 5 3" xfId="45585" xr:uid="{00000000-0005-0000-0000-000072520000}"/>
    <cellStyle name="輸出 6 2 2 4 6" xfId="16945" xr:uid="{00000000-0005-0000-0000-0000E10B0000}"/>
    <cellStyle name="輸出 6 2 2 4 6 2" xfId="35501" xr:uid="{00000000-0005-0000-0000-000073520000}"/>
    <cellStyle name="輸出 6 2 2 4 6 3" xfId="49194" xr:uid="{00000000-0005-0000-0000-000073520000}"/>
    <cellStyle name="輸出 6 2 2 4 7" xfId="11704" xr:uid="{00000000-0005-0000-0000-0000CF060000}"/>
    <cellStyle name="輸出 6 2 2 4 7 2" xfId="30268" xr:uid="{00000000-0005-0000-0000-000074520000}"/>
    <cellStyle name="輸出 6 2 2 4 7 3" xfId="44419" xr:uid="{00000000-0005-0000-0000-000074520000}"/>
    <cellStyle name="輸出 6 2 2 4 8" xfId="17326" xr:uid="{00000000-0005-0000-0000-0000E10B0000}"/>
    <cellStyle name="輸出 6 2 2 4 8 2" xfId="35882" xr:uid="{00000000-0005-0000-0000-000075520000}"/>
    <cellStyle name="輸出 6 2 2 4 8 3" xfId="49544" xr:uid="{00000000-0005-0000-0000-000075520000}"/>
    <cellStyle name="輸出 6 2 2 4 9" xfId="21803" xr:uid="{00000000-0005-0000-0000-0000CF060000}"/>
    <cellStyle name="輸出 6 2 2 4 9 2" xfId="40343" xr:uid="{00000000-0005-0000-0000-000076520000}"/>
    <cellStyle name="輸出 6 2 2 4 9 3" xfId="53691" xr:uid="{00000000-0005-0000-0000-000076520000}"/>
    <cellStyle name="輸出 6 2 2 5" xfId="4909" xr:uid="{00000000-0005-0000-0000-0000DE0B0000}"/>
    <cellStyle name="輸出 6 2 2 5 2" xfId="25360" xr:uid="{00000000-0005-0000-0000-000077520000}"/>
    <cellStyle name="輸出 6 2 2 5 3" xfId="26845" xr:uid="{00000000-0005-0000-0000-000077520000}"/>
    <cellStyle name="輸出 6 2 2 6" xfId="11289" xr:uid="{00000000-0005-0000-0000-0000592C0000}"/>
    <cellStyle name="輸出 6 2 2 7" xfId="14900" xr:uid="{00000000-0005-0000-0000-0000DE0B0000}"/>
    <cellStyle name="輸出 6 2 2 7 2" xfId="33456" xr:uid="{00000000-0005-0000-0000-000079520000}"/>
    <cellStyle name="輸出 6 2 2 7 3" xfId="47416" xr:uid="{00000000-0005-0000-0000-000079520000}"/>
    <cellStyle name="輸出 6 2 2 8" xfId="17746" xr:uid="{00000000-0005-0000-0000-0000DE0B0000}"/>
    <cellStyle name="輸出 6 2 2 8 2" xfId="36302" xr:uid="{00000000-0005-0000-0000-00007A520000}"/>
    <cellStyle name="輸出 6 2 2 8 3" xfId="49911" xr:uid="{00000000-0005-0000-0000-00007A520000}"/>
    <cellStyle name="輸出 6 2 2 9" xfId="17952" xr:uid="{00000000-0005-0000-0000-0000CF060000}"/>
    <cellStyle name="輸出 6 2 2 9 2" xfId="36508" xr:uid="{00000000-0005-0000-0000-00007B520000}"/>
    <cellStyle name="輸出 6 2 2 9 3" xfId="50089" xr:uid="{00000000-0005-0000-0000-00007B520000}"/>
    <cellStyle name="輸出 6 2 3" xfId="1697" xr:uid="{00000000-0005-0000-0000-0000D0060000}"/>
    <cellStyle name="輸出 6 2 3 10" xfId="17495" xr:uid="{00000000-0005-0000-0000-0000E20B0000}"/>
    <cellStyle name="輸出 6 2 3 10 2" xfId="36051" xr:uid="{00000000-0005-0000-0000-00007D520000}"/>
    <cellStyle name="輸出 6 2 3 10 3" xfId="49689" xr:uid="{00000000-0005-0000-0000-00007D520000}"/>
    <cellStyle name="輸出 6 2 3 11" xfId="21237" xr:uid="{00000000-0005-0000-0000-0000D0060000}"/>
    <cellStyle name="輸出 6 2 3 11 2" xfId="39777" xr:uid="{00000000-0005-0000-0000-00007E520000}"/>
    <cellStyle name="輸出 6 2 3 11 3" xfId="53125" xr:uid="{00000000-0005-0000-0000-00007E520000}"/>
    <cellStyle name="輸出 6 2 3 12" xfId="19068" xr:uid="{00000000-0005-0000-0000-0000D0060000}"/>
    <cellStyle name="輸出 6 2 3 12 2" xfId="37624" xr:uid="{00000000-0005-0000-0000-00007F520000}"/>
    <cellStyle name="輸出 6 2 3 12 3" xfId="51116" xr:uid="{00000000-0005-0000-0000-00007F520000}"/>
    <cellStyle name="輸出 6 2 3 13" xfId="22391" xr:uid="{00000000-0005-0000-0000-0000E20B0000}"/>
    <cellStyle name="輸出 6 2 3 13 2" xfId="40931" xr:uid="{00000000-0005-0000-0000-000080520000}"/>
    <cellStyle name="輸出 6 2 3 13 3" xfId="54125" xr:uid="{00000000-0005-0000-0000-000080520000}"/>
    <cellStyle name="輸出 6 2 3 14" xfId="23318" xr:uid="{00000000-0005-0000-0000-00007C520000}"/>
    <cellStyle name="輸出 6 2 3 15" xfId="24124" xr:uid="{00000000-0005-0000-0000-00007C520000}"/>
    <cellStyle name="輸出 6 2 3 16" xfId="54684" xr:uid="{00000000-0005-0000-0000-0000D0060000}"/>
    <cellStyle name="輸出 6 2 3 2" xfId="1981" xr:uid="{00000000-0005-0000-0000-0000D0060000}"/>
    <cellStyle name="輸出 6 2 3 2 10" xfId="17700" xr:uid="{00000000-0005-0000-0000-0000D0060000}"/>
    <cellStyle name="輸出 6 2 3 2 10 2" xfId="36256" xr:uid="{00000000-0005-0000-0000-000082520000}"/>
    <cellStyle name="輸出 6 2 3 2 10 3" xfId="49871" xr:uid="{00000000-0005-0000-0000-000082520000}"/>
    <cellStyle name="輸出 6 2 3 2 11" xfId="14013" xr:uid="{00000000-0005-0000-0000-0000E30B0000}"/>
    <cellStyle name="輸出 6 2 3 2 11 2" xfId="32569" xr:uid="{00000000-0005-0000-0000-000083520000}"/>
    <cellStyle name="輸出 6 2 3 2 11 3" xfId="46575" xr:uid="{00000000-0005-0000-0000-000083520000}"/>
    <cellStyle name="輸出 6 2 3 2 12" xfId="23501" xr:uid="{00000000-0005-0000-0000-000081520000}"/>
    <cellStyle name="輸出 6 2 3 2 13" xfId="54901" xr:uid="{00000000-0005-0000-0000-0000D0060000}"/>
    <cellStyle name="輸出 6 2 3 2 2" xfId="5188" xr:uid="{00000000-0005-0000-0000-0000E30B0000}"/>
    <cellStyle name="輸出 6 2 3 2 2 2" xfId="20215" xr:uid="{00000000-0005-0000-0000-0000C30F0000}"/>
    <cellStyle name="輸出 6 2 3 2 2 2 2" xfId="38767" xr:uid="{00000000-0005-0000-0000-000085520000}"/>
    <cellStyle name="輸出 6 2 3 2 2 2 3" xfId="52246" xr:uid="{00000000-0005-0000-0000-000085520000}"/>
    <cellStyle name="輸出 6 2 3 2 2 3" xfId="25605" xr:uid="{00000000-0005-0000-0000-000084520000}"/>
    <cellStyle name="輸出 6 2 3 2 3" xfId="7154" xr:uid="{00000000-0005-0000-0000-0000E30B0000}"/>
    <cellStyle name="輸出 6 2 3 2 3 2" xfId="27339" xr:uid="{00000000-0005-0000-0000-000086520000}"/>
    <cellStyle name="輸出 6 2 3 2 3 3" xfId="42430" xr:uid="{00000000-0005-0000-0000-000086520000}"/>
    <cellStyle name="輸出 6 2 3 2 4" xfId="4091" xr:uid="{00000000-0005-0000-0000-0000E30B0000}"/>
    <cellStyle name="輸出 6 2 3 2 4 2" xfId="24644" xr:uid="{00000000-0005-0000-0000-000087520000}"/>
    <cellStyle name="輸出 6 2 3 2 4 3" xfId="22728" xr:uid="{00000000-0005-0000-0000-000087520000}"/>
    <cellStyle name="輸出 6 2 3 2 5" xfId="7255" xr:uid="{00000000-0005-0000-0000-0000E30B0000}"/>
    <cellStyle name="輸出 6 2 3 2 5 2" xfId="27440" xr:uid="{00000000-0005-0000-0000-000088520000}"/>
    <cellStyle name="輸出 6 2 3 2 5 3" xfId="42531" xr:uid="{00000000-0005-0000-0000-000088520000}"/>
    <cellStyle name="輸出 6 2 3 2 6" xfId="11294" xr:uid="{00000000-0005-0000-0000-00005E2C0000}"/>
    <cellStyle name="輸出 6 2 3 2 7" xfId="12644" xr:uid="{00000000-0005-0000-0000-0000D0060000}"/>
    <cellStyle name="輸出 6 2 3 2 7 2" xfId="31200" xr:uid="{00000000-0005-0000-0000-00008A520000}"/>
    <cellStyle name="輸出 6 2 3 2 7 3" xfId="45300" xr:uid="{00000000-0005-0000-0000-00008A520000}"/>
    <cellStyle name="輸出 6 2 3 2 8" xfId="14637" xr:uid="{00000000-0005-0000-0000-0000E20B0000}"/>
    <cellStyle name="輸出 6 2 3 2 8 2" xfId="33193" xr:uid="{00000000-0005-0000-0000-00008B520000}"/>
    <cellStyle name="輸出 6 2 3 2 8 3" xfId="47163" xr:uid="{00000000-0005-0000-0000-00008B520000}"/>
    <cellStyle name="輸出 6 2 3 2 9" xfId="13758" xr:uid="{00000000-0005-0000-0000-0000E30B0000}"/>
    <cellStyle name="輸出 6 2 3 2 9 2" xfId="32314" xr:uid="{00000000-0005-0000-0000-00008C520000}"/>
    <cellStyle name="輸出 6 2 3 2 9 3" xfId="46346" xr:uid="{00000000-0005-0000-0000-00008C520000}"/>
    <cellStyle name="輸出 6 2 3 3" xfId="2867" xr:uid="{00000000-0005-0000-0000-0000D0060000}"/>
    <cellStyle name="輸出 6 2 3 3 10" xfId="14255" xr:uid="{00000000-0005-0000-0000-0000E40B0000}"/>
    <cellStyle name="輸出 6 2 3 3 10 2" xfId="32811" xr:uid="{00000000-0005-0000-0000-00008E520000}"/>
    <cellStyle name="輸出 6 2 3 3 10 3" xfId="46805" xr:uid="{00000000-0005-0000-0000-00008E520000}"/>
    <cellStyle name="輸出 6 2 3 3 11" xfId="55688" xr:uid="{00000000-0005-0000-0000-0000D0060000}"/>
    <cellStyle name="輸出 6 2 3 3 2" xfId="6074" xr:uid="{00000000-0005-0000-0000-0000E40B0000}"/>
    <cellStyle name="輸出 6 2 3 3 2 2" xfId="26482" xr:uid="{00000000-0005-0000-0000-00008F520000}"/>
    <cellStyle name="輸出 6 2 3 3 2 3" xfId="41796" xr:uid="{00000000-0005-0000-0000-00008F520000}"/>
    <cellStyle name="輸出 6 2 3 3 3" xfId="8040" xr:uid="{00000000-0005-0000-0000-0000E40B0000}"/>
    <cellStyle name="輸出 6 2 3 3 3 2" xfId="28068" xr:uid="{00000000-0005-0000-0000-000090520000}"/>
    <cellStyle name="輸出 6 2 3 3 3 3" xfId="42982" xr:uid="{00000000-0005-0000-0000-000090520000}"/>
    <cellStyle name="輸出 6 2 3 3 4" xfId="8900" xr:uid="{00000000-0005-0000-0000-0000E40B0000}"/>
    <cellStyle name="輸出 6 2 3 3 4 2" xfId="28749" xr:uid="{00000000-0005-0000-0000-000091520000}"/>
    <cellStyle name="輸出 6 2 3 3 4 3" xfId="43459" xr:uid="{00000000-0005-0000-0000-000091520000}"/>
    <cellStyle name="輸出 6 2 3 3 5" xfId="9757" xr:uid="{00000000-0005-0000-0000-0000E40B0000}"/>
    <cellStyle name="輸出 6 2 3 3 5 2" xfId="29358" xr:uid="{00000000-0005-0000-0000-000092520000}"/>
    <cellStyle name="輸出 6 2 3 3 5 3" xfId="43956" xr:uid="{00000000-0005-0000-0000-000092520000}"/>
    <cellStyle name="輸出 6 2 3 3 6" xfId="11295" xr:uid="{00000000-0005-0000-0000-00005F2C0000}"/>
    <cellStyle name="輸出 6 2 3 3 7" xfId="13022" xr:uid="{00000000-0005-0000-0000-0000E40B0000}"/>
    <cellStyle name="輸出 6 2 3 3 7 2" xfId="31578" xr:uid="{00000000-0005-0000-0000-000094520000}"/>
    <cellStyle name="輸出 6 2 3 3 7 3" xfId="45661" xr:uid="{00000000-0005-0000-0000-000094520000}"/>
    <cellStyle name="輸出 6 2 3 3 8" xfId="16773" xr:uid="{00000000-0005-0000-0000-0000E40B0000}"/>
    <cellStyle name="輸出 6 2 3 3 8 2" xfId="35329" xr:uid="{00000000-0005-0000-0000-000095520000}"/>
    <cellStyle name="輸出 6 2 3 3 8 3" xfId="49042" xr:uid="{00000000-0005-0000-0000-000095520000}"/>
    <cellStyle name="輸出 6 2 3 3 9" xfId="15984" xr:uid="{00000000-0005-0000-0000-0000D0060000}"/>
    <cellStyle name="輸出 6 2 3 3 9 2" xfId="34540" xr:uid="{00000000-0005-0000-0000-000096520000}"/>
    <cellStyle name="輸出 6 2 3 3 9 3" xfId="48374" xr:uid="{00000000-0005-0000-0000-000096520000}"/>
    <cellStyle name="輸出 6 2 3 4" xfId="3040" xr:uid="{00000000-0005-0000-0000-0000D0060000}"/>
    <cellStyle name="輸出 6 2 3 4 10" xfId="24242" xr:uid="{00000000-0005-0000-0000-000097520000}"/>
    <cellStyle name="輸出 6 2 3 4 11" xfId="55861" xr:uid="{00000000-0005-0000-0000-0000D0060000}"/>
    <cellStyle name="輸出 6 2 3 4 2" xfId="6247" xr:uid="{00000000-0005-0000-0000-0000E50B0000}"/>
    <cellStyle name="輸出 6 2 3 4 2 2" xfId="20916" xr:uid="{00000000-0005-0000-0000-0000C60F0000}"/>
    <cellStyle name="輸出 6 2 3 4 2 2 2" xfId="39459" xr:uid="{00000000-0005-0000-0000-000099520000}"/>
    <cellStyle name="輸出 6 2 3 4 2 2 3" xfId="52820" xr:uid="{00000000-0005-0000-0000-000099520000}"/>
    <cellStyle name="輸出 6 2 3 4 2 3" xfId="26655" xr:uid="{00000000-0005-0000-0000-000098520000}"/>
    <cellStyle name="輸出 6 2 3 4 3" xfId="9930" xr:uid="{00000000-0005-0000-0000-0000E50B0000}"/>
    <cellStyle name="輸出 6 2 3 4 3 2" xfId="29531" xr:uid="{00000000-0005-0000-0000-00009A520000}"/>
    <cellStyle name="輸出 6 2 3 4 3 3" xfId="44109" xr:uid="{00000000-0005-0000-0000-00009A520000}"/>
    <cellStyle name="輸出 6 2 3 4 4" xfId="11296" xr:uid="{00000000-0005-0000-0000-0000602C0000}"/>
    <cellStyle name="輸出 6 2 3 4 5" xfId="12945" xr:uid="{00000000-0005-0000-0000-0000E50B0000}"/>
    <cellStyle name="輸出 6 2 3 4 5 2" xfId="31501" xr:uid="{00000000-0005-0000-0000-00009C520000}"/>
    <cellStyle name="輸出 6 2 3 4 5 3" xfId="45584" xr:uid="{00000000-0005-0000-0000-00009C520000}"/>
    <cellStyle name="輸出 6 2 3 4 6" xfId="16946" xr:uid="{00000000-0005-0000-0000-0000E50B0000}"/>
    <cellStyle name="輸出 6 2 3 4 6 2" xfId="35502" xr:uid="{00000000-0005-0000-0000-00009D520000}"/>
    <cellStyle name="輸出 6 2 3 4 6 3" xfId="49195" xr:uid="{00000000-0005-0000-0000-00009D520000}"/>
    <cellStyle name="輸出 6 2 3 4 7" xfId="12311" xr:uid="{00000000-0005-0000-0000-0000D0060000}"/>
    <cellStyle name="輸出 6 2 3 4 7 2" xfId="30872" xr:uid="{00000000-0005-0000-0000-00009E520000}"/>
    <cellStyle name="輸出 6 2 3 4 7 3" xfId="44985" xr:uid="{00000000-0005-0000-0000-00009E520000}"/>
    <cellStyle name="輸出 6 2 3 4 8" xfId="17566" xr:uid="{00000000-0005-0000-0000-0000E50B0000}"/>
    <cellStyle name="輸出 6 2 3 4 8 2" xfId="36122" xr:uid="{00000000-0005-0000-0000-00009F520000}"/>
    <cellStyle name="輸出 6 2 3 4 8 3" xfId="49752" xr:uid="{00000000-0005-0000-0000-00009F520000}"/>
    <cellStyle name="輸出 6 2 3 4 9" xfId="21804" xr:uid="{00000000-0005-0000-0000-0000D0060000}"/>
    <cellStyle name="輸出 6 2 3 4 9 2" xfId="40344" xr:uid="{00000000-0005-0000-0000-0000A0520000}"/>
    <cellStyle name="輸出 6 2 3 4 9 3" xfId="53692" xr:uid="{00000000-0005-0000-0000-0000A0520000}"/>
    <cellStyle name="輸出 6 2 3 5" xfId="4910" xr:uid="{00000000-0005-0000-0000-0000E20B0000}"/>
    <cellStyle name="輸出 6 2 3 5 2" xfId="25361" xr:uid="{00000000-0005-0000-0000-0000A1520000}"/>
    <cellStyle name="輸出 6 2 3 5 3" xfId="22493" xr:uid="{00000000-0005-0000-0000-0000A1520000}"/>
    <cellStyle name="輸出 6 2 3 6" xfId="11293" xr:uid="{00000000-0005-0000-0000-00005D2C0000}"/>
    <cellStyle name="輸出 6 2 3 7" xfId="15828" xr:uid="{00000000-0005-0000-0000-0000E20B0000}"/>
    <cellStyle name="輸出 6 2 3 7 2" xfId="34384" xr:uid="{00000000-0005-0000-0000-0000A3520000}"/>
    <cellStyle name="輸出 6 2 3 7 3" xfId="48237" xr:uid="{00000000-0005-0000-0000-0000A3520000}"/>
    <cellStyle name="輸出 6 2 3 8" xfId="14446" xr:uid="{00000000-0005-0000-0000-0000E20B0000}"/>
    <cellStyle name="輸出 6 2 3 8 2" xfId="33002" xr:uid="{00000000-0005-0000-0000-0000A4520000}"/>
    <cellStyle name="輸出 6 2 3 8 3" xfId="46985" xr:uid="{00000000-0005-0000-0000-0000A4520000}"/>
    <cellStyle name="輸出 6 2 3 9" xfId="18176" xr:uid="{00000000-0005-0000-0000-0000D0060000}"/>
    <cellStyle name="輸出 6 2 3 9 2" xfId="36732" xr:uid="{00000000-0005-0000-0000-0000A5520000}"/>
    <cellStyle name="輸出 6 2 3 9 3" xfId="50284" xr:uid="{00000000-0005-0000-0000-0000A5520000}"/>
    <cellStyle name="輸出 6 2 4" xfId="1983" xr:uid="{00000000-0005-0000-0000-0000CE060000}"/>
    <cellStyle name="輸出 6 2 4 10" xfId="14346" xr:uid="{00000000-0005-0000-0000-0000CE060000}"/>
    <cellStyle name="輸出 6 2 4 10 2" xfId="32902" xr:uid="{00000000-0005-0000-0000-0000A7520000}"/>
    <cellStyle name="輸出 6 2 4 10 3" xfId="46891" xr:uid="{00000000-0005-0000-0000-0000A7520000}"/>
    <cellStyle name="輸出 6 2 4 11" xfId="19013" xr:uid="{00000000-0005-0000-0000-0000E60B0000}"/>
    <cellStyle name="輸出 6 2 4 11 2" xfId="37569" xr:uid="{00000000-0005-0000-0000-0000A8520000}"/>
    <cellStyle name="輸出 6 2 4 11 3" xfId="51061" xr:uid="{00000000-0005-0000-0000-0000A8520000}"/>
    <cellStyle name="輸出 6 2 4 12" xfId="23503" xr:uid="{00000000-0005-0000-0000-0000A6520000}"/>
    <cellStyle name="輸出 6 2 4 13" xfId="54903" xr:uid="{00000000-0005-0000-0000-0000CE060000}"/>
    <cellStyle name="輸出 6 2 4 2" xfId="5190" xr:uid="{00000000-0005-0000-0000-0000E60B0000}"/>
    <cellStyle name="輸出 6 2 4 2 2" xfId="20217" xr:uid="{00000000-0005-0000-0000-0000C80F0000}"/>
    <cellStyle name="輸出 6 2 4 2 2 2" xfId="38769" xr:uid="{00000000-0005-0000-0000-0000AA520000}"/>
    <cellStyle name="輸出 6 2 4 2 2 3" xfId="52248" xr:uid="{00000000-0005-0000-0000-0000AA520000}"/>
    <cellStyle name="輸出 6 2 4 2 3" xfId="25607" xr:uid="{00000000-0005-0000-0000-0000A9520000}"/>
    <cellStyle name="輸出 6 2 4 3" xfId="7156" xr:uid="{00000000-0005-0000-0000-0000E60B0000}"/>
    <cellStyle name="輸出 6 2 4 3 2" xfId="27341" xr:uid="{00000000-0005-0000-0000-0000AB520000}"/>
    <cellStyle name="輸出 6 2 4 3 3" xfId="42432" xr:uid="{00000000-0005-0000-0000-0000AB520000}"/>
    <cellStyle name="輸出 6 2 4 4" xfId="4093" xr:uid="{00000000-0005-0000-0000-0000E60B0000}"/>
    <cellStyle name="輸出 6 2 4 4 2" xfId="24646" xr:uid="{00000000-0005-0000-0000-0000AC520000}"/>
    <cellStyle name="輸出 6 2 4 4 3" xfId="29698" xr:uid="{00000000-0005-0000-0000-0000AC520000}"/>
    <cellStyle name="輸出 6 2 4 5" xfId="8326" xr:uid="{00000000-0005-0000-0000-0000E60B0000}"/>
    <cellStyle name="輸出 6 2 4 5 2" xfId="28285" xr:uid="{00000000-0005-0000-0000-0000AD520000}"/>
    <cellStyle name="輸出 6 2 4 5 3" xfId="43131" xr:uid="{00000000-0005-0000-0000-0000AD520000}"/>
    <cellStyle name="輸出 6 2 4 6" xfId="11297" xr:uid="{00000000-0005-0000-0000-0000612C0000}"/>
    <cellStyle name="輸出 6 2 4 7" xfId="12642" xr:uid="{00000000-0005-0000-0000-0000CE060000}"/>
    <cellStyle name="輸出 6 2 4 7 2" xfId="31198" xr:uid="{00000000-0005-0000-0000-0000AF520000}"/>
    <cellStyle name="輸出 6 2 4 7 3" xfId="45298" xr:uid="{00000000-0005-0000-0000-0000AF520000}"/>
    <cellStyle name="輸出 6 2 4 8" xfId="12833" xr:uid="{00000000-0005-0000-0000-0000E50B0000}"/>
    <cellStyle name="輸出 6 2 4 8 2" xfId="31389" xr:uid="{00000000-0005-0000-0000-0000B0520000}"/>
    <cellStyle name="輸出 6 2 4 8 3" xfId="45476" xr:uid="{00000000-0005-0000-0000-0000B0520000}"/>
    <cellStyle name="輸出 6 2 4 9" xfId="13709" xr:uid="{00000000-0005-0000-0000-0000E60B0000}"/>
    <cellStyle name="輸出 6 2 4 9 2" xfId="32265" xr:uid="{00000000-0005-0000-0000-0000B1520000}"/>
    <cellStyle name="輸出 6 2 4 9 3" xfId="46299" xr:uid="{00000000-0005-0000-0000-0000B1520000}"/>
    <cellStyle name="輸出 6 2 5" xfId="2865" xr:uid="{00000000-0005-0000-0000-0000CE060000}"/>
    <cellStyle name="輸出 6 2 5 10" xfId="19515" xr:uid="{00000000-0005-0000-0000-0000E70B0000}"/>
    <cellStyle name="輸出 6 2 5 10 2" xfId="38071" xr:uid="{00000000-0005-0000-0000-0000B3520000}"/>
    <cellStyle name="輸出 6 2 5 10 3" xfId="51563" xr:uid="{00000000-0005-0000-0000-0000B3520000}"/>
    <cellStyle name="輸出 6 2 5 11" xfId="55686" xr:uid="{00000000-0005-0000-0000-0000CE060000}"/>
    <cellStyle name="輸出 6 2 5 2" xfId="6072" xr:uid="{00000000-0005-0000-0000-0000E70B0000}"/>
    <cellStyle name="輸出 6 2 5 2 2" xfId="26480" xr:uid="{00000000-0005-0000-0000-0000B4520000}"/>
    <cellStyle name="輸出 6 2 5 2 3" xfId="41794" xr:uid="{00000000-0005-0000-0000-0000B4520000}"/>
    <cellStyle name="輸出 6 2 5 3" xfId="8038" xr:uid="{00000000-0005-0000-0000-0000E70B0000}"/>
    <cellStyle name="輸出 6 2 5 3 2" xfId="28066" xr:uid="{00000000-0005-0000-0000-0000B5520000}"/>
    <cellStyle name="輸出 6 2 5 3 3" xfId="42980" xr:uid="{00000000-0005-0000-0000-0000B5520000}"/>
    <cellStyle name="輸出 6 2 5 4" xfId="8898" xr:uid="{00000000-0005-0000-0000-0000E70B0000}"/>
    <cellStyle name="輸出 6 2 5 4 2" xfId="28747" xr:uid="{00000000-0005-0000-0000-0000B6520000}"/>
    <cellStyle name="輸出 6 2 5 4 3" xfId="43457" xr:uid="{00000000-0005-0000-0000-0000B6520000}"/>
    <cellStyle name="輸出 6 2 5 5" xfId="9755" xr:uid="{00000000-0005-0000-0000-0000E70B0000}"/>
    <cellStyle name="輸出 6 2 5 5 2" xfId="29356" xr:uid="{00000000-0005-0000-0000-0000B7520000}"/>
    <cellStyle name="輸出 6 2 5 5 3" xfId="43954" xr:uid="{00000000-0005-0000-0000-0000B7520000}"/>
    <cellStyle name="輸出 6 2 5 6" xfId="11298" xr:uid="{00000000-0005-0000-0000-0000622C0000}"/>
    <cellStyle name="輸出 6 2 5 7" xfId="13024" xr:uid="{00000000-0005-0000-0000-0000E70B0000}"/>
    <cellStyle name="輸出 6 2 5 7 2" xfId="31580" xr:uid="{00000000-0005-0000-0000-0000B9520000}"/>
    <cellStyle name="輸出 6 2 5 7 3" xfId="45663" xr:uid="{00000000-0005-0000-0000-0000B9520000}"/>
    <cellStyle name="輸出 6 2 5 8" xfId="16771" xr:uid="{00000000-0005-0000-0000-0000E70B0000}"/>
    <cellStyle name="輸出 6 2 5 8 2" xfId="35327" xr:uid="{00000000-0005-0000-0000-0000BA520000}"/>
    <cellStyle name="輸出 6 2 5 8 3" xfId="49040" xr:uid="{00000000-0005-0000-0000-0000BA520000}"/>
    <cellStyle name="輸出 6 2 5 9" xfId="12094" xr:uid="{00000000-0005-0000-0000-0000CE060000}"/>
    <cellStyle name="輸出 6 2 5 9 2" xfId="30657" xr:uid="{00000000-0005-0000-0000-0000BB520000}"/>
    <cellStyle name="輸出 6 2 5 9 3" xfId="44799" xr:uid="{00000000-0005-0000-0000-0000BB520000}"/>
    <cellStyle name="輸出 6 2 6" xfId="3038" xr:uid="{00000000-0005-0000-0000-0000CE060000}"/>
    <cellStyle name="輸出 6 2 6 10" xfId="24240" xr:uid="{00000000-0005-0000-0000-0000BC520000}"/>
    <cellStyle name="輸出 6 2 6 11" xfId="55859" xr:uid="{00000000-0005-0000-0000-0000CE060000}"/>
    <cellStyle name="輸出 6 2 6 2" xfId="6245" xr:uid="{00000000-0005-0000-0000-0000E80B0000}"/>
    <cellStyle name="輸出 6 2 6 2 2" xfId="20914" xr:uid="{00000000-0005-0000-0000-0000CB0F0000}"/>
    <cellStyle name="輸出 6 2 6 2 2 2" xfId="39457" xr:uid="{00000000-0005-0000-0000-0000BE520000}"/>
    <cellStyle name="輸出 6 2 6 2 2 3" xfId="52818" xr:uid="{00000000-0005-0000-0000-0000BE520000}"/>
    <cellStyle name="輸出 6 2 6 2 3" xfId="26653" xr:uid="{00000000-0005-0000-0000-0000BD520000}"/>
    <cellStyle name="輸出 6 2 6 3" xfId="9928" xr:uid="{00000000-0005-0000-0000-0000E80B0000}"/>
    <cellStyle name="輸出 6 2 6 3 2" xfId="29529" xr:uid="{00000000-0005-0000-0000-0000BF520000}"/>
    <cellStyle name="輸出 6 2 6 3 3" xfId="44107" xr:uid="{00000000-0005-0000-0000-0000BF520000}"/>
    <cellStyle name="輸出 6 2 6 4" xfId="11299" xr:uid="{00000000-0005-0000-0000-0000632C0000}"/>
    <cellStyle name="輸出 6 2 6 5" xfId="12947" xr:uid="{00000000-0005-0000-0000-0000E80B0000}"/>
    <cellStyle name="輸出 6 2 6 5 2" xfId="31503" xr:uid="{00000000-0005-0000-0000-0000C1520000}"/>
    <cellStyle name="輸出 6 2 6 5 3" xfId="45586" xr:uid="{00000000-0005-0000-0000-0000C1520000}"/>
    <cellStyle name="輸出 6 2 6 6" xfId="16944" xr:uid="{00000000-0005-0000-0000-0000E80B0000}"/>
    <cellStyle name="輸出 6 2 6 6 2" xfId="35500" xr:uid="{00000000-0005-0000-0000-0000C2520000}"/>
    <cellStyle name="輸出 6 2 6 6 3" xfId="49193" xr:uid="{00000000-0005-0000-0000-0000C2520000}"/>
    <cellStyle name="輸出 6 2 6 7" xfId="11765" xr:uid="{00000000-0005-0000-0000-0000CE060000}"/>
    <cellStyle name="輸出 6 2 6 7 2" xfId="30329" xr:uid="{00000000-0005-0000-0000-0000C3520000}"/>
    <cellStyle name="輸出 6 2 6 7 3" xfId="44476" xr:uid="{00000000-0005-0000-0000-0000C3520000}"/>
    <cellStyle name="輸出 6 2 6 8" xfId="19085" xr:uid="{00000000-0005-0000-0000-0000E80B0000}"/>
    <cellStyle name="輸出 6 2 6 8 2" xfId="37641" xr:uid="{00000000-0005-0000-0000-0000C4520000}"/>
    <cellStyle name="輸出 6 2 6 8 3" xfId="51133" xr:uid="{00000000-0005-0000-0000-0000C4520000}"/>
    <cellStyle name="輸出 6 2 6 9" xfId="21802" xr:uid="{00000000-0005-0000-0000-0000CE060000}"/>
    <cellStyle name="輸出 6 2 6 9 2" xfId="40342" xr:uid="{00000000-0005-0000-0000-0000C5520000}"/>
    <cellStyle name="輸出 6 2 6 9 3" xfId="53690" xr:uid="{00000000-0005-0000-0000-0000C5520000}"/>
    <cellStyle name="輸出 6 2 7" xfId="4908" xr:uid="{00000000-0005-0000-0000-0000DD0B0000}"/>
    <cellStyle name="輸出 6 2 7 2" xfId="25359" xr:uid="{00000000-0005-0000-0000-0000C6520000}"/>
    <cellStyle name="輸出 6 2 7 3" xfId="27642" xr:uid="{00000000-0005-0000-0000-0000C6520000}"/>
    <cellStyle name="輸出 6 2 8" xfId="11288" xr:uid="{00000000-0005-0000-0000-0000582C0000}"/>
    <cellStyle name="輸出 6 2 9" xfId="15758" xr:uid="{00000000-0005-0000-0000-0000DD0B0000}"/>
    <cellStyle name="輸出 6 2 9 2" xfId="34314" xr:uid="{00000000-0005-0000-0000-0000C8520000}"/>
    <cellStyle name="輸出 6 2 9 3" xfId="48171" xr:uid="{00000000-0005-0000-0000-0000C8520000}"/>
    <cellStyle name="輸出 6 3" xfId="1698" xr:uid="{00000000-0005-0000-0000-0000D1060000}"/>
    <cellStyle name="輸出 6 3 10" xfId="19371" xr:uid="{00000000-0005-0000-0000-0000E90B0000}"/>
    <cellStyle name="輸出 6 3 10 2" xfId="37927" xr:uid="{00000000-0005-0000-0000-0000CA520000}"/>
    <cellStyle name="輸出 6 3 10 3" xfId="51419" xr:uid="{00000000-0005-0000-0000-0000CA520000}"/>
    <cellStyle name="輸出 6 3 11" xfId="21238" xr:uid="{00000000-0005-0000-0000-0000D1060000}"/>
    <cellStyle name="輸出 6 3 11 2" xfId="39778" xr:uid="{00000000-0005-0000-0000-0000CB520000}"/>
    <cellStyle name="輸出 6 3 11 3" xfId="53126" xr:uid="{00000000-0005-0000-0000-0000CB520000}"/>
    <cellStyle name="輸出 6 3 12" xfId="19887" xr:uid="{00000000-0005-0000-0000-0000D1060000}"/>
    <cellStyle name="輸出 6 3 12 2" xfId="38443" xr:uid="{00000000-0005-0000-0000-0000CC520000}"/>
    <cellStyle name="輸出 6 3 12 3" xfId="51935" xr:uid="{00000000-0005-0000-0000-0000CC520000}"/>
    <cellStyle name="輸出 6 3 13" xfId="22392" xr:uid="{00000000-0005-0000-0000-0000E90B0000}"/>
    <cellStyle name="輸出 6 3 13 2" xfId="40932" xr:uid="{00000000-0005-0000-0000-0000CD520000}"/>
    <cellStyle name="輸出 6 3 13 3" xfId="54126" xr:uid="{00000000-0005-0000-0000-0000CD520000}"/>
    <cellStyle name="輸出 6 3 14" xfId="23319" xr:uid="{00000000-0005-0000-0000-0000C9520000}"/>
    <cellStyle name="輸出 6 3 15" xfId="29781" xr:uid="{00000000-0005-0000-0000-0000C9520000}"/>
    <cellStyle name="輸出 6 3 16" xfId="54685" xr:uid="{00000000-0005-0000-0000-0000D1060000}"/>
    <cellStyle name="輸出 6 3 2" xfId="1980" xr:uid="{00000000-0005-0000-0000-0000D1060000}"/>
    <cellStyle name="輸出 6 3 2 10" xfId="17827" xr:uid="{00000000-0005-0000-0000-0000D1060000}"/>
    <cellStyle name="輸出 6 3 2 10 2" xfId="36383" xr:uid="{00000000-0005-0000-0000-0000CF520000}"/>
    <cellStyle name="輸出 6 3 2 10 3" xfId="49977" xr:uid="{00000000-0005-0000-0000-0000CF520000}"/>
    <cellStyle name="輸出 6 3 2 11" xfId="19860" xr:uid="{00000000-0005-0000-0000-0000EA0B0000}"/>
    <cellStyle name="輸出 6 3 2 11 2" xfId="38416" xr:uid="{00000000-0005-0000-0000-0000D0520000}"/>
    <cellStyle name="輸出 6 3 2 11 3" xfId="51908" xr:uid="{00000000-0005-0000-0000-0000D0520000}"/>
    <cellStyle name="輸出 6 3 2 12" xfId="23500" xr:uid="{00000000-0005-0000-0000-0000CE520000}"/>
    <cellStyle name="輸出 6 3 2 13" xfId="54900" xr:uid="{00000000-0005-0000-0000-0000D1060000}"/>
    <cellStyle name="輸出 6 3 2 2" xfId="5187" xr:uid="{00000000-0005-0000-0000-0000EA0B0000}"/>
    <cellStyle name="輸出 6 3 2 2 2" xfId="20214" xr:uid="{00000000-0005-0000-0000-0000CE0F0000}"/>
    <cellStyle name="輸出 6 3 2 2 2 2" xfId="38766" xr:uid="{00000000-0005-0000-0000-0000D2520000}"/>
    <cellStyle name="輸出 6 3 2 2 2 3" xfId="52245" xr:uid="{00000000-0005-0000-0000-0000D2520000}"/>
    <cellStyle name="輸出 6 3 2 2 3" xfId="25604" xr:uid="{00000000-0005-0000-0000-0000D1520000}"/>
    <cellStyle name="輸出 6 3 2 3" xfId="7153" xr:uid="{00000000-0005-0000-0000-0000EA0B0000}"/>
    <cellStyle name="輸出 6 3 2 3 2" xfId="27338" xr:uid="{00000000-0005-0000-0000-0000D3520000}"/>
    <cellStyle name="輸出 6 3 2 3 3" xfId="42429" xr:uid="{00000000-0005-0000-0000-0000D3520000}"/>
    <cellStyle name="輸出 6 3 2 4" xfId="4090" xr:uid="{00000000-0005-0000-0000-0000EA0B0000}"/>
    <cellStyle name="輸出 6 3 2 4 2" xfId="24643" xr:uid="{00000000-0005-0000-0000-0000D4520000}"/>
    <cellStyle name="輸出 6 3 2 4 3" xfId="24504" xr:uid="{00000000-0005-0000-0000-0000D4520000}"/>
    <cellStyle name="輸出 6 3 2 5" xfId="8327" xr:uid="{00000000-0005-0000-0000-0000EA0B0000}"/>
    <cellStyle name="輸出 6 3 2 5 2" xfId="28286" xr:uid="{00000000-0005-0000-0000-0000D5520000}"/>
    <cellStyle name="輸出 6 3 2 5 3" xfId="43132" xr:uid="{00000000-0005-0000-0000-0000D5520000}"/>
    <cellStyle name="輸出 6 3 2 6" xfId="11301" xr:uid="{00000000-0005-0000-0000-0000652C0000}"/>
    <cellStyle name="輸出 6 3 2 7" xfId="12645" xr:uid="{00000000-0005-0000-0000-0000D1060000}"/>
    <cellStyle name="輸出 6 3 2 7 2" xfId="31201" xr:uid="{00000000-0005-0000-0000-0000D7520000}"/>
    <cellStyle name="輸出 6 3 2 7 3" xfId="45301" xr:uid="{00000000-0005-0000-0000-0000D7520000}"/>
    <cellStyle name="輸出 6 3 2 8" xfId="14426" xr:uid="{00000000-0005-0000-0000-0000E90B0000}"/>
    <cellStyle name="輸出 6 3 2 8 2" xfId="32982" xr:uid="{00000000-0005-0000-0000-0000D8520000}"/>
    <cellStyle name="輸出 6 3 2 8 3" xfId="46966" xr:uid="{00000000-0005-0000-0000-0000D8520000}"/>
    <cellStyle name="輸出 6 3 2 9" xfId="14747" xr:uid="{00000000-0005-0000-0000-0000EA0B0000}"/>
    <cellStyle name="輸出 6 3 2 9 2" xfId="33303" xr:uid="{00000000-0005-0000-0000-0000D9520000}"/>
    <cellStyle name="輸出 6 3 2 9 3" xfId="47268" xr:uid="{00000000-0005-0000-0000-0000D9520000}"/>
    <cellStyle name="輸出 6 3 3" xfId="2868" xr:uid="{00000000-0005-0000-0000-0000D1060000}"/>
    <cellStyle name="輸出 6 3 3 10" xfId="19572" xr:uid="{00000000-0005-0000-0000-0000EB0B0000}"/>
    <cellStyle name="輸出 6 3 3 10 2" xfId="38128" xr:uid="{00000000-0005-0000-0000-0000DB520000}"/>
    <cellStyle name="輸出 6 3 3 10 3" xfId="51620" xr:uid="{00000000-0005-0000-0000-0000DB520000}"/>
    <cellStyle name="輸出 6 3 3 11" xfId="55689" xr:uid="{00000000-0005-0000-0000-0000D1060000}"/>
    <cellStyle name="輸出 6 3 3 2" xfId="6075" xr:uid="{00000000-0005-0000-0000-0000EB0B0000}"/>
    <cellStyle name="輸出 6 3 3 2 2" xfId="26483" xr:uid="{00000000-0005-0000-0000-0000DC520000}"/>
    <cellStyle name="輸出 6 3 3 2 3" xfId="41797" xr:uid="{00000000-0005-0000-0000-0000DC520000}"/>
    <cellStyle name="輸出 6 3 3 3" xfId="8041" xr:uid="{00000000-0005-0000-0000-0000EB0B0000}"/>
    <cellStyle name="輸出 6 3 3 3 2" xfId="28069" xr:uid="{00000000-0005-0000-0000-0000DD520000}"/>
    <cellStyle name="輸出 6 3 3 3 3" xfId="42983" xr:uid="{00000000-0005-0000-0000-0000DD520000}"/>
    <cellStyle name="輸出 6 3 3 4" xfId="8901" xr:uid="{00000000-0005-0000-0000-0000EB0B0000}"/>
    <cellStyle name="輸出 6 3 3 4 2" xfId="28750" xr:uid="{00000000-0005-0000-0000-0000DE520000}"/>
    <cellStyle name="輸出 6 3 3 4 3" xfId="43460" xr:uid="{00000000-0005-0000-0000-0000DE520000}"/>
    <cellStyle name="輸出 6 3 3 5" xfId="9758" xr:uid="{00000000-0005-0000-0000-0000EB0B0000}"/>
    <cellStyle name="輸出 6 3 3 5 2" xfId="29359" xr:uid="{00000000-0005-0000-0000-0000DF520000}"/>
    <cellStyle name="輸出 6 3 3 5 3" xfId="43957" xr:uid="{00000000-0005-0000-0000-0000DF520000}"/>
    <cellStyle name="輸出 6 3 3 6" xfId="11302" xr:uid="{00000000-0005-0000-0000-0000662C0000}"/>
    <cellStyle name="輸出 6 3 3 7" xfId="13021" xr:uid="{00000000-0005-0000-0000-0000EB0B0000}"/>
    <cellStyle name="輸出 6 3 3 7 2" xfId="31577" xr:uid="{00000000-0005-0000-0000-0000E1520000}"/>
    <cellStyle name="輸出 6 3 3 7 3" xfId="45660" xr:uid="{00000000-0005-0000-0000-0000E1520000}"/>
    <cellStyle name="輸出 6 3 3 8" xfId="16774" xr:uid="{00000000-0005-0000-0000-0000EB0B0000}"/>
    <cellStyle name="輸出 6 3 3 8 2" xfId="35330" xr:uid="{00000000-0005-0000-0000-0000E2520000}"/>
    <cellStyle name="輸出 6 3 3 8 3" xfId="49043" xr:uid="{00000000-0005-0000-0000-0000E2520000}"/>
    <cellStyle name="輸出 6 3 3 9" xfId="12109" xr:uid="{00000000-0005-0000-0000-0000D1060000}"/>
    <cellStyle name="輸出 6 3 3 9 2" xfId="30672" xr:uid="{00000000-0005-0000-0000-0000E3520000}"/>
    <cellStyle name="輸出 6 3 3 9 3" xfId="44813" xr:uid="{00000000-0005-0000-0000-0000E3520000}"/>
    <cellStyle name="輸出 6 3 4" xfId="3041" xr:uid="{00000000-0005-0000-0000-0000D1060000}"/>
    <cellStyle name="輸出 6 3 4 10" xfId="24243" xr:uid="{00000000-0005-0000-0000-0000E4520000}"/>
    <cellStyle name="輸出 6 3 4 11" xfId="55862" xr:uid="{00000000-0005-0000-0000-0000D1060000}"/>
    <cellStyle name="輸出 6 3 4 2" xfId="6248" xr:uid="{00000000-0005-0000-0000-0000EC0B0000}"/>
    <cellStyle name="輸出 6 3 4 2 2" xfId="20917" xr:uid="{00000000-0005-0000-0000-0000D10F0000}"/>
    <cellStyle name="輸出 6 3 4 2 2 2" xfId="39460" xr:uid="{00000000-0005-0000-0000-0000E6520000}"/>
    <cellStyle name="輸出 6 3 4 2 2 3" xfId="52821" xr:uid="{00000000-0005-0000-0000-0000E6520000}"/>
    <cellStyle name="輸出 6 3 4 2 3" xfId="26656" xr:uid="{00000000-0005-0000-0000-0000E5520000}"/>
    <cellStyle name="輸出 6 3 4 3" xfId="9931" xr:uid="{00000000-0005-0000-0000-0000EC0B0000}"/>
    <cellStyle name="輸出 6 3 4 3 2" xfId="29532" xr:uid="{00000000-0005-0000-0000-0000E7520000}"/>
    <cellStyle name="輸出 6 3 4 3 3" xfId="44110" xr:uid="{00000000-0005-0000-0000-0000E7520000}"/>
    <cellStyle name="輸出 6 3 4 4" xfId="11303" xr:uid="{00000000-0005-0000-0000-0000672C0000}"/>
    <cellStyle name="輸出 6 3 4 5" xfId="11994" xr:uid="{00000000-0005-0000-0000-0000EC0B0000}"/>
    <cellStyle name="輸出 6 3 4 5 2" xfId="30558" xr:uid="{00000000-0005-0000-0000-0000E9520000}"/>
    <cellStyle name="輸出 6 3 4 5 3" xfId="44702" xr:uid="{00000000-0005-0000-0000-0000E9520000}"/>
    <cellStyle name="輸出 6 3 4 6" xfId="16947" xr:uid="{00000000-0005-0000-0000-0000EC0B0000}"/>
    <cellStyle name="輸出 6 3 4 6 2" xfId="35503" xr:uid="{00000000-0005-0000-0000-0000EA520000}"/>
    <cellStyle name="輸出 6 3 4 6 3" xfId="49196" xr:uid="{00000000-0005-0000-0000-0000EA520000}"/>
    <cellStyle name="輸出 6 3 4 7" xfId="17135" xr:uid="{00000000-0005-0000-0000-0000D1060000}"/>
    <cellStyle name="輸出 6 3 4 7 2" xfId="35691" xr:uid="{00000000-0005-0000-0000-0000EB520000}"/>
    <cellStyle name="輸出 6 3 4 7 3" xfId="49369" xr:uid="{00000000-0005-0000-0000-0000EB520000}"/>
    <cellStyle name="輸出 6 3 4 8" xfId="17163" xr:uid="{00000000-0005-0000-0000-0000EC0B0000}"/>
    <cellStyle name="輸出 6 3 4 8 2" xfId="35719" xr:uid="{00000000-0005-0000-0000-0000EC520000}"/>
    <cellStyle name="輸出 6 3 4 8 3" xfId="49394" xr:uid="{00000000-0005-0000-0000-0000EC520000}"/>
    <cellStyle name="輸出 6 3 4 9" xfId="21805" xr:uid="{00000000-0005-0000-0000-0000D1060000}"/>
    <cellStyle name="輸出 6 3 4 9 2" xfId="40345" xr:uid="{00000000-0005-0000-0000-0000ED520000}"/>
    <cellStyle name="輸出 6 3 4 9 3" xfId="53693" xr:uid="{00000000-0005-0000-0000-0000ED520000}"/>
    <cellStyle name="輸出 6 3 5" xfId="4911" xr:uid="{00000000-0005-0000-0000-0000E90B0000}"/>
    <cellStyle name="輸出 6 3 5 2" xfId="25362" xr:uid="{00000000-0005-0000-0000-0000EE520000}"/>
    <cellStyle name="輸出 6 3 5 3" xfId="22492" xr:uid="{00000000-0005-0000-0000-0000EE520000}"/>
    <cellStyle name="輸出 6 3 6" xfId="11300" xr:uid="{00000000-0005-0000-0000-0000642C0000}"/>
    <cellStyle name="輸出 6 3 7" xfId="13689" xr:uid="{00000000-0005-0000-0000-0000E90B0000}"/>
    <cellStyle name="輸出 6 3 7 2" xfId="32245" xr:uid="{00000000-0005-0000-0000-0000F0520000}"/>
    <cellStyle name="輸出 6 3 7 3" xfId="46281" xr:uid="{00000000-0005-0000-0000-0000F0520000}"/>
    <cellStyle name="輸出 6 3 8" xfId="12246" xr:uid="{00000000-0005-0000-0000-0000E90B0000}"/>
    <cellStyle name="輸出 6 3 8 2" xfId="30807" xr:uid="{00000000-0005-0000-0000-0000F1520000}"/>
    <cellStyle name="輸出 6 3 8 3" xfId="44927" xr:uid="{00000000-0005-0000-0000-0000F1520000}"/>
    <cellStyle name="輸出 6 3 9" xfId="14788" xr:uid="{00000000-0005-0000-0000-0000D1060000}"/>
    <cellStyle name="輸出 6 3 9 2" xfId="33344" xr:uid="{00000000-0005-0000-0000-0000F2520000}"/>
    <cellStyle name="輸出 6 3 9 3" xfId="47307" xr:uid="{00000000-0005-0000-0000-0000F2520000}"/>
    <cellStyle name="輸出 6 4" xfId="1699" xr:uid="{00000000-0005-0000-0000-0000D2060000}"/>
    <cellStyle name="輸出 6 4 10" xfId="18995" xr:uid="{00000000-0005-0000-0000-0000ED0B0000}"/>
    <cellStyle name="輸出 6 4 10 2" xfId="37551" xr:uid="{00000000-0005-0000-0000-0000F4520000}"/>
    <cellStyle name="輸出 6 4 10 3" xfId="51043" xr:uid="{00000000-0005-0000-0000-0000F4520000}"/>
    <cellStyle name="輸出 6 4 11" xfId="21239" xr:uid="{00000000-0005-0000-0000-0000D2060000}"/>
    <cellStyle name="輸出 6 4 11 2" xfId="39779" xr:uid="{00000000-0005-0000-0000-0000F5520000}"/>
    <cellStyle name="輸出 6 4 11 3" xfId="53127" xr:uid="{00000000-0005-0000-0000-0000F5520000}"/>
    <cellStyle name="輸出 6 4 12" xfId="19868" xr:uid="{00000000-0005-0000-0000-0000D2060000}"/>
    <cellStyle name="輸出 6 4 12 2" xfId="38424" xr:uid="{00000000-0005-0000-0000-0000F6520000}"/>
    <cellStyle name="輸出 6 4 12 3" xfId="51916" xr:uid="{00000000-0005-0000-0000-0000F6520000}"/>
    <cellStyle name="輸出 6 4 13" xfId="22393" xr:uid="{00000000-0005-0000-0000-0000ED0B0000}"/>
    <cellStyle name="輸出 6 4 13 2" xfId="40933" xr:uid="{00000000-0005-0000-0000-0000F7520000}"/>
    <cellStyle name="輸出 6 4 13 3" xfId="54127" xr:uid="{00000000-0005-0000-0000-0000F7520000}"/>
    <cellStyle name="輸出 6 4 14" xfId="23320" xr:uid="{00000000-0005-0000-0000-0000F3520000}"/>
    <cellStyle name="輸出 6 4 15" xfId="29777" xr:uid="{00000000-0005-0000-0000-0000F3520000}"/>
    <cellStyle name="輸出 6 4 16" xfId="54686" xr:uid="{00000000-0005-0000-0000-0000D2060000}"/>
    <cellStyle name="輸出 6 4 2" xfId="1979" xr:uid="{00000000-0005-0000-0000-0000D2060000}"/>
    <cellStyle name="輸出 6 4 2 10" xfId="17698" xr:uid="{00000000-0005-0000-0000-0000D2060000}"/>
    <cellStyle name="輸出 6 4 2 10 2" xfId="36254" xr:uid="{00000000-0005-0000-0000-0000F9520000}"/>
    <cellStyle name="輸出 6 4 2 10 3" xfId="49869" xr:uid="{00000000-0005-0000-0000-0000F9520000}"/>
    <cellStyle name="輸出 6 4 2 11" xfId="19133" xr:uid="{00000000-0005-0000-0000-0000EE0B0000}"/>
    <cellStyle name="輸出 6 4 2 11 2" xfId="37689" xr:uid="{00000000-0005-0000-0000-0000FA520000}"/>
    <cellStyle name="輸出 6 4 2 11 3" xfId="51181" xr:uid="{00000000-0005-0000-0000-0000FA520000}"/>
    <cellStyle name="輸出 6 4 2 12" xfId="23499" xr:uid="{00000000-0005-0000-0000-0000F8520000}"/>
    <cellStyle name="輸出 6 4 2 13" xfId="54899" xr:uid="{00000000-0005-0000-0000-0000D2060000}"/>
    <cellStyle name="輸出 6 4 2 2" xfId="5186" xr:uid="{00000000-0005-0000-0000-0000EE0B0000}"/>
    <cellStyle name="輸出 6 4 2 2 2" xfId="20213" xr:uid="{00000000-0005-0000-0000-0000D40F0000}"/>
    <cellStyle name="輸出 6 4 2 2 2 2" xfId="38765" xr:uid="{00000000-0005-0000-0000-0000FC520000}"/>
    <cellStyle name="輸出 6 4 2 2 2 3" xfId="52244" xr:uid="{00000000-0005-0000-0000-0000FC520000}"/>
    <cellStyle name="輸出 6 4 2 2 3" xfId="25603" xr:uid="{00000000-0005-0000-0000-0000FB520000}"/>
    <cellStyle name="輸出 6 4 2 3" xfId="7152" xr:uid="{00000000-0005-0000-0000-0000EE0B0000}"/>
    <cellStyle name="輸出 6 4 2 3 2" xfId="27337" xr:uid="{00000000-0005-0000-0000-0000FD520000}"/>
    <cellStyle name="輸出 6 4 2 3 3" xfId="42428" xr:uid="{00000000-0005-0000-0000-0000FD520000}"/>
    <cellStyle name="輸出 6 4 2 4" xfId="4089" xr:uid="{00000000-0005-0000-0000-0000EE0B0000}"/>
    <cellStyle name="輸出 6 4 2 4 2" xfId="24642" xr:uid="{00000000-0005-0000-0000-0000FE520000}"/>
    <cellStyle name="輸出 6 4 2 4 3" xfId="24497" xr:uid="{00000000-0005-0000-0000-0000FE520000}"/>
    <cellStyle name="輸出 6 4 2 5" xfId="6670" xr:uid="{00000000-0005-0000-0000-0000EE0B0000}"/>
    <cellStyle name="輸出 6 4 2 5 2" xfId="26931" xr:uid="{00000000-0005-0000-0000-0000FF520000}"/>
    <cellStyle name="輸出 6 4 2 5 3" xfId="42105" xr:uid="{00000000-0005-0000-0000-0000FF520000}"/>
    <cellStyle name="輸出 6 4 2 6" xfId="11305" xr:uid="{00000000-0005-0000-0000-0000692C0000}"/>
    <cellStyle name="輸出 6 4 2 7" xfId="12646" xr:uid="{00000000-0005-0000-0000-0000D2060000}"/>
    <cellStyle name="輸出 6 4 2 7 2" xfId="31202" xr:uid="{00000000-0005-0000-0000-000001530000}"/>
    <cellStyle name="輸出 6 4 2 7 3" xfId="45302" xr:uid="{00000000-0005-0000-0000-000001530000}"/>
    <cellStyle name="輸出 6 4 2 8" xfId="12122" xr:uid="{00000000-0005-0000-0000-0000ED0B0000}"/>
    <cellStyle name="輸出 6 4 2 8 2" xfId="30685" xr:uid="{00000000-0005-0000-0000-000002530000}"/>
    <cellStyle name="輸出 6 4 2 8 3" xfId="44826" xr:uid="{00000000-0005-0000-0000-000002530000}"/>
    <cellStyle name="輸出 6 4 2 9" xfId="13596" xr:uid="{00000000-0005-0000-0000-0000EE0B0000}"/>
    <cellStyle name="輸出 6 4 2 9 2" xfId="32152" xr:uid="{00000000-0005-0000-0000-000003530000}"/>
    <cellStyle name="輸出 6 4 2 9 3" xfId="46203" xr:uid="{00000000-0005-0000-0000-000003530000}"/>
    <cellStyle name="輸出 6 4 3" xfId="2869" xr:uid="{00000000-0005-0000-0000-0000D2060000}"/>
    <cellStyle name="輸出 6 4 3 10" xfId="15362" xr:uid="{00000000-0005-0000-0000-0000EF0B0000}"/>
    <cellStyle name="輸出 6 4 3 10 2" xfId="33918" xr:uid="{00000000-0005-0000-0000-000005530000}"/>
    <cellStyle name="輸出 6 4 3 10 3" xfId="47849" xr:uid="{00000000-0005-0000-0000-000005530000}"/>
    <cellStyle name="輸出 6 4 3 11" xfId="55690" xr:uid="{00000000-0005-0000-0000-0000D2060000}"/>
    <cellStyle name="輸出 6 4 3 2" xfId="6076" xr:uid="{00000000-0005-0000-0000-0000EF0B0000}"/>
    <cellStyle name="輸出 6 4 3 2 2" xfId="26484" xr:uid="{00000000-0005-0000-0000-000006530000}"/>
    <cellStyle name="輸出 6 4 3 2 3" xfId="41798" xr:uid="{00000000-0005-0000-0000-000006530000}"/>
    <cellStyle name="輸出 6 4 3 3" xfId="8042" xr:uid="{00000000-0005-0000-0000-0000EF0B0000}"/>
    <cellStyle name="輸出 6 4 3 3 2" xfId="28070" xr:uid="{00000000-0005-0000-0000-000007530000}"/>
    <cellStyle name="輸出 6 4 3 3 3" xfId="42984" xr:uid="{00000000-0005-0000-0000-000007530000}"/>
    <cellStyle name="輸出 6 4 3 4" xfId="8902" xr:uid="{00000000-0005-0000-0000-0000EF0B0000}"/>
    <cellStyle name="輸出 6 4 3 4 2" xfId="28751" xr:uid="{00000000-0005-0000-0000-000008530000}"/>
    <cellStyle name="輸出 6 4 3 4 3" xfId="43461" xr:uid="{00000000-0005-0000-0000-000008530000}"/>
    <cellStyle name="輸出 6 4 3 5" xfId="9759" xr:uid="{00000000-0005-0000-0000-0000EF0B0000}"/>
    <cellStyle name="輸出 6 4 3 5 2" xfId="29360" xr:uid="{00000000-0005-0000-0000-000009530000}"/>
    <cellStyle name="輸出 6 4 3 5 3" xfId="43958" xr:uid="{00000000-0005-0000-0000-000009530000}"/>
    <cellStyle name="輸出 6 4 3 6" xfId="11306" xr:uid="{00000000-0005-0000-0000-00006A2C0000}"/>
    <cellStyle name="輸出 6 4 3 7" xfId="13020" xr:uid="{00000000-0005-0000-0000-0000EF0B0000}"/>
    <cellStyle name="輸出 6 4 3 7 2" xfId="31576" xr:uid="{00000000-0005-0000-0000-00000B530000}"/>
    <cellStyle name="輸出 6 4 3 7 3" xfId="45659" xr:uid="{00000000-0005-0000-0000-00000B530000}"/>
    <cellStyle name="輸出 6 4 3 8" xfId="16775" xr:uid="{00000000-0005-0000-0000-0000EF0B0000}"/>
    <cellStyle name="輸出 6 4 3 8 2" xfId="35331" xr:uid="{00000000-0005-0000-0000-00000C530000}"/>
    <cellStyle name="輸出 6 4 3 8 3" xfId="49044" xr:uid="{00000000-0005-0000-0000-00000C530000}"/>
    <cellStyle name="輸出 6 4 3 9" xfId="14243" xr:uid="{00000000-0005-0000-0000-0000D2060000}"/>
    <cellStyle name="輸出 6 4 3 9 2" xfId="32799" xr:uid="{00000000-0005-0000-0000-00000D530000}"/>
    <cellStyle name="輸出 6 4 3 9 3" xfId="46793" xr:uid="{00000000-0005-0000-0000-00000D530000}"/>
    <cellStyle name="輸出 6 4 4" xfId="3042" xr:uid="{00000000-0005-0000-0000-0000D2060000}"/>
    <cellStyle name="輸出 6 4 4 10" xfId="24244" xr:uid="{00000000-0005-0000-0000-00000E530000}"/>
    <cellStyle name="輸出 6 4 4 11" xfId="55863" xr:uid="{00000000-0005-0000-0000-0000D2060000}"/>
    <cellStyle name="輸出 6 4 4 2" xfId="6249" xr:uid="{00000000-0005-0000-0000-0000F00B0000}"/>
    <cellStyle name="輸出 6 4 4 2 2" xfId="20918" xr:uid="{00000000-0005-0000-0000-0000D70F0000}"/>
    <cellStyle name="輸出 6 4 4 2 2 2" xfId="39461" xr:uid="{00000000-0005-0000-0000-000010530000}"/>
    <cellStyle name="輸出 6 4 4 2 2 3" xfId="52822" xr:uid="{00000000-0005-0000-0000-000010530000}"/>
    <cellStyle name="輸出 6 4 4 2 3" xfId="26657" xr:uid="{00000000-0005-0000-0000-00000F530000}"/>
    <cellStyle name="輸出 6 4 4 3" xfId="9932" xr:uid="{00000000-0005-0000-0000-0000F00B0000}"/>
    <cellStyle name="輸出 6 4 4 3 2" xfId="29533" xr:uid="{00000000-0005-0000-0000-000011530000}"/>
    <cellStyle name="輸出 6 4 4 3 3" xfId="44111" xr:uid="{00000000-0005-0000-0000-000011530000}"/>
    <cellStyle name="輸出 6 4 4 4" xfId="11307" xr:uid="{00000000-0005-0000-0000-00006B2C0000}"/>
    <cellStyle name="輸出 6 4 4 5" xfId="11823" xr:uid="{00000000-0005-0000-0000-0000F00B0000}"/>
    <cellStyle name="輸出 6 4 4 5 2" xfId="30387" xr:uid="{00000000-0005-0000-0000-000013530000}"/>
    <cellStyle name="輸出 6 4 4 5 3" xfId="44532" xr:uid="{00000000-0005-0000-0000-000013530000}"/>
    <cellStyle name="輸出 6 4 4 6" xfId="16948" xr:uid="{00000000-0005-0000-0000-0000F00B0000}"/>
    <cellStyle name="輸出 6 4 4 6 2" xfId="35504" xr:uid="{00000000-0005-0000-0000-000014530000}"/>
    <cellStyle name="輸出 6 4 4 6 3" xfId="49197" xr:uid="{00000000-0005-0000-0000-000014530000}"/>
    <cellStyle name="輸出 6 4 4 7" xfId="13738" xr:uid="{00000000-0005-0000-0000-0000D2060000}"/>
    <cellStyle name="輸出 6 4 4 7 2" xfId="32294" xr:uid="{00000000-0005-0000-0000-000015530000}"/>
    <cellStyle name="輸出 6 4 4 7 3" xfId="46326" xr:uid="{00000000-0005-0000-0000-000015530000}"/>
    <cellStyle name="輸出 6 4 4 8" xfId="17934" xr:uid="{00000000-0005-0000-0000-0000F00B0000}"/>
    <cellStyle name="輸出 6 4 4 8 2" xfId="36490" xr:uid="{00000000-0005-0000-0000-000016530000}"/>
    <cellStyle name="輸出 6 4 4 8 3" xfId="50072" xr:uid="{00000000-0005-0000-0000-000016530000}"/>
    <cellStyle name="輸出 6 4 4 9" xfId="21806" xr:uid="{00000000-0005-0000-0000-0000D2060000}"/>
    <cellStyle name="輸出 6 4 4 9 2" xfId="40346" xr:uid="{00000000-0005-0000-0000-000017530000}"/>
    <cellStyle name="輸出 6 4 4 9 3" xfId="53694" xr:uid="{00000000-0005-0000-0000-000017530000}"/>
    <cellStyle name="輸出 6 4 5" xfId="4912" xr:uid="{00000000-0005-0000-0000-0000ED0B0000}"/>
    <cellStyle name="輸出 6 4 5 2" xfId="25363" xr:uid="{00000000-0005-0000-0000-000018530000}"/>
    <cellStyle name="輸出 6 4 5 3" xfId="28097" xr:uid="{00000000-0005-0000-0000-000018530000}"/>
    <cellStyle name="輸出 6 4 6" xfId="11304" xr:uid="{00000000-0005-0000-0000-0000682C0000}"/>
    <cellStyle name="輸出 6 4 7" xfId="14393" xr:uid="{00000000-0005-0000-0000-0000ED0B0000}"/>
    <cellStyle name="輸出 6 4 7 2" xfId="32949" xr:uid="{00000000-0005-0000-0000-00001A530000}"/>
    <cellStyle name="輸出 6 4 7 3" xfId="46933" xr:uid="{00000000-0005-0000-0000-00001A530000}"/>
    <cellStyle name="輸出 6 4 8" xfId="17969" xr:uid="{00000000-0005-0000-0000-0000ED0B0000}"/>
    <cellStyle name="輸出 6 4 8 2" xfId="36525" xr:uid="{00000000-0005-0000-0000-00001B530000}"/>
    <cellStyle name="輸出 6 4 8 3" xfId="50104" xr:uid="{00000000-0005-0000-0000-00001B530000}"/>
    <cellStyle name="輸出 6 4 9" xfId="18517" xr:uid="{00000000-0005-0000-0000-0000D2060000}"/>
    <cellStyle name="輸出 6 4 9 2" xfId="37073" xr:uid="{00000000-0005-0000-0000-00001C530000}"/>
    <cellStyle name="輸出 6 4 9 3" xfId="50577" xr:uid="{00000000-0005-0000-0000-00001C530000}"/>
    <cellStyle name="輸出 6 5" xfId="1984" xr:uid="{00000000-0005-0000-0000-0000CD060000}"/>
    <cellStyle name="輸出 6 5 10" xfId="13861" xr:uid="{00000000-0005-0000-0000-0000CD060000}"/>
    <cellStyle name="輸出 6 5 10 2" xfId="32417" xr:uid="{00000000-0005-0000-0000-00001E530000}"/>
    <cellStyle name="輸出 6 5 10 3" xfId="46435" xr:uid="{00000000-0005-0000-0000-00001E530000}"/>
    <cellStyle name="輸出 6 5 11" xfId="19840" xr:uid="{00000000-0005-0000-0000-0000F10B0000}"/>
    <cellStyle name="輸出 6 5 11 2" xfId="38396" xr:uid="{00000000-0005-0000-0000-00001F530000}"/>
    <cellStyle name="輸出 6 5 11 3" xfId="51888" xr:uid="{00000000-0005-0000-0000-00001F530000}"/>
    <cellStyle name="輸出 6 5 12" xfId="23504" xr:uid="{00000000-0005-0000-0000-00001D530000}"/>
    <cellStyle name="輸出 6 5 13" xfId="54904" xr:uid="{00000000-0005-0000-0000-0000CD060000}"/>
    <cellStyle name="輸出 6 5 2" xfId="5191" xr:uid="{00000000-0005-0000-0000-0000F10B0000}"/>
    <cellStyle name="輸出 6 5 2 2" xfId="20218" xr:uid="{00000000-0005-0000-0000-0000D90F0000}"/>
    <cellStyle name="輸出 6 5 2 2 2" xfId="38770" xr:uid="{00000000-0005-0000-0000-000021530000}"/>
    <cellStyle name="輸出 6 5 2 2 3" xfId="52249" xr:uid="{00000000-0005-0000-0000-000021530000}"/>
    <cellStyle name="輸出 6 5 2 3" xfId="25608" xr:uid="{00000000-0005-0000-0000-000020530000}"/>
    <cellStyle name="輸出 6 5 3" xfId="7157" xr:uid="{00000000-0005-0000-0000-0000F10B0000}"/>
    <cellStyle name="輸出 6 5 3 2" xfId="27342" xr:uid="{00000000-0005-0000-0000-000022530000}"/>
    <cellStyle name="輸出 6 5 3 3" xfId="42433" xr:uid="{00000000-0005-0000-0000-000022530000}"/>
    <cellStyle name="輸出 6 5 4" xfId="4094" xr:uid="{00000000-0005-0000-0000-0000F10B0000}"/>
    <cellStyle name="輸出 6 5 4 2" xfId="24647" xr:uid="{00000000-0005-0000-0000-000023530000}"/>
    <cellStyle name="輸出 6 5 4 3" xfId="24489" xr:uid="{00000000-0005-0000-0000-000023530000}"/>
    <cellStyle name="輸出 6 5 5" xfId="6672" xr:uid="{00000000-0005-0000-0000-0000F10B0000}"/>
    <cellStyle name="輸出 6 5 5 2" xfId="26933" xr:uid="{00000000-0005-0000-0000-000024530000}"/>
    <cellStyle name="輸出 6 5 5 3" xfId="42107" xr:uid="{00000000-0005-0000-0000-000024530000}"/>
    <cellStyle name="輸出 6 5 6" xfId="11308" xr:uid="{00000000-0005-0000-0000-00006C2C0000}"/>
    <cellStyle name="輸出 6 5 7" xfId="12641" xr:uid="{00000000-0005-0000-0000-0000CD060000}"/>
    <cellStyle name="輸出 6 5 7 2" xfId="31197" xr:uid="{00000000-0005-0000-0000-000026530000}"/>
    <cellStyle name="輸出 6 5 7 3" xfId="45297" xr:uid="{00000000-0005-0000-0000-000026530000}"/>
    <cellStyle name="輸出 6 5 8" xfId="14427" xr:uid="{00000000-0005-0000-0000-0000F00B0000}"/>
    <cellStyle name="輸出 6 5 8 2" xfId="32983" xr:uid="{00000000-0005-0000-0000-000027530000}"/>
    <cellStyle name="輸出 6 5 8 3" xfId="46967" xr:uid="{00000000-0005-0000-0000-000027530000}"/>
    <cellStyle name="輸出 6 5 9" xfId="13471" xr:uid="{00000000-0005-0000-0000-0000F10B0000}"/>
    <cellStyle name="輸出 6 5 9 2" xfId="32027" xr:uid="{00000000-0005-0000-0000-000028530000}"/>
    <cellStyle name="輸出 6 5 9 3" xfId="46092" xr:uid="{00000000-0005-0000-0000-000028530000}"/>
    <cellStyle name="輸出 6 6" xfId="2864" xr:uid="{00000000-0005-0000-0000-0000CD060000}"/>
    <cellStyle name="輸出 6 6 10" xfId="19388" xr:uid="{00000000-0005-0000-0000-0000F20B0000}"/>
    <cellStyle name="輸出 6 6 10 2" xfId="37944" xr:uid="{00000000-0005-0000-0000-00002A530000}"/>
    <cellStyle name="輸出 6 6 10 3" xfId="51436" xr:uid="{00000000-0005-0000-0000-00002A530000}"/>
    <cellStyle name="輸出 6 6 11" xfId="55685" xr:uid="{00000000-0005-0000-0000-0000CD060000}"/>
    <cellStyle name="輸出 6 6 2" xfId="6071" xr:uid="{00000000-0005-0000-0000-0000F20B0000}"/>
    <cellStyle name="輸出 6 6 2 2" xfId="26479" xr:uid="{00000000-0005-0000-0000-00002B530000}"/>
    <cellStyle name="輸出 6 6 2 3" xfId="41793" xr:uid="{00000000-0005-0000-0000-00002B530000}"/>
    <cellStyle name="輸出 6 6 3" xfId="8037" xr:uid="{00000000-0005-0000-0000-0000F20B0000}"/>
    <cellStyle name="輸出 6 6 3 2" xfId="28065" xr:uid="{00000000-0005-0000-0000-00002C530000}"/>
    <cellStyle name="輸出 6 6 3 3" xfId="42979" xr:uid="{00000000-0005-0000-0000-00002C530000}"/>
    <cellStyle name="輸出 6 6 4" xfId="8897" xr:uid="{00000000-0005-0000-0000-0000F20B0000}"/>
    <cellStyle name="輸出 6 6 4 2" xfId="28746" xr:uid="{00000000-0005-0000-0000-00002D530000}"/>
    <cellStyle name="輸出 6 6 4 3" xfId="43456" xr:uid="{00000000-0005-0000-0000-00002D530000}"/>
    <cellStyle name="輸出 6 6 5" xfId="9754" xr:uid="{00000000-0005-0000-0000-0000F20B0000}"/>
    <cellStyle name="輸出 6 6 5 2" xfId="29355" xr:uid="{00000000-0005-0000-0000-00002E530000}"/>
    <cellStyle name="輸出 6 6 5 3" xfId="43953" xr:uid="{00000000-0005-0000-0000-00002E530000}"/>
    <cellStyle name="輸出 6 6 6" xfId="11309" xr:uid="{00000000-0005-0000-0000-00006D2C0000}"/>
    <cellStyle name="輸出 6 6 7" xfId="13025" xr:uid="{00000000-0005-0000-0000-0000F20B0000}"/>
    <cellStyle name="輸出 6 6 7 2" xfId="31581" xr:uid="{00000000-0005-0000-0000-000030530000}"/>
    <cellStyle name="輸出 6 6 7 3" xfId="45664" xr:uid="{00000000-0005-0000-0000-000030530000}"/>
    <cellStyle name="輸出 6 6 8" xfId="16770" xr:uid="{00000000-0005-0000-0000-0000F20B0000}"/>
    <cellStyle name="輸出 6 6 8 2" xfId="35326" xr:uid="{00000000-0005-0000-0000-000031530000}"/>
    <cellStyle name="輸出 6 6 8 3" xfId="49039" xr:uid="{00000000-0005-0000-0000-000031530000}"/>
    <cellStyle name="輸出 6 6 9" xfId="13335" xr:uid="{00000000-0005-0000-0000-0000CD060000}"/>
    <cellStyle name="輸出 6 6 9 2" xfId="31891" xr:uid="{00000000-0005-0000-0000-000032530000}"/>
    <cellStyle name="輸出 6 6 9 3" xfId="45971" xr:uid="{00000000-0005-0000-0000-000032530000}"/>
    <cellStyle name="輸出 6 7" xfId="3037" xr:uid="{00000000-0005-0000-0000-0000CD060000}"/>
    <cellStyle name="輸出 6 7 10" xfId="24239" xr:uid="{00000000-0005-0000-0000-000033530000}"/>
    <cellStyle name="輸出 6 7 11" xfId="55858" xr:uid="{00000000-0005-0000-0000-0000CD060000}"/>
    <cellStyle name="輸出 6 7 2" xfId="6244" xr:uid="{00000000-0005-0000-0000-0000F30B0000}"/>
    <cellStyle name="輸出 6 7 2 2" xfId="20913" xr:uid="{00000000-0005-0000-0000-0000DC0F0000}"/>
    <cellStyle name="輸出 6 7 2 2 2" xfId="39456" xr:uid="{00000000-0005-0000-0000-000035530000}"/>
    <cellStyle name="輸出 6 7 2 2 3" xfId="52817" xr:uid="{00000000-0005-0000-0000-000035530000}"/>
    <cellStyle name="輸出 6 7 2 3" xfId="26652" xr:uid="{00000000-0005-0000-0000-000034530000}"/>
    <cellStyle name="輸出 6 7 3" xfId="9927" xr:uid="{00000000-0005-0000-0000-0000F30B0000}"/>
    <cellStyle name="輸出 6 7 3 2" xfId="29528" xr:uid="{00000000-0005-0000-0000-000036530000}"/>
    <cellStyle name="輸出 6 7 3 3" xfId="44106" xr:uid="{00000000-0005-0000-0000-000036530000}"/>
    <cellStyle name="輸出 6 7 4" xfId="11310" xr:uid="{00000000-0005-0000-0000-00006E2C0000}"/>
    <cellStyle name="輸出 6 7 5" xfId="11831" xr:uid="{00000000-0005-0000-0000-0000F30B0000}"/>
    <cellStyle name="輸出 6 7 5 2" xfId="30395" xr:uid="{00000000-0005-0000-0000-000038530000}"/>
    <cellStyle name="輸出 6 7 5 3" xfId="44540" xr:uid="{00000000-0005-0000-0000-000038530000}"/>
    <cellStyle name="輸出 6 7 6" xfId="16943" xr:uid="{00000000-0005-0000-0000-0000F30B0000}"/>
    <cellStyle name="輸出 6 7 6 2" xfId="35499" xr:uid="{00000000-0005-0000-0000-000039530000}"/>
    <cellStyle name="輸出 6 7 6 3" xfId="49192" xr:uid="{00000000-0005-0000-0000-000039530000}"/>
    <cellStyle name="輸出 6 7 7" xfId="15974" xr:uid="{00000000-0005-0000-0000-0000CD060000}"/>
    <cellStyle name="輸出 6 7 7 2" xfId="34530" xr:uid="{00000000-0005-0000-0000-00003A530000}"/>
    <cellStyle name="輸出 6 7 7 3" xfId="48369" xr:uid="{00000000-0005-0000-0000-00003A530000}"/>
    <cellStyle name="輸出 6 7 8" xfId="19397" xr:uid="{00000000-0005-0000-0000-0000F30B0000}"/>
    <cellStyle name="輸出 6 7 8 2" xfId="37953" xr:uid="{00000000-0005-0000-0000-00003B530000}"/>
    <cellStyle name="輸出 6 7 8 3" xfId="51445" xr:uid="{00000000-0005-0000-0000-00003B530000}"/>
    <cellStyle name="輸出 6 7 9" xfId="21801" xr:uid="{00000000-0005-0000-0000-0000CD060000}"/>
    <cellStyle name="輸出 6 7 9 2" xfId="40341" xr:uid="{00000000-0005-0000-0000-00003C530000}"/>
    <cellStyle name="輸出 6 7 9 3" xfId="53689" xr:uid="{00000000-0005-0000-0000-00003C530000}"/>
    <cellStyle name="輸出 6 8" xfId="4907" xr:uid="{00000000-0005-0000-0000-0000DC0B0000}"/>
    <cellStyle name="輸出 6 8 2" xfId="25358" xr:uid="{00000000-0005-0000-0000-00003D530000}"/>
    <cellStyle name="輸出 6 8 3" xfId="26847" xr:uid="{00000000-0005-0000-0000-00003D530000}"/>
    <cellStyle name="輸出 6 9" xfId="11287" xr:uid="{00000000-0005-0000-0000-0000572C0000}"/>
    <cellStyle name="輸出 7" xfId="1700" xr:uid="{00000000-0005-0000-0000-0000D3060000}"/>
    <cellStyle name="輸出 7 10" xfId="15606" xr:uid="{00000000-0005-0000-0000-0000F40B0000}"/>
    <cellStyle name="輸出 7 10 2" xfId="34162" xr:uid="{00000000-0005-0000-0000-000040530000}"/>
    <cellStyle name="輸出 7 10 3" xfId="48053" xr:uid="{00000000-0005-0000-0000-000040530000}"/>
    <cellStyle name="輸出 7 11" xfId="15577" xr:uid="{00000000-0005-0000-0000-0000F40B0000}"/>
    <cellStyle name="輸出 7 11 2" xfId="34133" xr:uid="{00000000-0005-0000-0000-000041530000}"/>
    <cellStyle name="輸出 7 11 3" xfId="48028" xr:uid="{00000000-0005-0000-0000-000041530000}"/>
    <cellStyle name="輸出 7 12" xfId="18833" xr:uid="{00000000-0005-0000-0000-0000D3060000}"/>
    <cellStyle name="輸出 7 12 2" xfId="37389" xr:uid="{00000000-0005-0000-0000-000042530000}"/>
    <cellStyle name="輸出 7 12 3" xfId="50881" xr:uid="{00000000-0005-0000-0000-000042530000}"/>
    <cellStyle name="輸出 7 13" xfId="18897" xr:uid="{00000000-0005-0000-0000-0000F40B0000}"/>
    <cellStyle name="輸出 7 13 2" xfId="37453" xr:uid="{00000000-0005-0000-0000-000043530000}"/>
    <cellStyle name="輸出 7 13 3" xfId="50945" xr:uid="{00000000-0005-0000-0000-000043530000}"/>
    <cellStyle name="輸出 7 14" xfId="21240" xr:uid="{00000000-0005-0000-0000-0000D3060000}"/>
    <cellStyle name="輸出 7 14 2" xfId="39780" xr:uid="{00000000-0005-0000-0000-000044530000}"/>
    <cellStyle name="輸出 7 14 3" xfId="53128" xr:uid="{00000000-0005-0000-0000-000044530000}"/>
    <cellStyle name="輸出 7 15" xfId="18867" xr:uid="{00000000-0005-0000-0000-0000D3060000}"/>
    <cellStyle name="輸出 7 15 2" xfId="37423" xr:uid="{00000000-0005-0000-0000-000045530000}"/>
    <cellStyle name="輸出 7 15 3" xfId="50915" xr:uid="{00000000-0005-0000-0000-000045530000}"/>
    <cellStyle name="輸出 7 16" xfId="22394" xr:uid="{00000000-0005-0000-0000-0000F40B0000}"/>
    <cellStyle name="輸出 7 16 2" xfId="40934" xr:uid="{00000000-0005-0000-0000-000046530000}"/>
    <cellStyle name="輸出 7 16 3" xfId="54128" xr:uid="{00000000-0005-0000-0000-000046530000}"/>
    <cellStyle name="輸出 7 17" xfId="23321" xr:uid="{00000000-0005-0000-0000-00003F530000}"/>
    <cellStyle name="輸出 7 18" xfId="29780" xr:uid="{00000000-0005-0000-0000-00003F530000}"/>
    <cellStyle name="輸出 7 19" xfId="54687" xr:uid="{00000000-0005-0000-0000-0000D3060000}"/>
    <cellStyle name="輸出 7 2" xfId="1701" xr:uid="{00000000-0005-0000-0000-0000D4060000}"/>
    <cellStyle name="輸出 7 2 10" xfId="18184" xr:uid="{00000000-0005-0000-0000-0000F50B0000}"/>
    <cellStyle name="輸出 7 2 10 2" xfId="36740" xr:uid="{00000000-0005-0000-0000-000048530000}"/>
    <cellStyle name="輸出 7 2 10 3" xfId="50291" xr:uid="{00000000-0005-0000-0000-000048530000}"/>
    <cellStyle name="輸出 7 2 11" xfId="12856" xr:uid="{00000000-0005-0000-0000-0000D4060000}"/>
    <cellStyle name="輸出 7 2 11 2" xfId="31412" xr:uid="{00000000-0005-0000-0000-000049530000}"/>
    <cellStyle name="輸出 7 2 11 3" xfId="45497" xr:uid="{00000000-0005-0000-0000-000049530000}"/>
    <cellStyle name="輸出 7 2 12" xfId="18615" xr:uid="{00000000-0005-0000-0000-0000F50B0000}"/>
    <cellStyle name="輸出 7 2 12 2" xfId="37171" xr:uid="{00000000-0005-0000-0000-00004A530000}"/>
    <cellStyle name="輸出 7 2 12 3" xfId="50673" xr:uid="{00000000-0005-0000-0000-00004A530000}"/>
    <cellStyle name="輸出 7 2 13" xfId="21241" xr:uid="{00000000-0005-0000-0000-0000D4060000}"/>
    <cellStyle name="輸出 7 2 13 2" xfId="39781" xr:uid="{00000000-0005-0000-0000-00004B530000}"/>
    <cellStyle name="輸出 7 2 13 3" xfId="53129" xr:uid="{00000000-0005-0000-0000-00004B530000}"/>
    <cellStyle name="輸出 7 2 14" xfId="17352" xr:uid="{00000000-0005-0000-0000-0000D4060000}"/>
    <cellStyle name="輸出 7 2 14 2" xfId="35908" xr:uid="{00000000-0005-0000-0000-00004C530000}"/>
    <cellStyle name="輸出 7 2 14 3" xfId="49566" xr:uid="{00000000-0005-0000-0000-00004C530000}"/>
    <cellStyle name="輸出 7 2 15" xfId="22395" xr:uid="{00000000-0005-0000-0000-0000F50B0000}"/>
    <cellStyle name="輸出 7 2 15 2" xfId="40935" xr:uid="{00000000-0005-0000-0000-00004D530000}"/>
    <cellStyle name="輸出 7 2 15 3" xfId="54129" xr:uid="{00000000-0005-0000-0000-00004D530000}"/>
    <cellStyle name="輸出 7 2 16" xfId="23322" xr:uid="{00000000-0005-0000-0000-000047530000}"/>
    <cellStyle name="輸出 7 2 17" xfId="29779" xr:uid="{00000000-0005-0000-0000-000047530000}"/>
    <cellStyle name="輸出 7 2 18" xfId="54688" xr:uid="{00000000-0005-0000-0000-0000D4060000}"/>
    <cellStyle name="輸出 7 2 2" xfId="1702" xr:uid="{00000000-0005-0000-0000-0000D5060000}"/>
    <cellStyle name="輸出 7 2 2 10" xfId="19491" xr:uid="{00000000-0005-0000-0000-0000F60B0000}"/>
    <cellStyle name="輸出 7 2 2 10 2" xfId="38047" xr:uid="{00000000-0005-0000-0000-00004F530000}"/>
    <cellStyle name="輸出 7 2 2 10 3" xfId="51539" xr:uid="{00000000-0005-0000-0000-00004F530000}"/>
    <cellStyle name="輸出 7 2 2 11" xfId="21242" xr:uid="{00000000-0005-0000-0000-0000D5060000}"/>
    <cellStyle name="輸出 7 2 2 11 2" xfId="39782" xr:uid="{00000000-0005-0000-0000-000050530000}"/>
    <cellStyle name="輸出 7 2 2 11 3" xfId="53130" xr:uid="{00000000-0005-0000-0000-000050530000}"/>
    <cellStyle name="輸出 7 2 2 12" xfId="21078" xr:uid="{00000000-0005-0000-0000-0000D5060000}"/>
    <cellStyle name="輸出 7 2 2 12 2" xfId="39618" xr:uid="{00000000-0005-0000-0000-000051530000}"/>
    <cellStyle name="輸出 7 2 2 12 3" xfId="52966" xr:uid="{00000000-0005-0000-0000-000051530000}"/>
    <cellStyle name="輸出 7 2 2 13" xfId="22396" xr:uid="{00000000-0005-0000-0000-0000F60B0000}"/>
    <cellStyle name="輸出 7 2 2 13 2" xfId="40936" xr:uid="{00000000-0005-0000-0000-000052530000}"/>
    <cellStyle name="輸出 7 2 2 13 3" xfId="54130" xr:uid="{00000000-0005-0000-0000-000052530000}"/>
    <cellStyle name="輸出 7 2 2 14" xfId="23323" xr:uid="{00000000-0005-0000-0000-00004E530000}"/>
    <cellStyle name="輸出 7 2 2 15" xfId="24128" xr:uid="{00000000-0005-0000-0000-00004E530000}"/>
    <cellStyle name="輸出 7 2 2 16" xfId="54689" xr:uid="{00000000-0005-0000-0000-0000D5060000}"/>
    <cellStyle name="輸出 7 2 2 2" xfId="1976" xr:uid="{00000000-0005-0000-0000-0000D5060000}"/>
    <cellStyle name="輸出 7 2 2 2 10" xfId="18455" xr:uid="{00000000-0005-0000-0000-0000D5060000}"/>
    <cellStyle name="輸出 7 2 2 2 10 2" xfId="37011" xr:uid="{00000000-0005-0000-0000-000054530000}"/>
    <cellStyle name="輸出 7 2 2 2 10 3" xfId="50527" xr:uid="{00000000-0005-0000-0000-000054530000}"/>
    <cellStyle name="輸出 7 2 2 2 11" xfId="19208" xr:uid="{00000000-0005-0000-0000-0000F70B0000}"/>
    <cellStyle name="輸出 7 2 2 2 11 2" xfId="37764" xr:uid="{00000000-0005-0000-0000-000055530000}"/>
    <cellStyle name="輸出 7 2 2 2 11 3" xfId="51256" xr:uid="{00000000-0005-0000-0000-000055530000}"/>
    <cellStyle name="輸出 7 2 2 2 12" xfId="23496" xr:uid="{00000000-0005-0000-0000-000053530000}"/>
    <cellStyle name="輸出 7 2 2 2 13" xfId="54896" xr:uid="{00000000-0005-0000-0000-0000D5060000}"/>
    <cellStyle name="輸出 7 2 2 2 2" xfId="5183" xr:uid="{00000000-0005-0000-0000-0000F70B0000}"/>
    <cellStyle name="輸出 7 2 2 2 2 2" xfId="20210" xr:uid="{00000000-0005-0000-0000-0000E10F0000}"/>
    <cellStyle name="輸出 7 2 2 2 2 2 2" xfId="38762" xr:uid="{00000000-0005-0000-0000-000057530000}"/>
    <cellStyle name="輸出 7 2 2 2 2 2 3" xfId="52241" xr:uid="{00000000-0005-0000-0000-000057530000}"/>
    <cellStyle name="輸出 7 2 2 2 2 3" xfId="25600" xr:uid="{00000000-0005-0000-0000-000056530000}"/>
    <cellStyle name="輸出 7 2 2 2 3" xfId="7149" xr:uid="{00000000-0005-0000-0000-0000F70B0000}"/>
    <cellStyle name="輸出 7 2 2 2 3 2" xfId="27334" xr:uid="{00000000-0005-0000-0000-000058530000}"/>
    <cellStyle name="輸出 7 2 2 2 3 3" xfId="42425" xr:uid="{00000000-0005-0000-0000-000058530000}"/>
    <cellStyle name="輸出 7 2 2 2 4" xfId="4086" xr:uid="{00000000-0005-0000-0000-0000F70B0000}"/>
    <cellStyle name="輸出 7 2 2 2 4 2" xfId="24639" xr:uid="{00000000-0005-0000-0000-000059530000}"/>
    <cellStyle name="輸出 7 2 2 2 4 3" xfId="22730" xr:uid="{00000000-0005-0000-0000-000059530000}"/>
    <cellStyle name="輸出 7 2 2 2 5" xfId="6668" xr:uid="{00000000-0005-0000-0000-0000F70B0000}"/>
    <cellStyle name="輸出 7 2 2 2 5 2" xfId="26929" xr:uid="{00000000-0005-0000-0000-00005A530000}"/>
    <cellStyle name="輸出 7 2 2 2 5 3" xfId="42103" xr:uid="{00000000-0005-0000-0000-00005A530000}"/>
    <cellStyle name="輸出 7 2 2 2 6" xfId="11314" xr:uid="{00000000-0005-0000-0000-0000722C0000}"/>
    <cellStyle name="輸出 7 2 2 2 7" xfId="12649" xr:uid="{00000000-0005-0000-0000-0000D5060000}"/>
    <cellStyle name="輸出 7 2 2 2 7 2" xfId="31205" xr:uid="{00000000-0005-0000-0000-00005C530000}"/>
    <cellStyle name="輸出 7 2 2 2 7 3" xfId="45305" xr:uid="{00000000-0005-0000-0000-00005C530000}"/>
    <cellStyle name="輸出 7 2 2 2 8" xfId="12198" xr:uid="{00000000-0005-0000-0000-0000F60B0000}"/>
    <cellStyle name="輸出 7 2 2 2 8 2" xfId="30761" xr:uid="{00000000-0005-0000-0000-00005D530000}"/>
    <cellStyle name="輸出 7 2 2 2 8 3" xfId="44887" xr:uid="{00000000-0005-0000-0000-00005D530000}"/>
    <cellStyle name="輸出 7 2 2 2 9" xfId="13707" xr:uid="{00000000-0005-0000-0000-0000F70B0000}"/>
    <cellStyle name="輸出 7 2 2 2 9 2" xfId="32263" xr:uid="{00000000-0005-0000-0000-00005E530000}"/>
    <cellStyle name="輸出 7 2 2 2 9 3" xfId="46297" xr:uid="{00000000-0005-0000-0000-00005E530000}"/>
    <cellStyle name="輸出 7 2 2 3" xfId="2872" xr:uid="{00000000-0005-0000-0000-0000D5060000}"/>
    <cellStyle name="輸出 7 2 2 3 10" xfId="19662" xr:uid="{00000000-0005-0000-0000-0000F80B0000}"/>
    <cellStyle name="輸出 7 2 2 3 10 2" xfId="38218" xr:uid="{00000000-0005-0000-0000-000060530000}"/>
    <cellStyle name="輸出 7 2 2 3 10 3" xfId="51710" xr:uid="{00000000-0005-0000-0000-000060530000}"/>
    <cellStyle name="輸出 7 2 2 3 11" xfId="55693" xr:uid="{00000000-0005-0000-0000-0000D5060000}"/>
    <cellStyle name="輸出 7 2 2 3 2" xfId="6079" xr:uid="{00000000-0005-0000-0000-0000F80B0000}"/>
    <cellStyle name="輸出 7 2 2 3 2 2" xfId="26487" xr:uid="{00000000-0005-0000-0000-000061530000}"/>
    <cellStyle name="輸出 7 2 2 3 2 3" xfId="41801" xr:uid="{00000000-0005-0000-0000-000061530000}"/>
    <cellStyle name="輸出 7 2 2 3 3" xfId="8045" xr:uid="{00000000-0005-0000-0000-0000F80B0000}"/>
    <cellStyle name="輸出 7 2 2 3 3 2" xfId="28073" xr:uid="{00000000-0005-0000-0000-000062530000}"/>
    <cellStyle name="輸出 7 2 2 3 3 3" xfId="42987" xr:uid="{00000000-0005-0000-0000-000062530000}"/>
    <cellStyle name="輸出 7 2 2 3 4" xfId="8905" xr:uid="{00000000-0005-0000-0000-0000F80B0000}"/>
    <cellStyle name="輸出 7 2 2 3 4 2" xfId="28754" xr:uid="{00000000-0005-0000-0000-000063530000}"/>
    <cellStyle name="輸出 7 2 2 3 4 3" xfId="43464" xr:uid="{00000000-0005-0000-0000-000063530000}"/>
    <cellStyle name="輸出 7 2 2 3 5" xfId="9762" xr:uid="{00000000-0005-0000-0000-0000F80B0000}"/>
    <cellStyle name="輸出 7 2 2 3 5 2" xfId="29363" xr:uid="{00000000-0005-0000-0000-000064530000}"/>
    <cellStyle name="輸出 7 2 2 3 5 3" xfId="43961" xr:uid="{00000000-0005-0000-0000-000064530000}"/>
    <cellStyle name="輸出 7 2 2 3 6" xfId="11315" xr:uid="{00000000-0005-0000-0000-0000732C0000}"/>
    <cellStyle name="輸出 7 2 2 3 7" xfId="13017" xr:uid="{00000000-0005-0000-0000-0000F80B0000}"/>
    <cellStyle name="輸出 7 2 2 3 7 2" xfId="31573" xr:uid="{00000000-0005-0000-0000-000066530000}"/>
    <cellStyle name="輸出 7 2 2 3 7 3" xfId="45656" xr:uid="{00000000-0005-0000-0000-000066530000}"/>
    <cellStyle name="輸出 7 2 2 3 8" xfId="16778" xr:uid="{00000000-0005-0000-0000-0000F80B0000}"/>
    <cellStyle name="輸出 7 2 2 3 8 2" xfId="35334" xr:uid="{00000000-0005-0000-0000-000067530000}"/>
    <cellStyle name="輸出 7 2 2 3 8 3" xfId="49047" xr:uid="{00000000-0005-0000-0000-000067530000}"/>
    <cellStyle name="輸出 7 2 2 3 9" xfId="17790" xr:uid="{00000000-0005-0000-0000-0000D5060000}"/>
    <cellStyle name="輸出 7 2 2 3 9 2" xfId="36346" xr:uid="{00000000-0005-0000-0000-000068530000}"/>
    <cellStyle name="輸出 7 2 2 3 9 3" xfId="49950" xr:uid="{00000000-0005-0000-0000-000068530000}"/>
    <cellStyle name="輸出 7 2 2 4" xfId="3045" xr:uid="{00000000-0005-0000-0000-0000D5060000}"/>
    <cellStyle name="輸出 7 2 2 4 10" xfId="24247" xr:uid="{00000000-0005-0000-0000-000069530000}"/>
    <cellStyle name="輸出 7 2 2 4 11" xfId="55866" xr:uid="{00000000-0005-0000-0000-0000D5060000}"/>
    <cellStyle name="輸出 7 2 2 4 2" xfId="6252" xr:uid="{00000000-0005-0000-0000-0000F90B0000}"/>
    <cellStyle name="輸出 7 2 2 4 2 2" xfId="20921" xr:uid="{00000000-0005-0000-0000-0000E40F0000}"/>
    <cellStyle name="輸出 7 2 2 4 2 2 2" xfId="39464" xr:uid="{00000000-0005-0000-0000-00006B530000}"/>
    <cellStyle name="輸出 7 2 2 4 2 2 3" xfId="52825" xr:uid="{00000000-0005-0000-0000-00006B530000}"/>
    <cellStyle name="輸出 7 2 2 4 2 3" xfId="26660" xr:uid="{00000000-0005-0000-0000-00006A530000}"/>
    <cellStyle name="輸出 7 2 2 4 3" xfId="9935" xr:uid="{00000000-0005-0000-0000-0000F90B0000}"/>
    <cellStyle name="輸出 7 2 2 4 3 2" xfId="29536" xr:uid="{00000000-0005-0000-0000-00006C530000}"/>
    <cellStyle name="輸出 7 2 2 4 3 3" xfId="44114" xr:uid="{00000000-0005-0000-0000-00006C530000}"/>
    <cellStyle name="輸出 7 2 2 4 4" xfId="11316" xr:uid="{00000000-0005-0000-0000-0000742C0000}"/>
    <cellStyle name="輸出 7 2 2 4 5" xfId="11822" xr:uid="{00000000-0005-0000-0000-0000F90B0000}"/>
    <cellStyle name="輸出 7 2 2 4 5 2" xfId="30386" xr:uid="{00000000-0005-0000-0000-00006E530000}"/>
    <cellStyle name="輸出 7 2 2 4 5 3" xfId="44531" xr:uid="{00000000-0005-0000-0000-00006E530000}"/>
    <cellStyle name="輸出 7 2 2 4 6" xfId="16951" xr:uid="{00000000-0005-0000-0000-0000F90B0000}"/>
    <cellStyle name="輸出 7 2 2 4 6 2" xfId="35507" xr:uid="{00000000-0005-0000-0000-00006F530000}"/>
    <cellStyle name="輸出 7 2 2 4 6 3" xfId="49200" xr:uid="{00000000-0005-0000-0000-00006F530000}"/>
    <cellStyle name="輸出 7 2 2 4 7" xfId="16173" xr:uid="{00000000-0005-0000-0000-0000D5060000}"/>
    <cellStyle name="輸出 7 2 2 4 7 2" xfId="34729" xr:uid="{00000000-0005-0000-0000-000070530000}"/>
    <cellStyle name="輸出 7 2 2 4 7 3" xfId="48524" xr:uid="{00000000-0005-0000-0000-000070530000}"/>
    <cellStyle name="輸出 7 2 2 4 8" xfId="19808" xr:uid="{00000000-0005-0000-0000-0000F90B0000}"/>
    <cellStyle name="輸出 7 2 2 4 8 2" xfId="38364" xr:uid="{00000000-0005-0000-0000-000071530000}"/>
    <cellStyle name="輸出 7 2 2 4 8 3" xfId="51856" xr:uid="{00000000-0005-0000-0000-000071530000}"/>
    <cellStyle name="輸出 7 2 2 4 9" xfId="21809" xr:uid="{00000000-0005-0000-0000-0000D5060000}"/>
    <cellStyle name="輸出 7 2 2 4 9 2" xfId="40349" xr:uid="{00000000-0005-0000-0000-000072530000}"/>
    <cellStyle name="輸出 7 2 2 4 9 3" xfId="53697" xr:uid="{00000000-0005-0000-0000-000072530000}"/>
    <cellStyle name="輸出 7 2 2 5" xfId="4915" xr:uid="{00000000-0005-0000-0000-0000F60B0000}"/>
    <cellStyle name="輸出 7 2 2 5 2" xfId="25366" xr:uid="{00000000-0005-0000-0000-000073530000}"/>
    <cellStyle name="輸出 7 2 2 5 3" xfId="22490" xr:uid="{00000000-0005-0000-0000-000073530000}"/>
    <cellStyle name="輸出 7 2 2 6" xfId="11313" xr:uid="{00000000-0005-0000-0000-0000712C0000}"/>
    <cellStyle name="輸出 7 2 2 7" xfId="14898" xr:uid="{00000000-0005-0000-0000-0000F60B0000}"/>
    <cellStyle name="輸出 7 2 2 7 2" xfId="33454" xr:uid="{00000000-0005-0000-0000-000075530000}"/>
    <cellStyle name="輸出 7 2 2 7 3" xfId="47414" xr:uid="{00000000-0005-0000-0000-000075530000}"/>
    <cellStyle name="輸出 7 2 2 8" xfId="17209" xr:uid="{00000000-0005-0000-0000-0000F60B0000}"/>
    <cellStyle name="輸出 7 2 2 8 2" xfId="35765" xr:uid="{00000000-0005-0000-0000-000076530000}"/>
    <cellStyle name="輸出 7 2 2 8 3" xfId="49437" xr:uid="{00000000-0005-0000-0000-000076530000}"/>
    <cellStyle name="輸出 7 2 2 9" xfId="15735" xr:uid="{00000000-0005-0000-0000-0000D5060000}"/>
    <cellStyle name="輸出 7 2 2 9 2" xfId="34291" xr:uid="{00000000-0005-0000-0000-000077530000}"/>
    <cellStyle name="輸出 7 2 2 9 3" xfId="48150" xr:uid="{00000000-0005-0000-0000-000077530000}"/>
    <cellStyle name="輸出 7 2 3" xfId="1703" xr:uid="{00000000-0005-0000-0000-0000D6060000}"/>
    <cellStyle name="輸出 7 2 3 10" xfId="18996" xr:uid="{00000000-0005-0000-0000-0000FA0B0000}"/>
    <cellStyle name="輸出 7 2 3 10 2" xfId="37552" xr:uid="{00000000-0005-0000-0000-000079530000}"/>
    <cellStyle name="輸出 7 2 3 10 3" xfId="51044" xr:uid="{00000000-0005-0000-0000-000079530000}"/>
    <cellStyle name="輸出 7 2 3 11" xfId="21243" xr:uid="{00000000-0005-0000-0000-0000D6060000}"/>
    <cellStyle name="輸出 7 2 3 11 2" xfId="39783" xr:uid="{00000000-0005-0000-0000-00007A530000}"/>
    <cellStyle name="輸出 7 2 3 11 3" xfId="53131" xr:uid="{00000000-0005-0000-0000-00007A530000}"/>
    <cellStyle name="輸出 7 2 3 12" xfId="19969" xr:uid="{00000000-0005-0000-0000-0000D6060000}"/>
    <cellStyle name="輸出 7 2 3 12 2" xfId="38525" xr:uid="{00000000-0005-0000-0000-00007B530000}"/>
    <cellStyle name="輸出 7 2 3 12 3" xfId="52017" xr:uid="{00000000-0005-0000-0000-00007B530000}"/>
    <cellStyle name="輸出 7 2 3 13" xfId="22397" xr:uid="{00000000-0005-0000-0000-0000FA0B0000}"/>
    <cellStyle name="輸出 7 2 3 13 2" xfId="40937" xr:uid="{00000000-0005-0000-0000-00007C530000}"/>
    <cellStyle name="輸出 7 2 3 13 3" xfId="54131" xr:uid="{00000000-0005-0000-0000-00007C530000}"/>
    <cellStyle name="輸出 7 2 3 14" xfId="23324" xr:uid="{00000000-0005-0000-0000-000078530000}"/>
    <cellStyle name="輸出 7 2 3 15" xfId="29778" xr:uid="{00000000-0005-0000-0000-000078530000}"/>
    <cellStyle name="輸出 7 2 3 16" xfId="54690" xr:uid="{00000000-0005-0000-0000-0000D6060000}"/>
    <cellStyle name="輸出 7 2 3 2" xfId="1975" xr:uid="{00000000-0005-0000-0000-0000D6060000}"/>
    <cellStyle name="輸出 7 2 3 2 10" xfId="16039" xr:uid="{00000000-0005-0000-0000-0000D6060000}"/>
    <cellStyle name="輸出 7 2 3 2 10 2" xfId="34595" xr:uid="{00000000-0005-0000-0000-00007E530000}"/>
    <cellStyle name="輸出 7 2 3 2 10 3" xfId="48413" xr:uid="{00000000-0005-0000-0000-00007E530000}"/>
    <cellStyle name="輸出 7 2 3 2 11" xfId="17121" xr:uid="{00000000-0005-0000-0000-0000FB0B0000}"/>
    <cellStyle name="輸出 7 2 3 2 11 2" xfId="35677" xr:uid="{00000000-0005-0000-0000-00007F530000}"/>
    <cellStyle name="輸出 7 2 3 2 11 3" xfId="49356" xr:uid="{00000000-0005-0000-0000-00007F530000}"/>
    <cellStyle name="輸出 7 2 3 2 12" xfId="23495" xr:uid="{00000000-0005-0000-0000-00007D530000}"/>
    <cellStyle name="輸出 7 2 3 2 13" xfId="54895" xr:uid="{00000000-0005-0000-0000-0000D6060000}"/>
    <cellStyle name="輸出 7 2 3 2 2" xfId="5182" xr:uid="{00000000-0005-0000-0000-0000FB0B0000}"/>
    <cellStyle name="輸出 7 2 3 2 2 2" xfId="20209" xr:uid="{00000000-0005-0000-0000-0000E70F0000}"/>
    <cellStyle name="輸出 7 2 3 2 2 2 2" xfId="38761" xr:uid="{00000000-0005-0000-0000-000081530000}"/>
    <cellStyle name="輸出 7 2 3 2 2 2 3" xfId="52240" xr:uid="{00000000-0005-0000-0000-000081530000}"/>
    <cellStyle name="輸出 7 2 3 2 2 3" xfId="25599" xr:uid="{00000000-0005-0000-0000-000080530000}"/>
    <cellStyle name="輸出 7 2 3 2 3" xfId="7148" xr:uid="{00000000-0005-0000-0000-0000FB0B0000}"/>
    <cellStyle name="輸出 7 2 3 2 3 2" xfId="27333" xr:uid="{00000000-0005-0000-0000-000082530000}"/>
    <cellStyle name="輸出 7 2 3 2 3 3" xfId="42424" xr:uid="{00000000-0005-0000-0000-000082530000}"/>
    <cellStyle name="輸出 7 2 3 2 4" xfId="4085" xr:uid="{00000000-0005-0000-0000-0000FB0B0000}"/>
    <cellStyle name="輸出 7 2 3 2 4 2" xfId="24638" xr:uid="{00000000-0005-0000-0000-000083530000}"/>
    <cellStyle name="輸出 7 2 3 2 4 3" xfId="27802" xr:uid="{00000000-0005-0000-0000-000083530000}"/>
    <cellStyle name="輸出 7 2 3 2 5" xfId="6667" xr:uid="{00000000-0005-0000-0000-0000FB0B0000}"/>
    <cellStyle name="輸出 7 2 3 2 5 2" xfId="26928" xr:uid="{00000000-0005-0000-0000-000084530000}"/>
    <cellStyle name="輸出 7 2 3 2 5 3" xfId="42102" xr:uid="{00000000-0005-0000-0000-000084530000}"/>
    <cellStyle name="輸出 7 2 3 2 6" xfId="11318" xr:uid="{00000000-0005-0000-0000-0000762C0000}"/>
    <cellStyle name="輸出 7 2 3 2 7" xfId="12650" xr:uid="{00000000-0005-0000-0000-0000D6060000}"/>
    <cellStyle name="輸出 7 2 3 2 7 2" xfId="31206" xr:uid="{00000000-0005-0000-0000-000086530000}"/>
    <cellStyle name="輸出 7 2 3 2 7 3" xfId="45306" xr:uid="{00000000-0005-0000-0000-000086530000}"/>
    <cellStyle name="輸出 7 2 3 2 8" xfId="14629" xr:uid="{00000000-0005-0000-0000-0000FA0B0000}"/>
    <cellStyle name="輸出 7 2 3 2 8 2" xfId="33185" xr:uid="{00000000-0005-0000-0000-000087530000}"/>
    <cellStyle name="輸出 7 2 3 2 8 3" xfId="47155" xr:uid="{00000000-0005-0000-0000-000087530000}"/>
    <cellStyle name="輸出 7 2 3 2 9" xfId="13597" xr:uid="{00000000-0005-0000-0000-0000FB0B0000}"/>
    <cellStyle name="輸出 7 2 3 2 9 2" xfId="32153" xr:uid="{00000000-0005-0000-0000-000088530000}"/>
    <cellStyle name="輸出 7 2 3 2 9 3" xfId="46204" xr:uid="{00000000-0005-0000-0000-000088530000}"/>
    <cellStyle name="輸出 7 2 3 3" xfId="2873" xr:uid="{00000000-0005-0000-0000-0000D6060000}"/>
    <cellStyle name="輸出 7 2 3 3 10" xfId="19386" xr:uid="{00000000-0005-0000-0000-0000FC0B0000}"/>
    <cellStyle name="輸出 7 2 3 3 10 2" xfId="37942" xr:uid="{00000000-0005-0000-0000-00008A530000}"/>
    <cellStyle name="輸出 7 2 3 3 10 3" xfId="51434" xr:uid="{00000000-0005-0000-0000-00008A530000}"/>
    <cellStyle name="輸出 7 2 3 3 11" xfId="55694" xr:uid="{00000000-0005-0000-0000-0000D6060000}"/>
    <cellStyle name="輸出 7 2 3 3 2" xfId="6080" xr:uid="{00000000-0005-0000-0000-0000FC0B0000}"/>
    <cellStyle name="輸出 7 2 3 3 2 2" xfId="26488" xr:uid="{00000000-0005-0000-0000-00008B530000}"/>
    <cellStyle name="輸出 7 2 3 3 2 3" xfId="41802" xr:uid="{00000000-0005-0000-0000-00008B530000}"/>
    <cellStyle name="輸出 7 2 3 3 3" xfId="8046" xr:uid="{00000000-0005-0000-0000-0000FC0B0000}"/>
    <cellStyle name="輸出 7 2 3 3 3 2" xfId="28074" xr:uid="{00000000-0005-0000-0000-00008C530000}"/>
    <cellStyle name="輸出 7 2 3 3 3 3" xfId="42988" xr:uid="{00000000-0005-0000-0000-00008C530000}"/>
    <cellStyle name="輸出 7 2 3 3 4" xfId="8906" xr:uid="{00000000-0005-0000-0000-0000FC0B0000}"/>
    <cellStyle name="輸出 7 2 3 3 4 2" xfId="28755" xr:uid="{00000000-0005-0000-0000-00008D530000}"/>
    <cellStyle name="輸出 7 2 3 3 4 3" xfId="43465" xr:uid="{00000000-0005-0000-0000-00008D530000}"/>
    <cellStyle name="輸出 7 2 3 3 5" xfId="9763" xr:uid="{00000000-0005-0000-0000-0000FC0B0000}"/>
    <cellStyle name="輸出 7 2 3 3 5 2" xfId="29364" xr:uid="{00000000-0005-0000-0000-00008E530000}"/>
    <cellStyle name="輸出 7 2 3 3 5 3" xfId="43962" xr:uid="{00000000-0005-0000-0000-00008E530000}"/>
    <cellStyle name="輸出 7 2 3 3 6" xfId="11319" xr:uid="{00000000-0005-0000-0000-0000772C0000}"/>
    <cellStyle name="輸出 7 2 3 3 7" xfId="13016" xr:uid="{00000000-0005-0000-0000-0000FC0B0000}"/>
    <cellStyle name="輸出 7 2 3 3 7 2" xfId="31572" xr:uid="{00000000-0005-0000-0000-000090530000}"/>
    <cellStyle name="輸出 7 2 3 3 7 3" xfId="45655" xr:uid="{00000000-0005-0000-0000-000090530000}"/>
    <cellStyle name="輸出 7 2 3 3 8" xfId="16779" xr:uid="{00000000-0005-0000-0000-0000FC0B0000}"/>
    <cellStyle name="輸出 7 2 3 3 8 2" xfId="35335" xr:uid="{00000000-0005-0000-0000-000091530000}"/>
    <cellStyle name="輸出 7 2 3 3 8 3" xfId="49048" xr:uid="{00000000-0005-0000-0000-000091530000}"/>
    <cellStyle name="輸出 7 2 3 3 9" xfId="17910" xr:uid="{00000000-0005-0000-0000-0000D6060000}"/>
    <cellStyle name="輸出 7 2 3 3 9 2" xfId="36466" xr:uid="{00000000-0005-0000-0000-000092530000}"/>
    <cellStyle name="輸出 7 2 3 3 9 3" xfId="50049" xr:uid="{00000000-0005-0000-0000-000092530000}"/>
    <cellStyle name="輸出 7 2 3 4" xfId="3046" xr:uid="{00000000-0005-0000-0000-0000D6060000}"/>
    <cellStyle name="輸出 7 2 3 4 10" xfId="24248" xr:uid="{00000000-0005-0000-0000-000093530000}"/>
    <cellStyle name="輸出 7 2 3 4 11" xfId="55867" xr:uid="{00000000-0005-0000-0000-0000D6060000}"/>
    <cellStyle name="輸出 7 2 3 4 2" xfId="6253" xr:uid="{00000000-0005-0000-0000-0000FD0B0000}"/>
    <cellStyle name="輸出 7 2 3 4 2 2" xfId="20922" xr:uid="{00000000-0005-0000-0000-0000EA0F0000}"/>
    <cellStyle name="輸出 7 2 3 4 2 2 2" xfId="39465" xr:uid="{00000000-0005-0000-0000-000095530000}"/>
    <cellStyle name="輸出 7 2 3 4 2 2 3" xfId="52826" xr:uid="{00000000-0005-0000-0000-000095530000}"/>
    <cellStyle name="輸出 7 2 3 4 2 3" xfId="26661" xr:uid="{00000000-0005-0000-0000-000094530000}"/>
    <cellStyle name="輸出 7 2 3 4 3" xfId="9936" xr:uid="{00000000-0005-0000-0000-0000FD0B0000}"/>
    <cellStyle name="輸出 7 2 3 4 3 2" xfId="29537" xr:uid="{00000000-0005-0000-0000-000096530000}"/>
    <cellStyle name="輸出 7 2 3 4 3 3" xfId="44115" xr:uid="{00000000-0005-0000-0000-000096530000}"/>
    <cellStyle name="輸出 7 2 3 4 4" xfId="11320" xr:uid="{00000000-0005-0000-0000-0000782C0000}"/>
    <cellStyle name="輸出 7 2 3 4 5" xfId="11995" xr:uid="{00000000-0005-0000-0000-0000FD0B0000}"/>
    <cellStyle name="輸出 7 2 3 4 5 2" xfId="30559" xr:uid="{00000000-0005-0000-0000-000098530000}"/>
    <cellStyle name="輸出 7 2 3 4 5 3" xfId="44703" xr:uid="{00000000-0005-0000-0000-000098530000}"/>
    <cellStyle name="輸出 7 2 3 4 6" xfId="16952" xr:uid="{00000000-0005-0000-0000-0000FD0B0000}"/>
    <cellStyle name="輸出 7 2 3 4 6 2" xfId="35508" xr:uid="{00000000-0005-0000-0000-000099530000}"/>
    <cellStyle name="輸出 7 2 3 4 6 3" xfId="49201" xr:uid="{00000000-0005-0000-0000-000099530000}"/>
    <cellStyle name="輸出 7 2 3 4 7" xfId="14249" xr:uid="{00000000-0005-0000-0000-0000D6060000}"/>
    <cellStyle name="輸出 7 2 3 4 7 2" xfId="32805" xr:uid="{00000000-0005-0000-0000-00009A530000}"/>
    <cellStyle name="輸出 7 2 3 4 7 3" xfId="46799" xr:uid="{00000000-0005-0000-0000-00009A530000}"/>
    <cellStyle name="輸出 7 2 3 4 8" xfId="11572" xr:uid="{00000000-0005-0000-0000-0000FD0B0000}"/>
    <cellStyle name="輸出 7 2 3 4 8 2" xfId="30136" xr:uid="{00000000-0005-0000-0000-00009B530000}"/>
    <cellStyle name="輸出 7 2 3 4 8 3" xfId="44344" xr:uid="{00000000-0005-0000-0000-00009B530000}"/>
    <cellStyle name="輸出 7 2 3 4 9" xfId="21810" xr:uid="{00000000-0005-0000-0000-0000D6060000}"/>
    <cellStyle name="輸出 7 2 3 4 9 2" xfId="40350" xr:uid="{00000000-0005-0000-0000-00009C530000}"/>
    <cellStyle name="輸出 7 2 3 4 9 3" xfId="53698" xr:uid="{00000000-0005-0000-0000-00009C530000}"/>
    <cellStyle name="輸出 7 2 3 5" xfId="4916" xr:uid="{00000000-0005-0000-0000-0000FA0B0000}"/>
    <cellStyle name="輸出 7 2 3 5 2" xfId="25367" xr:uid="{00000000-0005-0000-0000-00009D530000}"/>
    <cellStyle name="輸出 7 2 3 5 3" xfId="28095" xr:uid="{00000000-0005-0000-0000-00009D530000}"/>
    <cellStyle name="輸出 7 2 3 6" xfId="11317" xr:uid="{00000000-0005-0000-0000-0000752C0000}"/>
    <cellStyle name="輸出 7 2 3 7" xfId="15830" xr:uid="{00000000-0005-0000-0000-0000FA0B0000}"/>
    <cellStyle name="輸出 7 2 3 7 2" xfId="34386" xr:uid="{00000000-0005-0000-0000-00009F530000}"/>
    <cellStyle name="輸出 7 2 3 7 3" xfId="48239" xr:uid="{00000000-0005-0000-0000-00009F530000}"/>
    <cellStyle name="輸出 7 2 3 8" xfId="15812" xr:uid="{00000000-0005-0000-0000-0000FA0B0000}"/>
    <cellStyle name="輸出 7 2 3 8 2" xfId="34368" xr:uid="{00000000-0005-0000-0000-0000A0530000}"/>
    <cellStyle name="輸出 7 2 3 8 3" xfId="48223" xr:uid="{00000000-0005-0000-0000-0000A0530000}"/>
    <cellStyle name="輸出 7 2 3 9" xfId="18061" xr:uid="{00000000-0005-0000-0000-0000D6060000}"/>
    <cellStyle name="輸出 7 2 3 9 2" xfId="36617" xr:uid="{00000000-0005-0000-0000-0000A1530000}"/>
    <cellStyle name="輸出 7 2 3 9 3" xfId="50179" xr:uid="{00000000-0005-0000-0000-0000A1530000}"/>
    <cellStyle name="輸出 7 2 4" xfId="1977" xr:uid="{00000000-0005-0000-0000-0000D4060000}"/>
    <cellStyle name="輸出 7 2 4 10" xfId="17769" xr:uid="{00000000-0005-0000-0000-0000D4060000}"/>
    <cellStyle name="輸出 7 2 4 10 2" xfId="36325" xr:uid="{00000000-0005-0000-0000-0000A3530000}"/>
    <cellStyle name="輸出 7 2 4 10 3" xfId="49930" xr:uid="{00000000-0005-0000-0000-0000A3530000}"/>
    <cellStyle name="輸出 7 2 4 11" xfId="19205" xr:uid="{00000000-0005-0000-0000-0000FE0B0000}"/>
    <cellStyle name="輸出 7 2 4 11 2" xfId="37761" xr:uid="{00000000-0005-0000-0000-0000A4530000}"/>
    <cellStyle name="輸出 7 2 4 11 3" xfId="51253" xr:uid="{00000000-0005-0000-0000-0000A4530000}"/>
    <cellStyle name="輸出 7 2 4 12" xfId="23497" xr:uid="{00000000-0005-0000-0000-0000A2530000}"/>
    <cellStyle name="輸出 7 2 4 13" xfId="54897" xr:uid="{00000000-0005-0000-0000-0000D4060000}"/>
    <cellStyle name="輸出 7 2 4 2" xfId="5184" xr:uid="{00000000-0005-0000-0000-0000FE0B0000}"/>
    <cellStyle name="輸出 7 2 4 2 2" xfId="20211" xr:uid="{00000000-0005-0000-0000-0000EC0F0000}"/>
    <cellStyle name="輸出 7 2 4 2 2 2" xfId="38763" xr:uid="{00000000-0005-0000-0000-0000A6530000}"/>
    <cellStyle name="輸出 7 2 4 2 2 3" xfId="52242" xr:uid="{00000000-0005-0000-0000-0000A6530000}"/>
    <cellStyle name="輸出 7 2 4 2 3" xfId="25601" xr:uid="{00000000-0005-0000-0000-0000A5530000}"/>
    <cellStyle name="輸出 7 2 4 3" xfId="7150" xr:uid="{00000000-0005-0000-0000-0000FE0B0000}"/>
    <cellStyle name="輸出 7 2 4 3 2" xfId="27335" xr:uid="{00000000-0005-0000-0000-0000A7530000}"/>
    <cellStyle name="輸出 7 2 4 3 3" xfId="42426" xr:uid="{00000000-0005-0000-0000-0000A7530000}"/>
    <cellStyle name="輸出 7 2 4 4" xfId="4087" xr:uid="{00000000-0005-0000-0000-0000FE0B0000}"/>
    <cellStyle name="輸出 7 2 4 4 2" xfId="24640" xr:uid="{00000000-0005-0000-0000-0000A8530000}"/>
    <cellStyle name="輸出 7 2 4 4 3" xfId="22729" xr:uid="{00000000-0005-0000-0000-0000A8530000}"/>
    <cellStyle name="輸出 7 2 4 5" xfId="6669" xr:uid="{00000000-0005-0000-0000-0000FE0B0000}"/>
    <cellStyle name="輸出 7 2 4 5 2" xfId="26930" xr:uid="{00000000-0005-0000-0000-0000A9530000}"/>
    <cellStyle name="輸出 7 2 4 5 3" xfId="42104" xr:uid="{00000000-0005-0000-0000-0000A9530000}"/>
    <cellStyle name="輸出 7 2 4 6" xfId="11321" xr:uid="{00000000-0005-0000-0000-0000792C0000}"/>
    <cellStyle name="輸出 7 2 4 7" xfId="12648" xr:uid="{00000000-0005-0000-0000-0000D4060000}"/>
    <cellStyle name="輸出 7 2 4 7 2" xfId="31204" xr:uid="{00000000-0005-0000-0000-0000AB530000}"/>
    <cellStyle name="輸出 7 2 4 7 3" xfId="45304" xr:uid="{00000000-0005-0000-0000-0000AB530000}"/>
    <cellStyle name="輸出 7 2 4 8" xfId="11507" xr:uid="{00000000-0005-0000-0000-0000FD0B0000}"/>
    <cellStyle name="輸出 7 2 4 8 2" xfId="30071" xr:uid="{00000000-0005-0000-0000-0000AC530000}"/>
    <cellStyle name="輸出 7 2 4 8 3" xfId="44287" xr:uid="{00000000-0005-0000-0000-0000AC530000}"/>
    <cellStyle name="輸出 7 2 4 9" xfId="11553" xr:uid="{00000000-0005-0000-0000-0000FE0B0000}"/>
    <cellStyle name="輸出 7 2 4 9 2" xfId="30117" xr:uid="{00000000-0005-0000-0000-0000AD530000}"/>
    <cellStyle name="輸出 7 2 4 9 3" xfId="44327" xr:uid="{00000000-0005-0000-0000-0000AD530000}"/>
    <cellStyle name="輸出 7 2 5" xfId="2871" xr:uid="{00000000-0005-0000-0000-0000D4060000}"/>
    <cellStyle name="輸出 7 2 5 10" xfId="19493" xr:uid="{00000000-0005-0000-0000-0000FF0B0000}"/>
    <cellStyle name="輸出 7 2 5 10 2" xfId="38049" xr:uid="{00000000-0005-0000-0000-0000AF530000}"/>
    <cellStyle name="輸出 7 2 5 10 3" xfId="51541" xr:uid="{00000000-0005-0000-0000-0000AF530000}"/>
    <cellStyle name="輸出 7 2 5 11" xfId="55692" xr:uid="{00000000-0005-0000-0000-0000D4060000}"/>
    <cellStyle name="輸出 7 2 5 2" xfId="6078" xr:uid="{00000000-0005-0000-0000-0000FF0B0000}"/>
    <cellStyle name="輸出 7 2 5 2 2" xfId="26486" xr:uid="{00000000-0005-0000-0000-0000B0530000}"/>
    <cellStyle name="輸出 7 2 5 2 3" xfId="41800" xr:uid="{00000000-0005-0000-0000-0000B0530000}"/>
    <cellStyle name="輸出 7 2 5 3" xfId="8044" xr:uid="{00000000-0005-0000-0000-0000FF0B0000}"/>
    <cellStyle name="輸出 7 2 5 3 2" xfId="28072" xr:uid="{00000000-0005-0000-0000-0000B1530000}"/>
    <cellStyle name="輸出 7 2 5 3 3" xfId="42986" xr:uid="{00000000-0005-0000-0000-0000B1530000}"/>
    <cellStyle name="輸出 7 2 5 4" xfId="8904" xr:uid="{00000000-0005-0000-0000-0000FF0B0000}"/>
    <cellStyle name="輸出 7 2 5 4 2" xfId="28753" xr:uid="{00000000-0005-0000-0000-0000B2530000}"/>
    <cellStyle name="輸出 7 2 5 4 3" xfId="43463" xr:uid="{00000000-0005-0000-0000-0000B2530000}"/>
    <cellStyle name="輸出 7 2 5 5" xfId="9761" xr:uid="{00000000-0005-0000-0000-0000FF0B0000}"/>
    <cellStyle name="輸出 7 2 5 5 2" xfId="29362" xr:uid="{00000000-0005-0000-0000-0000B3530000}"/>
    <cellStyle name="輸出 7 2 5 5 3" xfId="43960" xr:uid="{00000000-0005-0000-0000-0000B3530000}"/>
    <cellStyle name="輸出 7 2 5 6" xfId="11322" xr:uid="{00000000-0005-0000-0000-00007A2C0000}"/>
    <cellStyle name="輸出 7 2 5 7" xfId="13018" xr:uid="{00000000-0005-0000-0000-0000FF0B0000}"/>
    <cellStyle name="輸出 7 2 5 7 2" xfId="31574" xr:uid="{00000000-0005-0000-0000-0000B5530000}"/>
    <cellStyle name="輸出 7 2 5 7 3" xfId="45657" xr:uid="{00000000-0005-0000-0000-0000B5530000}"/>
    <cellStyle name="輸出 7 2 5 8" xfId="16777" xr:uid="{00000000-0005-0000-0000-0000FF0B0000}"/>
    <cellStyle name="輸出 7 2 5 8 2" xfId="35333" xr:uid="{00000000-0005-0000-0000-0000B6530000}"/>
    <cellStyle name="輸出 7 2 5 8 3" xfId="49046" xr:uid="{00000000-0005-0000-0000-0000B6530000}"/>
    <cellStyle name="輸出 7 2 5 9" xfId="14683" xr:uid="{00000000-0005-0000-0000-0000D4060000}"/>
    <cellStyle name="輸出 7 2 5 9 2" xfId="33239" xr:uid="{00000000-0005-0000-0000-0000B7530000}"/>
    <cellStyle name="輸出 7 2 5 9 3" xfId="47208" xr:uid="{00000000-0005-0000-0000-0000B7530000}"/>
    <cellStyle name="輸出 7 2 6" xfId="3044" xr:uid="{00000000-0005-0000-0000-0000D4060000}"/>
    <cellStyle name="輸出 7 2 6 10" xfId="24246" xr:uid="{00000000-0005-0000-0000-0000B8530000}"/>
    <cellStyle name="輸出 7 2 6 11" xfId="55865" xr:uid="{00000000-0005-0000-0000-0000D4060000}"/>
    <cellStyle name="輸出 7 2 6 2" xfId="6251" xr:uid="{00000000-0005-0000-0000-0000000C0000}"/>
    <cellStyle name="輸出 7 2 6 2 2" xfId="20920" xr:uid="{00000000-0005-0000-0000-0000EF0F0000}"/>
    <cellStyle name="輸出 7 2 6 2 2 2" xfId="39463" xr:uid="{00000000-0005-0000-0000-0000BA530000}"/>
    <cellStyle name="輸出 7 2 6 2 2 3" xfId="52824" xr:uid="{00000000-0005-0000-0000-0000BA530000}"/>
    <cellStyle name="輸出 7 2 6 2 3" xfId="26659" xr:uid="{00000000-0005-0000-0000-0000B9530000}"/>
    <cellStyle name="輸出 7 2 6 3" xfId="9934" xr:uid="{00000000-0005-0000-0000-0000000C0000}"/>
    <cellStyle name="輸出 7 2 6 3 2" xfId="29535" xr:uid="{00000000-0005-0000-0000-0000BB530000}"/>
    <cellStyle name="輸出 7 2 6 3 3" xfId="44113" xr:uid="{00000000-0005-0000-0000-0000BB530000}"/>
    <cellStyle name="輸出 7 2 6 4" xfId="11323" xr:uid="{00000000-0005-0000-0000-00007B2C0000}"/>
    <cellStyle name="輸出 7 2 6 5" xfId="11993" xr:uid="{00000000-0005-0000-0000-0000000C0000}"/>
    <cellStyle name="輸出 7 2 6 5 2" xfId="30557" xr:uid="{00000000-0005-0000-0000-0000BD530000}"/>
    <cellStyle name="輸出 7 2 6 5 3" xfId="44701" xr:uid="{00000000-0005-0000-0000-0000BD530000}"/>
    <cellStyle name="輸出 7 2 6 6" xfId="16950" xr:uid="{00000000-0005-0000-0000-0000000C0000}"/>
    <cellStyle name="輸出 7 2 6 6 2" xfId="35506" xr:uid="{00000000-0005-0000-0000-0000BE530000}"/>
    <cellStyle name="輸出 7 2 6 6 3" xfId="49199" xr:uid="{00000000-0005-0000-0000-0000BE530000}"/>
    <cellStyle name="輸出 7 2 6 7" xfId="16070" xr:uid="{00000000-0005-0000-0000-0000D4060000}"/>
    <cellStyle name="輸出 7 2 6 7 2" xfId="34626" xr:uid="{00000000-0005-0000-0000-0000BF530000}"/>
    <cellStyle name="輸出 7 2 6 7 3" xfId="48441" xr:uid="{00000000-0005-0000-0000-0000BF530000}"/>
    <cellStyle name="輸出 7 2 6 8" xfId="18558" xr:uid="{00000000-0005-0000-0000-0000000C0000}"/>
    <cellStyle name="輸出 7 2 6 8 2" xfId="37114" xr:uid="{00000000-0005-0000-0000-0000C0530000}"/>
    <cellStyle name="輸出 7 2 6 8 3" xfId="50616" xr:uid="{00000000-0005-0000-0000-0000C0530000}"/>
    <cellStyle name="輸出 7 2 6 9" xfId="21808" xr:uid="{00000000-0005-0000-0000-0000D4060000}"/>
    <cellStyle name="輸出 7 2 6 9 2" xfId="40348" xr:uid="{00000000-0005-0000-0000-0000C1530000}"/>
    <cellStyle name="輸出 7 2 6 9 3" xfId="53696" xr:uid="{00000000-0005-0000-0000-0000C1530000}"/>
    <cellStyle name="輸出 7 2 7" xfId="4914" xr:uid="{00000000-0005-0000-0000-0000F50B0000}"/>
    <cellStyle name="輸出 7 2 7 2" xfId="25365" xr:uid="{00000000-0005-0000-0000-0000C2530000}"/>
    <cellStyle name="輸出 7 2 7 3" xfId="22491" xr:uid="{00000000-0005-0000-0000-0000C2530000}"/>
    <cellStyle name="輸出 7 2 8" xfId="11312" xr:uid="{00000000-0005-0000-0000-0000702C0000}"/>
    <cellStyle name="輸出 7 2 9" xfId="15760" xr:uid="{00000000-0005-0000-0000-0000F50B0000}"/>
    <cellStyle name="輸出 7 2 9 2" xfId="34316" xr:uid="{00000000-0005-0000-0000-0000C4530000}"/>
    <cellStyle name="輸出 7 2 9 3" xfId="48173" xr:uid="{00000000-0005-0000-0000-0000C4530000}"/>
    <cellStyle name="輸出 7 3" xfId="1704" xr:uid="{00000000-0005-0000-0000-0000D7060000}"/>
    <cellStyle name="輸出 7 3 10" xfId="18894" xr:uid="{00000000-0005-0000-0000-0000010C0000}"/>
    <cellStyle name="輸出 7 3 10 2" xfId="37450" xr:uid="{00000000-0005-0000-0000-0000C6530000}"/>
    <cellStyle name="輸出 7 3 10 3" xfId="50942" xr:uid="{00000000-0005-0000-0000-0000C6530000}"/>
    <cellStyle name="輸出 7 3 11" xfId="21244" xr:uid="{00000000-0005-0000-0000-0000D7060000}"/>
    <cellStyle name="輸出 7 3 11 2" xfId="39784" xr:uid="{00000000-0005-0000-0000-0000C7530000}"/>
    <cellStyle name="輸出 7 3 11 3" xfId="53132" xr:uid="{00000000-0005-0000-0000-0000C7530000}"/>
    <cellStyle name="輸出 7 3 12" xfId="19045" xr:uid="{00000000-0005-0000-0000-0000D7060000}"/>
    <cellStyle name="輸出 7 3 12 2" xfId="37601" xr:uid="{00000000-0005-0000-0000-0000C8530000}"/>
    <cellStyle name="輸出 7 3 12 3" xfId="51093" xr:uid="{00000000-0005-0000-0000-0000C8530000}"/>
    <cellStyle name="輸出 7 3 13" xfId="22398" xr:uid="{00000000-0005-0000-0000-0000010C0000}"/>
    <cellStyle name="輸出 7 3 13 2" xfId="40938" xr:uid="{00000000-0005-0000-0000-0000C9530000}"/>
    <cellStyle name="輸出 7 3 13 3" xfId="54132" xr:uid="{00000000-0005-0000-0000-0000C9530000}"/>
    <cellStyle name="輸出 7 3 14" xfId="23325" xr:uid="{00000000-0005-0000-0000-0000C5530000}"/>
    <cellStyle name="輸出 7 3 15" xfId="29773" xr:uid="{00000000-0005-0000-0000-0000C5530000}"/>
    <cellStyle name="輸出 7 3 16" xfId="54691" xr:uid="{00000000-0005-0000-0000-0000D7060000}"/>
    <cellStyle name="輸出 7 3 2" xfId="1974" xr:uid="{00000000-0005-0000-0000-0000D7060000}"/>
    <cellStyle name="輸出 7 3 2 10" xfId="17513" xr:uid="{00000000-0005-0000-0000-0000D7060000}"/>
    <cellStyle name="輸出 7 3 2 10 2" xfId="36069" xr:uid="{00000000-0005-0000-0000-0000CB530000}"/>
    <cellStyle name="輸出 7 3 2 10 3" xfId="49706" xr:uid="{00000000-0005-0000-0000-0000CB530000}"/>
    <cellStyle name="輸出 7 3 2 11" xfId="18815" xr:uid="{00000000-0005-0000-0000-0000020C0000}"/>
    <cellStyle name="輸出 7 3 2 11 2" xfId="37371" xr:uid="{00000000-0005-0000-0000-0000CC530000}"/>
    <cellStyle name="輸出 7 3 2 11 3" xfId="50864" xr:uid="{00000000-0005-0000-0000-0000CC530000}"/>
    <cellStyle name="輸出 7 3 2 12" xfId="23494" xr:uid="{00000000-0005-0000-0000-0000CA530000}"/>
    <cellStyle name="輸出 7 3 2 13" xfId="54894" xr:uid="{00000000-0005-0000-0000-0000D7060000}"/>
    <cellStyle name="輸出 7 3 2 2" xfId="5181" xr:uid="{00000000-0005-0000-0000-0000020C0000}"/>
    <cellStyle name="輸出 7 3 2 2 2" xfId="20208" xr:uid="{00000000-0005-0000-0000-0000F20F0000}"/>
    <cellStyle name="輸出 7 3 2 2 2 2" xfId="38760" xr:uid="{00000000-0005-0000-0000-0000CE530000}"/>
    <cellStyle name="輸出 7 3 2 2 2 3" xfId="52239" xr:uid="{00000000-0005-0000-0000-0000CE530000}"/>
    <cellStyle name="輸出 7 3 2 2 3" xfId="25598" xr:uid="{00000000-0005-0000-0000-0000CD530000}"/>
    <cellStyle name="輸出 7 3 2 3" xfId="7147" xr:uid="{00000000-0005-0000-0000-0000020C0000}"/>
    <cellStyle name="輸出 7 3 2 3 2" xfId="27332" xr:uid="{00000000-0005-0000-0000-0000CF530000}"/>
    <cellStyle name="輸出 7 3 2 3 3" xfId="42423" xr:uid="{00000000-0005-0000-0000-0000CF530000}"/>
    <cellStyle name="輸出 7 3 2 4" xfId="4084" xr:uid="{00000000-0005-0000-0000-0000020C0000}"/>
    <cellStyle name="輸出 7 3 2 4 2" xfId="24637" xr:uid="{00000000-0005-0000-0000-0000D0530000}"/>
    <cellStyle name="輸出 7 3 2 4 3" xfId="22731" xr:uid="{00000000-0005-0000-0000-0000D0530000}"/>
    <cellStyle name="輸出 7 3 2 5" xfId="7258" xr:uid="{00000000-0005-0000-0000-0000020C0000}"/>
    <cellStyle name="輸出 7 3 2 5 2" xfId="27443" xr:uid="{00000000-0005-0000-0000-0000D1530000}"/>
    <cellStyle name="輸出 7 3 2 5 3" xfId="42534" xr:uid="{00000000-0005-0000-0000-0000D1530000}"/>
    <cellStyle name="輸出 7 3 2 6" xfId="11325" xr:uid="{00000000-0005-0000-0000-00007D2C0000}"/>
    <cellStyle name="輸出 7 3 2 7" xfId="12651" xr:uid="{00000000-0005-0000-0000-0000D7060000}"/>
    <cellStyle name="輸出 7 3 2 7 2" xfId="31207" xr:uid="{00000000-0005-0000-0000-0000D3530000}"/>
    <cellStyle name="輸出 7 3 2 7 3" xfId="45307" xr:uid="{00000000-0005-0000-0000-0000D3530000}"/>
    <cellStyle name="輸出 7 3 2 8" xfId="14418" xr:uid="{00000000-0005-0000-0000-0000010C0000}"/>
    <cellStyle name="輸出 7 3 2 8 2" xfId="32974" xr:uid="{00000000-0005-0000-0000-0000D4530000}"/>
    <cellStyle name="輸出 7 3 2 8 3" xfId="46958" xr:uid="{00000000-0005-0000-0000-0000D4530000}"/>
    <cellStyle name="輸出 7 3 2 9" xfId="13754" xr:uid="{00000000-0005-0000-0000-0000020C0000}"/>
    <cellStyle name="輸出 7 3 2 9 2" xfId="32310" xr:uid="{00000000-0005-0000-0000-0000D5530000}"/>
    <cellStyle name="輸出 7 3 2 9 3" xfId="46342" xr:uid="{00000000-0005-0000-0000-0000D5530000}"/>
    <cellStyle name="輸出 7 3 3" xfId="2874" xr:uid="{00000000-0005-0000-0000-0000D7060000}"/>
    <cellStyle name="輸出 7 3 3 10" xfId="19456" xr:uid="{00000000-0005-0000-0000-0000030C0000}"/>
    <cellStyle name="輸出 7 3 3 10 2" xfId="38012" xr:uid="{00000000-0005-0000-0000-0000D7530000}"/>
    <cellStyle name="輸出 7 3 3 10 3" xfId="51504" xr:uid="{00000000-0005-0000-0000-0000D7530000}"/>
    <cellStyle name="輸出 7 3 3 11" xfId="55695" xr:uid="{00000000-0005-0000-0000-0000D7060000}"/>
    <cellStyle name="輸出 7 3 3 2" xfId="6081" xr:uid="{00000000-0005-0000-0000-0000030C0000}"/>
    <cellStyle name="輸出 7 3 3 2 2" xfId="26489" xr:uid="{00000000-0005-0000-0000-0000D8530000}"/>
    <cellStyle name="輸出 7 3 3 2 3" xfId="41803" xr:uid="{00000000-0005-0000-0000-0000D8530000}"/>
    <cellStyle name="輸出 7 3 3 3" xfId="8047" xr:uid="{00000000-0005-0000-0000-0000030C0000}"/>
    <cellStyle name="輸出 7 3 3 3 2" xfId="28075" xr:uid="{00000000-0005-0000-0000-0000D9530000}"/>
    <cellStyle name="輸出 7 3 3 3 3" xfId="42989" xr:uid="{00000000-0005-0000-0000-0000D9530000}"/>
    <cellStyle name="輸出 7 3 3 4" xfId="8907" xr:uid="{00000000-0005-0000-0000-0000030C0000}"/>
    <cellStyle name="輸出 7 3 3 4 2" xfId="28756" xr:uid="{00000000-0005-0000-0000-0000DA530000}"/>
    <cellStyle name="輸出 7 3 3 4 3" xfId="43466" xr:uid="{00000000-0005-0000-0000-0000DA530000}"/>
    <cellStyle name="輸出 7 3 3 5" xfId="9764" xr:uid="{00000000-0005-0000-0000-0000030C0000}"/>
    <cellStyle name="輸出 7 3 3 5 2" xfId="29365" xr:uid="{00000000-0005-0000-0000-0000DB530000}"/>
    <cellStyle name="輸出 7 3 3 5 3" xfId="43963" xr:uid="{00000000-0005-0000-0000-0000DB530000}"/>
    <cellStyle name="輸出 7 3 3 6" xfId="11326" xr:uid="{00000000-0005-0000-0000-00007E2C0000}"/>
    <cellStyle name="輸出 7 3 3 7" xfId="13015" xr:uid="{00000000-0005-0000-0000-0000030C0000}"/>
    <cellStyle name="輸出 7 3 3 7 2" xfId="31571" xr:uid="{00000000-0005-0000-0000-0000DD530000}"/>
    <cellStyle name="輸出 7 3 3 7 3" xfId="45654" xr:uid="{00000000-0005-0000-0000-0000DD530000}"/>
    <cellStyle name="輸出 7 3 3 8" xfId="16780" xr:uid="{00000000-0005-0000-0000-0000030C0000}"/>
    <cellStyle name="輸出 7 3 3 8 2" xfId="35336" xr:uid="{00000000-0005-0000-0000-0000DE530000}"/>
    <cellStyle name="輸出 7 3 3 8 3" xfId="49049" xr:uid="{00000000-0005-0000-0000-0000DE530000}"/>
    <cellStyle name="輸出 7 3 3 9" xfId="14536" xr:uid="{00000000-0005-0000-0000-0000D7060000}"/>
    <cellStyle name="輸出 7 3 3 9 2" xfId="33092" xr:uid="{00000000-0005-0000-0000-0000DF530000}"/>
    <cellStyle name="輸出 7 3 3 9 3" xfId="47071" xr:uid="{00000000-0005-0000-0000-0000DF530000}"/>
    <cellStyle name="輸出 7 3 4" xfId="3047" xr:uid="{00000000-0005-0000-0000-0000D7060000}"/>
    <cellStyle name="輸出 7 3 4 10" xfId="24249" xr:uid="{00000000-0005-0000-0000-0000E0530000}"/>
    <cellStyle name="輸出 7 3 4 11" xfId="55868" xr:uid="{00000000-0005-0000-0000-0000D7060000}"/>
    <cellStyle name="輸出 7 3 4 2" xfId="6254" xr:uid="{00000000-0005-0000-0000-0000040C0000}"/>
    <cellStyle name="輸出 7 3 4 2 2" xfId="20923" xr:uid="{00000000-0005-0000-0000-0000F50F0000}"/>
    <cellStyle name="輸出 7 3 4 2 2 2" xfId="39466" xr:uid="{00000000-0005-0000-0000-0000E2530000}"/>
    <cellStyle name="輸出 7 3 4 2 2 3" xfId="52827" xr:uid="{00000000-0005-0000-0000-0000E2530000}"/>
    <cellStyle name="輸出 7 3 4 2 3" xfId="26662" xr:uid="{00000000-0005-0000-0000-0000E1530000}"/>
    <cellStyle name="輸出 7 3 4 3" xfId="9937" xr:uid="{00000000-0005-0000-0000-0000040C0000}"/>
    <cellStyle name="輸出 7 3 4 3 2" xfId="29538" xr:uid="{00000000-0005-0000-0000-0000E3530000}"/>
    <cellStyle name="輸出 7 3 4 3 3" xfId="44116" xr:uid="{00000000-0005-0000-0000-0000E3530000}"/>
    <cellStyle name="輸出 7 3 4 4" xfId="11327" xr:uid="{00000000-0005-0000-0000-00007F2C0000}"/>
    <cellStyle name="輸出 7 3 4 5" xfId="11824" xr:uid="{00000000-0005-0000-0000-0000040C0000}"/>
    <cellStyle name="輸出 7 3 4 5 2" xfId="30388" xr:uid="{00000000-0005-0000-0000-0000E5530000}"/>
    <cellStyle name="輸出 7 3 4 5 3" xfId="44533" xr:uid="{00000000-0005-0000-0000-0000E5530000}"/>
    <cellStyle name="輸出 7 3 4 6" xfId="16953" xr:uid="{00000000-0005-0000-0000-0000040C0000}"/>
    <cellStyle name="輸出 7 3 4 6 2" xfId="35509" xr:uid="{00000000-0005-0000-0000-0000E6530000}"/>
    <cellStyle name="輸出 7 3 4 6 3" xfId="49202" xr:uid="{00000000-0005-0000-0000-0000E6530000}"/>
    <cellStyle name="輸出 7 3 4 7" xfId="13986" xr:uid="{00000000-0005-0000-0000-0000D7060000}"/>
    <cellStyle name="輸出 7 3 4 7 2" xfId="32542" xr:uid="{00000000-0005-0000-0000-0000E7530000}"/>
    <cellStyle name="輸出 7 3 4 7 3" xfId="46551" xr:uid="{00000000-0005-0000-0000-0000E7530000}"/>
    <cellStyle name="輸出 7 3 4 8" xfId="15570" xr:uid="{00000000-0005-0000-0000-0000040C0000}"/>
    <cellStyle name="輸出 7 3 4 8 2" xfId="34126" xr:uid="{00000000-0005-0000-0000-0000E8530000}"/>
    <cellStyle name="輸出 7 3 4 8 3" xfId="48021" xr:uid="{00000000-0005-0000-0000-0000E8530000}"/>
    <cellStyle name="輸出 7 3 4 9" xfId="21811" xr:uid="{00000000-0005-0000-0000-0000D7060000}"/>
    <cellStyle name="輸出 7 3 4 9 2" xfId="40351" xr:uid="{00000000-0005-0000-0000-0000E9530000}"/>
    <cellStyle name="輸出 7 3 4 9 3" xfId="53699" xr:uid="{00000000-0005-0000-0000-0000E9530000}"/>
    <cellStyle name="輸出 7 3 5" xfId="4917" xr:uid="{00000000-0005-0000-0000-0000010C0000}"/>
    <cellStyle name="輸出 7 3 5 2" xfId="25368" xr:uid="{00000000-0005-0000-0000-0000EA530000}"/>
    <cellStyle name="輸出 7 3 5 3" xfId="22489" xr:uid="{00000000-0005-0000-0000-0000EA530000}"/>
    <cellStyle name="輸出 7 3 6" xfId="11324" xr:uid="{00000000-0005-0000-0000-00007C2C0000}"/>
    <cellStyle name="輸出 7 3 7" xfId="12271" xr:uid="{00000000-0005-0000-0000-0000010C0000}"/>
    <cellStyle name="輸出 7 3 7 2" xfId="30832" xr:uid="{00000000-0005-0000-0000-0000EC530000}"/>
    <cellStyle name="輸出 7 3 7 3" xfId="44951" xr:uid="{00000000-0005-0000-0000-0000EC530000}"/>
    <cellStyle name="輸出 7 3 8" xfId="15817" xr:uid="{00000000-0005-0000-0000-0000010C0000}"/>
    <cellStyle name="輸出 7 3 8 2" xfId="34373" xr:uid="{00000000-0005-0000-0000-0000ED530000}"/>
    <cellStyle name="輸出 7 3 8 3" xfId="48228" xr:uid="{00000000-0005-0000-0000-0000ED530000}"/>
    <cellStyle name="輸出 7 3 9" xfId="16008" xr:uid="{00000000-0005-0000-0000-0000D7060000}"/>
    <cellStyle name="輸出 7 3 9 2" xfId="34564" xr:uid="{00000000-0005-0000-0000-0000EE530000}"/>
    <cellStyle name="輸出 7 3 9 3" xfId="48389" xr:uid="{00000000-0005-0000-0000-0000EE530000}"/>
    <cellStyle name="輸出 7 4" xfId="1705" xr:uid="{00000000-0005-0000-0000-0000D8060000}"/>
    <cellStyle name="輸出 7 4 10" xfId="18394" xr:uid="{00000000-0005-0000-0000-0000050C0000}"/>
    <cellStyle name="輸出 7 4 10 2" xfId="36950" xr:uid="{00000000-0005-0000-0000-0000F0530000}"/>
    <cellStyle name="輸出 7 4 10 3" xfId="50471" xr:uid="{00000000-0005-0000-0000-0000F0530000}"/>
    <cellStyle name="輸出 7 4 11" xfId="21245" xr:uid="{00000000-0005-0000-0000-0000D8060000}"/>
    <cellStyle name="輸出 7 4 11 2" xfId="39785" xr:uid="{00000000-0005-0000-0000-0000F1530000}"/>
    <cellStyle name="輸出 7 4 11 3" xfId="53133" xr:uid="{00000000-0005-0000-0000-0000F1530000}"/>
    <cellStyle name="輸出 7 4 12" xfId="18983" xr:uid="{00000000-0005-0000-0000-0000D8060000}"/>
    <cellStyle name="輸出 7 4 12 2" xfId="37539" xr:uid="{00000000-0005-0000-0000-0000F2530000}"/>
    <cellStyle name="輸出 7 4 12 3" xfId="51031" xr:uid="{00000000-0005-0000-0000-0000F2530000}"/>
    <cellStyle name="輸出 7 4 13" xfId="22399" xr:uid="{00000000-0005-0000-0000-0000050C0000}"/>
    <cellStyle name="輸出 7 4 13 2" xfId="40939" xr:uid="{00000000-0005-0000-0000-0000F3530000}"/>
    <cellStyle name="輸出 7 4 13 3" xfId="54133" xr:uid="{00000000-0005-0000-0000-0000F3530000}"/>
    <cellStyle name="輸出 7 4 14" xfId="23326" xr:uid="{00000000-0005-0000-0000-0000EF530000}"/>
    <cellStyle name="輸出 7 4 15" xfId="29776" xr:uid="{00000000-0005-0000-0000-0000EF530000}"/>
    <cellStyle name="輸出 7 4 16" xfId="54692" xr:uid="{00000000-0005-0000-0000-0000D8060000}"/>
    <cellStyle name="輸出 7 4 2" xfId="1973" xr:uid="{00000000-0005-0000-0000-0000D8060000}"/>
    <cellStyle name="輸出 7 4 2 10" xfId="15737" xr:uid="{00000000-0005-0000-0000-0000D8060000}"/>
    <cellStyle name="輸出 7 4 2 10 2" xfId="34293" xr:uid="{00000000-0005-0000-0000-0000F5530000}"/>
    <cellStyle name="輸出 7 4 2 10 3" xfId="48152" xr:uid="{00000000-0005-0000-0000-0000F5530000}"/>
    <cellStyle name="輸出 7 4 2 11" xfId="19323" xr:uid="{00000000-0005-0000-0000-0000060C0000}"/>
    <cellStyle name="輸出 7 4 2 11 2" xfId="37879" xr:uid="{00000000-0005-0000-0000-0000F6530000}"/>
    <cellStyle name="輸出 7 4 2 11 3" xfId="51371" xr:uid="{00000000-0005-0000-0000-0000F6530000}"/>
    <cellStyle name="輸出 7 4 2 12" xfId="23493" xr:uid="{00000000-0005-0000-0000-0000F4530000}"/>
    <cellStyle name="輸出 7 4 2 13" xfId="54893" xr:uid="{00000000-0005-0000-0000-0000D8060000}"/>
    <cellStyle name="輸出 7 4 2 2" xfId="5180" xr:uid="{00000000-0005-0000-0000-0000060C0000}"/>
    <cellStyle name="輸出 7 4 2 2 2" xfId="20207" xr:uid="{00000000-0005-0000-0000-0000F80F0000}"/>
    <cellStyle name="輸出 7 4 2 2 2 2" xfId="38759" xr:uid="{00000000-0005-0000-0000-0000F8530000}"/>
    <cellStyle name="輸出 7 4 2 2 2 3" xfId="52238" xr:uid="{00000000-0005-0000-0000-0000F8530000}"/>
    <cellStyle name="輸出 7 4 2 2 3" xfId="25597" xr:uid="{00000000-0005-0000-0000-0000F7530000}"/>
    <cellStyle name="輸出 7 4 2 3" xfId="7146" xr:uid="{00000000-0005-0000-0000-0000060C0000}"/>
    <cellStyle name="輸出 7 4 2 3 2" xfId="27331" xr:uid="{00000000-0005-0000-0000-0000F9530000}"/>
    <cellStyle name="輸出 7 4 2 3 3" xfId="42422" xr:uid="{00000000-0005-0000-0000-0000F9530000}"/>
    <cellStyle name="輸出 7 4 2 4" xfId="4083" xr:uid="{00000000-0005-0000-0000-0000060C0000}"/>
    <cellStyle name="輸出 7 4 2 4 2" xfId="24636" xr:uid="{00000000-0005-0000-0000-0000FA530000}"/>
    <cellStyle name="輸出 7 4 2 4 3" xfId="22732" xr:uid="{00000000-0005-0000-0000-0000FA530000}"/>
    <cellStyle name="輸出 7 4 2 5" xfId="8325" xr:uid="{00000000-0005-0000-0000-0000060C0000}"/>
    <cellStyle name="輸出 7 4 2 5 2" xfId="28284" xr:uid="{00000000-0005-0000-0000-0000FB530000}"/>
    <cellStyle name="輸出 7 4 2 5 3" xfId="43130" xr:uid="{00000000-0005-0000-0000-0000FB530000}"/>
    <cellStyle name="輸出 7 4 2 6" xfId="11329" xr:uid="{00000000-0005-0000-0000-0000812C0000}"/>
    <cellStyle name="輸出 7 4 2 7" xfId="12652" xr:uid="{00000000-0005-0000-0000-0000D8060000}"/>
    <cellStyle name="輸出 7 4 2 7 2" xfId="31208" xr:uid="{00000000-0005-0000-0000-0000FD530000}"/>
    <cellStyle name="輸出 7 4 2 7 3" xfId="45308" xr:uid="{00000000-0005-0000-0000-0000FD530000}"/>
    <cellStyle name="輸出 7 4 2 8" xfId="11774" xr:uid="{00000000-0005-0000-0000-0000050C0000}"/>
    <cellStyle name="輸出 7 4 2 8 2" xfId="30338" xr:uid="{00000000-0005-0000-0000-0000FE530000}"/>
    <cellStyle name="輸出 7 4 2 8 3" xfId="44485" xr:uid="{00000000-0005-0000-0000-0000FE530000}"/>
    <cellStyle name="輸出 7 4 2 9" xfId="12153" xr:uid="{00000000-0005-0000-0000-0000060C0000}"/>
    <cellStyle name="輸出 7 4 2 9 2" xfId="30716" xr:uid="{00000000-0005-0000-0000-0000FF530000}"/>
    <cellStyle name="輸出 7 4 2 9 3" xfId="44850" xr:uid="{00000000-0005-0000-0000-0000FF530000}"/>
    <cellStyle name="輸出 7 4 3" xfId="2875" xr:uid="{00000000-0005-0000-0000-0000D8060000}"/>
    <cellStyle name="輸出 7 4 3 10" xfId="12144" xr:uid="{00000000-0005-0000-0000-0000070C0000}"/>
    <cellStyle name="輸出 7 4 3 10 2" xfId="30707" xr:uid="{00000000-0005-0000-0000-000001540000}"/>
    <cellStyle name="輸出 7 4 3 10 3" xfId="44845" xr:uid="{00000000-0005-0000-0000-000001540000}"/>
    <cellStyle name="輸出 7 4 3 11" xfId="55696" xr:uid="{00000000-0005-0000-0000-0000D8060000}"/>
    <cellStyle name="輸出 7 4 3 2" xfId="6082" xr:uid="{00000000-0005-0000-0000-0000070C0000}"/>
    <cellStyle name="輸出 7 4 3 2 2" xfId="26490" xr:uid="{00000000-0005-0000-0000-000002540000}"/>
    <cellStyle name="輸出 7 4 3 2 3" xfId="41804" xr:uid="{00000000-0005-0000-0000-000002540000}"/>
    <cellStyle name="輸出 7 4 3 3" xfId="8048" xr:uid="{00000000-0005-0000-0000-0000070C0000}"/>
    <cellStyle name="輸出 7 4 3 3 2" xfId="28076" xr:uid="{00000000-0005-0000-0000-000003540000}"/>
    <cellStyle name="輸出 7 4 3 3 3" xfId="42990" xr:uid="{00000000-0005-0000-0000-000003540000}"/>
    <cellStyle name="輸出 7 4 3 4" xfId="8908" xr:uid="{00000000-0005-0000-0000-0000070C0000}"/>
    <cellStyle name="輸出 7 4 3 4 2" xfId="28757" xr:uid="{00000000-0005-0000-0000-000004540000}"/>
    <cellStyle name="輸出 7 4 3 4 3" xfId="43467" xr:uid="{00000000-0005-0000-0000-000004540000}"/>
    <cellStyle name="輸出 7 4 3 5" xfId="9765" xr:uid="{00000000-0005-0000-0000-0000070C0000}"/>
    <cellStyle name="輸出 7 4 3 5 2" xfId="29366" xr:uid="{00000000-0005-0000-0000-000005540000}"/>
    <cellStyle name="輸出 7 4 3 5 3" xfId="43964" xr:uid="{00000000-0005-0000-0000-000005540000}"/>
    <cellStyle name="輸出 7 4 3 6" xfId="11330" xr:uid="{00000000-0005-0000-0000-0000822C0000}"/>
    <cellStyle name="輸出 7 4 3 7" xfId="13014" xr:uid="{00000000-0005-0000-0000-0000070C0000}"/>
    <cellStyle name="輸出 7 4 3 7 2" xfId="31570" xr:uid="{00000000-0005-0000-0000-000007540000}"/>
    <cellStyle name="輸出 7 4 3 7 3" xfId="45653" xr:uid="{00000000-0005-0000-0000-000007540000}"/>
    <cellStyle name="輸出 7 4 3 8" xfId="16781" xr:uid="{00000000-0005-0000-0000-0000070C0000}"/>
    <cellStyle name="輸出 7 4 3 8 2" xfId="35337" xr:uid="{00000000-0005-0000-0000-000008540000}"/>
    <cellStyle name="輸出 7 4 3 8 3" xfId="49050" xr:uid="{00000000-0005-0000-0000-000008540000}"/>
    <cellStyle name="輸出 7 4 3 9" xfId="17666" xr:uid="{00000000-0005-0000-0000-0000D8060000}"/>
    <cellStyle name="輸出 7 4 3 9 2" xfId="36222" xr:uid="{00000000-0005-0000-0000-000009540000}"/>
    <cellStyle name="輸出 7 4 3 9 3" xfId="49844" xr:uid="{00000000-0005-0000-0000-000009540000}"/>
    <cellStyle name="輸出 7 4 4" xfId="3048" xr:uid="{00000000-0005-0000-0000-0000D8060000}"/>
    <cellStyle name="輸出 7 4 4 10" xfId="24250" xr:uid="{00000000-0005-0000-0000-00000A540000}"/>
    <cellStyle name="輸出 7 4 4 11" xfId="55869" xr:uid="{00000000-0005-0000-0000-0000D8060000}"/>
    <cellStyle name="輸出 7 4 4 2" xfId="6255" xr:uid="{00000000-0005-0000-0000-0000080C0000}"/>
    <cellStyle name="輸出 7 4 4 2 2" xfId="20924" xr:uid="{00000000-0005-0000-0000-0000FB0F0000}"/>
    <cellStyle name="輸出 7 4 4 2 2 2" xfId="39467" xr:uid="{00000000-0005-0000-0000-00000C540000}"/>
    <cellStyle name="輸出 7 4 4 2 2 3" xfId="52828" xr:uid="{00000000-0005-0000-0000-00000C540000}"/>
    <cellStyle name="輸出 7 4 4 2 3" xfId="26663" xr:uid="{00000000-0005-0000-0000-00000B540000}"/>
    <cellStyle name="輸出 7 4 4 3" xfId="9938" xr:uid="{00000000-0005-0000-0000-0000080C0000}"/>
    <cellStyle name="輸出 7 4 4 3 2" xfId="29539" xr:uid="{00000000-0005-0000-0000-00000D540000}"/>
    <cellStyle name="輸出 7 4 4 3 3" xfId="44117" xr:uid="{00000000-0005-0000-0000-00000D540000}"/>
    <cellStyle name="輸出 7 4 4 4" xfId="11331" xr:uid="{00000000-0005-0000-0000-0000832C0000}"/>
    <cellStyle name="輸出 7 4 4 5" xfId="12943" xr:uid="{00000000-0005-0000-0000-0000080C0000}"/>
    <cellStyle name="輸出 7 4 4 5 2" xfId="31499" xr:uid="{00000000-0005-0000-0000-00000F540000}"/>
    <cellStyle name="輸出 7 4 4 5 3" xfId="45582" xr:uid="{00000000-0005-0000-0000-00000F540000}"/>
    <cellStyle name="輸出 7 4 4 6" xfId="16954" xr:uid="{00000000-0005-0000-0000-0000080C0000}"/>
    <cellStyle name="輸出 7 4 4 6 2" xfId="35510" xr:uid="{00000000-0005-0000-0000-000010540000}"/>
    <cellStyle name="輸出 7 4 4 6 3" xfId="49203" xr:uid="{00000000-0005-0000-0000-000010540000}"/>
    <cellStyle name="輸出 7 4 4 7" xfId="17754" xr:uid="{00000000-0005-0000-0000-0000D8060000}"/>
    <cellStyle name="輸出 7 4 4 7 2" xfId="36310" xr:uid="{00000000-0005-0000-0000-000011540000}"/>
    <cellStyle name="輸出 7 4 4 7 3" xfId="49919" xr:uid="{00000000-0005-0000-0000-000011540000}"/>
    <cellStyle name="輸出 7 4 4 8" xfId="19507" xr:uid="{00000000-0005-0000-0000-0000080C0000}"/>
    <cellStyle name="輸出 7 4 4 8 2" xfId="38063" xr:uid="{00000000-0005-0000-0000-000012540000}"/>
    <cellStyle name="輸出 7 4 4 8 3" xfId="51555" xr:uid="{00000000-0005-0000-0000-000012540000}"/>
    <cellStyle name="輸出 7 4 4 9" xfId="21812" xr:uid="{00000000-0005-0000-0000-0000D8060000}"/>
    <cellStyle name="輸出 7 4 4 9 2" xfId="40352" xr:uid="{00000000-0005-0000-0000-000013540000}"/>
    <cellStyle name="輸出 7 4 4 9 3" xfId="53700" xr:uid="{00000000-0005-0000-0000-000013540000}"/>
    <cellStyle name="輸出 7 4 5" xfId="4918" xr:uid="{00000000-0005-0000-0000-0000050C0000}"/>
    <cellStyle name="輸出 7 4 5 2" xfId="25369" xr:uid="{00000000-0005-0000-0000-000014540000}"/>
    <cellStyle name="輸出 7 4 5 3" xfId="22488" xr:uid="{00000000-0005-0000-0000-000014540000}"/>
    <cellStyle name="輸出 7 4 6" xfId="11328" xr:uid="{00000000-0005-0000-0000-0000802C0000}"/>
    <cellStyle name="輸出 7 4 7" xfId="15603" xr:uid="{00000000-0005-0000-0000-0000050C0000}"/>
    <cellStyle name="輸出 7 4 7 2" xfId="34159" xr:uid="{00000000-0005-0000-0000-000016540000}"/>
    <cellStyle name="輸出 7 4 7 3" xfId="48050" xr:uid="{00000000-0005-0000-0000-000016540000}"/>
    <cellStyle name="輸出 7 4 8" xfId="17660" xr:uid="{00000000-0005-0000-0000-0000050C0000}"/>
    <cellStyle name="輸出 7 4 8 2" xfId="36216" xr:uid="{00000000-0005-0000-0000-000017540000}"/>
    <cellStyle name="輸出 7 4 8 3" xfId="49839" xr:uid="{00000000-0005-0000-0000-000017540000}"/>
    <cellStyle name="輸出 7 4 9" xfId="17237" xr:uid="{00000000-0005-0000-0000-0000D8060000}"/>
    <cellStyle name="輸出 7 4 9 2" xfId="35793" xr:uid="{00000000-0005-0000-0000-000018540000}"/>
    <cellStyle name="輸出 7 4 9 3" xfId="49464" xr:uid="{00000000-0005-0000-0000-000018540000}"/>
    <cellStyle name="輸出 7 5" xfId="1978" xr:uid="{00000000-0005-0000-0000-0000D3060000}"/>
    <cellStyle name="輸出 7 5 10" xfId="17229" xr:uid="{00000000-0005-0000-0000-0000D3060000}"/>
    <cellStyle name="輸出 7 5 10 2" xfId="35785" xr:uid="{00000000-0005-0000-0000-00001A540000}"/>
    <cellStyle name="輸出 7 5 10 3" xfId="49456" xr:uid="{00000000-0005-0000-0000-00001A540000}"/>
    <cellStyle name="輸出 7 5 11" xfId="19274" xr:uid="{00000000-0005-0000-0000-0000090C0000}"/>
    <cellStyle name="輸出 7 5 11 2" xfId="37830" xr:uid="{00000000-0005-0000-0000-00001B540000}"/>
    <cellStyle name="輸出 7 5 11 3" xfId="51322" xr:uid="{00000000-0005-0000-0000-00001B540000}"/>
    <cellStyle name="輸出 7 5 12" xfId="23498" xr:uid="{00000000-0005-0000-0000-000019540000}"/>
    <cellStyle name="輸出 7 5 13" xfId="54898" xr:uid="{00000000-0005-0000-0000-0000D3060000}"/>
    <cellStyle name="輸出 7 5 2" xfId="5185" xr:uid="{00000000-0005-0000-0000-0000090C0000}"/>
    <cellStyle name="輸出 7 5 2 2" xfId="20212" xr:uid="{00000000-0005-0000-0000-0000FD0F0000}"/>
    <cellStyle name="輸出 7 5 2 2 2" xfId="38764" xr:uid="{00000000-0005-0000-0000-00001D540000}"/>
    <cellStyle name="輸出 7 5 2 2 3" xfId="52243" xr:uid="{00000000-0005-0000-0000-00001D540000}"/>
    <cellStyle name="輸出 7 5 2 3" xfId="25602" xr:uid="{00000000-0005-0000-0000-00001C540000}"/>
    <cellStyle name="輸出 7 5 3" xfId="7151" xr:uid="{00000000-0005-0000-0000-0000090C0000}"/>
    <cellStyle name="輸出 7 5 3 2" xfId="27336" xr:uid="{00000000-0005-0000-0000-00001E540000}"/>
    <cellStyle name="輸出 7 5 3 3" xfId="42427" xr:uid="{00000000-0005-0000-0000-00001E540000}"/>
    <cellStyle name="輸出 7 5 4" xfId="4088" xr:uid="{00000000-0005-0000-0000-0000090C0000}"/>
    <cellStyle name="輸出 7 5 4 2" xfId="24641" xr:uid="{00000000-0005-0000-0000-00001F540000}"/>
    <cellStyle name="輸出 7 5 4 3" xfId="29696" xr:uid="{00000000-0005-0000-0000-00001F540000}"/>
    <cellStyle name="輸出 7 5 5" xfId="7254" xr:uid="{00000000-0005-0000-0000-0000090C0000}"/>
    <cellStyle name="輸出 7 5 5 2" xfId="27439" xr:uid="{00000000-0005-0000-0000-000020540000}"/>
    <cellStyle name="輸出 7 5 5 3" xfId="42530" xr:uid="{00000000-0005-0000-0000-000020540000}"/>
    <cellStyle name="輸出 7 5 6" xfId="11332" xr:uid="{00000000-0005-0000-0000-0000842C0000}"/>
    <cellStyle name="輸出 7 5 7" xfId="12647" xr:uid="{00000000-0005-0000-0000-0000D3060000}"/>
    <cellStyle name="輸出 7 5 7 2" xfId="31203" xr:uid="{00000000-0005-0000-0000-000022540000}"/>
    <cellStyle name="輸出 7 5 7 3" xfId="45303" xr:uid="{00000000-0005-0000-0000-000022540000}"/>
    <cellStyle name="輸出 7 5 8" xfId="13521" xr:uid="{00000000-0005-0000-0000-0000080C0000}"/>
    <cellStyle name="輸出 7 5 8 2" xfId="32077" xr:uid="{00000000-0005-0000-0000-000023540000}"/>
    <cellStyle name="輸出 7 5 8 3" xfId="46134" xr:uid="{00000000-0005-0000-0000-000023540000}"/>
    <cellStyle name="輸出 7 5 9" xfId="13753" xr:uid="{00000000-0005-0000-0000-0000090C0000}"/>
    <cellStyle name="輸出 7 5 9 2" xfId="32309" xr:uid="{00000000-0005-0000-0000-000024540000}"/>
    <cellStyle name="輸出 7 5 9 3" xfId="46341" xr:uid="{00000000-0005-0000-0000-000024540000}"/>
    <cellStyle name="輸出 7 6" xfId="2870" xr:uid="{00000000-0005-0000-0000-0000D3060000}"/>
    <cellStyle name="輸出 7 6 10" xfId="17498" xr:uid="{00000000-0005-0000-0000-00000A0C0000}"/>
    <cellStyle name="輸出 7 6 10 2" xfId="36054" xr:uid="{00000000-0005-0000-0000-000026540000}"/>
    <cellStyle name="輸出 7 6 10 3" xfId="49692" xr:uid="{00000000-0005-0000-0000-000026540000}"/>
    <cellStyle name="輸出 7 6 11" xfId="55691" xr:uid="{00000000-0005-0000-0000-0000D3060000}"/>
    <cellStyle name="輸出 7 6 2" xfId="6077" xr:uid="{00000000-0005-0000-0000-00000A0C0000}"/>
    <cellStyle name="輸出 7 6 2 2" xfId="26485" xr:uid="{00000000-0005-0000-0000-000027540000}"/>
    <cellStyle name="輸出 7 6 2 3" xfId="41799" xr:uid="{00000000-0005-0000-0000-000027540000}"/>
    <cellStyle name="輸出 7 6 3" xfId="8043" xr:uid="{00000000-0005-0000-0000-00000A0C0000}"/>
    <cellStyle name="輸出 7 6 3 2" xfId="28071" xr:uid="{00000000-0005-0000-0000-000028540000}"/>
    <cellStyle name="輸出 7 6 3 3" xfId="42985" xr:uid="{00000000-0005-0000-0000-000028540000}"/>
    <cellStyle name="輸出 7 6 4" xfId="8903" xr:uid="{00000000-0005-0000-0000-00000A0C0000}"/>
    <cellStyle name="輸出 7 6 4 2" xfId="28752" xr:uid="{00000000-0005-0000-0000-000029540000}"/>
    <cellStyle name="輸出 7 6 4 3" xfId="43462" xr:uid="{00000000-0005-0000-0000-000029540000}"/>
    <cellStyle name="輸出 7 6 5" xfId="9760" xr:uid="{00000000-0005-0000-0000-00000A0C0000}"/>
    <cellStyle name="輸出 7 6 5 2" xfId="29361" xr:uid="{00000000-0005-0000-0000-00002A540000}"/>
    <cellStyle name="輸出 7 6 5 3" xfId="43959" xr:uid="{00000000-0005-0000-0000-00002A540000}"/>
    <cellStyle name="輸出 7 6 6" xfId="11333" xr:uid="{00000000-0005-0000-0000-0000852C0000}"/>
    <cellStyle name="輸出 7 6 7" xfId="13019" xr:uid="{00000000-0005-0000-0000-00000A0C0000}"/>
    <cellStyle name="輸出 7 6 7 2" xfId="31575" xr:uid="{00000000-0005-0000-0000-00002C540000}"/>
    <cellStyle name="輸出 7 6 7 3" xfId="45658" xr:uid="{00000000-0005-0000-0000-00002C540000}"/>
    <cellStyle name="輸出 7 6 8" xfId="16776" xr:uid="{00000000-0005-0000-0000-00000A0C0000}"/>
    <cellStyle name="輸出 7 6 8 2" xfId="35332" xr:uid="{00000000-0005-0000-0000-00002D540000}"/>
    <cellStyle name="輸出 7 6 8 3" xfId="49045" xr:uid="{00000000-0005-0000-0000-00002D540000}"/>
    <cellStyle name="輸出 7 6 9" xfId="15867" xr:uid="{00000000-0005-0000-0000-0000D3060000}"/>
    <cellStyle name="輸出 7 6 9 2" xfId="34423" xr:uid="{00000000-0005-0000-0000-00002E540000}"/>
    <cellStyle name="輸出 7 6 9 3" xfId="48272" xr:uid="{00000000-0005-0000-0000-00002E540000}"/>
    <cellStyle name="輸出 7 7" xfId="3043" xr:uid="{00000000-0005-0000-0000-0000D3060000}"/>
    <cellStyle name="輸出 7 7 10" xfId="24245" xr:uid="{00000000-0005-0000-0000-00002F540000}"/>
    <cellStyle name="輸出 7 7 11" xfId="55864" xr:uid="{00000000-0005-0000-0000-0000D3060000}"/>
    <cellStyle name="輸出 7 7 2" xfId="6250" xr:uid="{00000000-0005-0000-0000-00000B0C0000}"/>
    <cellStyle name="輸出 7 7 2 2" xfId="20919" xr:uid="{00000000-0005-0000-0000-000000100000}"/>
    <cellStyle name="輸出 7 7 2 2 2" xfId="39462" xr:uid="{00000000-0005-0000-0000-000031540000}"/>
    <cellStyle name="輸出 7 7 2 2 3" xfId="52823" xr:uid="{00000000-0005-0000-0000-000031540000}"/>
    <cellStyle name="輸出 7 7 2 3" xfId="26658" xr:uid="{00000000-0005-0000-0000-000030540000}"/>
    <cellStyle name="輸出 7 7 3" xfId="9933" xr:uid="{00000000-0005-0000-0000-00000B0C0000}"/>
    <cellStyle name="輸出 7 7 3 2" xfId="29534" xr:uid="{00000000-0005-0000-0000-000032540000}"/>
    <cellStyle name="輸出 7 7 3 3" xfId="44112" xr:uid="{00000000-0005-0000-0000-000032540000}"/>
    <cellStyle name="輸出 7 7 4" xfId="11334" xr:uid="{00000000-0005-0000-0000-0000862C0000}"/>
    <cellStyle name="輸出 7 7 5" xfId="12944" xr:uid="{00000000-0005-0000-0000-00000B0C0000}"/>
    <cellStyle name="輸出 7 7 5 2" xfId="31500" xr:uid="{00000000-0005-0000-0000-000034540000}"/>
    <cellStyle name="輸出 7 7 5 3" xfId="45583" xr:uid="{00000000-0005-0000-0000-000034540000}"/>
    <cellStyle name="輸出 7 7 6" xfId="16949" xr:uid="{00000000-0005-0000-0000-00000B0C0000}"/>
    <cellStyle name="輸出 7 7 6 2" xfId="35505" xr:uid="{00000000-0005-0000-0000-000035540000}"/>
    <cellStyle name="輸出 7 7 6 3" xfId="49198" xr:uid="{00000000-0005-0000-0000-000035540000}"/>
    <cellStyle name="輸出 7 7 7" xfId="13991" xr:uid="{00000000-0005-0000-0000-0000D3060000}"/>
    <cellStyle name="輸出 7 7 7 2" xfId="32547" xr:uid="{00000000-0005-0000-0000-000036540000}"/>
    <cellStyle name="輸出 7 7 7 3" xfId="46555" xr:uid="{00000000-0005-0000-0000-000036540000}"/>
    <cellStyle name="輸出 7 7 8" xfId="15280" xr:uid="{00000000-0005-0000-0000-00000B0C0000}"/>
    <cellStyle name="輸出 7 7 8 2" xfId="33836" xr:uid="{00000000-0005-0000-0000-000037540000}"/>
    <cellStyle name="輸出 7 7 8 3" xfId="47775" xr:uid="{00000000-0005-0000-0000-000037540000}"/>
    <cellStyle name="輸出 7 7 9" xfId="21807" xr:uid="{00000000-0005-0000-0000-0000D3060000}"/>
    <cellStyle name="輸出 7 7 9 2" xfId="40347" xr:uid="{00000000-0005-0000-0000-000038540000}"/>
    <cellStyle name="輸出 7 7 9 3" xfId="53695" xr:uid="{00000000-0005-0000-0000-000038540000}"/>
    <cellStyle name="輸出 7 8" xfId="4913" xr:uid="{00000000-0005-0000-0000-0000F40B0000}"/>
    <cellStyle name="輸出 7 8 2" xfId="25364" xr:uid="{00000000-0005-0000-0000-000039540000}"/>
    <cellStyle name="輸出 7 8 3" xfId="26846" xr:uid="{00000000-0005-0000-0000-000039540000}"/>
    <cellStyle name="輸出 7 9" xfId="11311" xr:uid="{00000000-0005-0000-0000-00006F2C0000}"/>
    <cellStyle name="輸出 8" xfId="1706" xr:uid="{00000000-0005-0000-0000-0000D9060000}"/>
    <cellStyle name="輸出 8 10" xfId="15757" xr:uid="{00000000-0005-0000-0000-00000C0C0000}"/>
    <cellStyle name="輸出 8 10 2" xfId="34313" xr:uid="{00000000-0005-0000-0000-00003C540000}"/>
    <cellStyle name="輸出 8 10 3" xfId="48170" xr:uid="{00000000-0005-0000-0000-00003C540000}"/>
    <cellStyle name="輸出 8 11" xfId="17864" xr:uid="{00000000-0005-0000-0000-00000C0C0000}"/>
    <cellStyle name="輸出 8 11 2" xfId="36420" xr:uid="{00000000-0005-0000-0000-00003D540000}"/>
    <cellStyle name="輸出 8 11 3" xfId="50008" xr:uid="{00000000-0005-0000-0000-00003D540000}"/>
    <cellStyle name="輸出 8 12" xfId="14160" xr:uid="{00000000-0005-0000-0000-0000D9060000}"/>
    <cellStyle name="輸出 8 12 2" xfId="32716" xr:uid="{00000000-0005-0000-0000-00003E540000}"/>
    <cellStyle name="輸出 8 12 3" xfId="46716" xr:uid="{00000000-0005-0000-0000-00003E540000}"/>
    <cellStyle name="輸出 8 13" xfId="18997" xr:uid="{00000000-0005-0000-0000-00000C0C0000}"/>
    <cellStyle name="輸出 8 13 2" xfId="37553" xr:uid="{00000000-0005-0000-0000-00003F540000}"/>
    <cellStyle name="輸出 8 13 3" xfId="51045" xr:uid="{00000000-0005-0000-0000-00003F540000}"/>
    <cellStyle name="輸出 8 14" xfId="21246" xr:uid="{00000000-0005-0000-0000-0000D9060000}"/>
    <cellStyle name="輸出 8 14 2" xfId="39786" xr:uid="{00000000-0005-0000-0000-000040540000}"/>
    <cellStyle name="輸出 8 14 3" xfId="53134" xr:uid="{00000000-0005-0000-0000-000040540000}"/>
    <cellStyle name="輸出 8 15" xfId="19149" xr:uid="{00000000-0005-0000-0000-0000D9060000}"/>
    <cellStyle name="輸出 8 15 2" xfId="37705" xr:uid="{00000000-0005-0000-0000-000041540000}"/>
    <cellStyle name="輸出 8 15 3" xfId="51197" xr:uid="{00000000-0005-0000-0000-000041540000}"/>
    <cellStyle name="輸出 8 16" xfId="22400" xr:uid="{00000000-0005-0000-0000-00000C0C0000}"/>
    <cellStyle name="輸出 8 16 2" xfId="40940" xr:uid="{00000000-0005-0000-0000-000042540000}"/>
    <cellStyle name="輸出 8 16 3" xfId="54134" xr:uid="{00000000-0005-0000-0000-000042540000}"/>
    <cellStyle name="輸出 8 17" xfId="23327" xr:uid="{00000000-0005-0000-0000-00003B540000}"/>
    <cellStyle name="輸出 8 18" xfId="29775" xr:uid="{00000000-0005-0000-0000-00003B540000}"/>
    <cellStyle name="輸出 8 19" xfId="54693" xr:uid="{00000000-0005-0000-0000-0000D9060000}"/>
    <cellStyle name="輸出 8 2" xfId="1707" xr:uid="{00000000-0005-0000-0000-0000DA060000}"/>
    <cellStyle name="輸出 8 2 10" xfId="18391" xr:uid="{00000000-0005-0000-0000-00000D0C0000}"/>
    <cellStyle name="輸出 8 2 10 2" xfId="36947" xr:uid="{00000000-0005-0000-0000-000044540000}"/>
    <cellStyle name="輸出 8 2 10 3" xfId="50468" xr:uid="{00000000-0005-0000-0000-000044540000}"/>
    <cellStyle name="輸出 8 2 11" xfId="17371" xr:uid="{00000000-0005-0000-0000-0000DA060000}"/>
    <cellStyle name="輸出 8 2 11 2" xfId="35927" xr:uid="{00000000-0005-0000-0000-000045540000}"/>
    <cellStyle name="輸出 8 2 11 3" xfId="49583" xr:uid="{00000000-0005-0000-0000-000045540000}"/>
    <cellStyle name="輸出 8 2 12" xfId="18896" xr:uid="{00000000-0005-0000-0000-00000D0C0000}"/>
    <cellStyle name="輸出 8 2 12 2" xfId="37452" xr:uid="{00000000-0005-0000-0000-000046540000}"/>
    <cellStyle name="輸出 8 2 12 3" xfId="50944" xr:uid="{00000000-0005-0000-0000-000046540000}"/>
    <cellStyle name="輸出 8 2 13" xfId="21247" xr:uid="{00000000-0005-0000-0000-0000DA060000}"/>
    <cellStyle name="輸出 8 2 13 2" xfId="39787" xr:uid="{00000000-0005-0000-0000-000047540000}"/>
    <cellStyle name="輸出 8 2 13 3" xfId="53135" xr:uid="{00000000-0005-0000-0000-000047540000}"/>
    <cellStyle name="輸出 8 2 14" xfId="19818" xr:uid="{00000000-0005-0000-0000-0000DA060000}"/>
    <cellStyle name="輸出 8 2 14 2" xfId="38374" xr:uid="{00000000-0005-0000-0000-000048540000}"/>
    <cellStyle name="輸出 8 2 14 3" xfId="51866" xr:uid="{00000000-0005-0000-0000-000048540000}"/>
    <cellStyle name="輸出 8 2 15" xfId="22401" xr:uid="{00000000-0005-0000-0000-00000D0C0000}"/>
    <cellStyle name="輸出 8 2 15 2" xfId="40941" xr:uid="{00000000-0005-0000-0000-000049540000}"/>
    <cellStyle name="輸出 8 2 15 3" xfId="54135" xr:uid="{00000000-0005-0000-0000-000049540000}"/>
    <cellStyle name="輸出 8 2 16" xfId="23328" xr:uid="{00000000-0005-0000-0000-000043540000}"/>
    <cellStyle name="輸出 8 2 17" xfId="24127" xr:uid="{00000000-0005-0000-0000-000043540000}"/>
    <cellStyle name="輸出 8 2 18" xfId="54694" xr:uid="{00000000-0005-0000-0000-0000DA060000}"/>
    <cellStyle name="輸出 8 2 2" xfId="1708" xr:uid="{00000000-0005-0000-0000-0000DB060000}"/>
    <cellStyle name="輸出 8 2 2 10" xfId="18757" xr:uid="{00000000-0005-0000-0000-00000E0C0000}"/>
    <cellStyle name="輸出 8 2 2 10 2" xfId="37313" xr:uid="{00000000-0005-0000-0000-00004B540000}"/>
    <cellStyle name="輸出 8 2 2 10 3" xfId="50810" xr:uid="{00000000-0005-0000-0000-00004B540000}"/>
    <cellStyle name="輸出 8 2 2 11" xfId="21248" xr:uid="{00000000-0005-0000-0000-0000DB060000}"/>
    <cellStyle name="輸出 8 2 2 11 2" xfId="39788" xr:uid="{00000000-0005-0000-0000-00004C540000}"/>
    <cellStyle name="輸出 8 2 2 11 3" xfId="53136" xr:uid="{00000000-0005-0000-0000-00004C540000}"/>
    <cellStyle name="輸出 8 2 2 12" xfId="19324" xr:uid="{00000000-0005-0000-0000-0000DB060000}"/>
    <cellStyle name="輸出 8 2 2 12 2" xfId="37880" xr:uid="{00000000-0005-0000-0000-00004D540000}"/>
    <cellStyle name="輸出 8 2 2 12 3" xfId="51372" xr:uid="{00000000-0005-0000-0000-00004D540000}"/>
    <cellStyle name="輸出 8 2 2 13" xfId="22402" xr:uid="{00000000-0005-0000-0000-00000E0C0000}"/>
    <cellStyle name="輸出 8 2 2 13 2" xfId="40942" xr:uid="{00000000-0005-0000-0000-00004E540000}"/>
    <cellStyle name="輸出 8 2 2 13 3" xfId="54136" xr:uid="{00000000-0005-0000-0000-00004E540000}"/>
    <cellStyle name="輸出 8 2 2 14" xfId="23329" xr:uid="{00000000-0005-0000-0000-00004A540000}"/>
    <cellStyle name="輸出 8 2 2 15" xfId="29774" xr:uid="{00000000-0005-0000-0000-00004A540000}"/>
    <cellStyle name="輸出 8 2 2 16" xfId="54695" xr:uid="{00000000-0005-0000-0000-0000DB060000}"/>
    <cellStyle name="輸出 8 2 2 2" xfId="1970" xr:uid="{00000000-0005-0000-0000-0000DB060000}"/>
    <cellStyle name="輸出 8 2 2 2 10" xfId="17459" xr:uid="{00000000-0005-0000-0000-0000DB060000}"/>
    <cellStyle name="輸出 8 2 2 2 10 2" xfId="36015" xr:uid="{00000000-0005-0000-0000-000050540000}"/>
    <cellStyle name="輸出 8 2 2 2 10 3" xfId="49658" xr:uid="{00000000-0005-0000-0000-000050540000}"/>
    <cellStyle name="輸出 8 2 2 2 11" xfId="18618" xr:uid="{00000000-0005-0000-0000-00000F0C0000}"/>
    <cellStyle name="輸出 8 2 2 2 11 2" xfId="37174" xr:uid="{00000000-0005-0000-0000-000051540000}"/>
    <cellStyle name="輸出 8 2 2 2 11 3" xfId="50676" xr:uid="{00000000-0005-0000-0000-000051540000}"/>
    <cellStyle name="輸出 8 2 2 2 12" xfId="23490" xr:uid="{00000000-0005-0000-0000-00004F540000}"/>
    <cellStyle name="輸出 8 2 2 2 13" xfId="54890" xr:uid="{00000000-0005-0000-0000-0000DB060000}"/>
    <cellStyle name="輸出 8 2 2 2 2" xfId="5177" xr:uid="{00000000-0005-0000-0000-00000F0C0000}"/>
    <cellStyle name="輸出 8 2 2 2 2 2" xfId="20204" xr:uid="{00000000-0005-0000-0000-000005100000}"/>
    <cellStyle name="輸出 8 2 2 2 2 2 2" xfId="38756" xr:uid="{00000000-0005-0000-0000-000053540000}"/>
    <cellStyle name="輸出 8 2 2 2 2 2 3" xfId="52235" xr:uid="{00000000-0005-0000-0000-000053540000}"/>
    <cellStyle name="輸出 8 2 2 2 2 3" xfId="25594" xr:uid="{00000000-0005-0000-0000-000052540000}"/>
    <cellStyle name="輸出 8 2 2 2 3" xfId="7143" xr:uid="{00000000-0005-0000-0000-00000F0C0000}"/>
    <cellStyle name="輸出 8 2 2 2 3 2" xfId="27328" xr:uid="{00000000-0005-0000-0000-000054540000}"/>
    <cellStyle name="輸出 8 2 2 2 3 3" xfId="42419" xr:uid="{00000000-0005-0000-0000-000054540000}"/>
    <cellStyle name="輸出 8 2 2 2 4" xfId="4080" xr:uid="{00000000-0005-0000-0000-00000F0C0000}"/>
    <cellStyle name="輸出 8 2 2 2 4 2" xfId="24633" xr:uid="{00000000-0005-0000-0000-000055540000}"/>
    <cellStyle name="輸出 8 2 2 2 4 3" xfId="22733" xr:uid="{00000000-0005-0000-0000-000055540000}"/>
    <cellStyle name="輸出 8 2 2 2 5" xfId="6665" xr:uid="{00000000-0005-0000-0000-00000F0C0000}"/>
    <cellStyle name="輸出 8 2 2 2 5 2" xfId="26926" xr:uid="{00000000-0005-0000-0000-000056540000}"/>
    <cellStyle name="輸出 8 2 2 2 5 3" xfId="42100" xr:uid="{00000000-0005-0000-0000-000056540000}"/>
    <cellStyle name="輸出 8 2 2 2 6" xfId="11338" xr:uid="{00000000-0005-0000-0000-00008A2C0000}"/>
    <cellStyle name="輸出 8 2 2 2 7" xfId="12655" xr:uid="{00000000-0005-0000-0000-0000DB060000}"/>
    <cellStyle name="輸出 8 2 2 2 7 2" xfId="31211" xr:uid="{00000000-0005-0000-0000-000058540000}"/>
    <cellStyle name="輸出 8 2 2 2 7 3" xfId="45311" xr:uid="{00000000-0005-0000-0000-000058540000}"/>
    <cellStyle name="輸出 8 2 2 2 8" xfId="11932" xr:uid="{00000000-0005-0000-0000-00000E0C0000}"/>
    <cellStyle name="輸出 8 2 2 2 8 2" xfId="30496" xr:uid="{00000000-0005-0000-0000-000059540000}"/>
    <cellStyle name="輸出 8 2 2 2 8 3" xfId="44640" xr:uid="{00000000-0005-0000-0000-000059540000}"/>
    <cellStyle name="輸出 8 2 2 2 9" xfId="13757" xr:uid="{00000000-0005-0000-0000-00000F0C0000}"/>
    <cellStyle name="輸出 8 2 2 2 9 2" xfId="32313" xr:uid="{00000000-0005-0000-0000-00005A540000}"/>
    <cellStyle name="輸出 8 2 2 2 9 3" xfId="46345" xr:uid="{00000000-0005-0000-0000-00005A540000}"/>
    <cellStyle name="輸出 8 2 2 3" xfId="2878" xr:uid="{00000000-0005-0000-0000-0000DB060000}"/>
    <cellStyle name="輸出 8 2 2 3 10" xfId="18886" xr:uid="{00000000-0005-0000-0000-0000100C0000}"/>
    <cellStyle name="輸出 8 2 2 3 10 2" xfId="37442" xr:uid="{00000000-0005-0000-0000-00005C540000}"/>
    <cellStyle name="輸出 8 2 2 3 10 3" xfId="50934" xr:uid="{00000000-0005-0000-0000-00005C540000}"/>
    <cellStyle name="輸出 8 2 2 3 11" xfId="55699" xr:uid="{00000000-0005-0000-0000-0000DB060000}"/>
    <cellStyle name="輸出 8 2 2 3 2" xfId="6085" xr:uid="{00000000-0005-0000-0000-0000100C0000}"/>
    <cellStyle name="輸出 8 2 2 3 2 2" xfId="26493" xr:uid="{00000000-0005-0000-0000-00005D540000}"/>
    <cellStyle name="輸出 8 2 2 3 2 3" xfId="41807" xr:uid="{00000000-0005-0000-0000-00005D540000}"/>
    <cellStyle name="輸出 8 2 2 3 3" xfId="8051" xr:uid="{00000000-0005-0000-0000-0000100C0000}"/>
    <cellStyle name="輸出 8 2 2 3 3 2" xfId="28079" xr:uid="{00000000-0005-0000-0000-00005E540000}"/>
    <cellStyle name="輸出 8 2 2 3 3 3" xfId="42993" xr:uid="{00000000-0005-0000-0000-00005E540000}"/>
    <cellStyle name="輸出 8 2 2 3 4" xfId="8911" xr:uid="{00000000-0005-0000-0000-0000100C0000}"/>
    <cellStyle name="輸出 8 2 2 3 4 2" xfId="28760" xr:uid="{00000000-0005-0000-0000-00005F540000}"/>
    <cellStyle name="輸出 8 2 2 3 4 3" xfId="43470" xr:uid="{00000000-0005-0000-0000-00005F540000}"/>
    <cellStyle name="輸出 8 2 2 3 5" xfId="9768" xr:uid="{00000000-0005-0000-0000-0000100C0000}"/>
    <cellStyle name="輸出 8 2 2 3 5 2" xfId="29369" xr:uid="{00000000-0005-0000-0000-000060540000}"/>
    <cellStyle name="輸出 8 2 2 3 5 3" xfId="43967" xr:uid="{00000000-0005-0000-0000-000060540000}"/>
    <cellStyle name="輸出 8 2 2 3 6" xfId="11339" xr:uid="{00000000-0005-0000-0000-00008B2C0000}"/>
    <cellStyle name="輸出 8 2 2 3 7" xfId="13011" xr:uid="{00000000-0005-0000-0000-0000100C0000}"/>
    <cellStyle name="輸出 8 2 2 3 7 2" xfId="31567" xr:uid="{00000000-0005-0000-0000-000062540000}"/>
    <cellStyle name="輸出 8 2 2 3 7 3" xfId="45650" xr:uid="{00000000-0005-0000-0000-000062540000}"/>
    <cellStyle name="輸出 8 2 2 3 8" xfId="16784" xr:uid="{00000000-0005-0000-0000-0000100C0000}"/>
    <cellStyle name="輸出 8 2 2 3 8 2" xfId="35340" xr:uid="{00000000-0005-0000-0000-000063540000}"/>
    <cellStyle name="輸出 8 2 2 3 8 3" xfId="49053" xr:uid="{00000000-0005-0000-0000-000063540000}"/>
    <cellStyle name="輸出 8 2 2 3 9" xfId="18419" xr:uid="{00000000-0005-0000-0000-0000DB060000}"/>
    <cellStyle name="輸出 8 2 2 3 9 2" xfId="36975" xr:uid="{00000000-0005-0000-0000-000064540000}"/>
    <cellStyle name="輸出 8 2 2 3 9 3" xfId="50494" xr:uid="{00000000-0005-0000-0000-000064540000}"/>
    <cellStyle name="輸出 8 2 2 4" xfId="3051" xr:uid="{00000000-0005-0000-0000-0000DB060000}"/>
    <cellStyle name="輸出 8 2 2 4 10" xfId="24253" xr:uid="{00000000-0005-0000-0000-000065540000}"/>
    <cellStyle name="輸出 8 2 2 4 11" xfId="55872" xr:uid="{00000000-0005-0000-0000-0000DB060000}"/>
    <cellStyle name="輸出 8 2 2 4 2" xfId="6258" xr:uid="{00000000-0005-0000-0000-0000110C0000}"/>
    <cellStyle name="輸出 8 2 2 4 2 2" xfId="20927" xr:uid="{00000000-0005-0000-0000-000008100000}"/>
    <cellStyle name="輸出 8 2 2 4 2 2 2" xfId="39470" xr:uid="{00000000-0005-0000-0000-000067540000}"/>
    <cellStyle name="輸出 8 2 2 4 2 2 3" xfId="52831" xr:uid="{00000000-0005-0000-0000-000067540000}"/>
    <cellStyle name="輸出 8 2 2 4 2 3" xfId="26666" xr:uid="{00000000-0005-0000-0000-000066540000}"/>
    <cellStyle name="輸出 8 2 2 4 3" xfId="9941" xr:uid="{00000000-0005-0000-0000-0000110C0000}"/>
    <cellStyle name="輸出 8 2 2 4 3 2" xfId="29542" xr:uid="{00000000-0005-0000-0000-000068540000}"/>
    <cellStyle name="輸出 8 2 2 4 3 3" xfId="44120" xr:uid="{00000000-0005-0000-0000-000068540000}"/>
    <cellStyle name="輸出 8 2 2 4 4" xfId="11340" xr:uid="{00000000-0005-0000-0000-00008C2C0000}"/>
    <cellStyle name="輸出 8 2 2 4 5" xfId="12942" xr:uid="{00000000-0005-0000-0000-0000110C0000}"/>
    <cellStyle name="輸出 8 2 2 4 5 2" xfId="31498" xr:uid="{00000000-0005-0000-0000-00006A540000}"/>
    <cellStyle name="輸出 8 2 2 4 5 3" xfId="45581" xr:uid="{00000000-0005-0000-0000-00006A540000}"/>
    <cellStyle name="輸出 8 2 2 4 6" xfId="16957" xr:uid="{00000000-0005-0000-0000-0000110C0000}"/>
    <cellStyle name="輸出 8 2 2 4 6 2" xfId="35513" xr:uid="{00000000-0005-0000-0000-00006B540000}"/>
    <cellStyle name="輸出 8 2 2 4 6 3" xfId="49206" xr:uid="{00000000-0005-0000-0000-00006B540000}"/>
    <cellStyle name="輸出 8 2 2 4 7" xfId="13910" xr:uid="{00000000-0005-0000-0000-0000DB060000}"/>
    <cellStyle name="輸出 8 2 2 4 7 2" xfId="32466" xr:uid="{00000000-0005-0000-0000-00006C540000}"/>
    <cellStyle name="輸出 8 2 2 4 7 3" xfId="46478" xr:uid="{00000000-0005-0000-0000-00006C540000}"/>
    <cellStyle name="輸出 8 2 2 4 8" xfId="17530" xr:uid="{00000000-0005-0000-0000-0000110C0000}"/>
    <cellStyle name="輸出 8 2 2 4 8 2" xfId="36086" xr:uid="{00000000-0005-0000-0000-00006D540000}"/>
    <cellStyle name="輸出 8 2 2 4 8 3" xfId="49718" xr:uid="{00000000-0005-0000-0000-00006D540000}"/>
    <cellStyle name="輸出 8 2 2 4 9" xfId="21815" xr:uid="{00000000-0005-0000-0000-0000DB060000}"/>
    <cellStyle name="輸出 8 2 2 4 9 2" xfId="40355" xr:uid="{00000000-0005-0000-0000-00006E540000}"/>
    <cellStyle name="輸出 8 2 2 4 9 3" xfId="53703" xr:uid="{00000000-0005-0000-0000-00006E540000}"/>
    <cellStyle name="輸出 8 2 2 5" xfId="4921" xr:uid="{00000000-0005-0000-0000-00000E0C0000}"/>
    <cellStyle name="輸出 8 2 2 5 2" xfId="25372" xr:uid="{00000000-0005-0000-0000-00006F540000}"/>
    <cellStyle name="輸出 8 2 2 5 3" xfId="27990" xr:uid="{00000000-0005-0000-0000-00006F540000}"/>
    <cellStyle name="輸出 8 2 2 6" xfId="11337" xr:uid="{00000000-0005-0000-0000-0000892C0000}"/>
    <cellStyle name="輸出 8 2 2 7" xfId="15827" xr:uid="{00000000-0005-0000-0000-00000E0C0000}"/>
    <cellStyle name="輸出 8 2 2 7 2" xfId="34383" xr:uid="{00000000-0005-0000-0000-000071540000}"/>
    <cellStyle name="輸出 8 2 2 7 3" xfId="48236" xr:uid="{00000000-0005-0000-0000-000071540000}"/>
    <cellStyle name="輸出 8 2 2 8" xfId="17782" xr:uid="{00000000-0005-0000-0000-00000E0C0000}"/>
    <cellStyle name="輸出 8 2 2 8 2" xfId="36338" xr:uid="{00000000-0005-0000-0000-000072540000}"/>
    <cellStyle name="輸出 8 2 2 8 3" xfId="49942" xr:uid="{00000000-0005-0000-0000-000072540000}"/>
    <cellStyle name="輸出 8 2 2 9" xfId="18197" xr:uid="{00000000-0005-0000-0000-0000DB060000}"/>
    <cellStyle name="輸出 8 2 2 9 2" xfId="36753" xr:uid="{00000000-0005-0000-0000-000073540000}"/>
    <cellStyle name="輸出 8 2 2 9 3" xfId="50302" xr:uid="{00000000-0005-0000-0000-000073540000}"/>
    <cellStyle name="輸出 8 2 3" xfId="1709" xr:uid="{00000000-0005-0000-0000-0000DC060000}"/>
    <cellStyle name="輸出 8 2 3 10" xfId="17815" xr:uid="{00000000-0005-0000-0000-0000120C0000}"/>
    <cellStyle name="輸出 8 2 3 10 2" xfId="36371" xr:uid="{00000000-0005-0000-0000-000075540000}"/>
    <cellStyle name="輸出 8 2 3 10 3" xfId="49967" xr:uid="{00000000-0005-0000-0000-000075540000}"/>
    <cellStyle name="輸出 8 2 3 11" xfId="21249" xr:uid="{00000000-0005-0000-0000-0000DC060000}"/>
    <cellStyle name="輸出 8 2 3 11 2" xfId="39789" xr:uid="{00000000-0005-0000-0000-000076540000}"/>
    <cellStyle name="輸出 8 2 3 11 3" xfId="53137" xr:uid="{00000000-0005-0000-0000-000076540000}"/>
    <cellStyle name="輸出 8 2 3 12" xfId="21048" xr:uid="{00000000-0005-0000-0000-0000DC060000}"/>
    <cellStyle name="輸出 8 2 3 12 2" xfId="39588" xr:uid="{00000000-0005-0000-0000-000077540000}"/>
    <cellStyle name="輸出 8 2 3 12 3" xfId="52936" xr:uid="{00000000-0005-0000-0000-000077540000}"/>
    <cellStyle name="輸出 8 2 3 13" xfId="22403" xr:uid="{00000000-0005-0000-0000-0000120C0000}"/>
    <cellStyle name="輸出 8 2 3 13 2" xfId="40943" xr:uid="{00000000-0005-0000-0000-000078540000}"/>
    <cellStyle name="輸出 8 2 3 13 3" xfId="54137" xr:uid="{00000000-0005-0000-0000-000078540000}"/>
    <cellStyle name="輸出 8 2 3 14" xfId="23330" xr:uid="{00000000-0005-0000-0000-000074540000}"/>
    <cellStyle name="輸出 8 2 3 15" xfId="29766" xr:uid="{00000000-0005-0000-0000-000074540000}"/>
    <cellStyle name="輸出 8 2 3 16" xfId="54696" xr:uid="{00000000-0005-0000-0000-0000DC060000}"/>
    <cellStyle name="輸出 8 2 3 2" xfId="1969" xr:uid="{00000000-0005-0000-0000-0000DC060000}"/>
    <cellStyle name="輸出 8 2 3 2 10" xfId="15783" xr:uid="{00000000-0005-0000-0000-0000DC060000}"/>
    <cellStyle name="輸出 8 2 3 2 10 2" xfId="34339" xr:uid="{00000000-0005-0000-0000-00007A540000}"/>
    <cellStyle name="輸出 8 2 3 2 10 3" xfId="48195" xr:uid="{00000000-0005-0000-0000-00007A540000}"/>
    <cellStyle name="輸出 8 2 3 2 11" xfId="17383" xr:uid="{00000000-0005-0000-0000-0000130C0000}"/>
    <cellStyle name="輸出 8 2 3 2 11 2" xfId="35939" xr:uid="{00000000-0005-0000-0000-00007B540000}"/>
    <cellStyle name="輸出 8 2 3 2 11 3" xfId="49594" xr:uid="{00000000-0005-0000-0000-00007B540000}"/>
    <cellStyle name="輸出 8 2 3 2 12" xfId="23489" xr:uid="{00000000-0005-0000-0000-000079540000}"/>
    <cellStyle name="輸出 8 2 3 2 13" xfId="54889" xr:uid="{00000000-0005-0000-0000-0000DC060000}"/>
    <cellStyle name="輸出 8 2 3 2 2" xfId="5176" xr:uid="{00000000-0005-0000-0000-0000130C0000}"/>
    <cellStyle name="輸出 8 2 3 2 2 2" xfId="20203" xr:uid="{00000000-0005-0000-0000-00000B100000}"/>
    <cellStyle name="輸出 8 2 3 2 2 2 2" xfId="38755" xr:uid="{00000000-0005-0000-0000-00007D540000}"/>
    <cellStyle name="輸出 8 2 3 2 2 2 3" xfId="52234" xr:uid="{00000000-0005-0000-0000-00007D540000}"/>
    <cellStyle name="輸出 8 2 3 2 2 3" xfId="25593" xr:uid="{00000000-0005-0000-0000-00007C540000}"/>
    <cellStyle name="輸出 8 2 3 2 3" xfId="7142" xr:uid="{00000000-0005-0000-0000-0000130C0000}"/>
    <cellStyle name="輸出 8 2 3 2 3 2" xfId="27327" xr:uid="{00000000-0005-0000-0000-00007E540000}"/>
    <cellStyle name="輸出 8 2 3 2 3 3" xfId="42418" xr:uid="{00000000-0005-0000-0000-00007E540000}"/>
    <cellStyle name="輸出 8 2 3 2 4" xfId="4079" xr:uid="{00000000-0005-0000-0000-0000130C0000}"/>
    <cellStyle name="輸出 8 2 3 2 4 2" xfId="24632" xr:uid="{00000000-0005-0000-0000-00007F540000}"/>
    <cellStyle name="輸出 8 2 3 2 4 3" xfId="22734" xr:uid="{00000000-0005-0000-0000-00007F540000}"/>
    <cellStyle name="輸出 8 2 3 2 5" xfId="8323" xr:uid="{00000000-0005-0000-0000-0000130C0000}"/>
    <cellStyle name="輸出 8 2 3 2 5 2" xfId="28282" xr:uid="{00000000-0005-0000-0000-000080540000}"/>
    <cellStyle name="輸出 8 2 3 2 5 3" xfId="43128" xr:uid="{00000000-0005-0000-0000-000080540000}"/>
    <cellStyle name="輸出 8 2 3 2 6" xfId="11342" xr:uid="{00000000-0005-0000-0000-00008E2C0000}"/>
    <cellStyle name="輸出 8 2 3 2 7" xfId="12656" xr:uid="{00000000-0005-0000-0000-0000DC060000}"/>
    <cellStyle name="輸出 8 2 3 2 7 2" xfId="31212" xr:uid="{00000000-0005-0000-0000-000082540000}"/>
    <cellStyle name="輸出 8 2 3 2 7 3" xfId="45312" xr:uid="{00000000-0005-0000-0000-000082540000}"/>
    <cellStyle name="輸出 8 2 3 2 8" xfId="12263" xr:uid="{00000000-0005-0000-0000-0000120C0000}"/>
    <cellStyle name="輸出 8 2 3 2 8 2" xfId="30824" xr:uid="{00000000-0005-0000-0000-000083540000}"/>
    <cellStyle name="輸出 8 2 3 2 8 3" xfId="44944" xr:uid="{00000000-0005-0000-0000-000083540000}"/>
    <cellStyle name="輸出 8 2 3 2 9" xfId="14745" xr:uid="{00000000-0005-0000-0000-0000130C0000}"/>
    <cellStyle name="輸出 8 2 3 2 9 2" xfId="33301" xr:uid="{00000000-0005-0000-0000-000084540000}"/>
    <cellStyle name="輸出 8 2 3 2 9 3" xfId="47266" xr:uid="{00000000-0005-0000-0000-000084540000}"/>
    <cellStyle name="輸出 8 2 3 3" xfId="2879" xr:uid="{00000000-0005-0000-0000-0000DC060000}"/>
    <cellStyle name="輸出 8 2 3 3 10" xfId="18661" xr:uid="{00000000-0005-0000-0000-0000140C0000}"/>
    <cellStyle name="輸出 8 2 3 3 10 2" xfId="37217" xr:uid="{00000000-0005-0000-0000-000086540000}"/>
    <cellStyle name="輸出 8 2 3 3 10 3" xfId="50714" xr:uid="{00000000-0005-0000-0000-000086540000}"/>
    <cellStyle name="輸出 8 2 3 3 11" xfId="55700" xr:uid="{00000000-0005-0000-0000-0000DC060000}"/>
    <cellStyle name="輸出 8 2 3 3 2" xfId="6086" xr:uid="{00000000-0005-0000-0000-0000140C0000}"/>
    <cellStyle name="輸出 8 2 3 3 2 2" xfId="26494" xr:uid="{00000000-0005-0000-0000-000087540000}"/>
    <cellStyle name="輸出 8 2 3 3 2 3" xfId="41808" xr:uid="{00000000-0005-0000-0000-000087540000}"/>
    <cellStyle name="輸出 8 2 3 3 3" xfId="8052" xr:uid="{00000000-0005-0000-0000-0000140C0000}"/>
    <cellStyle name="輸出 8 2 3 3 3 2" xfId="28080" xr:uid="{00000000-0005-0000-0000-000088540000}"/>
    <cellStyle name="輸出 8 2 3 3 3 3" xfId="42994" xr:uid="{00000000-0005-0000-0000-000088540000}"/>
    <cellStyle name="輸出 8 2 3 3 4" xfId="8912" xr:uid="{00000000-0005-0000-0000-0000140C0000}"/>
    <cellStyle name="輸出 8 2 3 3 4 2" xfId="28761" xr:uid="{00000000-0005-0000-0000-000089540000}"/>
    <cellStyle name="輸出 8 2 3 3 4 3" xfId="43471" xr:uid="{00000000-0005-0000-0000-000089540000}"/>
    <cellStyle name="輸出 8 2 3 3 5" xfId="9769" xr:uid="{00000000-0005-0000-0000-0000140C0000}"/>
    <cellStyle name="輸出 8 2 3 3 5 2" xfId="29370" xr:uid="{00000000-0005-0000-0000-00008A540000}"/>
    <cellStyle name="輸出 8 2 3 3 5 3" xfId="43968" xr:uid="{00000000-0005-0000-0000-00008A540000}"/>
    <cellStyle name="輸出 8 2 3 3 6" xfId="11343" xr:uid="{00000000-0005-0000-0000-00008F2C0000}"/>
    <cellStyle name="輸出 8 2 3 3 7" xfId="13010" xr:uid="{00000000-0005-0000-0000-0000140C0000}"/>
    <cellStyle name="輸出 8 2 3 3 7 2" xfId="31566" xr:uid="{00000000-0005-0000-0000-00008C540000}"/>
    <cellStyle name="輸出 8 2 3 3 7 3" xfId="45649" xr:uid="{00000000-0005-0000-0000-00008C540000}"/>
    <cellStyle name="輸出 8 2 3 3 8" xfId="16785" xr:uid="{00000000-0005-0000-0000-0000140C0000}"/>
    <cellStyle name="輸出 8 2 3 3 8 2" xfId="35341" xr:uid="{00000000-0005-0000-0000-00008D540000}"/>
    <cellStyle name="輸出 8 2 3 3 8 3" xfId="49054" xr:uid="{00000000-0005-0000-0000-00008D540000}"/>
    <cellStyle name="輸出 8 2 3 3 9" xfId="17990" xr:uid="{00000000-0005-0000-0000-0000DC060000}"/>
    <cellStyle name="輸出 8 2 3 3 9 2" xfId="36546" xr:uid="{00000000-0005-0000-0000-00008E540000}"/>
    <cellStyle name="輸出 8 2 3 3 9 3" xfId="50117" xr:uid="{00000000-0005-0000-0000-00008E540000}"/>
    <cellStyle name="輸出 8 2 3 4" xfId="3052" xr:uid="{00000000-0005-0000-0000-0000DC060000}"/>
    <cellStyle name="輸出 8 2 3 4 10" xfId="24254" xr:uid="{00000000-0005-0000-0000-00008F540000}"/>
    <cellStyle name="輸出 8 2 3 4 11" xfId="55873" xr:uid="{00000000-0005-0000-0000-0000DC060000}"/>
    <cellStyle name="輸出 8 2 3 4 2" xfId="6259" xr:uid="{00000000-0005-0000-0000-0000150C0000}"/>
    <cellStyle name="輸出 8 2 3 4 2 2" xfId="20928" xr:uid="{00000000-0005-0000-0000-00000E100000}"/>
    <cellStyle name="輸出 8 2 3 4 2 2 2" xfId="39471" xr:uid="{00000000-0005-0000-0000-000091540000}"/>
    <cellStyle name="輸出 8 2 3 4 2 2 3" xfId="52832" xr:uid="{00000000-0005-0000-0000-000091540000}"/>
    <cellStyle name="輸出 8 2 3 4 2 3" xfId="26667" xr:uid="{00000000-0005-0000-0000-000090540000}"/>
    <cellStyle name="輸出 8 2 3 4 3" xfId="9942" xr:uid="{00000000-0005-0000-0000-0000150C0000}"/>
    <cellStyle name="輸出 8 2 3 4 3 2" xfId="29543" xr:uid="{00000000-0005-0000-0000-000092540000}"/>
    <cellStyle name="輸出 8 2 3 4 3 3" xfId="44121" xr:uid="{00000000-0005-0000-0000-000092540000}"/>
    <cellStyle name="輸出 8 2 3 4 4" xfId="11344" xr:uid="{00000000-0005-0000-0000-0000902C0000}"/>
    <cellStyle name="輸出 8 2 3 4 5" xfId="11991" xr:uid="{00000000-0005-0000-0000-0000150C0000}"/>
    <cellStyle name="輸出 8 2 3 4 5 2" xfId="30555" xr:uid="{00000000-0005-0000-0000-000094540000}"/>
    <cellStyle name="輸出 8 2 3 4 5 3" xfId="44699" xr:uid="{00000000-0005-0000-0000-000094540000}"/>
    <cellStyle name="輸出 8 2 3 4 6" xfId="16958" xr:uid="{00000000-0005-0000-0000-0000150C0000}"/>
    <cellStyle name="輸出 8 2 3 4 6 2" xfId="35514" xr:uid="{00000000-0005-0000-0000-000095540000}"/>
    <cellStyle name="輸出 8 2 3 4 6 3" xfId="49207" xr:uid="{00000000-0005-0000-0000-000095540000}"/>
    <cellStyle name="輸出 8 2 3 4 7" xfId="16073" xr:uid="{00000000-0005-0000-0000-0000DC060000}"/>
    <cellStyle name="輸出 8 2 3 4 7 2" xfId="34629" xr:uid="{00000000-0005-0000-0000-000096540000}"/>
    <cellStyle name="輸出 8 2 3 4 7 3" xfId="48444" xr:uid="{00000000-0005-0000-0000-000096540000}"/>
    <cellStyle name="輸出 8 2 3 4 8" xfId="19567" xr:uid="{00000000-0005-0000-0000-0000150C0000}"/>
    <cellStyle name="輸出 8 2 3 4 8 2" xfId="38123" xr:uid="{00000000-0005-0000-0000-000097540000}"/>
    <cellStyle name="輸出 8 2 3 4 8 3" xfId="51615" xr:uid="{00000000-0005-0000-0000-000097540000}"/>
    <cellStyle name="輸出 8 2 3 4 9" xfId="21816" xr:uid="{00000000-0005-0000-0000-0000DC060000}"/>
    <cellStyle name="輸出 8 2 3 4 9 2" xfId="40356" xr:uid="{00000000-0005-0000-0000-000098540000}"/>
    <cellStyle name="輸出 8 2 3 4 9 3" xfId="53704" xr:uid="{00000000-0005-0000-0000-000098540000}"/>
    <cellStyle name="輸出 8 2 3 5" xfId="4922" xr:uid="{00000000-0005-0000-0000-0000120C0000}"/>
    <cellStyle name="輸出 8 2 3 5 2" xfId="25373" xr:uid="{00000000-0005-0000-0000-000099540000}"/>
    <cellStyle name="輸出 8 2 3 5 3" xfId="22487" xr:uid="{00000000-0005-0000-0000-000099540000}"/>
    <cellStyle name="輸出 8 2 3 6" xfId="11341" xr:uid="{00000000-0005-0000-0000-00008D2C0000}"/>
    <cellStyle name="輸出 8 2 3 7" xfId="13730" xr:uid="{00000000-0005-0000-0000-0000120C0000}"/>
    <cellStyle name="輸出 8 2 3 7 2" xfId="32286" xr:uid="{00000000-0005-0000-0000-00009B540000}"/>
    <cellStyle name="輸出 8 2 3 7 3" xfId="46318" xr:uid="{00000000-0005-0000-0000-00009B540000}"/>
    <cellStyle name="輸出 8 2 3 8" xfId="13427" xr:uid="{00000000-0005-0000-0000-0000120C0000}"/>
    <cellStyle name="輸出 8 2 3 8 2" xfId="31983" xr:uid="{00000000-0005-0000-0000-00009C540000}"/>
    <cellStyle name="輸出 8 2 3 8 3" xfId="46054" xr:uid="{00000000-0005-0000-0000-00009C540000}"/>
    <cellStyle name="輸出 8 2 3 9" xfId="17361" xr:uid="{00000000-0005-0000-0000-0000DC060000}"/>
    <cellStyle name="輸出 8 2 3 9 2" xfId="35917" xr:uid="{00000000-0005-0000-0000-00009D540000}"/>
    <cellStyle name="輸出 8 2 3 9 3" xfId="49575" xr:uid="{00000000-0005-0000-0000-00009D540000}"/>
    <cellStyle name="輸出 8 2 4" xfId="1971" xr:uid="{00000000-0005-0000-0000-0000DA060000}"/>
    <cellStyle name="輸出 8 2 4 10" xfId="14596" xr:uid="{00000000-0005-0000-0000-0000DA060000}"/>
    <cellStyle name="輸出 8 2 4 10 2" xfId="33152" xr:uid="{00000000-0005-0000-0000-00009F540000}"/>
    <cellStyle name="輸出 8 2 4 10 3" xfId="47123" xr:uid="{00000000-0005-0000-0000-00009F540000}"/>
    <cellStyle name="輸出 8 2 4 11" xfId="19776" xr:uid="{00000000-0005-0000-0000-0000160C0000}"/>
    <cellStyle name="輸出 8 2 4 11 2" xfId="38332" xr:uid="{00000000-0005-0000-0000-0000A0540000}"/>
    <cellStyle name="輸出 8 2 4 11 3" xfId="51824" xr:uid="{00000000-0005-0000-0000-0000A0540000}"/>
    <cellStyle name="輸出 8 2 4 12" xfId="23491" xr:uid="{00000000-0005-0000-0000-00009E540000}"/>
    <cellStyle name="輸出 8 2 4 13" xfId="54891" xr:uid="{00000000-0005-0000-0000-0000DA060000}"/>
    <cellStyle name="輸出 8 2 4 2" xfId="5178" xr:uid="{00000000-0005-0000-0000-0000160C0000}"/>
    <cellStyle name="輸出 8 2 4 2 2" xfId="20205" xr:uid="{00000000-0005-0000-0000-000010100000}"/>
    <cellStyle name="輸出 8 2 4 2 2 2" xfId="38757" xr:uid="{00000000-0005-0000-0000-0000A2540000}"/>
    <cellStyle name="輸出 8 2 4 2 2 3" xfId="52236" xr:uid="{00000000-0005-0000-0000-0000A2540000}"/>
    <cellStyle name="輸出 8 2 4 2 3" xfId="25595" xr:uid="{00000000-0005-0000-0000-0000A1540000}"/>
    <cellStyle name="輸出 8 2 4 3" xfId="7144" xr:uid="{00000000-0005-0000-0000-0000160C0000}"/>
    <cellStyle name="輸出 8 2 4 3 2" xfId="27329" xr:uid="{00000000-0005-0000-0000-0000A3540000}"/>
    <cellStyle name="輸出 8 2 4 3 3" xfId="42420" xr:uid="{00000000-0005-0000-0000-0000A3540000}"/>
    <cellStyle name="輸出 8 2 4 4" xfId="4081" xr:uid="{00000000-0005-0000-0000-0000160C0000}"/>
    <cellStyle name="輸出 8 2 4 4 2" xfId="24634" xr:uid="{00000000-0005-0000-0000-0000A4540000}"/>
    <cellStyle name="輸出 8 2 4 4 3" xfId="28472" xr:uid="{00000000-0005-0000-0000-0000A4540000}"/>
    <cellStyle name="輸出 8 2 4 5" xfId="7256" xr:uid="{00000000-0005-0000-0000-0000160C0000}"/>
    <cellStyle name="輸出 8 2 4 5 2" xfId="27441" xr:uid="{00000000-0005-0000-0000-0000A5540000}"/>
    <cellStyle name="輸出 8 2 4 5 3" xfId="42532" xr:uid="{00000000-0005-0000-0000-0000A5540000}"/>
    <cellStyle name="輸出 8 2 4 6" xfId="11345" xr:uid="{00000000-0005-0000-0000-0000912C0000}"/>
    <cellStyle name="輸出 8 2 4 7" xfId="12654" xr:uid="{00000000-0005-0000-0000-0000DA060000}"/>
    <cellStyle name="輸出 8 2 4 7 2" xfId="31210" xr:uid="{00000000-0005-0000-0000-0000A7540000}"/>
    <cellStyle name="輸出 8 2 4 7 3" xfId="45310" xr:uid="{00000000-0005-0000-0000-0000A7540000}"/>
    <cellStyle name="輸出 8 2 4 8" xfId="14423" xr:uid="{00000000-0005-0000-0000-0000150C0000}"/>
    <cellStyle name="輸出 8 2 4 8 2" xfId="32979" xr:uid="{00000000-0005-0000-0000-0000A8540000}"/>
    <cellStyle name="輸出 8 2 4 8 3" xfId="46963" xr:uid="{00000000-0005-0000-0000-0000A8540000}"/>
    <cellStyle name="輸出 8 2 4 9" xfId="13600" xr:uid="{00000000-0005-0000-0000-0000160C0000}"/>
    <cellStyle name="輸出 8 2 4 9 2" xfId="32156" xr:uid="{00000000-0005-0000-0000-0000A9540000}"/>
    <cellStyle name="輸出 8 2 4 9 3" xfId="46207" xr:uid="{00000000-0005-0000-0000-0000A9540000}"/>
    <cellStyle name="輸出 8 2 5" xfId="2877" xr:uid="{00000000-0005-0000-0000-0000DA060000}"/>
    <cellStyle name="輸出 8 2 5 10" xfId="18142" xr:uid="{00000000-0005-0000-0000-0000170C0000}"/>
    <cellStyle name="輸出 8 2 5 10 2" xfId="36698" xr:uid="{00000000-0005-0000-0000-0000AB540000}"/>
    <cellStyle name="輸出 8 2 5 10 3" xfId="50253" xr:uid="{00000000-0005-0000-0000-0000AB540000}"/>
    <cellStyle name="輸出 8 2 5 11" xfId="55698" xr:uid="{00000000-0005-0000-0000-0000DA060000}"/>
    <cellStyle name="輸出 8 2 5 2" xfId="6084" xr:uid="{00000000-0005-0000-0000-0000170C0000}"/>
    <cellStyle name="輸出 8 2 5 2 2" xfId="26492" xr:uid="{00000000-0005-0000-0000-0000AC540000}"/>
    <cellStyle name="輸出 8 2 5 2 3" xfId="41806" xr:uid="{00000000-0005-0000-0000-0000AC540000}"/>
    <cellStyle name="輸出 8 2 5 3" xfId="8050" xr:uid="{00000000-0005-0000-0000-0000170C0000}"/>
    <cellStyle name="輸出 8 2 5 3 2" xfId="28078" xr:uid="{00000000-0005-0000-0000-0000AD540000}"/>
    <cellStyle name="輸出 8 2 5 3 3" xfId="42992" xr:uid="{00000000-0005-0000-0000-0000AD540000}"/>
    <cellStyle name="輸出 8 2 5 4" xfId="8910" xr:uid="{00000000-0005-0000-0000-0000170C0000}"/>
    <cellStyle name="輸出 8 2 5 4 2" xfId="28759" xr:uid="{00000000-0005-0000-0000-0000AE540000}"/>
    <cellStyle name="輸出 8 2 5 4 3" xfId="43469" xr:uid="{00000000-0005-0000-0000-0000AE540000}"/>
    <cellStyle name="輸出 8 2 5 5" xfId="9767" xr:uid="{00000000-0005-0000-0000-0000170C0000}"/>
    <cellStyle name="輸出 8 2 5 5 2" xfId="29368" xr:uid="{00000000-0005-0000-0000-0000AF540000}"/>
    <cellStyle name="輸出 8 2 5 5 3" xfId="43966" xr:uid="{00000000-0005-0000-0000-0000AF540000}"/>
    <cellStyle name="輸出 8 2 5 6" xfId="11346" xr:uid="{00000000-0005-0000-0000-0000922C0000}"/>
    <cellStyle name="輸出 8 2 5 7" xfId="13012" xr:uid="{00000000-0005-0000-0000-0000170C0000}"/>
    <cellStyle name="輸出 8 2 5 7 2" xfId="31568" xr:uid="{00000000-0005-0000-0000-0000B1540000}"/>
    <cellStyle name="輸出 8 2 5 7 3" xfId="45651" xr:uid="{00000000-0005-0000-0000-0000B1540000}"/>
    <cellStyle name="輸出 8 2 5 8" xfId="16783" xr:uid="{00000000-0005-0000-0000-0000170C0000}"/>
    <cellStyle name="輸出 8 2 5 8 2" xfId="35339" xr:uid="{00000000-0005-0000-0000-0000B2540000}"/>
    <cellStyle name="輸出 8 2 5 8 3" xfId="49052" xr:uid="{00000000-0005-0000-0000-0000B2540000}"/>
    <cellStyle name="輸出 8 2 5 9" xfId="18173" xr:uid="{00000000-0005-0000-0000-0000DA060000}"/>
    <cellStyle name="輸出 8 2 5 9 2" xfId="36729" xr:uid="{00000000-0005-0000-0000-0000B3540000}"/>
    <cellStyle name="輸出 8 2 5 9 3" xfId="50281" xr:uid="{00000000-0005-0000-0000-0000B3540000}"/>
    <cellStyle name="輸出 8 2 6" xfId="3050" xr:uid="{00000000-0005-0000-0000-0000DA060000}"/>
    <cellStyle name="輸出 8 2 6 10" xfId="24252" xr:uid="{00000000-0005-0000-0000-0000B4540000}"/>
    <cellStyle name="輸出 8 2 6 11" xfId="55871" xr:uid="{00000000-0005-0000-0000-0000DA060000}"/>
    <cellStyle name="輸出 8 2 6 2" xfId="6257" xr:uid="{00000000-0005-0000-0000-0000180C0000}"/>
    <cellStyle name="輸出 8 2 6 2 2" xfId="20926" xr:uid="{00000000-0005-0000-0000-000013100000}"/>
    <cellStyle name="輸出 8 2 6 2 2 2" xfId="39469" xr:uid="{00000000-0005-0000-0000-0000B6540000}"/>
    <cellStyle name="輸出 8 2 6 2 2 3" xfId="52830" xr:uid="{00000000-0005-0000-0000-0000B6540000}"/>
    <cellStyle name="輸出 8 2 6 2 3" xfId="26665" xr:uid="{00000000-0005-0000-0000-0000B5540000}"/>
    <cellStyle name="輸出 8 2 6 3" xfId="9940" xr:uid="{00000000-0005-0000-0000-0000180C0000}"/>
    <cellStyle name="輸出 8 2 6 3 2" xfId="29541" xr:uid="{00000000-0005-0000-0000-0000B7540000}"/>
    <cellStyle name="輸出 8 2 6 3 3" xfId="44119" xr:uid="{00000000-0005-0000-0000-0000B7540000}"/>
    <cellStyle name="輸出 8 2 6 4" xfId="11347" xr:uid="{00000000-0005-0000-0000-0000932C0000}"/>
    <cellStyle name="輸出 8 2 6 5" xfId="11821" xr:uid="{00000000-0005-0000-0000-0000180C0000}"/>
    <cellStyle name="輸出 8 2 6 5 2" xfId="30385" xr:uid="{00000000-0005-0000-0000-0000B9540000}"/>
    <cellStyle name="輸出 8 2 6 5 3" xfId="44530" xr:uid="{00000000-0005-0000-0000-0000B9540000}"/>
    <cellStyle name="輸出 8 2 6 6" xfId="16956" xr:uid="{00000000-0005-0000-0000-0000180C0000}"/>
    <cellStyle name="輸出 8 2 6 6 2" xfId="35512" xr:uid="{00000000-0005-0000-0000-0000BA540000}"/>
    <cellStyle name="輸出 8 2 6 6 3" xfId="49205" xr:uid="{00000000-0005-0000-0000-0000BA540000}"/>
    <cellStyle name="輸出 8 2 6 7" xfId="15911" xr:uid="{00000000-0005-0000-0000-0000DA060000}"/>
    <cellStyle name="輸出 8 2 6 7 2" xfId="34467" xr:uid="{00000000-0005-0000-0000-0000BB540000}"/>
    <cellStyle name="輸出 8 2 6 7 3" xfId="48313" xr:uid="{00000000-0005-0000-0000-0000BB540000}"/>
    <cellStyle name="輸出 8 2 6 8" xfId="17179" xr:uid="{00000000-0005-0000-0000-0000180C0000}"/>
    <cellStyle name="輸出 8 2 6 8 2" xfId="35735" xr:uid="{00000000-0005-0000-0000-0000BC540000}"/>
    <cellStyle name="輸出 8 2 6 8 3" xfId="49410" xr:uid="{00000000-0005-0000-0000-0000BC540000}"/>
    <cellStyle name="輸出 8 2 6 9" xfId="21814" xr:uid="{00000000-0005-0000-0000-0000DA060000}"/>
    <cellStyle name="輸出 8 2 6 9 2" xfId="40354" xr:uid="{00000000-0005-0000-0000-0000BD540000}"/>
    <cellStyle name="輸出 8 2 6 9 3" xfId="53702" xr:uid="{00000000-0005-0000-0000-0000BD540000}"/>
    <cellStyle name="輸出 8 2 7" xfId="4920" xr:uid="{00000000-0005-0000-0000-00000D0C0000}"/>
    <cellStyle name="輸出 8 2 7 2" xfId="25371" xr:uid="{00000000-0005-0000-0000-0000BE540000}"/>
    <cellStyle name="輸出 8 2 7 3" xfId="26848" xr:uid="{00000000-0005-0000-0000-0000BE540000}"/>
    <cellStyle name="輸出 8 2 8" xfId="11336" xr:uid="{00000000-0005-0000-0000-0000882C0000}"/>
    <cellStyle name="輸出 8 2 9" xfId="14901" xr:uid="{00000000-0005-0000-0000-00000D0C0000}"/>
    <cellStyle name="輸出 8 2 9 2" xfId="33457" xr:uid="{00000000-0005-0000-0000-0000C0540000}"/>
    <cellStyle name="輸出 8 2 9 3" xfId="47417" xr:uid="{00000000-0005-0000-0000-0000C0540000}"/>
    <cellStyle name="輸出 8 3" xfId="1710" xr:uid="{00000000-0005-0000-0000-0000DD060000}"/>
    <cellStyle name="輸出 8 3 10" xfId="19128" xr:uid="{00000000-0005-0000-0000-0000190C0000}"/>
    <cellStyle name="輸出 8 3 10 2" xfId="37684" xr:uid="{00000000-0005-0000-0000-0000C2540000}"/>
    <cellStyle name="輸出 8 3 10 3" xfId="51176" xr:uid="{00000000-0005-0000-0000-0000C2540000}"/>
    <cellStyle name="輸出 8 3 11" xfId="21250" xr:uid="{00000000-0005-0000-0000-0000DD060000}"/>
    <cellStyle name="輸出 8 3 11 2" xfId="39790" xr:uid="{00000000-0005-0000-0000-0000C3540000}"/>
    <cellStyle name="輸出 8 3 11 3" xfId="53138" xr:uid="{00000000-0005-0000-0000-0000C3540000}"/>
    <cellStyle name="輸出 8 3 12" xfId="19005" xr:uid="{00000000-0005-0000-0000-0000DD060000}"/>
    <cellStyle name="輸出 8 3 12 2" xfId="37561" xr:uid="{00000000-0005-0000-0000-0000C4540000}"/>
    <cellStyle name="輸出 8 3 12 3" xfId="51053" xr:uid="{00000000-0005-0000-0000-0000C4540000}"/>
    <cellStyle name="輸出 8 3 13" xfId="22404" xr:uid="{00000000-0005-0000-0000-0000190C0000}"/>
    <cellStyle name="輸出 8 3 13 2" xfId="40944" xr:uid="{00000000-0005-0000-0000-0000C5540000}"/>
    <cellStyle name="輸出 8 3 13 3" xfId="54138" xr:uid="{00000000-0005-0000-0000-0000C5540000}"/>
    <cellStyle name="輸出 8 3 14" xfId="23331" xr:uid="{00000000-0005-0000-0000-0000C1540000}"/>
    <cellStyle name="輸出 8 3 15" xfId="29772" xr:uid="{00000000-0005-0000-0000-0000C1540000}"/>
    <cellStyle name="輸出 8 3 16" xfId="54697" xr:uid="{00000000-0005-0000-0000-0000DD060000}"/>
    <cellStyle name="輸出 8 3 2" xfId="1968" xr:uid="{00000000-0005-0000-0000-0000DD060000}"/>
    <cellStyle name="輸出 8 3 2 10" xfId="17258" xr:uid="{00000000-0005-0000-0000-0000DD060000}"/>
    <cellStyle name="輸出 8 3 2 10 2" xfId="35814" xr:uid="{00000000-0005-0000-0000-0000C7540000}"/>
    <cellStyle name="輸出 8 3 2 10 3" xfId="49485" xr:uid="{00000000-0005-0000-0000-0000C7540000}"/>
    <cellStyle name="輸出 8 3 2 11" xfId="19175" xr:uid="{00000000-0005-0000-0000-00001A0C0000}"/>
    <cellStyle name="輸出 8 3 2 11 2" xfId="37731" xr:uid="{00000000-0005-0000-0000-0000C8540000}"/>
    <cellStyle name="輸出 8 3 2 11 3" xfId="51223" xr:uid="{00000000-0005-0000-0000-0000C8540000}"/>
    <cellStyle name="輸出 8 3 2 12" xfId="23488" xr:uid="{00000000-0005-0000-0000-0000C6540000}"/>
    <cellStyle name="輸出 8 3 2 13" xfId="54888" xr:uid="{00000000-0005-0000-0000-0000DD060000}"/>
    <cellStyle name="輸出 8 3 2 2" xfId="5175" xr:uid="{00000000-0005-0000-0000-00001A0C0000}"/>
    <cellStyle name="輸出 8 3 2 2 2" xfId="20202" xr:uid="{00000000-0005-0000-0000-000016100000}"/>
    <cellStyle name="輸出 8 3 2 2 2 2" xfId="38754" xr:uid="{00000000-0005-0000-0000-0000CA540000}"/>
    <cellStyle name="輸出 8 3 2 2 2 3" xfId="52233" xr:uid="{00000000-0005-0000-0000-0000CA540000}"/>
    <cellStyle name="輸出 8 3 2 2 3" xfId="25592" xr:uid="{00000000-0005-0000-0000-0000C9540000}"/>
    <cellStyle name="輸出 8 3 2 3" xfId="7141" xr:uid="{00000000-0005-0000-0000-00001A0C0000}"/>
    <cellStyle name="輸出 8 3 2 3 2" xfId="27326" xr:uid="{00000000-0005-0000-0000-0000CB540000}"/>
    <cellStyle name="輸出 8 3 2 3 3" xfId="42417" xr:uid="{00000000-0005-0000-0000-0000CB540000}"/>
    <cellStyle name="輸出 8 3 2 4" xfId="4078" xr:uid="{00000000-0005-0000-0000-00001A0C0000}"/>
    <cellStyle name="輸出 8 3 2 4 2" xfId="24631" xr:uid="{00000000-0005-0000-0000-0000CC540000}"/>
    <cellStyle name="輸出 8 3 2 4 3" xfId="28471" xr:uid="{00000000-0005-0000-0000-0000CC540000}"/>
    <cellStyle name="輸出 8 3 2 5" xfId="7257" xr:uid="{00000000-0005-0000-0000-00001A0C0000}"/>
    <cellStyle name="輸出 8 3 2 5 2" xfId="27442" xr:uid="{00000000-0005-0000-0000-0000CD540000}"/>
    <cellStyle name="輸出 8 3 2 5 3" xfId="42533" xr:uid="{00000000-0005-0000-0000-0000CD540000}"/>
    <cellStyle name="輸出 8 3 2 6" xfId="11349" xr:uid="{00000000-0005-0000-0000-0000952C0000}"/>
    <cellStyle name="輸出 8 3 2 7" xfId="12657" xr:uid="{00000000-0005-0000-0000-0000DD060000}"/>
    <cellStyle name="輸出 8 3 2 7 2" xfId="31213" xr:uid="{00000000-0005-0000-0000-0000CF540000}"/>
    <cellStyle name="輸出 8 3 2 7 3" xfId="45313" xr:uid="{00000000-0005-0000-0000-0000CF540000}"/>
    <cellStyle name="輸出 8 3 2 8" xfId="14633" xr:uid="{00000000-0005-0000-0000-0000190C0000}"/>
    <cellStyle name="輸出 8 3 2 8 2" xfId="33189" xr:uid="{00000000-0005-0000-0000-0000D0540000}"/>
    <cellStyle name="輸出 8 3 2 8 3" xfId="47159" xr:uid="{00000000-0005-0000-0000-0000D0540000}"/>
    <cellStyle name="輸出 8 3 2 9" xfId="13598" xr:uid="{00000000-0005-0000-0000-00001A0C0000}"/>
    <cellStyle name="輸出 8 3 2 9 2" xfId="32154" xr:uid="{00000000-0005-0000-0000-0000D1540000}"/>
    <cellStyle name="輸出 8 3 2 9 3" xfId="46205" xr:uid="{00000000-0005-0000-0000-0000D1540000}"/>
    <cellStyle name="輸出 8 3 3" xfId="2880" xr:uid="{00000000-0005-0000-0000-0000DD060000}"/>
    <cellStyle name="輸出 8 3 3 10" xfId="15413" xr:uid="{00000000-0005-0000-0000-00001B0C0000}"/>
    <cellStyle name="輸出 8 3 3 10 2" xfId="33969" xr:uid="{00000000-0005-0000-0000-0000D3540000}"/>
    <cellStyle name="輸出 8 3 3 10 3" xfId="47894" xr:uid="{00000000-0005-0000-0000-0000D3540000}"/>
    <cellStyle name="輸出 8 3 3 11" xfId="55701" xr:uid="{00000000-0005-0000-0000-0000DD060000}"/>
    <cellStyle name="輸出 8 3 3 2" xfId="6087" xr:uid="{00000000-0005-0000-0000-00001B0C0000}"/>
    <cellStyle name="輸出 8 3 3 2 2" xfId="26495" xr:uid="{00000000-0005-0000-0000-0000D4540000}"/>
    <cellStyle name="輸出 8 3 3 2 3" xfId="41809" xr:uid="{00000000-0005-0000-0000-0000D4540000}"/>
    <cellStyle name="輸出 8 3 3 3" xfId="8053" xr:uid="{00000000-0005-0000-0000-00001B0C0000}"/>
    <cellStyle name="輸出 8 3 3 3 2" xfId="28081" xr:uid="{00000000-0005-0000-0000-0000D5540000}"/>
    <cellStyle name="輸出 8 3 3 3 3" xfId="42995" xr:uid="{00000000-0005-0000-0000-0000D5540000}"/>
    <cellStyle name="輸出 8 3 3 4" xfId="8913" xr:uid="{00000000-0005-0000-0000-00001B0C0000}"/>
    <cellStyle name="輸出 8 3 3 4 2" xfId="28762" xr:uid="{00000000-0005-0000-0000-0000D6540000}"/>
    <cellStyle name="輸出 8 3 3 4 3" xfId="43472" xr:uid="{00000000-0005-0000-0000-0000D6540000}"/>
    <cellStyle name="輸出 8 3 3 5" xfId="9770" xr:uid="{00000000-0005-0000-0000-00001B0C0000}"/>
    <cellStyle name="輸出 8 3 3 5 2" xfId="29371" xr:uid="{00000000-0005-0000-0000-0000D7540000}"/>
    <cellStyle name="輸出 8 3 3 5 3" xfId="43969" xr:uid="{00000000-0005-0000-0000-0000D7540000}"/>
    <cellStyle name="輸出 8 3 3 6" xfId="11350" xr:uid="{00000000-0005-0000-0000-0000962C0000}"/>
    <cellStyle name="輸出 8 3 3 7" xfId="13009" xr:uid="{00000000-0005-0000-0000-00001B0C0000}"/>
    <cellStyle name="輸出 8 3 3 7 2" xfId="31565" xr:uid="{00000000-0005-0000-0000-0000D9540000}"/>
    <cellStyle name="輸出 8 3 3 7 3" xfId="45648" xr:uid="{00000000-0005-0000-0000-0000D9540000}"/>
    <cellStyle name="輸出 8 3 3 8" xfId="16786" xr:uid="{00000000-0005-0000-0000-00001B0C0000}"/>
    <cellStyle name="輸出 8 3 3 8 2" xfId="35342" xr:uid="{00000000-0005-0000-0000-0000DA540000}"/>
    <cellStyle name="輸出 8 3 3 8 3" xfId="49055" xr:uid="{00000000-0005-0000-0000-0000DA540000}"/>
    <cellStyle name="輸出 8 3 3 9" xfId="18160" xr:uid="{00000000-0005-0000-0000-0000DD060000}"/>
    <cellStyle name="輸出 8 3 3 9 2" xfId="36716" xr:uid="{00000000-0005-0000-0000-0000DB540000}"/>
    <cellStyle name="輸出 8 3 3 9 3" xfId="50269" xr:uid="{00000000-0005-0000-0000-0000DB540000}"/>
    <cellStyle name="輸出 8 3 4" xfId="3053" xr:uid="{00000000-0005-0000-0000-0000DD060000}"/>
    <cellStyle name="輸出 8 3 4 10" xfId="24255" xr:uid="{00000000-0005-0000-0000-0000DC540000}"/>
    <cellStyle name="輸出 8 3 4 11" xfId="55874" xr:uid="{00000000-0005-0000-0000-0000DD060000}"/>
    <cellStyle name="輸出 8 3 4 2" xfId="6260" xr:uid="{00000000-0005-0000-0000-00001C0C0000}"/>
    <cellStyle name="輸出 8 3 4 2 2" xfId="20929" xr:uid="{00000000-0005-0000-0000-000019100000}"/>
    <cellStyle name="輸出 8 3 4 2 2 2" xfId="39472" xr:uid="{00000000-0005-0000-0000-0000DE540000}"/>
    <cellStyle name="輸出 8 3 4 2 2 3" xfId="52833" xr:uid="{00000000-0005-0000-0000-0000DE540000}"/>
    <cellStyle name="輸出 8 3 4 2 3" xfId="26668" xr:uid="{00000000-0005-0000-0000-0000DD540000}"/>
    <cellStyle name="輸出 8 3 4 3" xfId="9943" xr:uid="{00000000-0005-0000-0000-00001C0C0000}"/>
    <cellStyle name="輸出 8 3 4 3 2" xfId="29544" xr:uid="{00000000-0005-0000-0000-0000DF540000}"/>
    <cellStyle name="輸出 8 3 4 3 3" xfId="44122" xr:uid="{00000000-0005-0000-0000-0000DF540000}"/>
    <cellStyle name="輸出 8 3 4 4" xfId="11351" xr:uid="{00000000-0005-0000-0000-0000972C0000}"/>
    <cellStyle name="輸出 8 3 4 5" xfId="11820" xr:uid="{00000000-0005-0000-0000-00001C0C0000}"/>
    <cellStyle name="輸出 8 3 4 5 2" xfId="30384" xr:uid="{00000000-0005-0000-0000-0000E1540000}"/>
    <cellStyle name="輸出 8 3 4 5 3" xfId="44529" xr:uid="{00000000-0005-0000-0000-0000E1540000}"/>
    <cellStyle name="輸出 8 3 4 6" xfId="16959" xr:uid="{00000000-0005-0000-0000-00001C0C0000}"/>
    <cellStyle name="輸出 8 3 4 6 2" xfId="35515" xr:uid="{00000000-0005-0000-0000-0000E2540000}"/>
    <cellStyle name="輸出 8 3 4 6 3" xfId="49208" xr:uid="{00000000-0005-0000-0000-0000E2540000}"/>
    <cellStyle name="輸出 8 3 4 7" xfId="13832" xr:uid="{00000000-0005-0000-0000-0000DD060000}"/>
    <cellStyle name="輸出 8 3 4 7 2" xfId="32388" xr:uid="{00000000-0005-0000-0000-0000E3540000}"/>
    <cellStyle name="輸出 8 3 4 7 3" xfId="46412" xr:uid="{00000000-0005-0000-0000-0000E3540000}"/>
    <cellStyle name="輸出 8 3 4 8" xfId="18889" xr:uid="{00000000-0005-0000-0000-00001C0C0000}"/>
    <cellStyle name="輸出 8 3 4 8 2" xfId="37445" xr:uid="{00000000-0005-0000-0000-0000E4540000}"/>
    <cellStyle name="輸出 8 3 4 8 3" xfId="50937" xr:uid="{00000000-0005-0000-0000-0000E4540000}"/>
    <cellStyle name="輸出 8 3 4 9" xfId="21817" xr:uid="{00000000-0005-0000-0000-0000DD060000}"/>
    <cellStyle name="輸出 8 3 4 9 2" xfId="40357" xr:uid="{00000000-0005-0000-0000-0000E5540000}"/>
    <cellStyle name="輸出 8 3 4 9 3" xfId="53705" xr:uid="{00000000-0005-0000-0000-0000E5540000}"/>
    <cellStyle name="輸出 8 3 5" xfId="4923" xr:uid="{00000000-0005-0000-0000-0000190C0000}"/>
    <cellStyle name="輸出 8 3 5 2" xfId="25374" xr:uid="{00000000-0005-0000-0000-0000E6540000}"/>
    <cellStyle name="輸出 8 3 5 3" xfId="22486" xr:uid="{00000000-0005-0000-0000-0000E6540000}"/>
    <cellStyle name="輸出 8 3 6" xfId="11348" xr:uid="{00000000-0005-0000-0000-0000942C0000}"/>
    <cellStyle name="輸出 8 3 7" xfId="13783" xr:uid="{00000000-0005-0000-0000-0000190C0000}"/>
    <cellStyle name="輸出 8 3 7 2" xfId="32339" xr:uid="{00000000-0005-0000-0000-0000E8540000}"/>
    <cellStyle name="輸出 8 3 7 3" xfId="46369" xr:uid="{00000000-0005-0000-0000-0000E8540000}"/>
    <cellStyle name="輸出 8 3 8" xfId="17160" xr:uid="{00000000-0005-0000-0000-0000190C0000}"/>
    <cellStyle name="輸出 8 3 8 2" xfId="35716" xr:uid="{00000000-0005-0000-0000-0000E9540000}"/>
    <cellStyle name="輸出 8 3 8 3" xfId="49391" xr:uid="{00000000-0005-0000-0000-0000E9540000}"/>
    <cellStyle name="輸出 8 3 9" xfId="17169" xr:uid="{00000000-0005-0000-0000-0000DD060000}"/>
    <cellStyle name="輸出 8 3 9 2" xfId="35725" xr:uid="{00000000-0005-0000-0000-0000EA540000}"/>
    <cellStyle name="輸出 8 3 9 3" xfId="49400" xr:uid="{00000000-0005-0000-0000-0000EA540000}"/>
    <cellStyle name="輸出 8 4" xfId="1711" xr:uid="{00000000-0005-0000-0000-0000DE060000}"/>
    <cellStyle name="輸出 8 4 10" xfId="18895" xr:uid="{00000000-0005-0000-0000-00001D0C0000}"/>
    <cellStyle name="輸出 8 4 10 2" xfId="37451" xr:uid="{00000000-0005-0000-0000-0000EC540000}"/>
    <cellStyle name="輸出 8 4 10 3" xfId="50943" xr:uid="{00000000-0005-0000-0000-0000EC540000}"/>
    <cellStyle name="輸出 8 4 11" xfId="21251" xr:uid="{00000000-0005-0000-0000-0000DE060000}"/>
    <cellStyle name="輸出 8 4 11 2" xfId="39791" xr:uid="{00000000-0005-0000-0000-0000ED540000}"/>
    <cellStyle name="輸出 8 4 11 3" xfId="53139" xr:uid="{00000000-0005-0000-0000-0000ED540000}"/>
    <cellStyle name="輸出 8 4 12" xfId="18006" xr:uid="{00000000-0005-0000-0000-0000DE060000}"/>
    <cellStyle name="輸出 8 4 12 2" xfId="36562" xr:uid="{00000000-0005-0000-0000-0000EE540000}"/>
    <cellStyle name="輸出 8 4 12 3" xfId="50130" xr:uid="{00000000-0005-0000-0000-0000EE540000}"/>
    <cellStyle name="輸出 8 4 13" xfId="22405" xr:uid="{00000000-0005-0000-0000-00001D0C0000}"/>
    <cellStyle name="輸出 8 4 13 2" xfId="40945" xr:uid="{00000000-0005-0000-0000-0000EF540000}"/>
    <cellStyle name="輸出 8 4 13 3" xfId="54139" xr:uid="{00000000-0005-0000-0000-0000EF540000}"/>
    <cellStyle name="輸出 8 4 14" xfId="23332" xr:uid="{00000000-0005-0000-0000-0000EB540000}"/>
    <cellStyle name="輸出 8 4 15" xfId="29771" xr:uid="{00000000-0005-0000-0000-0000EB540000}"/>
    <cellStyle name="輸出 8 4 16" xfId="54698" xr:uid="{00000000-0005-0000-0000-0000DE060000}"/>
    <cellStyle name="輸出 8 4 2" xfId="1967" xr:uid="{00000000-0005-0000-0000-0000DE060000}"/>
    <cellStyle name="輸出 8 4 2 10" xfId="15348" xr:uid="{00000000-0005-0000-0000-0000DE060000}"/>
    <cellStyle name="輸出 8 4 2 10 2" xfId="33904" xr:uid="{00000000-0005-0000-0000-0000F1540000}"/>
    <cellStyle name="輸出 8 4 2 10 3" xfId="47836" xr:uid="{00000000-0005-0000-0000-0000F1540000}"/>
    <cellStyle name="輸出 8 4 2 11" xfId="18007" xr:uid="{00000000-0005-0000-0000-00001E0C0000}"/>
    <cellStyle name="輸出 8 4 2 11 2" xfId="36563" xr:uid="{00000000-0005-0000-0000-0000F2540000}"/>
    <cellStyle name="輸出 8 4 2 11 3" xfId="50131" xr:uid="{00000000-0005-0000-0000-0000F2540000}"/>
    <cellStyle name="輸出 8 4 2 12" xfId="23487" xr:uid="{00000000-0005-0000-0000-0000F0540000}"/>
    <cellStyle name="輸出 8 4 2 13" xfId="54887" xr:uid="{00000000-0005-0000-0000-0000DE060000}"/>
    <cellStyle name="輸出 8 4 2 2" xfId="5174" xr:uid="{00000000-0005-0000-0000-00001E0C0000}"/>
    <cellStyle name="輸出 8 4 2 2 2" xfId="20201" xr:uid="{00000000-0005-0000-0000-00001C100000}"/>
    <cellStyle name="輸出 8 4 2 2 2 2" xfId="38753" xr:uid="{00000000-0005-0000-0000-0000F4540000}"/>
    <cellStyle name="輸出 8 4 2 2 2 3" xfId="52232" xr:uid="{00000000-0005-0000-0000-0000F4540000}"/>
    <cellStyle name="輸出 8 4 2 2 3" xfId="25591" xr:uid="{00000000-0005-0000-0000-0000F3540000}"/>
    <cellStyle name="輸出 8 4 2 3" xfId="7140" xr:uid="{00000000-0005-0000-0000-00001E0C0000}"/>
    <cellStyle name="輸出 8 4 2 3 2" xfId="27325" xr:uid="{00000000-0005-0000-0000-0000F5540000}"/>
    <cellStyle name="輸出 8 4 2 3 3" xfId="42416" xr:uid="{00000000-0005-0000-0000-0000F5540000}"/>
    <cellStyle name="輸出 8 4 2 4" xfId="4077" xr:uid="{00000000-0005-0000-0000-00001E0C0000}"/>
    <cellStyle name="輸出 8 4 2 4 2" xfId="24630" xr:uid="{00000000-0005-0000-0000-0000F6540000}"/>
    <cellStyle name="輸出 8 4 2 4 3" xfId="24478" xr:uid="{00000000-0005-0000-0000-0000F6540000}"/>
    <cellStyle name="輸出 8 4 2 5" xfId="6664" xr:uid="{00000000-0005-0000-0000-00001E0C0000}"/>
    <cellStyle name="輸出 8 4 2 5 2" xfId="26925" xr:uid="{00000000-0005-0000-0000-0000F7540000}"/>
    <cellStyle name="輸出 8 4 2 5 3" xfId="42099" xr:uid="{00000000-0005-0000-0000-0000F7540000}"/>
    <cellStyle name="輸出 8 4 2 6" xfId="11353" xr:uid="{00000000-0005-0000-0000-0000992C0000}"/>
    <cellStyle name="輸出 8 4 2 7" xfId="12658" xr:uid="{00000000-0005-0000-0000-0000DE060000}"/>
    <cellStyle name="輸出 8 4 2 7 2" xfId="31214" xr:uid="{00000000-0005-0000-0000-0000F9540000}"/>
    <cellStyle name="輸出 8 4 2 7 3" xfId="45314" xr:uid="{00000000-0005-0000-0000-0000F9540000}"/>
    <cellStyle name="輸出 8 4 2 8" xfId="14422" xr:uid="{00000000-0005-0000-0000-00001D0C0000}"/>
    <cellStyle name="輸出 8 4 2 8 2" xfId="32978" xr:uid="{00000000-0005-0000-0000-0000FA540000}"/>
    <cellStyle name="輸出 8 4 2 8 3" xfId="46962" xr:uid="{00000000-0005-0000-0000-0000FA540000}"/>
    <cellStyle name="輸出 8 4 2 9" xfId="13755" xr:uid="{00000000-0005-0000-0000-00001E0C0000}"/>
    <cellStyle name="輸出 8 4 2 9 2" xfId="32311" xr:uid="{00000000-0005-0000-0000-0000FB540000}"/>
    <cellStyle name="輸出 8 4 2 9 3" xfId="46343" xr:uid="{00000000-0005-0000-0000-0000FB540000}"/>
    <cellStyle name="輸出 8 4 3" xfId="2881" xr:uid="{00000000-0005-0000-0000-0000DE060000}"/>
    <cellStyle name="輸出 8 4 3 10" xfId="19514" xr:uid="{00000000-0005-0000-0000-00001F0C0000}"/>
    <cellStyle name="輸出 8 4 3 10 2" xfId="38070" xr:uid="{00000000-0005-0000-0000-0000FD540000}"/>
    <cellStyle name="輸出 8 4 3 10 3" xfId="51562" xr:uid="{00000000-0005-0000-0000-0000FD540000}"/>
    <cellStyle name="輸出 8 4 3 11" xfId="55702" xr:uid="{00000000-0005-0000-0000-0000DE060000}"/>
    <cellStyle name="輸出 8 4 3 2" xfId="6088" xr:uid="{00000000-0005-0000-0000-00001F0C0000}"/>
    <cellStyle name="輸出 8 4 3 2 2" xfId="26496" xr:uid="{00000000-0005-0000-0000-0000FE540000}"/>
    <cellStyle name="輸出 8 4 3 2 3" xfId="41810" xr:uid="{00000000-0005-0000-0000-0000FE540000}"/>
    <cellStyle name="輸出 8 4 3 3" xfId="8054" xr:uid="{00000000-0005-0000-0000-00001F0C0000}"/>
    <cellStyle name="輸出 8 4 3 3 2" xfId="28082" xr:uid="{00000000-0005-0000-0000-0000FF540000}"/>
    <cellStyle name="輸出 8 4 3 3 3" xfId="42996" xr:uid="{00000000-0005-0000-0000-0000FF540000}"/>
    <cellStyle name="輸出 8 4 3 4" xfId="8914" xr:uid="{00000000-0005-0000-0000-00001F0C0000}"/>
    <cellStyle name="輸出 8 4 3 4 2" xfId="28763" xr:uid="{00000000-0005-0000-0000-000000550000}"/>
    <cellStyle name="輸出 8 4 3 4 3" xfId="43473" xr:uid="{00000000-0005-0000-0000-000000550000}"/>
    <cellStyle name="輸出 8 4 3 5" xfId="9771" xr:uid="{00000000-0005-0000-0000-00001F0C0000}"/>
    <cellStyle name="輸出 8 4 3 5 2" xfId="29372" xr:uid="{00000000-0005-0000-0000-000001550000}"/>
    <cellStyle name="輸出 8 4 3 5 3" xfId="43970" xr:uid="{00000000-0005-0000-0000-000001550000}"/>
    <cellStyle name="輸出 8 4 3 6" xfId="11354" xr:uid="{00000000-0005-0000-0000-00009A2C0000}"/>
    <cellStyle name="輸出 8 4 3 7" xfId="13008" xr:uid="{00000000-0005-0000-0000-00001F0C0000}"/>
    <cellStyle name="輸出 8 4 3 7 2" xfId="31564" xr:uid="{00000000-0005-0000-0000-000003550000}"/>
    <cellStyle name="輸出 8 4 3 7 3" xfId="45647" xr:uid="{00000000-0005-0000-0000-000003550000}"/>
    <cellStyle name="輸出 8 4 3 8" xfId="16787" xr:uid="{00000000-0005-0000-0000-00001F0C0000}"/>
    <cellStyle name="輸出 8 4 3 8 2" xfId="35343" xr:uid="{00000000-0005-0000-0000-000004550000}"/>
    <cellStyle name="輸出 8 4 3 8 3" xfId="49056" xr:uid="{00000000-0005-0000-0000-000004550000}"/>
    <cellStyle name="輸出 8 4 3 9" xfId="18310" xr:uid="{00000000-0005-0000-0000-0000DE060000}"/>
    <cellStyle name="輸出 8 4 3 9 2" xfId="36866" xr:uid="{00000000-0005-0000-0000-000005550000}"/>
    <cellStyle name="輸出 8 4 3 9 3" xfId="50397" xr:uid="{00000000-0005-0000-0000-000005550000}"/>
    <cellStyle name="輸出 8 4 4" xfId="3054" xr:uid="{00000000-0005-0000-0000-0000DE060000}"/>
    <cellStyle name="輸出 8 4 4 10" xfId="24256" xr:uid="{00000000-0005-0000-0000-000006550000}"/>
    <cellStyle name="輸出 8 4 4 11" xfId="55875" xr:uid="{00000000-0005-0000-0000-0000DE060000}"/>
    <cellStyle name="輸出 8 4 4 2" xfId="6261" xr:uid="{00000000-0005-0000-0000-0000200C0000}"/>
    <cellStyle name="輸出 8 4 4 2 2" xfId="20930" xr:uid="{00000000-0005-0000-0000-00001F100000}"/>
    <cellStyle name="輸出 8 4 4 2 2 2" xfId="39473" xr:uid="{00000000-0005-0000-0000-000008550000}"/>
    <cellStyle name="輸出 8 4 4 2 2 3" xfId="52834" xr:uid="{00000000-0005-0000-0000-000008550000}"/>
    <cellStyle name="輸出 8 4 4 2 3" xfId="26669" xr:uid="{00000000-0005-0000-0000-000007550000}"/>
    <cellStyle name="輸出 8 4 4 3" xfId="9944" xr:uid="{00000000-0005-0000-0000-0000200C0000}"/>
    <cellStyle name="輸出 8 4 4 3 2" xfId="29545" xr:uid="{00000000-0005-0000-0000-000009550000}"/>
    <cellStyle name="輸出 8 4 4 3 3" xfId="44123" xr:uid="{00000000-0005-0000-0000-000009550000}"/>
    <cellStyle name="輸出 8 4 4 4" xfId="11355" xr:uid="{00000000-0005-0000-0000-00009B2C0000}"/>
    <cellStyle name="輸出 8 4 4 5" xfId="11996" xr:uid="{00000000-0005-0000-0000-0000200C0000}"/>
    <cellStyle name="輸出 8 4 4 5 2" xfId="30560" xr:uid="{00000000-0005-0000-0000-00000B550000}"/>
    <cellStyle name="輸出 8 4 4 5 3" xfId="44704" xr:uid="{00000000-0005-0000-0000-00000B550000}"/>
    <cellStyle name="輸出 8 4 4 6" xfId="16960" xr:uid="{00000000-0005-0000-0000-0000200C0000}"/>
    <cellStyle name="輸出 8 4 4 6 2" xfId="35516" xr:uid="{00000000-0005-0000-0000-00000C550000}"/>
    <cellStyle name="輸出 8 4 4 6 3" xfId="49209" xr:uid="{00000000-0005-0000-0000-00000C550000}"/>
    <cellStyle name="輸出 8 4 4 7" xfId="17543" xr:uid="{00000000-0005-0000-0000-0000DE060000}"/>
    <cellStyle name="輸出 8 4 4 7 2" xfId="36099" xr:uid="{00000000-0005-0000-0000-00000D550000}"/>
    <cellStyle name="輸出 8 4 4 7 3" xfId="49729" xr:uid="{00000000-0005-0000-0000-00000D550000}"/>
    <cellStyle name="輸出 8 4 4 8" xfId="17554" xr:uid="{00000000-0005-0000-0000-0000200C0000}"/>
    <cellStyle name="輸出 8 4 4 8 2" xfId="36110" xr:uid="{00000000-0005-0000-0000-00000E550000}"/>
    <cellStyle name="輸出 8 4 4 8 3" xfId="49740" xr:uid="{00000000-0005-0000-0000-00000E550000}"/>
    <cellStyle name="輸出 8 4 4 9" xfId="21818" xr:uid="{00000000-0005-0000-0000-0000DE060000}"/>
    <cellStyle name="輸出 8 4 4 9 2" xfId="40358" xr:uid="{00000000-0005-0000-0000-00000F550000}"/>
    <cellStyle name="輸出 8 4 4 9 3" xfId="53706" xr:uid="{00000000-0005-0000-0000-00000F550000}"/>
    <cellStyle name="輸出 8 4 5" xfId="4924" xr:uid="{00000000-0005-0000-0000-00001D0C0000}"/>
    <cellStyle name="輸出 8 4 5 2" xfId="25375" xr:uid="{00000000-0005-0000-0000-000010550000}"/>
    <cellStyle name="輸出 8 4 5 3" xfId="27988" xr:uid="{00000000-0005-0000-0000-000010550000}"/>
    <cellStyle name="輸出 8 4 6" xfId="11352" xr:uid="{00000000-0005-0000-0000-0000982C0000}"/>
    <cellStyle name="輸出 8 4 7" xfId="13693" xr:uid="{00000000-0005-0000-0000-00001D0C0000}"/>
    <cellStyle name="輸出 8 4 7 2" xfId="32249" xr:uid="{00000000-0005-0000-0000-000012550000}"/>
    <cellStyle name="輸出 8 4 7 3" xfId="46285" xr:uid="{00000000-0005-0000-0000-000012550000}"/>
    <cellStyle name="輸出 8 4 8" xfId="18068" xr:uid="{00000000-0005-0000-0000-00001D0C0000}"/>
    <cellStyle name="輸出 8 4 8 2" xfId="36624" xr:uid="{00000000-0005-0000-0000-000013550000}"/>
    <cellStyle name="輸出 8 4 8 3" xfId="50186" xr:uid="{00000000-0005-0000-0000-000013550000}"/>
    <cellStyle name="輸出 8 4 9" xfId="17287" xr:uid="{00000000-0005-0000-0000-0000DE060000}"/>
    <cellStyle name="輸出 8 4 9 2" xfId="35843" xr:uid="{00000000-0005-0000-0000-000014550000}"/>
    <cellStyle name="輸出 8 4 9 3" xfId="49511" xr:uid="{00000000-0005-0000-0000-000014550000}"/>
    <cellStyle name="輸出 8 5" xfId="1972" xr:uid="{00000000-0005-0000-0000-0000D9060000}"/>
    <cellStyle name="輸出 8 5 10" xfId="18515" xr:uid="{00000000-0005-0000-0000-0000D9060000}"/>
    <cellStyle name="輸出 8 5 10 2" xfId="37071" xr:uid="{00000000-0005-0000-0000-000016550000}"/>
    <cellStyle name="輸出 8 5 10 3" xfId="50575" xr:uid="{00000000-0005-0000-0000-000016550000}"/>
    <cellStyle name="輸出 8 5 11" xfId="19158" xr:uid="{00000000-0005-0000-0000-0000210C0000}"/>
    <cellStyle name="輸出 8 5 11 2" xfId="37714" xr:uid="{00000000-0005-0000-0000-000017550000}"/>
    <cellStyle name="輸出 8 5 11 3" xfId="51206" xr:uid="{00000000-0005-0000-0000-000017550000}"/>
    <cellStyle name="輸出 8 5 12" xfId="23492" xr:uid="{00000000-0005-0000-0000-000015550000}"/>
    <cellStyle name="輸出 8 5 13" xfId="54892" xr:uid="{00000000-0005-0000-0000-0000D9060000}"/>
    <cellStyle name="輸出 8 5 2" xfId="5179" xr:uid="{00000000-0005-0000-0000-0000210C0000}"/>
    <cellStyle name="輸出 8 5 2 2" xfId="20206" xr:uid="{00000000-0005-0000-0000-000021100000}"/>
    <cellStyle name="輸出 8 5 2 2 2" xfId="38758" xr:uid="{00000000-0005-0000-0000-000019550000}"/>
    <cellStyle name="輸出 8 5 2 2 3" xfId="52237" xr:uid="{00000000-0005-0000-0000-000019550000}"/>
    <cellStyle name="輸出 8 5 2 3" xfId="25596" xr:uid="{00000000-0005-0000-0000-000018550000}"/>
    <cellStyle name="輸出 8 5 3" xfId="7145" xr:uid="{00000000-0005-0000-0000-0000210C0000}"/>
    <cellStyle name="輸出 8 5 3 2" xfId="27330" xr:uid="{00000000-0005-0000-0000-00001A550000}"/>
    <cellStyle name="輸出 8 5 3 3" xfId="42421" xr:uid="{00000000-0005-0000-0000-00001A550000}"/>
    <cellStyle name="輸出 8 5 4" xfId="4082" xr:uid="{00000000-0005-0000-0000-0000210C0000}"/>
    <cellStyle name="輸出 8 5 4 2" xfId="24635" xr:uid="{00000000-0005-0000-0000-00001B550000}"/>
    <cellStyle name="輸出 8 5 4 3" xfId="24491" xr:uid="{00000000-0005-0000-0000-00001B550000}"/>
    <cellStyle name="輸出 8 5 5" xfId="6666" xr:uid="{00000000-0005-0000-0000-0000210C0000}"/>
    <cellStyle name="輸出 8 5 5 2" xfId="26927" xr:uid="{00000000-0005-0000-0000-00001C550000}"/>
    <cellStyle name="輸出 8 5 5 3" xfId="42101" xr:uid="{00000000-0005-0000-0000-00001C550000}"/>
    <cellStyle name="輸出 8 5 6" xfId="11356" xr:uid="{00000000-0005-0000-0000-00009C2C0000}"/>
    <cellStyle name="輸出 8 5 7" xfId="12653" xr:uid="{00000000-0005-0000-0000-0000D9060000}"/>
    <cellStyle name="輸出 8 5 7 2" xfId="31209" xr:uid="{00000000-0005-0000-0000-00001E550000}"/>
    <cellStyle name="輸出 8 5 7 3" xfId="45309" xr:uid="{00000000-0005-0000-0000-00001E550000}"/>
    <cellStyle name="輸出 8 5 8" xfId="14634" xr:uid="{00000000-0005-0000-0000-0000200C0000}"/>
    <cellStyle name="輸出 8 5 8 2" xfId="33190" xr:uid="{00000000-0005-0000-0000-00001F550000}"/>
    <cellStyle name="輸出 8 5 8 3" xfId="47160" xr:uid="{00000000-0005-0000-0000-00001F550000}"/>
    <cellStyle name="輸出 8 5 9" xfId="13708" xr:uid="{00000000-0005-0000-0000-0000210C0000}"/>
    <cellStyle name="輸出 8 5 9 2" xfId="32264" xr:uid="{00000000-0005-0000-0000-000020550000}"/>
    <cellStyle name="輸出 8 5 9 3" xfId="46298" xr:uid="{00000000-0005-0000-0000-000020550000}"/>
    <cellStyle name="輸出 8 6" xfId="2876" xr:uid="{00000000-0005-0000-0000-0000D9060000}"/>
    <cellStyle name="輸出 8 6 10" xfId="18415" xr:uid="{00000000-0005-0000-0000-0000220C0000}"/>
    <cellStyle name="輸出 8 6 10 2" xfId="36971" xr:uid="{00000000-0005-0000-0000-000022550000}"/>
    <cellStyle name="輸出 8 6 10 3" xfId="50490" xr:uid="{00000000-0005-0000-0000-000022550000}"/>
    <cellStyle name="輸出 8 6 11" xfId="55697" xr:uid="{00000000-0005-0000-0000-0000D9060000}"/>
    <cellStyle name="輸出 8 6 2" xfId="6083" xr:uid="{00000000-0005-0000-0000-0000220C0000}"/>
    <cellStyle name="輸出 8 6 2 2" xfId="26491" xr:uid="{00000000-0005-0000-0000-000023550000}"/>
    <cellStyle name="輸出 8 6 2 3" xfId="41805" xr:uid="{00000000-0005-0000-0000-000023550000}"/>
    <cellStyle name="輸出 8 6 3" xfId="8049" xr:uid="{00000000-0005-0000-0000-0000220C0000}"/>
    <cellStyle name="輸出 8 6 3 2" xfId="28077" xr:uid="{00000000-0005-0000-0000-000024550000}"/>
    <cellStyle name="輸出 8 6 3 3" xfId="42991" xr:uid="{00000000-0005-0000-0000-000024550000}"/>
    <cellStyle name="輸出 8 6 4" xfId="8909" xr:uid="{00000000-0005-0000-0000-0000220C0000}"/>
    <cellStyle name="輸出 8 6 4 2" xfId="28758" xr:uid="{00000000-0005-0000-0000-000025550000}"/>
    <cellStyle name="輸出 8 6 4 3" xfId="43468" xr:uid="{00000000-0005-0000-0000-000025550000}"/>
    <cellStyle name="輸出 8 6 5" xfId="9766" xr:uid="{00000000-0005-0000-0000-0000220C0000}"/>
    <cellStyle name="輸出 8 6 5 2" xfId="29367" xr:uid="{00000000-0005-0000-0000-000026550000}"/>
    <cellStyle name="輸出 8 6 5 3" xfId="43965" xr:uid="{00000000-0005-0000-0000-000026550000}"/>
    <cellStyle name="輸出 8 6 6" xfId="11357" xr:uid="{00000000-0005-0000-0000-00009D2C0000}"/>
    <cellStyle name="輸出 8 6 7" xfId="13013" xr:uid="{00000000-0005-0000-0000-0000220C0000}"/>
    <cellStyle name="輸出 8 6 7 2" xfId="31569" xr:uid="{00000000-0005-0000-0000-000028550000}"/>
    <cellStyle name="輸出 8 6 7 3" xfId="45652" xr:uid="{00000000-0005-0000-0000-000028550000}"/>
    <cellStyle name="輸出 8 6 8" xfId="16782" xr:uid="{00000000-0005-0000-0000-0000220C0000}"/>
    <cellStyle name="輸出 8 6 8 2" xfId="35338" xr:uid="{00000000-0005-0000-0000-000029550000}"/>
    <cellStyle name="輸出 8 6 8 3" xfId="49051" xr:uid="{00000000-0005-0000-0000-000029550000}"/>
    <cellStyle name="輸出 8 6 9" xfId="18442" xr:uid="{00000000-0005-0000-0000-0000D9060000}"/>
    <cellStyle name="輸出 8 6 9 2" xfId="36998" xr:uid="{00000000-0005-0000-0000-00002A550000}"/>
    <cellStyle name="輸出 8 6 9 3" xfId="50515" xr:uid="{00000000-0005-0000-0000-00002A550000}"/>
    <cellStyle name="輸出 8 7" xfId="3049" xr:uid="{00000000-0005-0000-0000-0000D9060000}"/>
    <cellStyle name="輸出 8 7 10" xfId="24251" xr:uid="{00000000-0005-0000-0000-00002B550000}"/>
    <cellStyle name="輸出 8 7 11" xfId="55870" xr:uid="{00000000-0005-0000-0000-0000D9060000}"/>
    <cellStyle name="輸出 8 7 2" xfId="6256" xr:uid="{00000000-0005-0000-0000-0000230C0000}"/>
    <cellStyle name="輸出 8 7 2 2" xfId="20925" xr:uid="{00000000-0005-0000-0000-000024100000}"/>
    <cellStyle name="輸出 8 7 2 2 2" xfId="39468" xr:uid="{00000000-0005-0000-0000-00002D550000}"/>
    <cellStyle name="輸出 8 7 2 2 3" xfId="52829" xr:uid="{00000000-0005-0000-0000-00002D550000}"/>
    <cellStyle name="輸出 8 7 2 3" xfId="26664" xr:uid="{00000000-0005-0000-0000-00002C550000}"/>
    <cellStyle name="輸出 8 7 3" xfId="9939" xr:uid="{00000000-0005-0000-0000-0000230C0000}"/>
    <cellStyle name="輸出 8 7 3 2" xfId="29540" xr:uid="{00000000-0005-0000-0000-00002E550000}"/>
    <cellStyle name="輸出 8 7 3 3" xfId="44118" xr:uid="{00000000-0005-0000-0000-00002E550000}"/>
    <cellStyle name="輸出 8 7 4" xfId="11358" xr:uid="{00000000-0005-0000-0000-00009E2C0000}"/>
    <cellStyle name="輸出 8 7 5" xfId="11992" xr:uid="{00000000-0005-0000-0000-0000230C0000}"/>
    <cellStyle name="輸出 8 7 5 2" xfId="30556" xr:uid="{00000000-0005-0000-0000-000030550000}"/>
    <cellStyle name="輸出 8 7 5 3" xfId="44700" xr:uid="{00000000-0005-0000-0000-000030550000}"/>
    <cellStyle name="輸出 8 7 6" xfId="16955" xr:uid="{00000000-0005-0000-0000-0000230C0000}"/>
    <cellStyle name="輸出 8 7 6 2" xfId="35511" xr:uid="{00000000-0005-0000-0000-000031550000}"/>
    <cellStyle name="輸出 8 7 6 3" xfId="49204" xr:uid="{00000000-0005-0000-0000-000031550000}"/>
    <cellStyle name="輸出 8 7 7" xfId="18035" xr:uid="{00000000-0005-0000-0000-0000D9060000}"/>
    <cellStyle name="輸出 8 7 7 2" xfId="36591" xr:uid="{00000000-0005-0000-0000-000032550000}"/>
    <cellStyle name="輸出 8 7 7 3" xfId="50158" xr:uid="{00000000-0005-0000-0000-000032550000}"/>
    <cellStyle name="輸出 8 7 8" xfId="19903" xr:uid="{00000000-0005-0000-0000-0000230C0000}"/>
    <cellStyle name="輸出 8 7 8 2" xfId="38459" xr:uid="{00000000-0005-0000-0000-000033550000}"/>
    <cellStyle name="輸出 8 7 8 3" xfId="51951" xr:uid="{00000000-0005-0000-0000-000033550000}"/>
    <cellStyle name="輸出 8 7 9" xfId="21813" xr:uid="{00000000-0005-0000-0000-0000D9060000}"/>
    <cellStyle name="輸出 8 7 9 2" xfId="40353" xr:uid="{00000000-0005-0000-0000-000034550000}"/>
    <cellStyle name="輸出 8 7 9 3" xfId="53701" xr:uid="{00000000-0005-0000-0000-000034550000}"/>
    <cellStyle name="輸出 8 8" xfId="4919" xr:uid="{00000000-0005-0000-0000-00000C0C0000}"/>
    <cellStyle name="輸出 8 8 2" xfId="25370" xr:uid="{00000000-0005-0000-0000-000035550000}"/>
    <cellStyle name="輸出 8 8 3" xfId="26850" xr:uid="{00000000-0005-0000-0000-000035550000}"/>
    <cellStyle name="輸出 8 9" xfId="11335" xr:uid="{00000000-0005-0000-0000-0000872C0000}"/>
    <cellStyle name="輸出 9" xfId="1712" xr:uid="{00000000-0005-0000-0000-0000DF060000}"/>
    <cellStyle name="輸出 9 10" xfId="14392" xr:uid="{00000000-0005-0000-0000-0000240C0000}"/>
    <cellStyle name="輸出 9 10 2" xfId="32948" xr:uid="{00000000-0005-0000-0000-000038550000}"/>
    <cellStyle name="輸出 9 10 3" xfId="46932" xr:uid="{00000000-0005-0000-0000-000038550000}"/>
    <cellStyle name="輸出 9 11" xfId="15205" xr:uid="{00000000-0005-0000-0000-0000240C0000}"/>
    <cellStyle name="輸出 9 11 2" xfId="33761" xr:uid="{00000000-0005-0000-0000-000039550000}"/>
    <cellStyle name="輸出 9 11 3" xfId="47707" xr:uid="{00000000-0005-0000-0000-000039550000}"/>
    <cellStyle name="輸出 9 12" xfId="17427" xr:uid="{00000000-0005-0000-0000-0000DF060000}"/>
    <cellStyle name="輸出 9 12 2" xfId="35983" xr:uid="{00000000-0005-0000-0000-00003A550000}"/>
    <cellStyle name="輸出 9 12 3" xfId="49632" xr:uid="{00000000-0005-0000-0000-00003A550000}"/>
    <cellStyle name="輸出 9 13" xfId="18333" xr:uid="{00000000-0005-0000-0000-0000240C0000}"/>
    <cellStyle name="輸出 9 13 2" xfId="36889" xr:uid="{00000000-0005-0000-0000-00003B550000}"/>
    <cellStyle name="輸出 9 13 3" xfId="50414" xr:uid="{00000000-0005-0000-0000-00003B550000}"/>
    <cellStyle name="輸出 9 14" xfId="21252" xr:uid="{00000000-0005-0000-0000-0000DF060000}"/>
    <cellStyle name="輸出 9 14 2" xfId="39792" xr:uid="{00000000-0005-0000-0000-00003C550000}"/>
    <cellStyle name="輸出 9 14 3" xfId="53140" xr:uid="{00000000-0005-0000-0000-00003C550000}"/>
    <cellStyle name="輸出 9 15" xfId="21074" xr:uid="{00000000-0005-0000-0000-0000DF060000}"/>
    <cellStyle name="輸出 9 15 2" xfId="39614" xr:uid="{00000000-0005-0000-0000-00003D550000}"/>
    <cellStyle name="輸出 9 15 3" xfId="52962" xr:uid="{00000000-0005-0000-0000-00003D550000}"/>
    <cellStyle name="輸出 9 16" xfId="22406" xr:uid="{00000000-0005-0000-0000-0000240C0000}"/>
    <cellStyle name="輸出 9 16 2" xfId="40946" xr:uid="{00000000-0005-0000-0000-00003E550000}"/>
    <cellStyle name="輸出 9 16 3" xfId="54140" xr:uid="{00000000-0005-0000-0000-00003E550000}"/>
    <cellStyle name="輸出 9 17" xfId="23333" xr:uid="{00000000-0005-0000-0000-000037550000}"/>
    <cellStyle name="輸出 9 18" xfId="24125" xr:uid="{00000000-0005-0000-0000-000037550000}"/>
    <cellStyle name="輸出 9 19" xfId="54699" xr:uid="{00000000-0005-0000-0000-0000DF060000}"/>
    <cellStyle name="輸出 9 2" xfId="1713" xr:uid="{00000000-0005-0000-0000-0000E0060000}"/>
    <cellStyle name="輸出 9 2 10" xfId="18503" xr:uid="{00000000-0005-0000-0000-0000250C0000}"/>
    <cellStyle name="輸出 9 2 10 2" xfId="37059" xr:uid="{00000000-0005-0000-0000-000040550000}"/>
    <cellStyle name="輸出 9 2 10 3" xfId="50566" xr:uid="{00000000-0005-0000-0000-000040550000}"/>
    <cellStyle name="輸出 9 2 11" xfId="17305" xr:uid="{00000000-0005-0000-0000-0000E0060000}"/>
    <cellStyle name="輸出 9 2 11 2" xfId="35861" xr:uid="{00000000-0005-0000-0000-000041550000}"/>
    <cellStyle name="輸出 9 2 11 3" xfId="49527" xr:uid="{00000000-0005-0000-0000-000041550000}"/>
    <cellStyle name="輸出 9 2 12" xfId="17377" xr:uid="{00000000-0005-0000-0000-0000250C0000}"/>
    <cellStyle name="輸出 9 2 12 2" xfId="35933" xr:uid="{00000000-0005-0000-0000-000042550000}"/>
    <cellStyle name="輸出 9 2 12 3" xfId="49588" xr:uid="{00000000-0005-0000-0000-000042550000}"/>
    <cellStyle name="輸出 9 2 13" xfId="21253" xr:uid="{00000000-0005-0000-0000-0000E0060000}"/>
    <cellStyle name="輸出 9 2 13 2" xfId="39793" xr:uid="{00000000-0005-0000-0000-000043550000}"/>
    <cellStyle name="輸出 9 2 13 3" xfId="53141" xr:uid="{00000000-0005-0000-0000-000043550000}"/>
    <cellStyle name="輸出 9 2 14" xfId="19313" xr:uid="{00000000-0005-0000-0000-0000E0060000}"/>
    <cellStyle name="輸出 9 2 14 2" xfId="37869" xr:uid="{00000000-0005-0000-0000-000044550000}"/>
    <cellStyle name="輸出 9 2 14 3" xfId="51361" xr:uid="{00000000-0005-0000-0000-000044550000}"/>
    <cellStyle name="輸出 9 2 15" xfId="22407" xr:uid="{00000000-0005-0000-0000-0000250C0000}"/>
    <cellStyle name="輸出 9 2 15 2" xfId="40947" xr:uid="{00000000-0005-0000-0000-000045550000}"/>
    <cellStyle name="輸出 9 2 15 3" xfId="54141" xr:uid="{00000000-0005-0000-0000-000045550000}"/>
    <cellStyle name="輸出 9 2 16" xfId="23334" xr:uid="{00000000-0005-0000-0000-00003F550000}"/>
    <cellStyle name="輸出 9 2 17" xfId="29770" xr:uid="{00000000-0005-0000-0000-00003F550000}"/>
    <cellStyle name="輸出 9 2 18" xfId="54700" xr:uid="{00000000-0005-0000-0000-0000E0060000}"/>
    <cellStyle name="輸出 9 2 2" xfId="1714" xr:uid="{00000000-0005-0000-0000-0000E1060000}"/>
    <cellStyle name="輸出 9 2 2 10" xfId="17315" xr:uid="{00000000-0005-0000-0000-0000260C0000}"/>
    <cellStyle name="輸出 9 2 2 10 2" xfId="35871" xr:uid="{00000000-0005-0000-0000-000047550000}"/>
    <cellStyle name="輸出 9 2 2 10 3" xfId="49535" xr:uid="{00000000-0005-0000-0000-000047550000}"/>
    <cellStyle name="輸出 9 2 2 11" xfId="21254" xr:uid="{00000000-0005-0000-0000-0000E1060000}"/>
    <cellStyle name="輸出 9 2 2 11 2" xfId="39794" xr:uid="{00000000-0005-0000-0000-000048550000}"/>
    <cellStyle name="輸出 9 2 2 11 3" xfId="53142" xr:uid="{00000000-0005-0000-0000-000048550000}"/>
    <cellStyle name="輸出 9 2 2 12" xfId="14194" xr:uid="{00000000-0005-0000-0000-0000E1060000}"/>
    <cellStyle name="輸出 9 2 2 12 2" xfId="32750" xr:uid="{00000000-0005-0000-0000-000049550000}"/>
    <cellStyle name="輸出 9 2 2 12 3" xfId="46750" xr:uid="{00000000-0005-0000-0000-000049550000}"/>
    <cellStyle name="輸出 9 2 2 13" xfId="22408" xr:uid="{00000000-0005-0000-0000-0000260C0000}"/>
    <cellStyle name="輸出 9 2 2 13 2" xfId="40948" xr:uid="{00000000-0005-0000-0000-00004A550000}"/>
    <cellStyle name="輸出 9 2 2 13 3" xfId="54142" xr:uid="{00000000-0005-0000-0000-00004A550000}"/>
    <cellStyle name="輸出 9 2 2 14" xfId="23335" xr:uid="{00000000-0005-0000-0000-000046550000}"/>
    <cellStyle name="輸出 9 2 2 15" xfId="29767" xr:uid="{00000000-0005-0000-0000-000046550000}"/>
    <cellStyle name="輸出 9 2 2 16" xfId="54701" xr:uid="{00000000-0005-0000-0000-0000E1060000}"/>
    <cellStyle name="輸出 9 2 2 2" xfId="1964" xr:uid="{00000000-0005-0000-0000-0000E1060000}"/>
    <cellStyle name="輸出 9 2 2 2 10" xfId="17170" xr:uid="{00000000-0005-0000-0000-0000E1060000}"/>
    <cellStyle name="輸出 9 2 2 2 10 2" xfId="35726" xr:uid="{00000000-0005-0000-0000-00004C550000}"/>
    <cellStyle name="輸出 9 2 2 2 10 3" xfId="49401" xr:uid="{00000000-0005-0000-0000-00004C550000}"/>
    <cellStyle name="輸出 9 2 2 2 11" xfId="18975" xr:uid="{00000000-0005-0000-0000-0000270C0000}"/>
    <cellStyle name="輸出 9 2 2 2 11 2" xfId="37531" xr:uid="{00000000-0005-0000-0000-00004D550000}"/>
    <cellStyle name="輸出 9 2 2 2 11 3" xfId="51023" xr:uid="{00000000-0005-0000-0000-00004D550000}"/>
    <cellStyle name="輸出 9 2 2 2 12" xfId="23484" xr:uid="{00000000-0005-0000-0000-00004B550000}"/>
    <cellStyle name="輸出 9 2 2 2 13" xfId="54884" xr:uid="{00000000-0005-0000-0000-0000E1060000}"/>
    <cellStyle name="輸出 9 2 2 2 2" xfId="5171" xr:uid="{00000000-0005-0000-0000-0000270C0000}"/>
    <cellStyle name="輸出 9 2 2 2 2 2" xfId="20198" xr:uid="{00000000-0005-0000-0000-000029100000}"/>
    <cellStyle name="輸出 9 2 2 2 2 2 2" xfId="38750" xr:uid="{00000000-0005-0000-0000-00004F550000}"/>
    <cellStyle name="輸出 9 2 2 2 2 2 3" xfId="52229" xr:uid="{00000000-0005-0000-0000-00004F550000}"/>
    <cellStyle name="輸出 9 2 2 2 2 3" xfId="25588" xr:uid="{00000000-0005-0000-0000-00004E550000}"/>
    <cellStyle name="輸出 9 2 2 2 3" xfId="7137" xr:uid="{00000000-0005-0000-0000-0000270C0000}"/>
    <cellStyle name="輸出 9 2 2 2 3 2" xfId="27322" xr:uid="{00000000-0005-0000-0000-000050550000}"/>
    <cellStyle name="輸出 9 2 2 2 3 3" xfId="42413" xr:uid="{00000000-0005-0000-0000-000050550000}"/>
    <cellStyle name="輸出 9 2 2 2 4" xfId="4074" xr:uid="{00000000-0005-0000-0000-0000270C0000}"/>
    <cellStyle name="輸出 9 2 2 2 4 2" xfId="24627" xr:uid="{00000000-0005-0000-0000-000051550000}"/>
    <cellStyle name="輸出 9 2 2 2 4 3" xfId="22736" xr:uid="{00000000-0005-0000-0000-000051550000}"/>
    <cellStyle name="輸出 9 2 2 2 5" xfId="6662" xr:uid="{00000000-0005-0000-0000-0000270C0000}"/>
    <cellStyle name="輸出 9 2 2 2 5 2" xfId="26923" xr:uid="{00000000-0005-0000-0000-000052550000}"/>
    <cellStyle name="輸出 9 2 2 2 5 3" xfId="42097" xr:uid="{00000000-0005-0000-0000-000052550000}"/>
    <cellStyle name="輸出 9 2 2 2 6" xfId="11362" xr:uid="{00000000-0005-0000-0000-0000A22C0000}"/>
    <cellStyle name="輸出 9 2 2 2 7" xfId="12661" xr:uid="{00000000-0005-0000-0000-0000E1060000}"/>
    <cellStyle name="輸出 9 2 2 2 7 2" xfId="31217" xr:uid="{00000000-0005-0000-0000-000054550000}"/>
    <cellStyle name="輸出 9 2 2 2 7 3" xfId="45317" xr:uid="{00000000-0005-0000-0000-000054550000}"/>
    <cellStyle name="輸出 9 2 2 2 8" xfId="14630" xr:uid="{00000000-0005-0000-0000-0000260C0000}"/>
    <cellStyle name="輸出 9 2 2 2 8 2" xfId="33186" xr:uid="{00000000-0005-0000-0000-000055550000}"/>
    <cellStyle name="輸出 9 2 2 2 8 3" xfId="47156" xr:uid="{00000000-0005-0000-0000-000055550000}"/>
    <cellStyle name="輸出 9 2 2 2 9" xfId="13599" xr:uid="{00000000-0005-0000-0000-0000270C0000}"/>
    <cellStyle name="輸出 9 2 2 2 9 2" xfId="32155" xr:uid="{00000000-0005-0000-0000-000056550000}"/>
    <cellStyle name="輸出 9 2 2 2 9 3" xfId="46206" xr:uid="{00000000-0005-0000-0000-000056550000}"/>
    <cellStyle name="輸出 9 2 2 3" xfId="2884" xr:uid="{00000000-0005-0000-0000-0000E1060000}"/>
    <cellStyle name="輸出 9 2 2 3 10" xfId="19722" xr:uid="{00000000-0005-0000-0000-0000280C0000}"/>
    <cellStyle name="輸出 9 2 2 3 10 2" xfId="38278" xr:uid="{00000000-0005-0000-0000-000058550000}"/>
    <cellStyle name="輸出 9 2 2 3 10 3" xfId="51770" xr:uid="{00000000-0005-0000-0000-000058550000}"/>
    <cellStyle name="輸出 9 2 2 3 11" xfId="55705" xr:uid="{00000000-0005-0000-0000-0000E1060000}"/>
    <cellStyle name="輸出 9 2 2 3 2" xfId="6091" xr:uid="{00000000-0005-0000-0000-0000280C0000}"/>
    <cellStyle name="輸出 9 2 2 3 2 2" xfId="26499" xr:uid="{00000000-0005-0000-0000-000059550000}"/>
    <cellStyle name="輸出 9 2 2 3 2 3" xfId="41813" xr:uid="{00000000-0005-0000-0000-000059550000}"/>
    <cellStyle name="輸出 9 2 2 3 3" xfId="8057" xr:uid="{00000000-0005-0000-0000-0000280C0000}"/>
    <cellStyle name="輸出 9 2 2 3 3 2" xfId="28085" xr:uid="{00000000-0005-0000-0000-00005A550000}"/>
    <cellStyle name="輸出 9 2 2 3 3 3" xfId="42999" xr:uid="{00000000-0005-0000-0000-00005A550000}"/>
    <cellStyle name="輸出 9 2 2 3 4" xfId="8917" xr:uid="{00000000-0005-0000-0000-0000280C0000}"/>
    <cellStyle name="輸出 9 2 2 3 4 2" xfId="28766" xr:uid="{00000000-0005-0000-0000-00005B550000}"/>
    <cellStyle name="輸出 9 2 2 3 4 3" xfId="43476" xr:uid="{00000000-0005-0000-0000-00005B550000}"/>
    <cellStyle name="輸出 9 2 2 3 5" xfId="9774" xr:uid="{00000000-0005-0000-0000-0000280C0000}"/>
    <cellStyle name="輸出 9 2 2 3 5 2" xfId="29375" xr:uid="{00000000-0005-0000-0000-00005C550000}"/>
    <cellStyle name="輸出 9 2 2 3 5 3" xfId="43973" xr:uid="{00000000-0005-0000-0000-00005C550000}"/>
    <cellStyle name="輸出 9 2 2 3 6" xfId="11363" xr:uid="{00000000-0005-0000-0000-0000A32C0000}"/>
    <cellStyle name="輸出 9 2 2 3 7" xfId="13005" xr:uid="{00000000-0005-0000-0000-0000280C0000}"/>
    <cellStyle name="輸出 9 2 2 3 7 2" xfId="31561" xr:uid="{00000000-0005-0000-0000-00005E550000}"/>
    <cellStyle name="輸出 9 2 2 3 7 3" xfId="45644" xr:uid="{00000000-0005-0000-0000-00005E550000}"/>
    <cellStyle name="輸出 9 2 2 3 8" xfId="16790" xr:uid="{00000000-0005-0000-0000-0000280C0000}"/>
    <cellStyle name="輸出 9 2 2 3 8 2" xfId="35346" xr:uid="{00000000-0005-0000-0000-00005F550000}"/>
    <cellStyle name="輸出 9 2 2 3 8 3" xfId="49059" xr:uid="{00000000-0005-0000-0000-00005F550000}"/>
    <cellStyle name="輸出 9 2 2 3 9" xfId="17741" xr:uid="{00000000-0005-0000-0000-0000E1060000}"/>
    <cellStyle name="輸出 9 2 2 3 9 2" xfId="36297" xr:uid="{00000000-0005-0000-0000-000060550000}"/>
    <cellStyle name="輸出 9 2 2 3 9 3" xfId="49906" xr:uid="{00000000-0005-0000-0000-000060550000}"/>
    <cellStyle name="輸出 9 2 2 4" xfId="3057" xr:uid="{00000000-0005-0000-0000-0000E1060000}"/>
    <cellStyle name="輸出 9 2 2 4 10" xfId="24259" xr:uid="{00000000-0005-0000-0000-000061550000}"/>
    <cellStyle name="輸出 9 2 2 4 11" xfId="55878" xr:uid="{00000000-0005-0000-0000-0000E1060000}"/>
    <cellStyle name="輸出 9 2 2 4 2" xfId="6264" xr:uid="{00000000-0005-0000-0000-0000290C0000}"/>
    <cellStyle name="輸出 9 2 2 4 2 2" xfId="20933" xr:uid="{00000000-0005-0000-0000-00002C100000}"/>
    <cellStyle name="輸出 9 2 2 4 2 2 2" xfId="39476" xr:uid="{00000000-0005-0000-0000-000063550000}"/>
    <cellStyle name="輸出 9 2 2 4 2 2 3" xfId="52837" xr:uid="{00000000-0005-0000-0000-000063550000}"/>
    <cellStyle name="輸出 9 2 2 4 2 3" xfId="26672" xr:uid="{00000000-0005-0000-0000-000062550000}"/>
    <cellStyle name="輸出 9 2 2 4 3" xfId="9947" xr:uid="{00000000-0005-0000-0000-0000290C0000}"/>
    <cellStyle name="輸出 9 2 2 4 3 2" xfId="29548" xr:uid="{00000000-0005-0000-0000-000064550000}"/>
    <cellStyle name="輸出 9 2 2 4 3 3" xfId="44126" xr:uid="{00000000-0005-0000-0000-000064550000}"/>
    <cellStyle name="輸出 9 2 2 4 4" xfId="11364" xr:uid="{00000000-0005-0000-0000-0000A42C0000}"/>
    <cellStyle name="輸出 9 2 2 4 5" xfId="12940" xr:uid="{00000000-0005-0000-0000-0000290C0000}"/>
    <cellStyle name="輸出 9 2 2 4 5 2" xfId="31496" xr:uid="{00000000-0005-0000-0000-000066550000}"/>
    <cellStyle name="輸出 9 2 2 4 5 3" xfId="45579" xr:uid="{00000000-0005-0000-0000-000066550000}"/>
    <cellStyle name="輸出 9 2 2 4 6" xfId="16963" xr:uid="{00000000-0005-0000-0000-0000290C0000}"/>
    <cellStyle name="輸出 9 2 2 4 6 2" xfId="35519" xr:uid="{00000000-0005-0000-0000-000067550000}"/>
    <cellStyle name="輸出 9 2 2 4 6 3" xfId="49212" xr:uid="{00000000-0005-0000-0000-000067550000}"/>
    <cellStyle name="輸出 9 2 2 4 7" xfId="17374" xr:uid="{00000000-0005-0000-0000-0000E1060000}"/>
    <cellStyle name="輸出 9 2 2 4 7 2" xfId="35930" xr:uid="{00000000-0005-0000-0000-000068550000}"/>
    <cellStyle name="輸出 9 2 2 4 7 3" xfId="49586" xr:uid="{00000000-0005-0000-0000-000068550000}"/>
    <cellStyle name="輸出 9 2 2 4 8" xfId="19505" xr:uid="{00000000-0005-0000-0000-0000290C0000}"/>
    <cellStyle name="輸出 9 2 2 4 8 2" xfId="38061" xr:uid="{00000000-0005-0000-0000-000069550000}"/>
    <cellStyle name="輸出 9 2 2 4 8 3" xfId="51553" xr:uid="{00000000-0005-0000-0000-000069550000}"/>
    <cellStyle name="輸出 9 2 2 4 9" xfId="21821" xr:uid="{00000000-0005-0000-0000-0000E1060000}"/>
    <cellStyle name="輸出 9 2 2 4 9 2" xfId="40361" xr:uid="{00000000-0005-0000-0000-00006A550000}"/>
    <cellStyle name="輸出 9 2 2 4 9 3" xfId="53709" xr:uid="{00000000-0005-0000-0000-00006A550000}"/>
    <cellStyle name="輸出 9 2 2 5" xfId="4927" xr:uid="{00000000-0005-0000-0000-0000260C0000}"/>
    <cellStyle name="輸出 9 2 2 5 2" xfId="25378" xr:uid="{00000000-0005-0000-0000-00006B550000}"/>
    <cellStyle name="輸出 9 2 2 5 3" xfId="22484" xr:uid="{00000000-0005-0000-0000-00006B550000}"/>
    <cellStyle name="輸出 9 2 2 6" xfId="11361" xr:uid="{00000000-0005-0000-0000-0000A12C0000}"/>
    <cellStyle name="輸出 9 2 2 7" xfId="15762" xr:uid="{00000000-0005-0000-0000-0000260C0000}"/>
    <cellStyle name="輸出 9 2 2 7 2" xfId="34318" xr:uid="{00000000-0005-0000-0000-00006D550000}"/>
    <cellStyle name="輸出 9 2 2 7 3" xfId="48174" xr:uid="{00000000-0005-0000-0000-00006D550000}"/>
    <cellStyle name="輸出 9 2 2 8" xfId="18010" xr:uid="{00000000-0005-0000-0000-0000260C0000}"/>
    <cellStyle name="輸出 9 2 2 8 2" xfId="36566" xr:uid="{00000000-0005-0000-0000-00006E550000}"/>
    <cellStyle name="輸出 9 2 2 8 3" xfId="50134" xr:uid="{00000000-0005-0000-0000-00006E550000}"/>
    <cellStyle name="輸出 9 2 2 9" xfId="18829" xr:uid="{00000000-0005-0000-0000-0000E1060000}"/>
    <cellStyle name="輸出 9 2 2 9 2" xfId="37385" xr:uid="{00000000-0005-0000-0000-00006F550000}"/>
    <cellStyle name="輸出 9 2 2 9 3" xfId="50878" xr:uid="{00000000-0005-0000-0000-00006F550000}"/>
    <cellStyle name="輸出 9 2 3" xfId="1715" xr:uid="{00000000-0005-0000-0000-0000E2060000}"/>
    <cellStyle name="輸出 9 2 3 10" xfId="15440" xr:uid="{00000000-0005-0000-0000-00002A0C0000}"/>
    <cellStyle name="輸出 9 2 3 10 2" xfId="33996" xr:uid="{00000000-0005-0000-0000-000071550000}"/>
    <cellStyle name="輸出 9 2 3 10 3" xfId="47920" xr:uid="{00000000-0005-0000-0000-000071550000}"/>
    <cellStyle name="輸出 9 2 3 11" xfId="21255" xr:uid="{00000000-0005-0000-0000-0000E2060000}"/>
    <cellStyle name="輸出 9 2 3 11 2" xfId="39795" xr:uid="{00000000-0005-0000-0000-000072550000}"/>
    <cellStyle name="輸出 9 2 3 11 3" xfId="53143" xr:uid="{00000000-0005-0000-0000-000072550000}"/>
    <cellStyle name="輸出 9 2 3 12" xfId="19122" xr:uid="{00000000-0005-0000-0000-0000E2060000}"/>
    <cellStyle name="輸出 9 2 3 12 2" xfId="37678" xr:uid="{00000000-0005-0000-0000-000073550000}"/>
    <cellStyle name="輸出 9 2 3 12 3" xfId="51170" xr:uid="{00000000-0005-0000-0000-000073550000}"/>
    <cellStyle name="輸出 9 2 3 13" xfId="22409" xr:uid="{00000000-0005-0000-0000-00002A0C0000}"/>
    <cellStyle name="輸出 9 2 3 13 2" xfId="40949" xr:uid="{00000000-0005-0000-0000-000074550000}"/>
    <cellStyle name="輸出 9 2 3 13 3" xfId="54143" xr:uid="{00000000-0005-0000-0000-000074550000}"/>
    <cellStyle name="輸出 9 2 3 14" xfId="23336" xr:uid="{00000000-0005-0000-0000-000070550000}"/>
    <cellStyle name="輸出 9 2 3 15" xfId="29769" xr:uid="{00000000-0005-0000-0000-000070550000}"/>
    <cellStyle name="輸出 9 2 3 16" xfId="54702" xr:uid="{00000000-0005-0000-0000-0000E2060000}"/>
    <cellStyle name="輸出 9 2 3 2" xfId="1963" xr:uid="{00000000-0005-0000-0000-0000E2060000}"/>
    <cellStyle name="輸出 9 2 3 2 10" xfId="18024" xr:uid="{00000000-0005-0000-0000-0000E2060000}"/>
    <cellStyle name="輸出 9 2 3 2 10 2" xfId="36580" xr:uid="{00000000-0005-0000-0000-000076550000}"/>
    <cellStyle name="輸出 9 2 3 2 10 3" xfId="50147" xr:uid="{00000000-0005-0000-0000-000076550000}"/>
    <cellStyle name="輸出 9 2 3 2 11" xfId="19195" xr:uid="{00000000-0005-0000-0000-00002B0C0000}"/>
    <cellStyle name="輸出 9 2 3 2 11 2" xfId="37751" xr:uid="{00000000-0005-0000-0000-000077550000}"/>
    <cellStyle name="輸出 9 2 3 2 11 3" xfId="51243" xr:uid="{00000000-0005-0000-0000-000077550000}"/>
    <cellStyle name="輸出 9 2 3 2 12" xfId="23483" xr:uid="{00000000-0005-0000-0000-000075550000}"/>
    <cellStyle name="輸出 9 2 3 2 13" xfId="54883" xr:uid="{00000000-0005-0000-0000-0000E2060000}"/>
    <cellStyle name="輸出 9 2 3 2 2" xfId="5170" xr:uid="{00000000-0005-0000-0000-00002B0C0000}"/>
    <cellStyle name="輸出 9 2 3 2 2 2" xfId="20197" xr:uid="{00000000-0005-0000-0000-00002F100000}"/>
    <cellStyle name="輸出 9 2 3 2 2 2 2" xfId="38749" xr:uid="{00000000-0005-0000-0000-000079550000}"/>
    <cellStyle name="輸出 9 2 3 2 2 2 3" xfId="52228" xr:uid="{00000000-0005-0000-0000-000079550000}"/>
    <cellStyle name="輸出 9 2 3 2 2 3" xfId="25587" xr:uid="{00000000-0005-0000-0000-000078550000}"/>
    <cellStyle name="輸出 9 2 3 2 3" xfId="7136" xr:uid="{00000000-0005-0000-0000-00002B0C0000}"/>
    <cellStyle name="輸出 9 2 3 2 3 2" xfId="27321" xr:uid="{00000000-0005-0000-0000-00007A550000}"/>
    <cellStyle name="輸出 9 2 3 2 3 3" xfId="42412" xr:uid="{00000000-0005-0000-0000-00007A550000}"/>
    <cellStyle name="輸出 9 2 3 2 4" xfId="4073" xr:uid="{00000000-0005-0000-0000-00002B0C0000}"/>
    <cellStyle name="輸出 9 2 3 2 4 2" xfId="24626" xr:uid="{00000000-0005-0000-0000-00007B550000}"/>
    <cellStyle name="輸出 9 2 3 2 4 3" xfId="27798" xr:uid="{00000000-0005-0000-0000-00007B550000}"/>
    <cellStyle name="輸出 9 2 3 2 5" xfId="6661" xr:uid="{00000000-0005-0000-0000-00002B0C0000}"/>
    <cellStyle name="輸出 9 2 3 2 5 2" xfId="26922" xr:uid="{00000000-0005-0000-0000-00007C550000}"/>
    <cellStyle name="輸出 9 2 3 2 5 3" xfId="42096" xr:uid="{00000000-0005-0000-0000-00007C550000}"/>
    <cellStyle name="輸出 9 2 3 2 6" xfId="11366" xr:uid="{00000000-0005-0000-0000-0000A62C0000}"/>
    <cellStyle name="輸出 9 2 3 2 7" xfId="12662" xr:uid="{00000000-0005-0000-0000-0000E2060000}"/>
    <cellStyle name="輸出 9 2 3 2 7 2" xfId="31218" xr:uid="{00000000-0005-0000-0000-00007E550000}"/>
    <cellStyle name="輸出 9 2 3 2 7 3" xfId="45318" xr:uid="{00000000-0005-0000-0000-00007E550000}"/>
    <cellStyle name="輸出 9 2 3 2 8" xfId="14419" xr:uid="{00000000-0005-0000-0000-00002A0C0000}"/>
    <cellStyle name="輸出 9 2 3 2 8 2" xfId="32975" xr:uid="{00000000-0005-0000-0000-00007F550000}"/>
    <cellStyle name="輸出 9 2 3 2 8 3" xfId="46959" xr:uid="{00000000-0005-0000-0000-00007F550000}"/>
    <cellStyle name="輸出 9 2 3 2 9" xfId="13756" xr:uid="{00000000-0005-0000-0000-00002B0C0000}"/>
    <cellStyle name="輸出 9 2 3 2 9 2" xfId="32312" xr:uid="{00000000-0005-0000-0000-000080550000}"/>
    <cellStyle name="輸出 9 2 3 2 9 3" xfId="46344" xr:uid="{00000000-0005-0000-0000-000080550000}"/>
    <cellStyle name="輸出 9 2 3 3" xfId="2885" xr:uid="{00000000-0005-0000-0000-0000E2060000}"/>
    <cellStyle name="輸出 9 2 3 3 10" xfId="14259" xr:uid="{00000000-0005-0000-0000-00002C0C0000}"/>
    <cellStyle name="輸出 9 2 3 3 10 2" xfId="32815" xr:uid="{00000000-0005-0000-0000-000082550000}"/>
    <cellStyle name="輸出 9 2 3 3 10 3" xfId="46809" xr:uid="{00000000-0005-0000-0000-000082550000}"/>
    <cellStyle name="輸出 9 2 3 3 11" xfId="55706" xr:uid="{00000000-0005-0000-0000-0000E2060000}"/>
    <cellStyle name="輸出 9 2 3 3 2" xfId="6092" xr:uid="{00000000-0005-0000-0000-00002C0C0000}"/>
    <cellStyle name="輸出 9 2 3 3 2 2" xfId="26500" xr:uid="{00000000-0005-0000-0000-000083550000}"/>
    <cellStyle name="輸出 9 2 3 3 2 3" xfId="41814" xr:uid="{00000000-0005-0000-0000-000083550000}"/>
    <cellStyle name="輸出 9 2 3 3 3" xfId="8058" xr:uid="{00000000-0005-0000-0000-00002C0C0000}"/>
    <cellStyle name="輸出 9 2 3 3 3 2" xfId="28086" xr:uid="{00000000-0005-0000-0000-000084550000}"/>
    <cellStyle name="輸出 9 2 3 3 3 3" xfId="43000" xr:uid="{00000000-0005-0000-0000-000084550000}"/>
    <cellStyle name="輸出 9 2 3 3 4" xfId="8918" xr:uid="{00000000-0005-0000-0000-00002C0C0000}"/>
    <cellStyle name="輸出 9 2 3 3 4 2" xfId="28767" xr:uid="{00000000-0005-0000-0000-000085550000}"/>
    <cellStyle name="輸出 9 2 3 3 4 3" xfId="43477" xr:uid="{00000000-0005-0000-0000-000085550000}"/>
    <cellStyle name="輸出 9 2 3 3 5" xfId="9775" xr:uid="{00000000-0005-0000-0000-00002C0C0000}"/>
    <cellStyle name="輸出 9 2 3 3 5 2" xfId="29376" xr:uid="{00000000-0005-0000-0000-000086550000}"/>
    <cellStyle name="輸出 9 2 3 3 5 3" xfId="43974" xr:uid="{00000000-0005-0000-0000-000086550000}"/>
    <cellStyle name="輸出 9 2 3 3 6" xfId="11367" xr:uid="{00000000-0005-0000-0000-0000A72C0000}"/>
    <cellStyle name="輸出 9 2 3 3 7" xfId="13004" xr:uid="{00000000-0005-0000-0000-00002C0C0000}"/>
    <cellStyle name="輸出 9 2 3 3 7 2" xfId="31560" xr:uid="{00000000-0005-0000-0000-000088550000}"/>
    <cellStyle name="輸出 9 2 3 3 7 3" xfId="45643" xr:uid="{00000000-0005-0000-0000-000088550000}"/>
    <cellStyle name="輸出 9 2 3 3 8" xfId="16791" xr:uid="{00000000-0005-0000-0000-00002C0C0000}"/>
    <cellStyle name="輸出 9 2 3 3 8 2" xfId="35347" xr:uid="{00000000-0005-0000-0000-000089550000}"/>
    <cellStyle name="輸出 9 2 3 3 8 3" xfId="49060" xr:uid="{00000000-0005-0000-0000-000089550000}"/>
    <cellStyle name="輸出 9 2 3 3 9" xfId="13816" xr:uid="{00000000-0005-0000-0000-0000E2060000}"/>
    <cellStyle name="輸出 9 2 3 3 9 2" xfId="32372" xr:uid="{00000000-0005-0000-0000-00008A550000}"/>
    <cellStyle name="輸出 9 2 3 3 9 3" xfId="46398" xr:uid="{00000000-0005-0000-0000-00008A550000}"/>
    <cellStyle name="輸出 9 2 3 4" xfId="3058" xr:uid="{00000000-0005-0000-0000-0000E2060000}"/>
    <cellStyle name="輸出 9 2 3 4 10" xfId="24260" xr:uid="{00000000-0005-0000-0000-00008B550000}"/>
    <cellStyle name="輸出 9 2 3 4 11" xfId="55879" xr:uid="{00000000-0005-0000-0000-0000E2060000}"/>
    <cellStyle name="輸出 9 2 3 4 2" xfId="6265" xr:uid="{00000000-0005-0000-0000-00002D0C0000}"/>
    <cellStyle name="輸出 9 2 3 4 2 2" xfId="20934" xr:uid="{00000000-0005-0000-0000-000032100000}"/>
    <cellStyle name="輸出 9 2 3 4 2 2 2" xfId="39477" xr:uid="{00000000-0005-0000-0000-00008D550000}"/>
    <cellStyle name="輸出 9 2 3 4 2 2 3" xfId="52838" xr:uid="{00000000-0005-0000-0000-00008D550000}"/>
    <cellStyle name="輸出 9 2 3 4 2 3" xfId="26673" xr:uid="{00000000-0005-0000-0000-00008C550000}"/>
    <cellStyle name="輸出 9 2 3 4 3" xfId="9948" xr:uid="{00000000-0005-0000-0000-00002D0C0000}"/>
    <cellStyle name="輸出 9 2 3 4 3 2" xfId="29549" xr:uid="{00000000-0005-0000-0000-00008E550000}"/>
    <cellStyle name="輸出 9 2 3 4 3 3" xfId="44127" xr:uid="{00000000-0005-0000-0000-00008E550000}"/>
    <cellStyle name="輸出 9 2 3 4 4" xfId="11368" xr:uid="{00000000-0005-0000-0000-0000A82C0000}"/>
    <cellStyle name="輸出 9 2 3 4 5" xfId="12939" xr:uid="{00000000-0005-0000-0000-00002D0C0000}"/>
    <cellStyle name="輸出 9 2 3 4 5 2" xfId="31495" xr:uid="{00000000-0005-0000-0000-000090550000}"/>
    <cellStyle name="輸出 9 2 3 4 5 3" xfId="45578" xr:uid="{00000000-0005-0000-0000-000090550000}"/>
    <cellStyle name="輸出 9 2 3 4 6" xfId="16964" xr:uid="{00000000-0005-0000-0000-00002D0C0000}"/>
    <cellStyle name="輸出 9 2 3 4 6 2" xfId="35520" xr:uid="{00000000-0005-0000-0000-000091550000}"/>
    <cellStyle name="輸出 9 2 3 4 6 3" xfId="49213" xr:uid="{00000000-0005-0000-0000-000091550000}"/>
    <cellStyle name="輸出 9 2 3 4 7" xfId="15153" xr:uid="{00000000-0005-0000-0000-0000E2060000}"/>
    <cellStyle name="輸出 9 2 3 4 7 2" xfId="33709" xr:uid="{00000000-0005-0000-0000-000092550000}"/>
    <cellStyle name="輸出 9 2 3 4 7 3" xfId="47660" xr:uid="{00000000-0005-0000-0000-000092550000}"/>
    <cellStyle name="輸出 9 2 3 4 8" xfId="19723" xr:uid="{00000000-0005-0000-0000-00002D0C0000}"/>
    <cellStyle name="輸出 9 2 3 4 8 2" xfId="38279" xr:uid="{00000000-0005-0000-0000-000093550000}"/>
    <cellStyle name="輸出 9 2 3 4 8 3" xfId="51771" xr:uid="{00000000-0005-0000-0000-000093550000}"/>
    <cellStyle name="輸出 9 2 3 4 9" xfId="21822" xr:uid="{00000000-0005-0000-0000-0000E2060000}"/>
    <cellStyle name="輸出 9 2 3 4 9 2" xfId="40362" xr:uid="{00000000-0005-0000-0000-000094550000}"/>
    <cellStyle name="輸出 9 2 3 4 9 3" xfId="53710" xr:uid="{00000000-0005-0000-0000-000094550000}"/>
    <cellStyle name="輸出 9 2 3 5" xfId="4928" xr:uid="{00000000-0005-0000-0000-00002A0C0000}"/>
    <cellStyle name="輸出 9 2 3 5 2" xfId="25379" xr:uid="{00000000-0005-0000-0000-000095550000}"/>
    <cellStyle name="輸出 9 2 3 5 3" xfId="26849" xr:uid="{00000000-0005-0000-0000-000095550000}"/>
    <cellStyle name="輸出 9 2 3 6" xfId="11365" xr:uid="{00000000-0005-0000-0000-0000A52C0000}"/>
    <cellStyle name="輸出 9 2 3 7" xfId="14895" xr:uid="{00000000-0005-0000-0000-00002A0C0000}"/>
    <cellStyle name="輸出 9 2 3 7 2" xfId="33451" xr:uid="{00000000-0005-0000-0000-000097550000}"/>
    <cellStyle name="輸出 9 2 3 7 3" xfId="47412" xr:uid="{00000000-0005-0000-0000-000097550000}"/>
    <cellStyle name="輸出 9 2 3 8" xfId="15301" xr:uid="{00000000-0005-0000-0000-00002A0C0000}"/>
    <cellStyle name="輸出 9 2 3 8 2" xfId="33857" xr:uid="{00000000-0005-0000-0000-000098550000}"/>
    <cellStyle name="輸出 9 2 3 8 3" xfId="47793" xr:uid="{00000000-0005-0000-0000-000098550000}"/>
    <cellStyle name="輸出 9 2 3 9" xfId="17816" xr:uid="{00000000-0005-0000-0000-0000E2060000}"/>
    <cellStyle name="輸出 9 2 3 9 2" xfId="36372" xr:uid="{00000000-0005-0000-0000-000099550000}"/>
    <cellStyle name="輸出 9 2 3 9 3" xfId="49968" xr:uid="{00000000-0005-0000-0000-000099550000}"/>
    <cellStyle name="輸出 9 2 4" xfId="1965" xr:uid="{00000000-0005-0000-0000-0000E0060000}"/>
    <cellStyle name="輸出 9 2 4 10" xfId="17632" xr:uid="{00000000-0005-0000-0000-0000E0060000}"/>
    <cellStyle name="輸出 9 2 4 10 2" xfId="36188" xr:uid="{00000000-0005-0000-0000-00009B550000}"/>
    <cellStyle name="輸出 9 2 4 10 3" xfId="49814" xr:uid="{00000000-0005-0000-0000-00009B550000}"/>
    <cellStyle name="輸出 9 2 4 11" xfId="19859" xr:uid="{00000000-0005-0000-0000-00002E0C0000}"/>
    <cellStyle name="輸出 9 2 4 11 2" xfId="38415" xr:uid="{00000000-0005-0000-0000-00009C550000}"/>
    <cellStyle name="輸出 9 2 4 11 3" xfId="51907" xr:uid="{00000000-0005-0000-0000-00009C550000}"/>
    <cellStyle name="輸出 9 2 4 12" xfId="23485" xr:uid="{00000000-0005-0000-0000-00009A550000}"/>
    <cellStyle name="輸出 9 2 4 13" xfId="54885" xr:uid="{00000000-0005-0000-0000-0000E0060000}"/>
    <cellStyle name="輸出 9 2 4 2" xfId="5172" xr:uid="{00000000-0005-0000-0000-00002E0C0000}"/>
    <cellStyle name="輸出 9 2 4 2 2" xfId="20199" xr:uid="{00000000-0005-0000-0000-000034100000}"/>
    <cellStyle name="輸出 9 2 4 2 2 2" xfId="38751" xr:uid="{00000000-0005-0000-0000-00009E550000}"/>
    <cellStyle name="輸出 9 2 4 2 2 3" xfId="52230" xr:uid="{00000000-0005-0000-0000-00009E550000}"/>
    <cellStyle name="輸出 9 2 4 2 3" xfId="25589" xr:uid="{00000000-0005-0000-0000-00009D550000}"/>
    <cellStyle name="輸出 9 2 4 3" xfId="7138" xr:uid="{00000000-0005-0000-0000-00002E0C0000}"/>
    <cellStyle name="輸出 9 2 4 3 2" xfId="27323" xr:uid="{00000000-0005-0000-0000-00009F550000}"/>
    <cellStyle name="輸出 9 2 4 3 3" xfId="42414" xr:uid="{00000000-0005-0000-0000-00009F550000}"/>
    <cellStyle name="輸出 9 2 4 4" xfId="4075" xr:uid="{00000000-0005-0000-0000-00002E0C0000}"/>
    <cellStyle name="輸出 9 2 4 4 2" xfId="24628" xr:uid="{00000000-0005-0000-0000-0000A0550000}"/>
    <cellStyle name="輸出 9 2 4 4 3" xfId="22735" xr:uid="{00000000-0005-0000-0000-0000A0550000}"/>
    <cellStyle name="輸出 9 2 4 5" xfId="6663" xr:uid="{00000000-0005-0000-0000-00002E0C0000}"/>
    <cellStyle name="輸出 9 2 4 5 2" xfId="26924" xr:uid="{00000000-0005-0000-0000-0000A1550000}"/>
    <cellStyle name="輸出 9 2 4 5 3" xfId="42098" xr:uid="{00000000-0005-0000-0000-0000A1550000}"/>
    <cellStyle name="輸出 9 2 4 6" xfId="11369" xr:uid="{00000000-0005-0000-0000-0000A92C0000}"/>
    <cellStyle name="輸出 9 2 4 7" xfId="12660" xr:uid="{00000000-0005-0000-0000-0000E0060000}"/>
    <cellStyle name="輸出 9 2 4 7 2" xfId="31216" xr:uid="{00000000-0005-0000-0000-0000A3550000}"/>
    <cellStyle name="輸出 9 2 4 7 3" xfId="45316" xr:uid="{00000000-0005-0000-0000-0000A3550000}"/>
    <cellStyle name="輸出 9 2 4 8" xfId="11505" xr:uid="{00000000-0005-0000-0000-00002D0C0000}"/>
    <cellStyle name="輸出 9 2 4 8 2" xfId="30069" xr:uid="{00000000-0005-0000-0000-0000A4550000}"/>
    <cellStyle name="輸出 9 2 4 8 3" xfId="44285" xr:uid="{00000000-0005-0000-0000-0000A4550000}"/>
    <cellStyle name="輸出 9 2 4 9" xfId="14746" xr:uid="{00000000-0005-0000-0000-00002E0C0000}"/>
    <cellStyle name="輸出 9 2 4 9 2" xfId="33302" xr:uid="{00000000-0005-0000-0000-0000A5550000}"/>
    <cellStyle name="輸出 9 2 4 9 3" xfId="47267" xr:uid="{00000000-0005-0000-0000-0000A5550000}"/>
    <cellStyle name="輸出 9 2 5" xfId="2883" xr:uid="{00000000-0005-0000-0000-0000E0060000}"/>
    <cellStyle name="輸出 9 2 5 10" xfId="17288" xr:uid="{00000000-0005-0000-0000-00002F0C0000}"/>
    <cellStyle name="輸出 9 2 5 10 2" xfId="35844" xr:uid="{00000000-0005-0000-0000-0000A7550000}"/>
    <cellStyle name="輸出 9 2 5 10 3" xfId="49512" xr:uid="{00000000-0005-0000-0000-0000A7550000}"/>
    <cellStyle name="輸出 9 2 5 11" xfId="55704" xr:uid="{00000000-0005-0000-0000-0000E0060000}"/>
    <cellStyle name="輸出 9 2 5 2" xfId="6090" xr:uid="{00000000-0005-0000-0000-00002F0C0000}"/>
    <cellStyle name="輸出 9 2 5 2 2" xfId="26498" xr:uid="{00000000-0005-0000-0000-0000A8550000}"/>
    <cellStyle name="輸出 9 2 5 2 3" xfId="41812" xr:uid="{00000000-0005-0000-0000-0000A8550000}"/>
    <cellStyle name="輸出 9 2 5 3" xfId="8056" xr:uid="{00000000-0005-0000-0000-00002F0C0000}"/>
    <cellStyle name="輸出 9 2 5 3 2" xfId="28084" xr:uid="{00000000-0005-0000-0000-0000A9550000}"/>
    <cellStyle name="輸出 9 2 5 3 3" xfId="42998" xr:uid="{00000000-0005-0000-0000-0000A9550000}"/>
    <cellStyle name="輸出 9 2 5 4" xfId="8916" xr:uid="{00000000-0005-0000-0000-00002F0C0000}"/>
    <cellStyle name="輸出 9 2 5 4 2" xfId="28765" xr:uid="{00000000-0005-0000-0000-0000AA550000}"/>
    <cellStyle name="輸出 9 2 5 4 3" xfId="43475" xr:uid="{00000000-0005-0000-0000-0000AA550000}"/>
    <cellStyle name="輸出 9 2 5 5" xfId="9773" xr:uid="{00000000-0005-0000-0000-00002F0C0000}"/>
    <cellStyle name="輸出 9 2 5 5 2" xfId="29374" xr:uid="{00000000-0005-0000-0000-0000AB550000}"/>
    <cellStyle name="輸出 9 2 5 5 3" xfId="43972" xr:uid="{00000000-0005-0000-0000-0000AB550000}"/>
    <cellStyle name="輸出 9 2 5 6" xfId="11370" xr:uid="{00000000-0005-0000-0000-0000AA2C0000}"/>
    <cellStyle name="輸出 9 2 5 7" xfId="13006" xr:uid="{00000000-0005-0000-0000-00002F0C0000}"/>
    <cellStyle name="輸出 9 2 5 7 2" xfId="31562" xr:uid="{00000000-0005-0000-0000-0000AD550000}"/>
    <cellStyle name="輸出 9 2 5 7 3" xfId="45645" xr:uid="{00000000-0005-0000-0000-0000AD550000}"/>
    <cellStyle name="輸出 9 2 5 8" xfId="16789" xr:uid="{00000000-0005-0000-0000-00002F0C0000}"/>
    <cellStyle name="輸出 9 2 5 8 2" xfId="35345" xr:uid="{00000000-0005-0000-0000-0000AE550000}"/>
    <cellStyle name="輸出 9 2 5 8 3" xfId="49058" xr:uid="{00000000-0005-0000-0000-0000AE550000}"/>
    <cellStyle name="輸出 9 2 5 9" xfId="17988" xr:uid="{00000000-0005-0000-0000-0000E0060000}"/>
    <cellStyle name="輸出 9 2 5 9 2" xfId="36544" xr:uid="{00000000-0005-0000-0000-0000AF550000}"/>
    <cellStyle name="輸出 9 2 5 9 3" xfId="50115" xr:uid="{00000000-0005-0000-0000-0000AF550000}"/>
    <cellStyle name="輸出 9 2 6" xfId="3056" xr:uid="{00000000-0005-0000-0000-0000E0060000}"/>
    <cellStyle name="輸出 9 2 6 10" xfId="24258" xr:uid="{00000000-0005-0000-0000-0000B0550000}"/>
    <cellStyle name="輸出 9 2 6 11" xfId="55877" xr:uid="{00000000-0005-0000-0000-0000E0060000}"/>
    <cellStyle name="輸出 9 2 6 2" xfId="6263" xr:uid="{00000000-0005-0000-0000-0000300C0000}"/>
    <cellStyle name="輸出 9 2 6 2 2" xfId="20932" xr:uid="{00000000-0005-0000-0000-000037100000}"/>
    <cellStyle name="輸出 9 2 6 2 2 2" xfId="39475" xr:uid="{00000000-0005-0000-0000-0000B2550000}"/>
    <cellStyle name="輸出 9 2 6 2 2 3" xfId="52836" xr:uid="{00000000-0005-0000-0000-0000B2550000}"/>
    <cellStyle name="輸出 9 2 6 2 3" xfId="26671" xr:uid="{00000000-0005-0000-0000-0000B1550000}"/>
    <cellStyle name="輸出 9 2 6 3" xfId="9946" xr:uid="{00000000-0005-0000-0000-0000300C0000}"/>
    <cellStyle name="輸出 9 2 6 3 2" xfId="29547" xr:uid="{00000000-0005-0000-0000-0000B3550000}"/>
    <cellStyle name="輸出 9 2 6 3 3" xfId="44125" xr:uid="{00000000-0005-0000-0000-0000B3550000}"/>
    <cellStyle name="輸出 9 2 6 4" xfId="11371" xr:uid="{00000000-0005-0000-0000-0000AB2C0000}"/>
    <cellStyle name="輸出 9 2 6 5" xfId="12941" xr:uid="{00000000-0005-0000-0000-0000300C0000}"/>
    <cellStyle name="輸出 9 2 6 5 2" xfId="31497" xr:uid="{00000000-0005-0000-0000-0000B5550000}"/>
    <cellStyle name="輸出 9 2 6 5 3" xfId="45580" xr:uid="{00000000-0005-0000-0000-0000B5550000}"/>
    <cellStyle name="輸出 9 2 6 6" xfId="16962" xr:uid="{00000000-0005-0000-0000-0000300C0000}"/>
    <cellStyle name="輸出 9 2 6 6 2" xfId="35518" xr:uid="{00000000-0005-0000-0000-0000B6550000}"/>
    <cellStyle name="輸出 9 2 6 6 3" xfId="49211" xr:uid="{00000000-0005-0000-0000-0000B6550000}"/>
    <cellStyle name="輸出 9 2 6 7" xfId="13886" xr:uid="{00000000-0005-0000-0000-0000E0060000}"/>
    <cellStyle name="輸出 9 2 6 7 2" xfId="32442" xr:uid="{00000000-0005-0000-0000-0000B7550000}"/>
    <cellStyle name="輸出 9 2 6 7 3" xfId="46454" xr:uid="{00000000-0005-0000-0000-0000B7550000}"/>
    <cellStyle name="輸出 9 2 6 8" xfId="19400" xr:uid="{00000000-0005-0000-0000-0000300C0000}"/>
    <cellStyle name="輸出 9 2 6 8 2" xfId="37956" xr:uid="{00000000-0005-0000-0000-0000B8550000}"/>
    <cellStyle name="輸出 9 2 6 8 3" xfId="51448" xr:uid="{00000000-0005-0000-0000-0000B8550000}"/>
    <cellStyle name="輸出 9 2 6 9" xfId="21820" xr:uid="{00000000-0005-0000-0000-0000E0060000}"/>
    <cellStyle name="輸出 9 2 6 9 2" xfId="40360" xr:uid="{00000000-0005-0000-0000-0000B9550000}"/>
    <cellStyle name="輸出 9 2 6 9 3" xfId="53708" xr:uid="{00000000-0005-0000-0000-0000B9550000}"/>
    <cellStyle name="輸出 9 2 7" xfId="4926" xr:uid="{00000000-0005-0000-0000-0000250C0000}"/>
    <cellStyle name="輸出 9 2 7 2" xfId="25377" xr:uid="{00000000-0005-0000-0000-0000BA550000}"/>
    <cellStyle name="輸出 9 2 7 3" xfId="22485" xr:uid="{00000000-0005-0000-0000-0000BA550000}"/>
    <cellStyle name="輸出 9 2 8" xfId="11360" xr:uid="{00000000-0005-0000-0000-0000A02C0000}"/>
    <cellStyle name="輸出 9 2 9" xfId="15609" xr:uid="{00000000-0005-0000-0000-0000250C0000}"/>
    <cellStyle name="輸出 9 2 9 2" xfId="34165" xr:uid="{00000000-0005-0000-0000-0000BC550000}"/>
    <cellStyle name="輸出 9 2 9 3" xfId="48055" xr:uid="{00000000-0005-0000-0000-0000BC550000}"/>
    <cellStyle name="輸出 9 3" xfId="1716" xr:uid="{00000000-0005-0000-0000-0000E3060000}"/>
    <cellStyle name="輸出 9 3 10" xfId="14681" xr:uid="{00000000-0005-0000-0000-0000310C0000}"/>
    <cellStyle name="輸出 9 3 10 2" xfId="33237" xr:uid="{00000000-0005-0000-0000-0000BE550000}"/>
    <cellStyle name="輸出 9 3 10 3" xfId="47206" xr:uid="{00000000-0005-0000-0000-0000BE550000}"/>
    <cellStyle name="輸出 9 3 11" xfId="21256" xr:uid="{00000000-0005-0000-0000-0000E3060000}"/>
    <cellStyle name="輸出 9 3 11 2" xfId="39796" xr:uid="{00000000-0005-0000-0000-0000BF550000}"/>
    <cellStyle name="輸出 9 3 11 3" xfId="53144" xr:uid="{00000000-0005-0000-0000-0000BF550000}"/>
    <cellStyle name="輸出 9 3 12" xfId="19761" xr:uid="{00000000-0005-0000-0000-0000E3060000}"/>
    <cellStyle name="輸出 9 3 12 2" xfId="38317" xr:uid="{00000000-0005-0000-0000-0000C0550000}"/>
    <cellStyle name="輸出 9 3 12 3" xfId="51809" xr:uid="{00000000-0005-0000-0000-0000C0550000}"/>
    <cellStyle name="輸出 9 3 13" xfId="22410" xr:uid="{00000000-0005-0000-0000-0000310C0000}"/>
    <cellStyle name="輸出 9 3 13 2" xfId="40950" xr:uid="{00000000-0005-0000-0000-0000C1550000}"/>
    <cellStyle name="輸出 9 3 13 3" xfId="54144" xr:uid="{00000000-0005-0000-0000-0000C1550000}"/>
    <cellStyle name="輸出 9 3 14" xfId="23337" xr:uid="{00000000-0005-0000-0000-0000BD550000}"/>
    <cellStyle name="輸出 9 3 15" xfId="29768" xr:uid="{00000000-0005-0000-0000-0000BD550000}"/>
    <cellStyle name="輸出 9 3 16" xfId="54703" xr:uid="{00000000-0005-0000-0000-0000E3060000}"/>
    <cellStyle name="輸出 9 3 2" xfId="1962" xr:uid="{00000000-0005-0000-0000-0000E3060000}"/>
    <cellStyle name="輸出 9 3 2 10" xfId="17236" xr:uid="{00000000-0005-0000-0000-0000E3060000}"/>
    <cellStyle name="輸出 9 3 2 10 2" xfId="35792" xr:uid="{00000000-0005-0000-0000-0000C3550000}"/>
    <cellStyle name="輸出 9 3 2 10 3" xfId="49463" xr:uid="{00000000-0005-0000-0000-0000C3550000}"/>
    <cellStyle name="輸出 9 3 2 11" xfId="19101" xr:uid="{00000000-0005-0000-0000-0000320C0000}"/>
    <cellStyle name="輸出 9 3 2 11 2" xfId="37657" xr:uid="{00000000-0005-0000-0000-0000C4550000}"/>
    <cellStyle name="輸出 9 3 2 11 3" xfId="51149" xr:uid="{00000000-0005-0000-0000-0000C4550000}"/>
    <cellStyle name="輸出 9 3 2 12" xfId="23482" xr:uid="{00000000-0005-0000-0000-0000C2550000}"/>
    <cellStyle name="輸出 9 3 2 13" xfId="54882" xr:uid="{00000000-0005-0000-0000-0000E3060000}"/>
    <cellStyle name="輸出 9 3 2 2" xfId="5169" xr:uid="{00000000-0005-0000-0000-0000320C0000}"/>
    <cellStyle name="輸出 9 3 2 2 2" xfId="20196" xr:uid="{00000000-0005-0000-0000-00003A100000}"/>
    <cellStyle name="輸出 9 3 2 2 2 2" xfId="38748" xr:uid="{00000000-0005-0000-0000-0000C6550000}"/>
    <cellStyle name="輸出 9 3 2 2 2 3" xfId="52227" xr:uid="{00000000-0005-0000-0000-0000C6550000}"/>
    <cellStyle name="輸出 9 3 2 2 3" xfId="25586" xr:uid="{00000000-0005-0000-0000-0000C5550000}"/>
    <cellStyle name="輸出 9 3 2 3" xfId="7135" xr:uid="{00000000-0005-0000-0000-0000320C0000}"/>
    <cellStyle name="輸出 9 3 2 3 2" xfId="27320" xr:uid="{00000000-0005-0000-0000-0000C7550000}"/>
    <cellStyle name="輸出 9 3 2 3 3" xfId="42411" xr:uid="{00000000-0005-0000-0000-0000C7550000}"/>
    <cellStyle name="輸出 9 3 2 4" xfId="4072" xr:uid="{00000000-0005-0000-0000-0000320C0000}"/>
    <cellStyle name="輸出 9 3 2 4 2" xfId="24625" xr:uid="{00000000-0005-0000-0000-0000C8550000}"/>
    <cellStyle name="輸出 9 3 2 4 3" xfId="22737" xr:uid="{00000000-0005-0000-0000-0000C8550000}"/>
    <cellStyle name="輸出 9 3 2 5" xfId="7262" xr:uid="{00000000-0005-0000-0000-0000320C0000}"/>
    <cellStyle name="輸出 9 3 2 5 2" xfId="27447" xr:uid="{00000000-0005-0000-0000-0000C9550000}"/>
    <cellStyle name="輸出 9 3 2 5 3" xfId="42538" xr:uid="{00000000-0005-0000-0000-0000C9550000}"/>
    <cellStyle name="輸出 9 3 2 6" xfId="11373" xr:uid="{00000000-0005-0000-0000-0000AD2C0000}"/>
    <cellStyle name="輸出 9 3 2 7" xfId="12663" xr:uid="{00000000-0005-0000-0000-0000E3060000}"/>
    <cellStyle name="輸出 9 3 2 7 2" xfId="31219" xr:uid="{00000000-0005-0000-0000-0000CB550000}"/>
    <cellStyle name="輸出 9 3 2 7 3" xfId="45319" xr:uid="{00000000-0005-0000-0000-0000CB550000}"/>
    <cellStyle name="輸出 9 3 2 8" xfId="12224" xr:uid="{00000000-0005-0000-0000-0000310C0000}"/>
    <cellStyle name="輸出 9 3 2 8 2" xfId="30785" xr:uid="{00000000-0005-0000-0000-0000CC550000}"/>
    <cellStyle name="輸出 9 3 2 8 3" xfId="44909" xr:uid="{00000000-0005-0000-0000-0000CC550000}"/>
    <cellStyle name="輸出 9 3 2 9" xfId="11551" xr:uid="{00000000-0005-0000-0000-0000320C0000}"/>
    <cellStyle name="輸出 9 3 2 9 2" xfId="30115" xr:uid="{00000000-0005-0000-0000-0000CD550000}"/>
    <cellStyle name="輸出 9 3 2 9 3" xfId="44325" xr:uid="{00000000-0005-0000-0000-0000CD550000}"/>
    <cellStyle name="輸出 9 3 3" xfId="2886" xr:uid="{00000000-0005-0000-0000-0000E3060000}"/>
    <cellStyle name="輸出 9 3 3 10" xfId="18793" xr:uid="{00000000-0005-0000-0000-0000330C0000}"/>
    <cellStyle name="輸出 9 3 3 10 2" xfId="37349" xr:uid="{00000000-0005-0000-0000-0000CF550000}"/>
    <cellStyle name="輸出 9 3 3 10 3" xfId="50842" xr:uid="{00000000-0005-0000-0000-0000CF550000}"/>
    <cellStyle name="輸出 9 3 3 11" xfId="55707" xr:uid="{00000000-0005-0000-0000-0000E3060000}"/>
    <cellStyle name="輸出 9 3 3 2" xfId="6093" xr:uid="{00000000-0005-0000-0000-0000330C0000}"/>
    <cellStyle name="輸出 9 3 3 2 2" xfId="26501" xr:uid="{00000000-0005-0000-0000-0000D0550000}"/>
    <cellStyle name="輸出 9 3 3 2 3" xfId="41815" xr:uid="{00000000-0005-0000-0000-0000D0550000}"/>
    <cellStyle name="輸出 9 3 3 3" xfId="8059" xr:uid="{00000000-0005-0000-0000-0000330C0000}"/>
    <cellStyle name="輸出 9 3 3 3 2" xfId="28087" xr:uid="{00000000-0005-0000-0000-0000D1550000}"/>
    <cellStyle name="輸出 9 3 3 3 3" xfId="43001" xr:uid="{00000000-0005-0000-0000-0000D1550000}"/>
    <cellStyle name="輸出 9 3 3 4" xfId="8919" xr:uid="{00000000-0005-0000-0000-0000330C0000}"/>
    <cellStyle name="輸出 9 3 3 4 2" xfId="28768" xr:uid="{00000000-0005-0000-0000-0000D2550000}"/>
    <cellStyle name="輸出 9 3 3 4 3" xfId="43478" xr:uid="{00000000-0005-0000-0000-0000D2550000}"/>
    <cellStyle name="輸出 9 3 3 5" xfId="9776" xr:uid="{00000000-0005-0000-0000-0000330C0000}"/>
    <cellStyle name="輸出 9 3 3 5 2" xfId="29377" xr:uid="{00000000-0005-0000-0000-0000D3550000}"/>
    <cellStyle name="輸出 9 3 3 5 3" xfId="43975" xr:uid="{00000000-0005-0000-0000-0000D3550000}"/>
    <cellStyle name="輸出 9 3 3 6" xfId="11374" xr:uid="{00000000-0005-0000-0000-0000AE2C0000}"/>
    <cellStyle name="輸出 9 3 3 7" xfId="13003" xr:uid="{00000000-0005-0000-0000-0000330C0000}"/>
    <cellStyle name="輸出 9 3 3 7 2" xfId="31559" xr:uid="{00000000-0005-0000-0000-0000D5550000}"/>
    <cellStyle name="輸出 9 3 3 7 3" xfId="45642" xr:uid="{00000000-0005-0000-0000-0000D5550000}"/>
    <cellStyle name="輸出 9 3 3 8" xfId="16792" xr:uid="{00000000-0005-0000-0000-0000330C0000}"/>
    <cellStyle name="輸出 9 3 3 8 2" xfId="35348" xr:uid="{00000000-0005-0000-0000-0000D6550000}"/>
    <cellStyle name="輸出 9 3 3 8 3" xfId="49061" xr:uid="{00000000-0005-0000-0000-0000D6550000}"/>
    <cellStyle name="輸出 9 3 3 9" xfId="17788" xr:uid="{00000000-0005-0000-0000-0000E3060000}"/>
    <cellStyle name="輸出 9 3 3 9 2" xfId="36344" xr:uid="{00000000-0005-0000-0000-0000D7550000}"/>
    <cellStyle name="輸出 9 3 3 9 3" xfId="49948" xr:uid="{00000000-0005-0000-0000-0000D7550000}"/>
    <cellStyle name="輸出 9 3 4" xfId="3059" xr:uid="{00000000-0005-0000-0000-0000E3060000}"/>
    <cellStyle name="輸出 9 3 4 10" xfId="24261" xr:uid="{00000000-0005-0000-0000-0000D8550000}"/>
    <cellStyle name="輸出 9 3 4 11" xfId="55880" xr:uid="{00000000-0005-0000-0000-0000E3060000}"/>
    <cellStyle name="輸出 9 3 4 2" xfId="6266" xr:uid="{00000000-0005-0000-0000-0000340C0000}"/>
    <cellStyle name="輸出 9 3 4 2 2" xfId="20935" xr:uid="{00000000-0005-0000-0000-00003D100000}"/>
    <cellStyle name="輸出 9 3 4 2 2 2" xfId="39478" xr:uid="{00000000-0005-0000-0000-0000DA550000}"/>
    <cellStyle name="輸出 9 3 4 2 2 3" xfId="52839" xr:uid="{00000000-0005-0000-0000-0000DA550000}"/>
    <cellStyle name="輸出 9 3 4 2 3" xfId="26674" xr:uid="{00000000-0005-0000-0000-0000D9550000}"/>
    <cellStyle name="輸出 9 3 4 3" xfId="9949" xr:uid="{00000000-0005-0000-0000-0000340C0000}"/>
    <cellStyle name="輸出 9 3 4 3 2" xfId="29550" xr:uid="{00000000-0005-0000-0000-0000DB550000}"/>
    <cellStyle name="輸出 9 3 4 3 3" xfId="44128" xr:uid="{00000000-0005-0000-0000-0000DB550000}"/>
    <cellStyle name="輸出 9 3 4 4" xfId="11375" xr:uid="{00000000-0005-0000-0000-0000AF2C0000}"/>
    <cellStyle name="輸出 9 3 4 5" xfId="11988" xr:uid="{00000000-0005-0000-0000-0000340C0000}"/>
    <cellStyle name="輸出 9 3 4 5 2" xfId="30552" xr:uid="{00000000-0005-0000-0000-0000DD550000}"/>
    <cellStyle name="輸出 9 3 4 5 3" xfId="44696" xr:uid="{00000000-0005-0000-0000-0000DD550000}"/>
    <cellStyle name="輸出 9 3 4 6" xfId="16965" xr:uid="{00000000-0005-0000-0000-0000340C0000}"/>
    <cellStyle name="輸出 9 3 4 6 2" xfId="35521" xr:uid="{00000000-0005-0000-0000-0000DE550000}"/>
    <cellStyle name="輸出 9 3 4 6 3" xfId="49214" xr:uid="{00000000-0005-0000-0000-0000DE550000}"/>
    <cellStyle name="輸出 9 3 4 7" xfId="15261" xr:uid="{00000000-0005-0000-0000-0000E3060000}"/>
    <cellStyle name="輸出 9 3 4 7 2" xfId="33817" xr:uid="{00000000-0005-0000-0000-0000DF550000}"/>
    <cellStyle name="輸出 9 3 4 7 3" xfId="47758" xr:uid="{00000000-0005-0000-0000-0000DF550000}"/>
    <cellStyle name="輸出 9 3 4 8" xfId="16035" xr:uid="{00000000-0005-0000-0000-0000340C0000}"/>
    <cellStyle name="輸出 9 3 4 8 2" xfId="34591" xr:uid="{00000000-0005-0000-0000-0000E0550000}"/>
    <cellStyle name="輸出 9 3 4 8 3" xfId="48409" xr:uid="{00000000-0005-0000-0000-0000E0550000}"/>
    <cellStyle name="輸出 9 3 4 9" xfId="21823" xr:uid="{00000000-0005-0000-0000-0000E3060000}"/>
    <cellStyle name="輸出 9 3 4 9 2" xfId="40363" xr:uid="{00000000-0005-0000-0000-0000E1550000}"/>
    <cellStyle name="輸出 9 3 4 9 3" xfId="53711" xr:uid="{00000000-0005-0000-0000-0000E1550000}"/>
    <cellStyle name="輸出 9 3 5" xfId="4929" xr:uid="{00000000-0005-0000-0000-0000310C0000}"/>
    <cellStyle name="輸出 9 3 5 2" xfId="25380" xr:uid="{00000000-0005-0000-0000-0000E2550000}"/>
    <cellStyle name="輸出 9 3 5 3" xfId="22483" xr:uid="{00000000-0005-0000-0000-0000E2550000}"/>
    <cellStyle name="輸出 9 3 6" xfId="11372" xr:uid="{00000000-0005-0000-0000-0000AC2C0000}"/>
    <cellStyle name="輸出 9 3 7" xfId="15832" xr:uid="{00000000-0005-0000-0000-0000310C0000}"/>
    <cellStyle name="輸出 9 3 7 2" xfId="34388" xr:uid="{00000000-0005-0000-0000-0000E4550000}"/>
    <cellStyle name="輸出 9 3 7 3" xfId="48240" xr:uid="{00000000-0005-0000-0000-0000E4550000}"/>
    <cellStyle name="輸出 9 3 8" xfId="17740" xr:uid="{00000000-0005-0000-0000-0000310C0000}"/>
    <cellStyle name="輸出 9 3 8 2" xfId="36296" xr:uid="{00000000-0005-0000-0000-0000E5550000}"/>
    <cellStyle name="輸出 9 3 8 3" xfId="49905" xr:uid="{00000000-0005-0000-0000-0000E5550000}"/>
    <cellStyle name="輸出 9 3 9" xfId="14678" xr:uid="{00000000-0005-0000-0000-0000E3060000}"/>
    <cellStyle name="輸出 9 3 9 2" xfId="33234" xr:uid="{00000000-0005-0000-0000-0000E6550000}"/>
    <cellStyle name="輸出 9 3 9 3" xfId="47203" xr:uid="{00000000-0005-0000-0000-0000E6550000}"/>
    <cellStyle name="輸出 9 4" xfId="1717" xr:uid="{00000000-0005-0000-0000-0000E4060000}"/>
    <cellStyle name="輸出 9 4 10" xfId="19693" xr:uid="{00000000-0005-0000-0000-0000350C0000}"/>
    <cellStyle name="輸出 9 4 10 2" xfId="38249" xr:uid="{00000000-0005-0000-0000-0000E8550000}"/>
    <cellStyle name="輸出 9 4 10 3" xfId="51741" xr:uid="{00000000-0005-0000-0000-0000E8550000}"/>
    <cellStyle name="輸出 9 4 11" xfId="21257" xr:uid="{00000000-0005-0000-0000-0000E4060000}"/>
    <cellStyle name="輸出 9 4 11 2" xfId="39797" xr:uid="{00000000-0005-0000-0000-0000E9550000}"/>
    <cellStyle name="輸出 9 4 11 3" xfId="53145" xr:uid="{00000000-0005-0000-0000-0000E9550000}"/>
    <cellStyle name="輸出 9 4 12" xfId="19322" xr:uid="{00000000-0005-0000-0000-0000E4060000}"/>
    <cellStyle name="輸出 9 4 12 2" xfId="37878" xr:uid="{00000000-0005-0000-0000-0000EA550000}"/>
    <cellStyle name="輸出 9 4 12 3" xfId="51370" xr:uid="{00000000-0005-0000-0000-0000EA550000}"/>
    <cellStyle name="輸出 9 4 13" xfId="22411" xr:uid="{00000000-0005-0000-0000-0000350C0000}"/>
    <cellStyle name="輸出 9 4 13 2" xfId="40951" xr:uid="{00000000-0005-0000-0000-0000EB550000}"/>
    <cellStyle name="輸出 9 4 13 3" xfId="54145" xr:uid="{00000000-0005-0000-0000-0000EB550000}"/>
    <cellStyle name="輸出 9 4 14" xfId="23338" xr:uid="{00000000-0005-0000-0000-0000E7550000}"/>
    <cellStyle name="輸出 9 4 15" xfId="24126" xr:uid="{00000000-0005-0000-0000-0000E7550000}"/>
    <cellStyle name="輸出 9 4 16" xfId="54704" xr:uid="{00000000-0005-0000-0000-0000E4060000}"/>
    <cellStyle name="輸出 9 4 2" xfId="1961" xr:uid="{00000000-0005-0000-0000-0000E4060000}"/>
    <cellStyle name="輸出 9 4 2 10" xfId="16094" xr:uid="{00000000-0005-0000-0000-0000E4060000}"/>
    <cellStyle name="輸出 9 4 2 10 2" xfId="34650" xr:uid="{00000000-0005-0000-0000-0000ED550000}"/>
    <cellStyle name="輸出 9 4 2 10 3" xfId="48463" xr:uid="{00000000-0005-0000-0000-0000ED550000}"/>
    <cellStyle name="輸出 9 4 2 11" xfId="19246" xr:uid="{00000000-0005-0000-0000-0000360C0000}"/>
    <cellStyle name="輸出 9 4 2 11 2" xfId="37802" xr:uid="{00000000-0005-0000-0000-0000EE550000}"/>
    <cellStyle name="輸出 9 4 2 11 3" xfId="51294" xr:uid="{00000000-0005-0000-0000-0000EE550000}"/>
    <cellStyle name="輸出 9 4 2 12" xfId="23481" xr:uid="{00000000-0005-0000-0000-0000EC550000}"/>
    <cellStyle name="輸出 9 4 2 13" xfId="54881" xr:uid="{00000000-0005-0000-0000-0000E4060000}"/>
    <cellStyle name="輸出 9 4 2 2" xfId="5168" xr:uid="{00000000-0005-0000-0000-0000360C0000}"/>
    <cellStyle name="輸出 9 4 2 2 2" xfId="20195" xr:uid="{00000000-0005-0000-0000-000040100000}"/>
    <cellStyle name="輸出 9 4 2 2 2 2" xfId="38747" xr:uid="{00000000-0005-0000-0000-0000F0550000}"/>
    <cellStyle name="輸出 9 4 2 2 2 3" xfId="52226" xr:uid="{00000000-0005-0000-0000-0000F0550000}"/>
    <cellStyle name="輸出 9 4 2 2 3" xfId="25585" xr:uid="{00000000-0005-0000-0000-0000EF550000}"/>
    <cellStyle name="輸出 9 4 2 3" xfId="7134" xr:uid="{00000000-0005-0000-0000-0000360C0000}"/>
    <cellStyle name="輸出 9 4 2 3 2" xfId="27319" xr:uid="{00000000-0005-0000-0000-0000F1550000}"/>
    <cellStyle name="輸出 9 4 2 3 3" xfId="42410" xr:uid="{00000000-0005-0000-0000-0000F1550000}"/>
    <cellStyle name="輸出 9 4 2 4" xfId="4071" xr:uid="{00000000-0005-0000-0000-0000360C0000}"/>
    <cellStyle name="輸出 9 4 2 4 2" xfId="24624" xr:uid="{00000000-0005-0000-0000-0000F2550000}"/>
    <cellStyle name="輸出 9 4 2 4 3" xfId="22738" xr:uid="{00000000-0005-0000-0000-0000F2550000}"/>
    <cellStyle name="輸出 9 4 2 5" xfId="8321" xr:uid="{00000000-0005-0000-0000-0000360C0000}"/>
    <cellStyle name="輸出 9 4 2 5 2" xfId="28280" xr:uid="{00000000-0005-0000-0000-0000F3550000}"/>
    <cellStyle name="輸出 9 4 2 5 3" xfId="43126" xr:uid="{00000000-0005-0000-0000-0000F3550000}"/>
    <cellStyle name="輸出 9 4 2 6" xfId="11377" xr:uid="{00000000-0005-0000-0000-0000B12C0000}"/>
    <cellStyle name="輸出 9 4 2 7" xfId="12664" xr:uid="{00000000-0005-0000-0000-0000E4060000}"/>
    <cellStyle name="輸出 9 4 2 7 2" xfId="31220" xr:uid="{00000000-0005-0000-0000-0000F5550000}"/>
    <cellStyle name="輸出 9 4 2 7 3" xfId="45320" xr:uid="{00000000-0005-0000-0000-0000F5550000}"/>
    <cellStyle name="輸出 9 4 2 8" xfId="14632" xr:uid="{00000000-0005-0000-0000-0000350C0000}"/>
    <cellStyle name="輸出 9 4 2 8 2" xfId="33188" xr:uid="{00000000-0005-0000-0000-0000F6550000}"/>
    <cellStyle name="輸出 9 4 2 8 3" xfId="47158" xr:uid="{00000000-0005-0000-0000-0000F6550000}"/>
    <cellStyle name="輸出 9 4 2 9" xfId="12155" xr:uid="{00000000-0005-0000-0000-0000360C0000}"/>
    <cellStyle name="輸出 9 4 2 9 2" xfId="30718" xr:uid="{00000000-0005-0000-0000-0000F7550000}"/>
    <cellStyle name="輸出 9 4 2 9 3" xfId="44852" xr:uid="{00000000-0005-0000-0000-0000F7550000}"/>
    <cellStyle name="輸出 9 4 3" xfId="2887" xr:uid="{00000000-0005-0000-0000-0000E4060000}"/>
    <cellStyle name="輸出 9 4 3 10" xfId="19494" xr:uid="{00000000-0005-0000-0000-0000370C0000}"/>
    <cellStyle name="輸出 9 4 3 10 2" xfId="38050" xr:uid="{00000000-0005-0000-0000-0000F9550000}"/>
    <cellStyle name="輸出 9 4 3 10 3" xfId="51542" xr:uid="{00000000-0005-0000-0000-0000F9550000}"/>
    <cellStyle name="輸出 9 4 3 11" xfId="55708" xr:uid="{00000000-0005-0000-0000-0000E4060000}"/>
    <cellStyle name="輸出 9 4 3 2" xfId="6094" xr:uid="{00000000-0005-0000-0000-0000370C0000}"/>
    <cellStyle name="輸出 9 4 3 2 2" xfId="26502" xr:uid="{00000000-0005-0000-0000-0000FA550000}"/>
    <cellStyle name="輸出 9 4 3 2 3" xfId="41816" xr:uid="{00000000-0005-0000-0000-0000FA550000}"/>
    <cellStyle name="輸出 9 4 3 3" xfId="8060" xr:uid="{00000000-0005-0000-0000-0000370C0000}"/>
    <cellStyle name="輸出 9 4 3 3 2" xfId="28088" xr:uid="{00000000-0005-0000-0000-0000FB550000}"/>
    <cellStyle name="輸出 9 4 3 3 3" xfId="43002" xr:uid="{00000000-0005-0000-0000-0000FB550000}"/>
    <cellStyle name="輸出 9 4 3 4" xfId="8920" xr:uid="{00000000-0005-0000-0000-0000370C0000}"/>
    <cellStyle name="輸出 9 4 3 4 2" xfId="28769" xr:uid="{00000000-0005-0000-0000-0000FC550000}"/>
    <cellStyle name="輸出 9 4 3 4 3" xfId="43479" xr:uid="{00000000-0005-0000-0000-0000FC550000}"/>
    <cellStyle name="輸出 9 4 3 5" xfId="9777" xr:uid="{00000000-0005-0000-0000-0000370C0000}"/>
    <cellStyle name="輸出 9 4 3 5 2" xfId="29378" xr:uid="{00000000-0005-0000-0000-0000FD550000}"/>
    <cellStyle name="輸出 9 4 3 5 3" xfId="43976" xr:uid="{00000000-0005-0000-0000-0000FD550000}"/>
    <cellStyle name="輸出 9 4 3 6" xfId="11378" xr:uid="{00000000-0005-0000-0000-0000B22C0000}"/>
    <cellStyle name="輸出 9 4 3 7" xfId="13002" xr:uid="{00000000-0005-0000-0000-0000370C0000}"/>
    <cellStyle name="輸出 9 4 3 7 2" xfId="31558" xr:uid="{00000000-0005-0000-0000-0000FF550000}"/>
    <cellStyle name="輸出 9 4 3 7 3" xfId="45641" xr:uid="{00000000-0005-0000-0000-0000FF550000}"/>
    <cellStyle name="輸出 9 4 3 8" xfId="16793" xr:uid="{00000000-0005-0000-0000-0000370C0000}"/>
    <cellStyle name="輸出 9 4 3 8 2" xfId="35349" xr:uid="{00000000-0005-0000-0000-000000560000}"/>
    <cellStyle name="輸出 9 4 3 8 3" xfId="49062" xr:uid="{00000000-0005-0000-0000-000000560000}"/>
    <cellStyle name="輸出 9 4 3 9" xfId="16160" xr:uid="{00000000-0005-0000-0000-0000E4060000}"/>
    <cellStyle name="輸出 9 4 3 9 2" xfId="34716" xr:uid="{00000000-0005-0000-0000-000001560000}"/>
    <cellStyle name="輸出 9 4 3 9 3" xfId="48515" xr:uid="{00000000-0005-0000-0000-000001560000}"/>
    <cellStyle name="輸出 9 4 4" xfId="3060" xr:uid="{00000000-0005-0000-0000-0000E4060000}"/>
    <cellStyle name="輸出 9 4 4 10" xfId="24262" xr:uid="{00000000-0005-0000-0000-000002560000}"/>
    <cellStyle name="輸出 9 4 4 11" xfId="55881" xr:uid="{00000000-0005-0000-0000-0000E4060000}"/>
    <cellStyle name="輸出 9 4 4 2" xfId="6267" xr:uid="{00000000-0005-0000-0000-0000380C0000}"/>
    <cellStyle name="輸出 9 4 4 2 2" xfId="20936" xr:uid="{00000000-0005-0000-0000-000043100000}"/>
    <cellStyle name="輸出 9 4 4 2 2 2" xfId="39479" xr:uid="{00000000-0005-0000-0000-000004560000}"/>
    <cellStyle name="輸出 9 4 4 2 2 3" xfId="52840" xr:uid="{00000000-0005-0000-0000-000004560000}"/>
    <cellStyle name="輸出 9 4 4 2 3" xfId="26675" xr:uid="{00000000-0005-0000-0000-000003560000}"/>
    <cellStyle name="輸出 9 4 4 3" xfId="9950" xr:uid="{00000000-0005-0000-0000-0000380C0000}"/>
    <cellStyle name="輸出 9 4 4 3 2" xfId="29551" xr:uid="{00000000-0005-0000-0000-000005560000}"/>
    <cellStyle name="輸出 9 4 4 3 3" xfId="44129" xr:uid="{00000000-0005-0000-0000-000005560000}"/>
    <cellStyle name="輸出 9 4 4 4" xfId="11379" xr:uid="{00000000-0005-0000-0000-0000B32C0000}"/>
    <cellStyle name="輸出 9 4 4 5" xfId="11816" xr:uid="{00000000-0005-0000-0000-0000380C0000}"/>
    <cellStyle name="輸出 9 4 4 5 2" xfId="30380" xr:uid="{00000000-0005-0000-0000-000007560000}"/>
    <cellStyle name="輸出 9 4 4 5 3" xfId="44526" xr:uid="{00000000-0005-0000-0000-000007560000}"/>
    <cellStyle name="輸出 9 4 4 6" xfId="16966" xr:uid="{00000000-0005-0000-0000-0000380C0000}"/>
    <cellStyle name="輸出 9 4 4 6 2" xfId="35522" xr:uid="{00000000-0005-0000-0000-000008560000}"/>
    <cellStyle name="輸出 9 4 4 6 3" xfId="49215" xr:uid="{00000000-0005-0000-0000-000008560000}"/>
    <cellStyle name="輸出 9 4 4 7" xfId="17213" xr:uid="{00000000-0005-0000-0000-0000E4060000}"/>
    <cellStyle name="輸出 9 4 4 7 2" xfId="35769" xr:uid="{00000000-0005-0000-0000-000009560000}"/>
    <cellStyle name="輸出 9 4 4 7 3" xfId="49441" xr:uid="{00000000-0005-0000-0000-000009560000}"/>
    <cellStyle name="輸出 9 4 4 8" xfId="15724" xr:uid="{00000000-0005-0000-0000-0000380C0000}"/>
    <cellStyle name="輸出 9 4 4 8 2" xfId="34280" xr:uid="{00000000-0005-0000-0000-00000A560000}"/>
    <cellStyle name="輸出 9 4 4 8 3" xfId="48140" xr:uid="{00000000-0005-0000-0000-00000A560000}"/>
    <cellStyle name="輸出 9 4 4 9" xfId="21824" xr:uid="{00000000-0005-0000-0000-0000E4060000}"/>
    <cellStyle name="輸出 9 4 4 9 2" xfId="40364" xr:uid="{00000000-0005-0000-0000-00000B560000}"/>
    <cellStyle name="輸出 9 4 4 9 3" xfId="53712" xr:uid="{00000000-0005-0000-0000-00000B560000}"/>
    <cellStyle name="輸出 9 4 5" xfId="4930" xr:uid="{00000000-0005-0000-0000-0000350C0000}"/>
    <cellStyle name="輸出 9 4 5 2" xfId="25381" xr:uid="{00000000-0005-0000-0000-00000C560000}"/>
    <cellStyle name="輸出 9 4 5 3" xfId="22482" xr:uid="{00000000-0005-0000-0000-00000C560000}"/>
    <cellStyle name="輸出 9 4 6" xfId="11376" xr:uid="{00000000-0005-0000-0000-0000B02C0000}"/>
    <cellStyle name="輸出 9 4 7" xfId="13656" xr:uid="{00000000-0005-0000-0000-0000350C0000}"/>
    <cellStyle name="輸出 9 4 7 2" xfId="32212" xr:uid="{00000000-0005-0000-0000-00000E560000}"/>
    <cellStyle name="輸出 9 4 7 3" xfId="46257" xr:uid="{00000000-0005-0000-0000-00000E560000}"/>
    <cellStyle name="輸出 9 4 8" xfId="15611" xr:uid="{00000000-0005-0000-0000-0000350C0000}"/>
    <cellStyle name="輸出 9 4 8 2" xfId="34167" xr:uid="{00000000-0005-0000-0000-00000F560000}"/>
    <cellStyle name="輸出 9 4 8 3" xfId="48057" xr:uid="{00000000-0005-0000-0000-00000F560000}"/>
    <cellStyle name="輸出 9 4 9" xfId="18292" xr:uid="{00000000-0005-0000-0000-0000E4060000}"/>
    <cellStyle name="輸出 9 4 9 2" xfId="36848" xr:uid="{00000000-0005-0000-0000-000010560000}"/>
    <cellStyle name="輸出 9 4 9 3" xfId="50381" xr:uid="{00000000-0005-0000-0000-000010560000}"/>
    <cellStyle name="輸出 9 5" xfId="1966" xr:uid="{00000000-0005-0000-0000-0000DF060000}"/>
    <cellStyle name="輸出 9 5 10" xfId="11922" xr:uid="{00000000-0005-0000-0000-0000DF060000}"/>
    <cellStyle name="輸出 9 5 10 2" xfId="30486" xr:uid="{00000000-0005-0000-0000-000012560000}"/>
    <cellStyle name="輸出 9 5 10 3" xfId="44630" xr:uid="{00000000-0005-0000-0000-000012560000}"/>
    <cellStyle name="輸出 9 5 11" xfId="13560" xr:uid="{00000000-0005-0000-0000-0000390C0000}"/>
    <cellStyle name="輸出 9 5 11 2" xfId="32116" xr:uid="{00000000-0005-0000-0000-000013560000}"/>
    <cellStyle name="輸出 9 5 11 3" xfId="46170" xr:uid="{00000000-0005-0000-0000-000013560000}"/>
    <cellStyle name="輸出 9 5 12" xfId="23486" xr:uid="{00000000-0005-0000-0000-000011560000}"/>
    <cellStyle name="輸出 9 5 13" xfId="54886" xr:uid="{00000000-0005-0000-0000-0000DF060000}"/>
    <cellStyle name="輸出 9 5 2" xfId="5173" xr:uid="{00000000-0005-0000-0000-0000390C0000}"/>
    <cellStyle name="輸出 9 5 2 2" xfId="20200" xr:uid="{00000000-0005-0000-0000-000045100000}"/>
    <cellStyle name="輸出 9 5 2 2 2" xfId="38752" xr:uid="{00000000-0005-0000-0000-000015560000}"/>
    <cellStyle name="輸出 9 5 2 2 3" xfId="52231" xr:uid="{00000000-0005-0000-0000-000015560000}"/>
    <cellStyle name="輸出 9 5 2 3" xfId="25590" xr:uid="{00000000-0005-0000-0000-000014560000}"/>
    <cellStyle name="輸出 9 5 3" xfId="7139" xr:uid="{00000000-0005-0000-0000-0000390C0000}"/>
    <cellStyle name="輸出 9 5 3 2" xfId="27324" xr:uid="{00000000-0005-0000-0000-000016560000}"/>
    <cellStyle name="輸出 9 5 3 3" xfId="42415" xr:uid="{00000000-0005-0000-0000-000016560000}"/>
    <cellStyle name="輸出 9 5 4" xfId="4076" xr:uid="{00000000-0005-0000-0000-0000390C0000}"/>
    <cellStyle name="輸出 9 5 4 2" xfId="24629" xr:uid="{00000000-0005-0000-0000-000017560000}"/>
    <cellStyle name="輸出 9 5 4 3" xfId="24477" xr:uid="{00000000-0005-0000-0000-000017560000}"/>
    <cellStyle name="輸出 9 5 5" xfId="8320" xr:uid="{00000000-0005-0000-0000-0000390C0000}"/>
    <cellStyle name="輸出 9 5 5 2" xfId="28279" xr:uid="{00000000-0005-0000-0000-000018560000}"/>
    <cellStyle name="輸出 9 5 5 3" xfId="43125" xr:uid="{00000000-0005-0000-0000-000018560000}"/>
    <cellStyle name="輸出 9 5 6" xfId="11380" xr:uid="{00000000-0005-0000-0000-0000B42C0000}"/>
    <cellStyle name="輸出 9 5 7" xfId="12659" xr:uid="{00000000-0005-0000-0000-0000DF060000}"/>
    <cellStyle name="輸出 9 5 7 2" xfId="31215" xr:uid="{00000000-0005-0000-0000-00001A560000}"/>
    <cellStyle name="輸出 9 5 7 3" xfId="45315" xr:uid="{00000000-0005-0000-0000-00001A560000}"/>
    <cellStyle name="輸出 9 5 8" xfId="12830" xr:uid="{00000000-0005-0000-0000-0000380C0000}"/>
    <cellStyle name="輸出 9 5 8 2" xfId="31386" xr:uid="{00000000-0005-0000-0000-00001B560000}"/>
    <cellStyle name="輸出 9 5 8 3" xfId="45473" xr:uid="{00000000-0005-0000-0000-00001B560000}"/>
    <cellStyle name="輸出 9 5 9" xfId="11701" xr:uid="{00000000-0005-0000-0000-0000390C0000}"/>
    <cellStyle name="輸出 9 5 9 2" xfId="30265" xr:uid="{00000000-0005-0000-0000-00001C560000}"/>
    <cellStyle name="輸出 9 5 9 3" xfId="44416" xr:uid="{00000000-0005-0000-0000-00001C560000}"/>
    <cellStyle name="輸出 9 6" xfId="2882" xr:uid="{00000000-0005-0000-0000-0000DF060000}"/>
    <cellStyle name="輸出 9 6 10" xfId="15853" xr:uid="{00000000-0005-0000-0000-00003A0C0000}"/>
    <cellStyle name="輸出 9 6 10 2" xfId="34409" xr:uid="{00000000-0005-0000-0000-00001E560000}"/>
    <cellStyle name="輸出 9 6 10 3" xfId="48260" xr:uid="{00000000-0005-0000-0000-00001E560000}"/>
    <cellStyle name="輸出 9 6 11" xfId="55703" xr:uid="{00000000-0005-0000-0000-0000DF060000}"/>
    <cellStyle name="輸出 9 6 2" xfId="6089" xr:uid="{00000000-0005-0000-0000-00003A0C0000}"/>
    <cellStyle name="輸出 9 6 2 2" xfId="26497" xr:uid="{00000000-0005-0000-0000-00001F560000}"/>
    <cellStyle name="輸出 9 6 2 3" xfId="41811" xr:uid="{00000000-0005-0000-0000-00001F560000}"/>
    <cellStyle name="輸出 9 6 3" xfId="8055" xr:uid="{00000000-0005-0000-0000-00003A0C0000}"/>
    <cellStyle name="輸出 9 6 3 2" xfId="28083" xr:uid="{00000000-0005-0000-0000-000020560000}"/>
    <cellStyle name="輸出 9 6 3 3" xfId="42997" xr:uid="{00000000-0005-0000-0000-000020560000}"/>
    <cellStyle name="輸出 9 6 4" xfId="8915" xr:uid="{00000000-0005-0000-0000-00003A0C0000}"/>
    <cellStyle name="輸出 9 6 4 2" xfId="28764" xr:uid="{00000000-0005-0000-0000-000021560000}"/>
    <cellStyle name="輸出 9 6 4 3" xfId="43474" xr:uid="{00000000-0005-0000-0000-000021560000}"/>
    <cellStyle name="輸出 9 6 5" xfId="9772" xr:uid="{00000000-0005-0000-0000-00003A0C0000}"/>
    <cellStyle name="輸出 9 6 5 2" xfId="29373" xr:uid="{00000000-0005-0000-0000-000022560000}"/>
    <cellStyle name="輸出 9 6 5 3" xfId="43971" xr:uid="{00000000-0005-0000-0000-000022560000}"/>
    <cellStyle name="輸出 9 6 6" xfId="11381" xr:uid="{00000000-0005-0000-0000-0000B52C0000}"/>
    <cellStyle name="輸出 9 6 7" xfId="13007" xr:uid="{00000000-0005-0000-0000-00003A0C0000}"/>
    <cellStyle name="輸出 9 6 7 2" xfId="31563" xr:uid="{00000000-0005-0000-0000-000024560000}"/>
    <cellStyle name="輸出 9 6 7 3" xfId="45646" xr:uid="{00000000-0005-0000-0000-000024560000}"/>
    <cellStyle name="輸出 9 6 8" xfId="16788" xr:uid="{00000000-0005-0000-0000-00003A0C0000}"/>
    <cellStyle name="輸出 9 6 8 2" xfId="35344" xr:uid="{00000000-0005-0000-0000-000025560000}"/>
    <cellStyle name="輸出 9 6 8 3" xfId="49057" xr:uid="{00000000-0005-0000-0000-000025560000}"/>
    <cellStyle name="輸出 9 6 9" xfId="17192" xr:uid="{00000000-0005-0000-0000-0000DF060000}"/>
    <cellStyle name="輸出 9 6 9 2" xfId="35748" xr:uid="{00000000-0005-0000-0000-000026560000}"/>
    <cellStyle name="輸出 9 6 9 3" xfId="49422" xr:uid="{00000000-0005-0000-0000-000026560000}"/>
    <cellStyle name="輸出 9 7" xfId="3055" xr:uid="{00000000-0005-0000-0000-0000DF060000}"/>
    <cellStyle name="輸出 9 7 10" xfId="24257" xr:uid="{00000000-0005-0000-0000-000027560000}"/>
    <cellStyle name="輸出 9 7 11" xfId="55876" xr:uid="{00000000-0005-0000-0000-0000DF060000}"/>
    <cellStyle name="輸出 9 7 2" xfId="6262" xr:uid="{00000000-0005-0000-0000-00003B0C0000}"/>
    <cellStyle name="輸出 9 7 2 2" xfId="20931" xr:uid="{00000000-0005-0000-0000-000048100000}"/>
    <cellStyle name="輸出 9 7 2 2 2" xfId="39474" xr:uid="{00000000-0005-0000-0000-000029560000}"/>
    <cellStyle name="輸出 9 7 2 2 3" xfId="52835" xr:uid="{00000000-0005-0000-0000-000029560000}"/>
    <cellStyle name="輸出 9 7 2 3" xfId="26670" xr:uid="{00000000-0005-0000-0000-000028560000}"/>
    <cellStyle name="輸出 9 7 3" xfId="9945" xr:uid="{00000000-0005-0000-0000-00003B0C0000}"/>
    <cellStyle name="輸出 9 7 3 2" xfId="29546" xr:uid="{00000000-0005-0000-0000-00002A560000}"/>
    <cellStyle name="輸出 9 7 3 3" xfId="44124" xr:uid="{00000000-0005-0000-0000-00002A560000}"/>
    <cellStyle name="輸出 9 7 4" xfId="11382" xr:uid="{00000000-0005-0000-0000-0000B62C0000}"/>
    <cellStyle name="輸出 9 7 5" xfId="11825" xr:uid="{00000000-0005-0000-0000-00003B0C0000}"/>
    <cellStyle name="輸出 9 7 5 2" xfId="30389" xr:uid="{00000000-0005-0000-0000-00002C560000}"/>
    <cellStyle name="輸出 9 7 5 3" xfId="44534" xr:uid="{00000000-0005-0000-0000-00002C560000}"/>
    <cellStyle name="輸出 9 7 6" xfId="16961" xr:uid="{00000000-0005-0000-0000-00003B0C0000}"/>
    <cellStyle name="輸出 9 7 6 2" xfId="35517" xr:uid="{00000000-0005-0000-0000-00002D560000}"/>
    <cellStyle name="輸出 9 7 6 3" xfId="49210" xr:uid="{00000000-0005-0000-0000-00002D560000}"/>
    <cellStyle name="輸出 9 7 7" xfId="18229" xr:uid="{00000000-0005-0000-0000-0000DF060000}"/>
    <cellStyle name="輸出 9 7 7 2" xfId="36785" xr:uid="{00000000-0005-0000-0000-00002E560000}"/>
    <cellStyle name="輸出 9 7 7 3" xfId="50330" xr:uid="{00000000-0005-0000-0000-00002E560000}"/>
    <cellStyle name="輸出 9 7 8" xfId="19649" xr:uid="{00000000-0005-0000-0000-00003B0C0000}"/>
    <cellStyle name="輸出 9 7 8 2" xfId="38205" xr:uid="{00000000-0005-0000-0000-00002F560000}"/>
    <cellStyle name="輸出 9 7 8 3" xfId="51697" xr:uid="{00000000-0005-0000-0000-00002F560000}"/>
    <cellStyle name="輸出 9 7 9" xfId="21819" xr:uid="{00000000-0005-0000-0000-0000DF060000}"/>
    <cellStyle name="輸出 9 7 9 2" xfId="40359" xr:uid="{00000000-0005-0000-0000-000030560000}"/>
    <cellStyle name="輸出 9 7 9 3" xfId="53707" xr:uid="{00000000-0005-0000-0000-000030560000}"/>
    <cellStyle name="輸出 9 8" xfId="4925" xr:uid="{00000000-0005-0000-0000-0000240C0000}"/>
    <cellStyle name="輸出 9 8 2" xfId="25376" xr:uid="{00000000-0005-0000-0000-000031560000}"/>
    <cellStyle name="輸出 9 8 3" xfId="27641" xr:uid="{00000000-0005-0000-0000-000031560000}"/>
    <cellStyle name="輸出 9 9" xfId="11359" xr:uid="{00000000-0005-0000-0000-00009F2C0000}"/>
    <cellStyle name="隨後的超連結" xfId="1718" xr:uid="{00000000-0005-0000-0000-0000E5060000}"/>
    <cellStyle name="隨後的超連結 2" xfId="11383" xr:uid="{00000000-0005-0000-0000-0000B72C0000}"/>
    <cellStyle name="檢查儲存格 10" xfId="1719" xr:uid="{00000000-0005-0000-0000-0000E6060000}"/>
    <cellStyle name="檢查儲存格 10 2" xfId="11384" xr:uid="{00000000-0005-0000-0000-0000B82C0000}"/>
    <cellStyle name="檢查儲存格 2" xfId="1720" xr:uid="{00000000-0005-0000-0000-0000E7060000}"/>
    <cellStyle name="檢查儲存格 2 2" xfId="11385" xr:uid="{00000000-0005-0000-0000-0000B92C0000}"/>
    <cellStyle name="檢查儲存格 3" xfId="1721" xr:uid="{00000000-0005-0000-0000-0000E8060000}"/>
    <cellStyle name="檢查儲存格 3 2" xfId="11386" xr:uid="{00000000-0005-0000-0000-0000BA2C0000}"/>
    <cellStyle name="檢查儲存格 4" xfId="1722" xr:uid="{00000000-0005-0000-0000-0000E9060000}"/>
    <cellStyle name="檢查儲存格 4 2" xfId="11387" xr:uid="{00000000-0005-0000-0000-0000BB2C0000}"/>
    <cellStyle name="檢查儲存格 5" xfId="1723" xr:uid="{00000000-0005-0000-0000-0000EA060000}"/>
    <cellStyle name="檢查儲存格 5 2" xfId="11388" xr:uid="{00000000-0005-0000-0000-0000BC2C0000}"/>
    <cellStyle name="檢查儲存格 6" xfId="1724" xr:uid="{00000000-0005-0000-0000-0000EB060000}"/>
    <cellStyle name="檢查儲存格 6 2" xfId="11389" xr:uid="{00000000-0005-0000-0000-0000BD2C0000}"/>
    <cellStyle name="檢查儲存格 7" xfId="1725" xr:uid="{00000000-0005-0000-0000-0000EC060000}"/>
    <cellStyle name="檢查儲存格 7 2" xfId="11390" xr:uid="{00000000-0005-0000-0000-0000BE2C0000}"/>
    <cellStyle name="檢查儲存格 8" xfId="1726" xr:uid="{00000000-0005-0000-0000-0000ED060000}"/>
    <cellStyle name="檢查儲存格 8 2" xfId="11391" xr:uid="{00000000-0005-0000-0000-0000BF2C0000}"/>
    <cellStyle name="檢查儲存格 9" xfId="1727" xr:uid="{00000000-0005-0000-0000-0000EE060000}"/>
    <cellStyle name="檢查儲存格 9 2" xfId="11392" xr:uid="{00000000-0005-0000-0000-0000C02C0000}"/>
    <cellStyle name="縮" xfId="1728" xr:uid="{00000000-0005-0000-0000-0000EF060000}"/>
    <cellStyle name="縮 2" xfId="11393" xr:uid="{00000000-0005-0000-0000-0000C12C0000}"/>
    <cellStyle name="總計" xfId="1729" xr:uid="{00000000-0005-0000-0000-0000F0060000}"/>
    <cellStyle name="總計 10" xfId="15607" xr:uid="{00000000-0005-0000-0000-0000470C0000}"/>
    <cellStyle name="總計 10 2" xfId="34163" xr:uid="{00000000-0005-0000-0000-00004A560000}"/>
    <cellStyle name="總計 11" xfId="13437" xr:uid="{00000000-0005-0000-0000-0000470C0000}"/>
    <cellStyle name="總計 11 2" xfId="31993" xr:uid="{00000000-0005-0000-0000-00004B560000}"/>
    <cellStyle name="總計 12" xfId="15744" xr:uid="{00000000-0005-0000-0000-0000F0060000}"/>
    <cellStyle name="總計 12 2" xfId="34300" xr:uid="{00000000-0005-0000-0000-00004C560000}"/>
    <cellStyle name="總計 13" xfId="19257" xr:uid="{00000000-0005-0000-0000-0000470C0000}"/>
    <cellStyle name="總計 13 2" xfId="37813" xr:uid="{00000000-0005-0000-0000-00004D560000}"/>
    <cellStyle name="總計 13 3" xfId="51305" xr:uid="{00000000-0005-0000-0000-00004D560000}"/>
    <cellStyle name="總計 14" xfId="21258" xr:uid="{00000000-0005-0000-0000-0000F0060000}"/>
    <cellStyle name="總計 14 2" xfId="39798" xr:uid="{00000000-0005-0000-0000-00004E560000}"/>
    <cellStyle name="總計 14 3" xfId="53146" xr:uid="{00000000-0005-0000-0000-00004E560000}"/>
    <cellStyle name="總計 15" xfId="19316" xr:uid="{00000000-0005-0000-0000-0000F0060000}"/>
    <cellStyle name="總計 15 2" xfId="37872" xr:uid="{00000000-0005-0000-0000-00004F560000}"/>
    <cellStyle name="總計 15 3" xfId="51364" xr:uid="{00000000-0005-0000-0000-00004F560000}"/>
    <cellStyle name="總計 16" xfId="22412" xr:uid="{00000000-0005-0000-0000-0000470C0000}"/>
    <cellStyle name="總計 16 2" xfId="40952" xr:uid="{00000000-0005-0000-0000-000050560000}"/>
    <cellStyle name="總計 16 3" xfId="54146" xr:uid="{00000000-0005-0000-0000-000050560000}"/>
    <cellStyle name="總計 17" xfId="23339" xr:uid="{00000000-0005-0000-0000-000049560000}"/>
    <cellStyle name="總計 18" xfId="29761" xr:uid="{00000000-0005-0000-0000-000049560000}"/>
    <cellStyle name="總計 19" xfId="54705" xr:uid="{00000000-0005-0000-0000-0000F0060000}"/>
    <cellStyle name="總計 2" xfId="1730" xr:uid="{00000000-0005-0000-0000-0000F1060000}"/>
    <cellStyle name="總計 2 10" xfId="18509" xr:uid="{00000000-0005-0000-0000-0000480C0000}"/>
    <cellStyle name="總計 2 10 2" xfId="37065" xr:uid="{00000000-0005-0000-0000-000052560000}"/>
    <cellStyle name="總計 2 11" xfId="15154" xr:uid="{00000000-0005-0000-0000-0000F1060000}"/>
    <cellStyle name="總計 2 11 2" xfId="33710" xr:uid="{00000000-0005-0000-0000-000053560000}"/>
    <cellStyle name="總計 2 12" xfId="18891" xr:uid="{00000000-0005-0000-0000-0000480C0000}"/>
    <cellStyle name="總計 2 12 2" xfId="37447" xr:uid="{00000000-0005-0000-0000-000054560000}"/>
    <cellStyle name="總計 2 12 3" xfId="50939" xr:uid="{00000000-0005-0000-0000-000054560000}"/>
    <cellStyle name="總計 2 13" xfId="21259" xr:uid="{00000000-0005-0000-0000-0000F1060000}"/>
    <cellStyle name="總計 2 13 2" xfId="39799" xr:uid="{00000000-0005-0000-0000-000055560000}"/>
    <cellStyle name="總計 2 13 3" xfId="53147" xr:uid="{00000000-0005-0000-0000-000055560000}"/>
    <cellStyle name="總計 2 14" xfId="19781" xr:uid="{00000000-0005-0000-0000-0000F1060000}"/>
    <cellStyle name="總計 2 14 2" xfId="38337" xr:uid="{00000000-0005-0000-0000-000056560000}"/>
    <cellStyle name="總計 2 14 3" xfId="51829" xr:uid="{00000000-0005-0000-0000-000056560000}"/>
    <cellStyle name="總計 2 15" xfId="22413" xr:uid="{00000000-0005-0000-0000-0000480C0000}"/>
    <cellStyle name="總計 2 15 2" xfId="40953" xr:uid="{00000000-0005-0000-0000-000057560000}"/>
    <cellStyle name="總計 2 15 3" xfId="54147" xr:uid="{00000000-0005-0000-0000-000057560000}"/>
    <cellStyle name="總計 2 16" xfId="23340" xr:uid="{00000000-0005-0000-0000-000051560000}"/>
    <cellStyle name="總計 2 17" xfId="29764" xr:uid="{00000000-0005-0000-0000-000051560000}"/>
    <cellStyle name="總計 2 18" xfId="54706" xr:uid="{00000000-0005-0000-0000-0000F1060000}"/>
    <cellStyle name="總計 2 2" xfId="1731" xr:uid="{00000000-0005-0000-0000-0000F2060000}"/>
    <cellStyle name="總計 2 2 10" xfId="18759" xr:uid="{00000000-0005-0000-0000-0000490C0000}"/>
    <cellStyle name="總計 2 2 10 2" xfId="37315" xr:uid="{00000000-0005-0000-0000-000059560000}"/>
    <cellStyle name="總計 2 2 10 3" xfId="50812" xr:uid="{00000000-0005-0000-0000-000059560000}"/>
    <cellStyle name="總計 2 2 11" xfId="21260" xr:uid="{00000000-0005-0000-0000-0000F2060000}"/>
    <cellStyle name="總計 2 2 11 2" xfId="39800" xr:uid="{00000000-0005-0000-0000-00005A560000}"/>
    <cellStyle name="總計 2 2 11 3" xfId="53148" xr:uid="{00000000-0005-0000-0000-00005A560000}"/>
    <cellStyle name="總計 2 2 12" xfId="19867" xr:uid="{00000000-0005-0000-0000-0000F2060000}"/>
    <cellStyle name="總計 2 2 12 2" xfId="38423" xr:uid="{00000000-0005-0000-0000-00005B560000}"/>
    <cellStyle name="總計 2 2 12 3" xfId="51915" xr:uid="{00000000-0005-0000-0000-00005B560000}"/>
    <cellStyle name="總計 2 2 13" xfId="22414" xr:uid="{00000000-0005-0000-0000-0000490C0000}"/>
    <cellStyle name="總計 2 2 13 2" xfId="40954" xr:uid="{00000000-0005-0000-0000-00005C560000}"/>
    <cellStyle name="總計 2 2 13 3" xfId="54148" xr:uid="{00000000-0005-0000-0000-00005C560000}"/>
    <cellStyle name="總計 2 2 14" xfId="23341" xr:uid="{00000000-0005-0000-0000-000058560000}"/>
    <cellStyle name="總計 2 2 15" xfId="29763" xr:uid="{00000000-0005-0000-0000-000058560000}"/>
    <cellStyle name="總計 2 2 16" xfId="54707" xr:uid="{00000000-0005-0000-0000-0000F2060000}"/>
    <cellStyle name="總計 2 2 2" xfId="1947" xr:uid="{00000000-0005-0000-0000-0000F2060000}"/>
    <cellStyle name="總計 2 2 2 10" xfId="14924" xr:uid="{00000000-0005-0000-0000-0000F2060000}"/>
    <cellStyle name="總計 2 2 2 10 2" xfId="33480" xr:uid="{00000000-0005-0000-0000-00005E560000}"/>
    <cellStyle name="總計 2 2 2 11" xfId="19191" xr:uid="{00000000-0005-0000-0000-00004A0C0000}"/>
    <cellStyle name="總計 2 2 2 11 2" xfId="37747" xr:uid="{00000000-0005-0000-0000-00005F560000}"/>
    <cellStyle name="總計 2 2 2 11 3" xfId="51239" xr:uid="{00000000-0005-0000-0000-00005F560000}"/>
    <cellStyle name="總計 2 2 2 12" xfId="23477" xr:uid="{00000000-0005-0000-0000-00005D560000}"/>
    <cellStyle name="總計 2 2 2 13" xfId="54867" xr:uid="{00000000-0005-0000-0000-0000F2060000}"/>
    <cellStyle name="總計 2 2 2 2" xfId="5154" xr:uid="{00000000-0005-0000-0000-00004A0C0000}"/>
    <cellStyle name="總計 2 2 2 2 2" xfId="20181" xr:uid="{00000000-0005-0000-0000-000058100000}"/>
    <cellStyle name="總計 2 2 2 2 2 2" xfId="38733" xr:uid="{00000000-0005-0000-0000-000061560000}"/>
    <cellStyle name="總計 2 2 2 2 3" xfId="25571" xr:uid="{00000000-0005-0000-0000-000060560000}"/>
    <cellStyle name="總計 2 2 2 3" xfId="7120" xr:uid="{00000000-0005-0000-0000-00004A0C0000}"/>
    <cellStyle name="總計 2 2 2 3 2" xfId="27305" xr:uid="{00000000-0005-0000-0000-000062560000}"/>
    <cellStyle name="總計 2 2 2 4" xfId="4057" xr:uid="{00000000-0005-0000-0000-00004A0C0000}"/>
    <cellStyle name="總計 2 2 2 4 2" xfId="24610" xr:uid="{00000000-0005-0000-0000-000063560000}"/>
    <cellStyle name="總計 2 2 2 5" xfId="7270" xr:uid="{00000000-0005-0000-0000-00004A0C0000}"/>
    <cellStyle name="總計 2 2 2 5 2" xfId="27455" xr:uid="{00000000-0005-0000-0000-000064560000}"/>
    <cellStyle name="總計 2 2 2 6" xfId="11397" xr:uid="{00000000-0005-0000-0000-0000C52C0000}"/>
    <cellStyle name="總計 2 2 2 7" xfId="12678" xr:uid="{00000000-0005-0000-0000-0000F2060000}"/>
    <cellStyle name="總計 2 2 2 7 2" xfId="31234" xr:uid="{00000000-0005-0000-0000-000066560000}"/>
    <cellStyle name="總計 2 2 2 8" xfId="14417" xr:uid="{00000000-0005-0000-0000-0000490C0000}"/>
    <cellStyle name="總計 2 2 2 8 2" xfId="32973" xr:uid="{00000000-0005-0000-0000-000067560000}"/>
    <cellStyle name="總計 2 2 2 8 3" xfId="46957" xr:uid="{00000000-0005-0000-0000-000067560000}"/>
    <cellStyle name="總計 2 2 2 9" xfId="11501" xr:uid="{00000000-0005-0000-0000-00004A0C0000}"/>
    <cellStyle name="總計 2 2 2 9 2" xfId="30065" xr:uid="{00000000-0005-0000-0000-000068560000}"/>
    <cellStyle name="總計 2 2 3" xfId="2890" xr:uid="{00000000-0005-0000-0000-0000F2060000}"/>
    <cellStyle name="總計 2 2 3 10" xfId="19721" xr:uid="{00000000-0005-0000-0000-00004B0C0000}"/>
    <cellStyle name="總計 2 2 3 10 2" xfId="38277" xr:uid="{00000000-0005-0000-0000-00006A560000}"/>
    <cellStyle name="總計 2 2 3 10 3" xfId="51769" xr:uid="{00000000-0005-0000-0000-00006A560000}"/>
    <cellStyle name="總計 2 2 3 11" xfId="55711" xr:uid="{00000000-0005-0000-0000-0000F2060000}"/>
    <cellStyle name="總計 2 2 3 2" xfId="6097" xr:uid="{00000000-0005-0000-0000-00004B0C0000}"/>
    <cellStyle name="總計 2 2 3 2 2" xfId="26505" xr:uid="{00000000-0005-0000-0000-00006B560000}"/>
    <cellStyle name="總計 2 2 3 3" xfId="8063" xr:uid="{00000000-0005-0000-0000-00004B0C0000}"/>
    <cellStyle name="總計 2 2 3 3 2" xfId="28091" xr:uid="{00000000-0005-0000-0000-00006C560000}"/>
    <cellStyle name="總計 2 2 3 4" xfId="8923" xr:uid="{00000000-0005-0000-0000-00004B0C0000}"/>
    <cellStyle name="總計 2 2 3 4 2" xfId="28772" xr:uid="{00000000-0005-0000-0000-00006D560000}"/>
    <cellStyle name="總計 2 2 3 5" xfId="9780" xr:uid="{00000000-0005-0000-0000-00004B0C0000}"/>
    <cellStyle name="總計 2 2 3 5 2" xfId="29381" xr:uid="{00000000-0005-0000-0000-00006E560000}"/>
    <cellStyle name="總計 2 2 3 6" xfId="11398" xr:uid="{00000000-0005-0000-0000-0000C62C0000}"/>
    <cellStyle name="總計 2 2 3 7" xfId="12999" xr:uid="{00000000-0005-0000-0000-00004B0C0000}"/>
    <cellStyle name="總計 2 2 3 7 2" xfId="31555" xr:uid="{00000000-0005-0000-0000-000070560000}"/>
    <cellStyle name="總計 2 2 3 7 3" xfId="45638" xr:uid="{00000000-0005-0000-0000-000070560000}"/>
    <cellStyle name="總計 2 2 3 8" xfId="16796" xr:uid="{00000000-0005-0000-0000-00004B0C0000}"/>
    <cellStyle name="總計 2 2 3 8 2" xfId="35352" xr:uid="{00000000-0005-0000-0000-000071560000}"/>
    <cellStyle name="總計 2 2 3 9" xfId="17668" xr:uid="{00000000-0005-0000-0000-0000F2060000}"/>
    <cellStyle name="總計 2 2 3 9 2" xfId="36224" xr:uid="{00000000-0005-0000-0000-000072560000}"/>
    <cellStyle name="總計 2 2 4" xfId="3063" xr:uid="{00000000-0005-0000-0000-0000F2060000}"/>
    <cellStyle name="總計 2 2 4 10" xfId="24265" xr:uid="{00000000-0005-0000-0000-000073560000}"/>
    <cellStyle name="總計 2 2 4 11" xfId="55884" xr:uid="{00000000-0005-0000-0000-0000F2060000}"/>
    <cellStyle name="總計 2 2 4 2" xfId="6270" xr:uid="{00000000-0005-0000-0000-00004C0C0000}"/>
    <cellStyle name="總計 2 2 4 2 2" xfId="20939" xr:uid="{00000000-0005-0000-0000-00005B100000}"/>
    <cellStyle name="總計 2 2 4 2 2 2" xfId="39482" xr:uid="{00000000-0005-0000-0000-000075560000}"/>
    <cellStyle name="總計 2 2 4 2 3" xfId="26678" xr:uid="{00000000-0005-0000-0000-000074560000}"/>
    <cellStyle name="總計 2 2 4 3" xfId="9953" xr:uid="{00000000-0005-0000-0000-00004C0C0000}"/>
    <cellStyle name="總計 2 2 4 3 2" xfId="29554" xr:uid="{00000000-0005-0000-0000-000076560000}"/>
    <cellStyle name="總計 2 2 4 4" xfId="11399" xr:uid="{00000000-0005-0000-0000-0000C72C0000}"/>
    <cellStyle name="總計 2 2 4 5" xfId="11815" xr:uid="{00000000-0005-0000-0000-00004C0C0000}"/>
    <cellStyle name="總計 2 2 4 5 2" xfId="30379" xr:uid="{00000000-0005-0000-0000-000078560000}"/>
    <cellStyle name="總計 2 2 4 5 3" xfId="44525" xr:uid="{00000000-0005-0000-0000-000078560000}"/>
    <cellStyle name="總計 2 2 4 6" xfId="16969" xr:uid="{00000000-0005-0000-0000-00004C0C0000}"/>
    <cellStyle name="總計 2 2 4 6 2" xfId="35525" xr:uid="{00000000-0005-0000-0000-000079560000}"/>
    <cellStyle name="總計 2 2 4 7" xfId="18219" xr:uid="{00000000-0005-0000-0000-0000F2060000}"/>
    <cellStyle name="總計 2 2 4 7 2" xfId="36775" xr:uid="{00000000-0005-0000-0000-00007A560000}"/>
    <cellStyle name="總計 2 2 4 8" xfId="18016" xr:uid="{00000000-0005-0000-0000-00004C0C0000}"/>
    <cellStyle name="總計 2 2 4 8 2" xfId="36572" xr:uid="{00000000-0005-0000-0000-00007B560000}"/>
    <cellStyle name="總計 2 2 4 8 3" xfId="50140" xr:uid="{00000000-0005-0000-0000-00007B560000}"/>
    <cellStyle name="總計 2 2 4 9" xfId="21827" xr:uid="{00000000-0005-0000-0000-0000F2060000}"/>
    <cellStyle name="總計 2 2 4 9 2" xfId="40367" xr:uid="{00000000-0005-0000-0000-00007C560000}"/>
    <cellStyle name="總計 2 2 4 9 3" xfId="53715" xr:uid="{00000000-0005-0000-0000-00007C560000}"/>
    <cellStyle name="總計 2 2 5" xfId="4944" xr:uid="{00000000-0005-0000-0000-0000490C0000}"/>
    <cellStyle name="總計 2 2 5 2" xfId="25384" xr:uid="{00000000-0005-0000-0000-00007D560000}"/>
    <cellStyle name="總計 2 2 6" xfId="11396" xr:uid="{00000000-0005-0000-0000-0000C42C0000}"/>
    <cellStyle name="總計 2 2 7" xfId="14897" xr:uid="{00000000-0005-0000-0000-0000490C0000}"/>
    <cellStyle name="總計 2 2 7 2" xfId="33453" xr:uid="{00000000-0005-0000-0000-00007F560000}"/>
    <cellStyle name="總計 2 2 8" xfId="18294" xr:uid="{00000000-0005-0000-0000-0000490C0000}"/>
    <cellStyle name="總計 2 2 8 2" xfId="36850" xr:uid="{00000000-0005-0000-0000-000080560000}"/>
    <cellStyle name="總計 2 2 9" xfId="18830" xr:uid="{00000000-0005-0000-0000-0000F2060000}"/>
    <cellStyle name="總計 2 2 9 2" xfId="37386" xr:uid="{00000000-0005-0000-0000-000081560000}"/>
    <cellStyle name="總計 2 3" xfId="1732" xr:uid="{00000000-0005-0000-0000-0000F3060000}"/>
    <cellStyle name="總計 2 3 10" xfId="19213" xr:uid="{00000000-0005-0000-0000-00004D0C0000}"/>
    <cellStyle name="總計 2 3 10 2" xfId="37769" xr:uid="{00000000-0005-0000-0000-000083560000}"/>
    <cellStyle name="總計 2 3 10 3" xfId="51261" xr:uid="{00000000-0005-0000-0000-000083560000}"/>
    <cellStyle name="總計 2 3 11" xfId="21261" xr:uid="{00000000-0005-0000-0000-0000F3060000}"/>
    <cellStyle name="總計 2 3 11 2" xfId="39801" xr:uid="{00000000-0005-0000-0000-000084560000}"/>
    <cellStyle name="總計 2 3 11 3" xfId="53149" xr:uid="{00000000-0005-0000-0000-000084560000}"/>
    <cellStyle name="總計 2 3 12" xfId="19301" xr:uid="{00000000-0005-0000-0000-0000F3060000}"/>
    <cellStyle name="總計 2 3 12 2" xfId="37857" xr:uid="{00000000-0005-0000-0000-000085560000}"/>
    <cellStyle name="總計 2 3 12 3" xfId="51349" xr:uid="{00000000-0005-0000-0000-000085560000}"/>
    <cellStyle name="總計 2 3 13" xfId="22415" xr:uid="{00000000-0005-0000-0000-00004D0C0000}"/>
    <cellStyle name="總計 2 3 13 2" xfId="40955" xr:uid="{00000000-0005-0000-0000-000086560000}"/>
    <cellStyle name="總計 2 3 13 3" xfId="54149" xr:uid="{00000000-0005-0000-0000-000086560000}"/>
    <cellStyle name="總計 2 3 14" xfId="23342" xr:uid="{00000000-0005-0000-0000-000082560000}"/>
    <cellStyle name="總計 2 3 15" xfId="24123" xr:uid="{00000000-0005-0000-0000-000082560000}"/>
    <cellStyle name="總計 2 3 16" xfId="54708" xr:uid="{00000000-0005-0000-0000-0000F3060000}"/>
    <cellStyle name="總計 2 3 2" xfId="1946" xr:uid="{00000000-0005-0000-0000-0000F3060000}"/>
    <cellStyle name="總計 2 3 2 10" xfId="13875" xr:uid="{00000000-0005-0000-0000-0000F3060000}"/>
    <cellStyle name="總計 2 3 2 10 2" xfId="32431" xr:uid="{00000000-0005-0000-0000-000088560000}"/>
    <cellStyle name="總計 2 3 2 11" xfId="18628" xr:uid="{00000000-0005-0000-0000-00004E0C0000}"/>
    <cellStyle name="總計 2 3 2 11 2" xfId="37184" xr:uid="{00000000-0005-0000-0000-000089560000}"/>
    <cellStyle name="總計 2 3 2 11 3" xfId="50686" xr:uid="{00000000-0005-0000-0000-000089560000}"/>
    <cellStyle name="總計 2 3 2 12" xfId="23476" xr:uid="{00000000-0005-0000-0000-000087560000}"/>
    <cellStyle name="總計 2 3 2 13" xfId="54866" xr:uid="{00000000-0005-0000-0000-0000F3060000}"/>
    <cellStyle name="總計 2 3 2 2" xfId="5153" xr:uid="{00000000-0005-0000-0000-00004E0C0000}"/>
    <cellStyle name="總計 2 3 2 2 2" xfId="20180" xr:uid="{00000000-0005-0000-0000-00005E100000}"/>
    <cellStyle name="總計 2 3 2 2 2 2" xfId="38732" xr:uid="{00000000-0005-0000-0000-00008B560000}"/>
    <cellStyle name="總計 2 3 2 2 3" xfId="25570" xr:uid="{00000000-0005-0000-0000-00008A560000}"/>
    <cellStyle name="總計 2 3 2 3" xfId="7119" xr:uid="{00000000-0005-0000-0000-00004E0C0000}"/>
    <cellStyle name="總計 2 3 2 3 2" xfId="27304" xr:uid="{00000000-0005-0000-0000-00008C560000}"/>
    <cellStyle name="總計 2 3 2 4" xfId="4056" xr:uid="{00000000-0005-0000-0000-00004E0C0000}"/>
    <cellStyle name="總計 2 3 2 4 2" xfId="24609" xr:uid="{00000000-0005-0000-0000-00008D560000}"/>
    <cellStyle name="總計 2 3 2 5" xfId="6653" xr:uid="{00000000-0005-0000-0000-00004E0C0000}"/>
    <cellStyle name="總計 2 3 2 5 2" xfId="26914" xr:uid="{00000000-0005-0000-0000-00008E560000}"/>
    <cellStyle name="總計 2 3 2 6" xfId="11401" xr:uid="{00000000-0005-0000-0000-0000C92C0000}"/>
    <cellStyle name="總計 2 3 2 7" xfId="12679" xr:uid="{00000000-0005-0000-0000-0000F3060000}"/>
    <cellStyle name="總計 2 3 2 7 2" xfId="31235" xr:uid="{00000000-0005-0000-0000-000090560000}"/>
    <cellStyle name="總計 2 3 2 8" xfId="11934" xr:uid="{00000000-0005-0000-0000-00004D0C0000}"/>
    <cellStyle name="總計 2 3 2 8 2" xfId="30498" xr:uid="{00000000-0005-0000-0000-000091560000}"/>
    <cellStyle name="總計 2 3 2 8 3" xfId="44642" xr:uid="{00000000-0005-0000-0000-000091560000}"/>
    <cellStyle name="總計 2 3 2 9" xfId="13642" xr:uid="{00000000-0005-0000-0000-00004E0C0000}"/>
    <cellStyle name="總計 2 3 2 9 2" xfId="32198" xr:uid="{00000000-0005-0000-0000-000092560000}"/>
    <cellStyle name="總計 2 3 3" xfId="2891" xr:uid="{00000000-0005-0000-0000-0000F3060000}"/>
    <cellStyle name="總計 2 3 3 10" xfId="15566" xr:uid="{00000000-0005-0000-0000-00004F0C0000}"/>
    <cellStyle name="總計 2 3 3 10 2" xfId="34122" xr:uid="{00000000-0005-0000-0000-000094560000}"/>
    <cellStyle name="總計 2 3 3 10 3" xfId="48017" xr:uid="{00000000-0005-0000-0000-000094560000}"/>
    <cellStyle name="總計 2 3 3 11" xfId="55712" xr:uid="{00000000-0005-0000-0000-0000F3060000}"/>
    <cellStyle name="總計 2 3 3 2" xfId="6098" xr:uid="{00000000-0005-0000-0000-00004F0C0000}"/>
    <cellStyle name="總計 2 3 3 2 2" xfId="26506" xr:uid="{00000000-0005-0000-0000-000095560000}"/>
    <cellStyle name="總計 2 3 3 3" xfId="8064" xr:uid="{00000000-0005-0000-0000-00004F0C0000}"/>
    <cellStyle name="總計 2 3 3 3 2" xfId="28092" xr:uid="{00000000-0005-0000-0000-000096560000}"/>
    <cellStyle name="總計 2 3 3 4" xfId="8924" xr:uid="{00000000-0005-0000-0000-00004F0C0000}"/>
    <cellStyle name="總計 2 3 3 4 2" xfId="28773" xr:uid="{00000000-0005-0000-0000-000097560000}"/>
    <cellStyle name="總計 2 3 3 5" xfId="9781" xr:uid="{00000000-0005-0000-0000-00004F0C0000}"/>
    <cellStyle name="總計 2 3 3 5 2" xfId="29382" xr:uid="{00000000-0005-0000-0000-000098560000}"/>
    <cellStyle name="總計 2 3 3 6" xfId="11402" xr:uid="{00000000-0005-0000-0000-0000CA2C0000}"/>
    <cellStyle name="總計 2 3 3 7" xfId="12998" xr:uid="{00000000-0005-0000-0000-00004F0C0000}"/>
    <cellStyle name="總計 2 3 3 7 2" xfId="31554" xr:uid="{00000000-0005-0000-0000-00009A560000}"/>
    <cellStyle name="總計 2 3 3 7 3" xfId="45637" xr:uid="{00000000-0005-0000-0000-00009A560000}"/>
    <cellStyle name="總計 2 3 3 8" xfId="16797" xr:uid="{00000000-0005-0000-0000-00004F0C0000}"/>
    <cellStyle name="總計 2 3 3 8 2" xfId="35353" xr:uid="{00000000-0005-0000-0000-00009B560000}"/>
    <cellStyle name="總計 2 3 3 9" xfId="18505" xr:uid="{00000000-0005-0000-0000-0000F3060000}"/>
    <cellStyle name="總計 2 3 3 9 2" xfId="37061" xr:uid="{00000000-0005-0000-0000-00009C560000}"/>
    <cellStyle name="總計 2 3 4" xfId="3064" xr:uid="{00000000-0005-0000-0000-0000F3060000}"/>
    <cellStyle name="總計 2 3 4 10" xfId="24266" xr:uid="{00000000-0005-0000-0000-00009D560000}"/>
    <cellStyle name="總計 2 3 4 11" xfId="55885" xr:uid="{00000000-0005-0000-0000-0000F3060000}"/>
    <cellStyle name="總計 2 3 4 2" xfId="6271" xr:uid="{00000000-0005-0000-0000-0000500C0000}"/>
    <cellStyle name="總計 2 3 4 2 2" xfId="20940" xr:uid="{00000000-0005-0000-0000-000061100000}"/>
    <cellStyle name="總計 2 3 4 2 2 2" xfId="39483" xr:uid="{00000000-0005-0000-0000-00009F560000}"/>
    <cellStyle name="總計 2 3 4 2 3" xfId="26679" xr:uid="{00000000-0005-0000-0000-00009E560000}"/>
    <cellStyle name="總計 2 3 4 3" xfId="9954" xr:uid="{00000000-0005-0000-0000-0000500C0000}"/>
    <cellStyle name="總計 2 3 4 3 2" xfId="29555" xr:uid="{00000000-0005-0000-0000-0000A0560000}"/>
    <cellStyle name="總計 2 3 4 4" xfId="11403" xr:uid="{00000000-0005-0000-0000-0000CB2C0000}"/>
    <cellStyle name="總計 2 3 4 5" xfId="11989" xr:uid="{00000000-0005-0000-0000-0000500C0000}"/>
    <cellStyle name="總計 2 3 4 5 2" xfId="30553" xr:uid="{00000000-0005-0000-0000-0000A2560000}"/>
    <cellStyle name="總計 2 3 4 5 3" xfId="44697" xr:uid="{00000000-0005-0000-0000-0000A2560000}"/>
    <cellStyle name="總計 2 3 4 6" xfId="16970" xr:uid="{00000000-0005-0000-0000-0000500C0000}"/>
    <cellStyle name="總計 2 3 4 6 2" xfId="35526" xr:uid="{00000000-0005-0000-0000-0000A3560000}"/>
    <cellStyle name="總計 2 3 4 7" xfId="15950" xr:uid="{00000000-0005-0000-0000-0000F3060000}"/>
    <cellStyle name="總計 2 3 4 7 2" xfId="34506" xr:uid="{00000000-0005-0000-0000-0000A4560000}"/>
    <cellStyle name="總計 2 3 4 8" xfId="15721" xr:uid="{00000000-0005-0000-0000-0000500C0000}"/>
    <cellStyle name="總計 2 3 4 8 2" xfId="34277" xr:uid="{00000000-0005-0000-0000-0000A5560000}"/>
    <cellStyle name="總計 2 3 4 8 3" xfId="48137" xr:uid="{00000000-0005-0000-0000-0000A5560000}"/>
    <cellStyle name="總計 2 3 4 9" xfId="21828" xr:uid="{00000000-0005-0000-0000-0000F3060000}"/>
    <cellStyle name="總計 2 3 4 9 2" xfId="40368" xr:uid="{00000000-0005-0000-0000-0000A6560000}"/>
    <cellStyle name="總計 2 3 4 9 3" xfId="53716" xr:uid="{00000000-0005-0000-0000-0000A6560000}"/>
    <cellStyle name="總計 2 3 5" xfId="4945" xr:uid="{00000000-0005-0000-0000-00004D0C0000}"/>
    <cellStyle name="總計 2 3 5 2" xfId="25385" xr:uid="{00000000-0005-0000-0000-0000A7560000}"/>
    <cellStyle name="總計 2 3 6" xfId="11400" xr:uid="{00000000-0005-0000-0000-0000C82C0000}"/>
    <cellStyle name="總計 2 3 7" xfId="15831" xr:uid="{00000000-0005-0000-0000-00004D0C0000}"/>
    <cellStyle name="總計 2 3 7 2" xfId="34387" xr:uid="{00000000-0005-0000-0000-0000A9560000}"/>
    <cellStyle name="總計 2 3 8" xfId="17996" xr:uid="{00000000-0005-0000-0000-00004D0C0000}"/>
    <cellStyle name="總計 2 3 8 2" xfId="36552" xr:uid="{00000000-0005-0000-0000-0000AA560000}"/>
    <cellStyle name="總計 2 3 9" xfId="15980" xr:uid="{00000000-0005-0000-0000-0000F3060000}"/>
    <cellStyle name="總計 2 3 9 2" xfId="34536" xr:uid="{00000000-0005-0000-0000-0000AB560000}"/>
    <cellStyle name="總計 2 4" xfId="1948" xr:uid="{00000000-0005-0000-0000-0000F1060000}"/>
    <cellStyle name="總計 2 4 10" xfId="17645" xr:uid="{00000000-0005-0000-0000-0000F1060000}"/>
    <cellStyle name="總計 2 4 10 2" xfId="36201" xr:uid="{00000000-0005-0000-0000-0000AD560000}"/>
    <cellStyle name="總計 2 4 11" xfId="19109" xr:uid="{00000000-0005-0000-0000-0000510C0000}"/>
    <cellStyle name="總計 2 4 11 2" xfId="37665" xr:uid="{00000000-0005-0000-0000-0000AE560000}"/>
    <cellStyle name="總計 2 4 11 3" xfId="51157" xr:uid="{00000000-0005-0000-0000-0000AE560000}"/>
    <cellStyle name="總計 2 4 12" xfId="23478" xr:uid="{00000000-0005-0000-0000-0000AC560000}"/>
    <cellStyle name="總計 2 4 13" xfId="54868" xr:uid="{00000000-0005-0000-0000-0000F1060000}"/>
    <cellStyle name="總計 2 4 2" xfId="5155" xr:uid="{00000000-0005-0000-0000-0000510C0000}"/>
    <cellStyle name="總計 2 4 2 2" xfId="20182" xr:uid="{00000000-0005-0000-0000-000063100000}"/>
    <cellStyle name="總計 2 4 2 2 2" xfId="38734" xr:uid="{00000000-0005-0000-0000-0000B0560000}"/>
    <cellStyle name="總計 2 4 2 3" xfId="25572" xr:uid="{00000000-0005-0000-0000-0000AF560000}"/>
    <cellStyle name="總計 2 4 3" xfId="7121" xr:uid="{00000000-0005-0000-0000-0000510C0000}"/>
    <cellStyle name="總計 2 4 3 2" xfId="27306" xr:uid="{00000000-0005-0000-0000-0000B1560000}"/>
    <cellStyle name="總計 2 4 4" xfId="4058" xr:uid="{00000000-0005-0000-0000-0000510C0000}"/>
    <cellStyle name="總計 2 4 4 2" xfId="24611" xr:uid="{00000000-0005-0000-0000-0000B2560000}"/>
    <cellStyle name="總計 2 4 5" xfId="6654" xr:uid="{00000000-0005-0000-0000-0000510C0000}"/>
    <cellStyle name="總計 2 4 5 2" xfId="26915" xr:uid="{00000000-0005-0000-0000-0000B3560000}"/>
    <cellStyle name="總計 2 4 6" xfId="11404" xr:uid="{00000000-0005-0000-0000-0000CC2C0000}"/>
    <cellStyle name="總計 2 4 7" xfId="12677" xr:uid="{00000000-0005-0000-0000-0000F1060000}"/>
    <cellStyle name="總計 2 4 7 2" xfId="31233" xr:uid="{00000000-0005-0000-0000-0000B5560000}"/>
    <cellStyle name="總計 2 4 8" xfId="14628" xr:uid="{00000000-0005-0000-0000-0000500C0000}"/>
    <cellStyle name="總計 2 4 8 2" xfId="33184" xr:uid="{00000000-0005-0000-0000-0000B6560000}"/>
    <cellStyle name="總計 2 4 8 3" xfId="47154" xr:uid="{00000000-0005-0000-0000-0000B6560000}"/>
    <cellStyle name="總計 2 4 9" xfId="13603" xr:uid="{00000000-0005-0000-0000-0000510C0000}"/>
    <cellStyle name="總計 2 4 9 2" xfId="32159" xr:uid="{00000000-0005-0000-0000-0000B7560000}"/>
    <cellStyle name="總計 2 5" xfId="2889" xr:uid="{00000000-0005-0000-0000-0000F1060000}"/>
    <cellStyle name="總計 2 5 10" xfId="19387" xr:uid="{00000000-0005-0000-0000-0000520C0000}"/>
    <cellStyle name="總計 2 5 10 2" xfId="37943" xr:uid="{00000000-0005-0000-0000-0000B9560000}"/>
    <cellStyle name="總計 2 5 10 3" xfId="51435" xr:uid="{00000000-0005-0000-0000-0000B9560000}"/>
    <cellStyle name="總計 2 5 11" xfId="55710" xr:uid="{00000000-0005-0000-0000-0000F1060000}"/>
    <cellStyle name="總計 2 5 2" xfId="6096" xr:uid="{00000000-0005-0000-0000-0000520C0000}"/>
    <cellStyle name="總計 2 5 2 2" xfId="26504" xr:uid="{00000000-0005-0000-0000-0000BA560000}"/>
    <cellStyle name="總計 2 5 3" xfId="8062" xr:uid="{00000000-0005-0000-0000-0000520C0000}"/>
    <cellStyle name="總計 2 5 3 2" xfId="28090" xr:uid="{00000000-0005-0000-0000-0000BB560000}"/>
    <cellStyle name="總計 2 5 4" xfId="8922" xr:uid="{00000000-0005-0000-0000-0000520C0000}"/>
    <cellStyle name="總計 2 5 4 2" xfId="28771" xr:uid="{00000000-0005-0000-0000-0000BC560000}"/>
    <cellStyle name="總計 2 5 5" xfId="9779" xr:uid="{00000000-0005-0000-0000-0000520C0000}"/>
    <cellStyle name="總計 2 5 5 2" xfId="29380" xr:uid="{00000000-0005-0000-0000-0000BD560000}"/>
    <cellStyle name="總計 2 5 6" xfId="11405" xr:uid="{00000000-0005-0000-0000-0000CD2C0000}"/>
    <cellStyle name="總計 2 5 7" xfId="13000" xr:uid="{00000000-0005-0000-0000-0000520C0000}"/>
    <cellStyle name="總計 2 5 7 2" xfId="31556" xr:uid="{00000000-0005-0000-0000-0000BF560000}"/>
    <cellStyle name="總計 2 5 7 3" xfId="45639" xr:uid="{00000000-0005-0000-0000-0000BF560000}"/>
    <cellStyle name="總計 2 5 8" xfId="16795" xr:uid="{00000000-0005-0000-0000-0000520C0000}"/>
    <cellStyle name="總計 2 5 8 2" xfId="35351" xr:uid="{00000000-0005-0000-0000-0000C0560000}"/>
    <cellStyle name="總計 2 5 9" xfId="18297" xr:uid="{00000000-0005-0000-0000-0000F1060000}"/>
    <cellStyle name="總計 2 5 9 2" xfId="36853" xr:uid="{00000000-0005-0000-0000-0000C1560000}"/>
    <cellStyle name="總計 2 6" xfId="3062" xr:uid="{00000000-0005-0000-0000-0000F1060000}"/>
    <cellStyle name="總計 2 6 10" xfId="24264" xr:uid="{00000000-0005-0000-0000-0000C2560000}"/>
    <cellStyle name="總計 2 6 11" xfId="55883" xr:uid="{00000000-0005-0000-0000-0000F1060000}"/>
    <cellStyle name="總計 2 6 2" xfId="6269" xr:uid="{00000000-0005-0000-0000-0000530C0000}"/>
    <cellStyle name="總計 2 6 2 2" xfId="20938" xr:uid="{00000000-0005-0000-0000-000066100000}"/>
    <cellStyle name="總計 2 6 2 2 2" xfId="39481" xr:uid="{00000000-0005-0000-0000-0000C4560000}"/>
    <cellStyle name="總計 2 6 2 3" xfId="26677" xr:uid="{00000000-0005-0000-0000-0000C3560000}"/>
    <cellStyle name="總計 2 6 3" xfId="9952" xr:uid="{00000000-0005-0000-0000-0000530C0000}"/>
    <cellStyle name="總計 2 6 3 2" xfId="29553" xr:uid="{00000000-0005-0000-0000-0000C5560000}"/>
    <cellStyle name="總計 2 6 4" xfId="11406" xr:uid="{00000000-0005-0000-0000-0000CE2C0000}"/>
    <cellStyle name="總計 2 6 5" xfId="11987" xr:uid="{00000000-0005-0000-0000-0000530C0000}"/>
    <cellStyle name="總計 2 6 5 2" xfId="30551" xr:uid="{00000000-0005-0000-0000-0000C7560000}"/>
    <cellStyle name="總計 2 6 5 3" xfId="44695" xr:uid="{00000000-0005-0000-0000-0000C7560000}"/>
    <cellStyle name="總計 2 6 6" xfId="16968" xr:uid="{00000000-0005-0000-0000-0000530C0000}"/>
    <cellStyle name="總計 2 6 6 2" xfId="35524" xr:uid="{00000000-0005-0000-0000-0000C8560000}"/>
    <cellStyle name="總計 2 6 7" xfId="17385" xr:uid="{00000000-0005-0000-0000-0000F1060000}"/>
    <cellStyle name="總計 2 6 7 2" xfId="35941" xr:uid="{00000000-0005-0000-0000-0000C9560000}"/>
    <cellStyle name="總計 2 6 8" xfId="19022" xr:uid="{00000000-0005-0000-0000-0000530C0000}"/>
    <cellStyle name="總計 2 6 8 2" xfId="37578" xr:uid="{00000000-0005-0000-0000-0000CA560000}"/>
    <cellStyle name="總計 2 6 8 3" xfId="51070" xr:uid="{00000000-0005-0000-0000-0000CA560000}"/>
    <cellStyle name="總計 2 6 9" xfId="21826" xr:uid="{00000000-0005-0000-0000-0000F1060000}"/>
    <cellStyle name="總計 2 6 9 2" xfId="40366" xr:uid="{00000000-0005-0000-0000-0000CB560000}"/>
    <cellStyle name="總計 2 6 9 3" xfId="53714" xr:uid="{00000000-0005-0000-0000-0000CB560000}"/>
    <cellStyle name="總計 2 7" xfId="4943" xr:uid="{00000000-0005-0000-0000-0000480C0000}"/>
    <cellStyle name="總計 2 7 2" xfId="25383" xr:uid="{00000000-0005-0000-0000-0000CC560000}"/>
    <cellStyle name="總計 2 8" xfId="11395" xr:uid="{00000000-0005-0000-0000-0000C32C0000}"/>
    <cellStyle name="總計 2 9" xfId="15761" xr:uid="{00000000-0005-0000-0000-0000480C0000}"/>
    <cellStyle name="總計 2 9 2" xfId="34317" xr:uid="{00000000-0005-0000-0000-0000CE560000}"/>
    <cellStyle name="總計 3" xfId="1733" xr:uid="{00000000-0005-0000-0000-0000F4060000}"/>
    <cellStyle name="總計 3 10" xfId="18892" xr:uid="{00000000-0005-0000-0000-0000540C0000}"/>
    <cellStyle name="總計 3 10 2" xfId="37448" xr:uid="{00000000-0005-0000-0000-0000D0560000}"/>
    <cellStyle name="總計 3 10 3" xfId="50940" xr:uid="{00000000-0005-0000-0000-0000D0560000}"/>
    <cellStyle name="總計 3 11" xfId="21262" xr:uid="{00000000-0005-0000-0000-0000F4060000}"/>
    <cellStyle name="總計 3 11 2" xfId="39802" xr:uid="{00000000-0005-0000-0000-0000D1560000}"/>
    <cellStyle name="總計 3 11 3" xfId="53150" xr:uid="{00000000-0005-0000-0000-0000D1560000}"/>
    <cellStyle name="總計 3 12" xfId="13683" xr:uid="{00000000-0005-0000-0000-0000F4060000}"/>
    <cellStyle name="總計 3 12 2" xfId="32239" xr:uid="{00000000-0005-0000-0000-0000D2560000}"/>
    <cellStyle name="總計 3 12 3" xfId="46276" xr:uid="{00000000-0005-0000-0000-0000D2560000}"/>
    <cellStyle name="總計 3 13" xfId="22416" xr:uid="{00000000-0005-0000-0000-0000540C0000}"/>
    <cellStyle name="總計 3 13 2" xfId="40956" xr:uid="{00000000-0005-0000-0000-0000D3560000}"/>
    <cellStyle name="總計 3 13 3" xfId="54150" xr:uid="{00000000-0005-0000-0000-0000D3560000}"/>
    <cellStyle name="總計 3 14" xfId="23343" xr:uid="{00000000-0005-0000-0000-0000CF560000}"/>
    <cellStyle name="總計 3 15" xfId="29762" xr:uid="{00000000-0005-0000-0000-0000CF560000}"/>
    <cellStyle name="總計 3 16" xfId="54709" xr:uid="{00000000-0005-0000-0000-0000F4060000}"/>
    <cellStyle name="總計 3 2" xfId="1945" xr:uid="{00000000-0005-0000-0000-0000F4060000}"/>
    <cellStyle name="總計 3 2 10" xfId="15939" xr:uid="{00000000-0005-0000-0000-0000F4060000}"/>
    <cellStyle name="總計 3 2 10 2" xfId="34495" xr:uid="{00000000-0005-0000-0000-0000D5560000}"/>
    <cellStyle name="總計 3 2 11" xfId="19249" xr:uid="{00000000-0005-0000-0000-0000550C0000}"/>
    <cellStyle name="總計 3 2 11 2" xfId="37805" xr:uid="{00000000-0005-0000-0000-0000D6560000}"/>
    <cellStyle name="總計 3 2 11 3" xfId="51297" xr:uid="{00000000-0005-0000-0000-0000D6560000}"/>
    <cellStyle name="總計 3 2 12" xfId="23475" xr:uid="{00000000-0005-0000-0000-0000D4560000}"/>
    <cellStyle name="總計 3 2 13" xfId="54865" xr:uid="{00000000-0005-0000-0000-0000F4060000}"/>
    <cellStyle name="總計 3 2 2" xfId="5152" xr:uid="{00000000-0005-0000-0000-0000550C0000}"/>
    <cellStyle name="總計 3 2 2 2" xfId="20179" xr:uid="{00000000-0005-0000-0000-000069100000}"/>
    <cellStyle name="總計 3 2 2 2 2" xfId="38731" xr:uid="{00000000-0005-0000-0000-0000D8560000}"/>
    <cellStyle name="總計 3 2 2 3" xfId="25569" xr:uid="{00000000-0005-0000-0000-0000D7560000}"/>
    <cellStyle name="總計 3 2 3" xfId="7118" xr:uid="{00000000-0005-0000-0000-0000550C0000}"/>
    <cellStyle name="總計 3 2 3 2" xfId="27303" xr:uid="{00000000-0005-0000-0000-0000D9560000}"/>
    <cellStyle name="總計 3 2 4" xfId="4055" xr:uid="{00000000-0005-0000-0000-0000550C0000}"/>
    <cellStyle name="總計 3 2 4 2" xfId="24608" xr:uid="{00000000-0005-0000-0000-0000DA560000}"/>
    <cellStyle name="總計 3 2 5" xfId="7273" xr:uid="{00000000-0005-0000-0000-0000550C0000}"/>
    <cellStyle name="總計 3 2 5 2" xfId="27458" xr:uid="{00000000-0005-0000-0000-0000DB560000}"/>
    <cellStyle name="總計 3 2 6" xfId="11408" xr:uid="{00000000-0005-0000-0000-0000D02C0000}"/>
    <cellStyle name="總計 3 2 7" xfId="12680" xr:uid="{00000000-0005-0000-0000-0000F4060000}"/>
    <cellStyle name="總計 3 2 7 2" xfId="31236" xr:uid="{00000000-0005-0000-0000-0000DD560000}"/>
    <cellStyle name="總計 3 2 8" xfId="12197" xr:uid="{00000000-0005-0000-0000-0000540C0000}"/>
    <cellStyle name="總計 3 2 8 2" xfId="30760" xr:uid="{00000000-0005-0000-0000-0000DE560000}"/>
    <cellStyle name="總計 3 2 8 3" xfId="44886" xr:uid="{00000000-0005-0000-0000-0000DE560000}"/>
    <cellStyle name="總計 3 2 9" xfId="14442" xr:uid="{00000000-0005-0000-0000-0000550C0000}"/>
    <cellStyle name="總計 3 2 9 2" xfId="32998" xr:uid="{00000000-0005-0000-0000-0000DF560000}"/>
    <cellStyle name="總計 3 3" xfId="2892" xr:uid="{00000000-0005-0000-0000-0000F4060000}"/>
    <cellStyle name="總計 3 3 10" xfId="18827" xr:uid="{00000000-0005-0000-0000-0000560C0000}"/>
    <cellStyle name="總計 3 3 10 2" xfId="37383" xr:uid="{00000000-0005-0000-0000-0000E1560000}"/>
    <cellStyle name="總計 3 3 10 3" xfId="50876" xr:uid="{00000000-0005-0000-0000-0000E1560000}"/>
    <cellStyle name="總計 3 3 11" xfId="55713" xr:uid="{00000000-0005-0000-0000-0000F4060000}"/>
    <cellStyle name="總計 3 3 2" xfId="6099" xr:uid="{00000000-0005-0000-0000-0000560C0000}"/>
    <cellStyle name="總計 3 3 2 2" xfId="26507" xr:uid="{00000000-0005-0000-0000-0000E2560000}"/>
    <cellStyle name="總計 3 3 3" xfId="8065" xr:uid="{00000000-0005-0000-0000-0000560C0000}"/>
    <cellStyle name="總計 3 3 3 2" xfId="28093" xr:uid="{00000000-0005-0000-0000-0000E3560000}"/>
    <cellStyle name="總計 3 3 4" xfId="8925" xr:uid="{00000000-0005-0000-0000-0000560C0000}"/>
    <cellStyle name="總計 3 3 4 2" xfId="28774" xr:uid="{00000000-0005-0000-0000-0000E4560000}"/>
    <cellStyle name="總計 3 3 5" xfId="9782" xr:uid="{00000000-0005-0000-0000-0000560C0000}"/>
    <cellStyle name="總計 3 3 5 2" xfId="29383" xr:uid="{00000000-0005-0000-0000-0000E5560000}"/>
    <cellStyle name="總計 3 3 6" xfId="11409" xr:uid="{00000000-0005-0000-0000-0000D12C0000}"/>
    <cellStyle name="總計 3 3 7" xfId="12997" xr:uid="{00000000-0005-0000-0000-0000560C0000}"/>
    <cellStyle name="總計 3 3 7 2" xfId="31553" xr:uid="{00000000-0005-0000-0000-0000E7560000}"/>
    <cellStyle name="總計 3 3 7 3" xfId="45636" xr:uid="{00000000-0005-0000-0000-0000E7560000}"/>
    <cellStyle name="總計 3 3 8" xfId="16798" xr:uid="{00000000-0005-0000-0000-0000560C0000}"/>
    <cellStyle name="總計 3 3 8 2" xfId="35354" xr:uid="{00000000-0005-0000-0000-0000E8560000}"/>
    <cellStyle name="總計 3 3 9" xfId="17898" xr:uid="{00000000-0005-0000-0000-0000F4060000}"/>
    <cellStyle name="總計 3 3 9 2" xfId="36454" xr:uid="{00000000-0005-0000-0000-0000E9560000}"/>
    <cellStyle name="總計 3 4" xfId="3065" xr:uid="{00000000-0005-0000-0000-0000F4060000}"/>
    <cellStyle name="總計 3 4 10" xfId="24267" xr:uid="{00000000-0005-0000-0000-0000EA560000}"/>
    <cellStyle name="總計 3 4 11" xfId="55886" xr:uid="{00000000-0005-0000-0000-0000F4060000}"/>
    <cellStyle name="總計 3 4 2" xfId="6272" xr:uid="{00000000-0005-0000-0000-0000570C0000}"/>
    <cellStyle name="總計 3 4 2 2" xfId="20941" xr:uid="{00000000-0005-0000-0000-00006C100000}"/>
    <cellStyle name="總計 3 4 2 2 2" xfId="39484" xr:uid="{00000000-0005-0000-0000-0000EC560000}"/>
    <cellStyle name="總計 3 4 2 3" xfId="26680" xr:uid="{00000000-0005-0000-0000-0000EB560000}"/>
    <cellStyle name="總計 3 4 3" xfId="9955" xr:uid="{00000000-0005-0000-0000-0000570C0000}"/>
    <cellStyle name="總計 3 4 3 2" xfId="29556" xr:uid="{00000000-0005-0000-0000-0000ED560000}"/>
    <cellStyle name="總計 3 4 4" xfId="11410" xr:uid="{00000000-0005-0000-0000-0000D22C0000}"/>
    <cellStyle name="總計 3 4 5" xfId="11817" xr:uid="{00000000-0005-0000-0000-0000570C0000}"/>
    <cellStyle name="總計 3 4 5 2" xfId="30381" xr:uid="{00000000-0005-0000-0000-0000EF560000}"/>
    <cellStyle name="總計 3 4 5 3" xfId="44527" xr:uid="{00000000-0005-0000-0000-0000EF560000}"/>
    <cellStyle name="總計 3 4 6" xfId="16971" xr:uid="{00000000-0005-0000-0000-0000570C0000}"/>
    <cellStyle name="總計 3 4 6 2" xfId="35527" xr:uid="{00000000-0005-0000-0000-0000F0560000}"/>
    <cellStyle name="總計 3 4 7" xfId="18242" xr:uid="{00000000-0005-0000-0000-0000F4060000}"/>
    <cellStyle name="總計 3 4 7 2" xfId="36798" xr:uid="{00000000-0005-0000-0000-0000F1560000}"/>
    <cellStyle name="總計 3 4 8" xfId="19601" xr:uid="{00000000-0005-0000-0000-0000570C0000}"/>
    <cellStyle name="總計 3 4 8 2" xfId="38157" xr:uid="{00000000-0005-0000-0000-0000F2560000}"/>
    <cellStyle name="總計 3 4 8 3" xfId="51649" xr:uid="{00000000-0005-0000-0000-0000F2560000}"/>
    <cellStyle name="總計 3 4 9" xfId="21829" xr:uid="{00000000-0005-0000-0000-0000F4060000}"/>
    <cellStyle name="總計 3 4 9 2" xfId="40369" xr:uid="{00000000-0005-0000-0000-0000F3560000}"/>
    <cellStyle name="總計 3 4 9 3" xfId="53717" xr:uid="{00000000-0005-0000-0000-0000F3560000}"/>
    <cellStyle name="總計 3 5" xfId="4946" xr:uid="{00000000-0005-0000-0000-0000540C0000}"/>
    <cellStyle name="總計 3 5 2" xfId="25386" xr:uid="{00000000-0005-0000-0000-0000F4560000}"/>
    <cellStyle name="總計 3 6" xfId="11407" xr:uid="{00000000-0005-0000-0000-0000CF2C0000}"/>
    <cellStyle name="總計 3 7" xfId="12319" xr:uid="{00000000-0005-0000-0000-0000540C0000}"/>
    <cellStyle name="總計 3 7 2" xfId="30880" xr:uid="{00000000-0005-0000-0000-0000F6560000}"/>
    <cellStyle name="總計 3 8" xfId="17739" xr:uid="{00000000-0005-0000-0000-0000540C0000}"/>
    <cellStyle name="總計 3 8 2" xfId="36295" xr:uid="{00000000-0005-0000-0000-0000F7560000}"/>
    <cellStyle name="總計 3 9" xfId="17481" xr:uid="{00000000-0005-0000-0000-0000F4060000}"/>
    <cellStyle name="總計 3 9 2" xfId="36037" xr:uid="{00000000-0005-0000-0000-0000F8560000}"/>
    <cellStyle name="總計 4" xfId="1734" xr:uid="{00000000-0005-0000-0000-0000F5060000}"/>
    <cellStyle name="總計 4 10" xfId="14230" xr:uid="{00000000-0005-0000-0000-0000580C0000}"/>
    <cellStyle name="總計 4 10 2" xfId="32786" xr:uid="{00000000-0005-0000-0000-0000FA560000}"/>
    <cellStyle name="總計 4 10 3" xfId="46783" xr:uid="{00000000-0005-0000-0000-0000FA560000}"/>
    <cellStyle name="總計 4 11" xfId="21263" xr:uid="{00000000-0005-0000-0000-0000F5060000}"/>
    <cellStyle name="總計 4 11 2" xfId="39803" xr:uid="{00000000-0005-0000-0000-0000FB560000}"/>
    <cellStyle name="總計 4 11 3" xfId="53151" xr:uid="{00000000-0005-0000-0000-0000FB560000}"/>
    <cellStyle name="總計 4 12" xfId="21075" xr:uid="{00000000-0005-0000-0000-0000F5060000}"/>
    <cellStyle name="總計 4 12 2" xfId="39615" xr:uid="{00000000-0005-0000-0000-0000FC560000}"/>
    <cellStyle name="總計 4 12 3" xfId="52963" xr:uid="{00000000-0005-0000-0000-0000FC560000}"/>
    <cellStyle name="總計 4 13" xfId="22417" xr:uid="{00000000-0005-0000-0000-0000580C0000}"/>
    <cellStyle name="總計 4 13 2" xfId="40957" xr:uid="{00000000-0005-0000-0000-0000FD560000}"/>
    <cellStyle name="總計 4 13 3" xfId="54151" xr:uid="{00000000-0005-0000-0000-0000FD560000}"/>
    <cellStyle name="總計 4 14" xfId="23344" xr:uid="{00000000-0005-0000-0000-0000F9560000}"/>
    <cellStyle name="總計 4 15" xfId="29760" xr:uid="{00000000-0005-0000-0000-0000F9560000}"/>
    <cellStyle name="總計 4 16" xfId="54710" xr:uid="{00000000-0005-0000-0000-0000F5060000}"/>
    <cellStyle name="總計 4 2" xfId="1944" xr:uid="{00000000-0005-0000-0000-0000F5060000}"/>
    <cellStyle name="總計 4 2 10" xfId="17522" xr:uid="{00000000-0005-0000-0000-0000F5060000}"/>
    <cellStyle name="總計 4 2 10 2" xfId="36078" xr:uid="{00000000-0005-0000-0000-0000FF560000}"/>
    <cellStyle name="總計 4 2 11" xfId="14737" xr:uid="{00000000-0005-0000-0000-0000590C0000}"/>
    <cellStyle name="總計 4 2 11 2" xfId="33293" xr:uid="{00000000-0005-0000-0000-000000570000}"/>
    <cellStyle name="總計 4 2 11 3" xfId="47259" xr:uid="{00000000-0005-0000-0000-000000570000}"/>
    <cellStyle name="總計 4 2 12" xfId="23474" xr:uid="{00000000-0005-0000-0000-0000FE560000}"/>
    <cellStyle name="總計 4 2 13" xfId="54864" xr:uid="{00000000-0005-0000-0000-0000F5060000}"/>
    <cellStyle name="總計 4 2 2" xfId="5151" xr:uid="{00000000-0005-0000-0000-0000590C0000}"/>
    <cellStyle name="總計 4 2 2 2" xfId="20178" xr:uid="{00000000-0005-0000-0000-00006F100000}"/>
    <cellStyle name="總計 4 2 2 2 2" xfId="38730" xr:uid="{00000000-0005-0000-0000-000002570000}"/>
    <cellStyle name="總計 4 2 2 3" xfId="25568" xr:uid="{00000000-0005-0000-0000-000001570000}"/>
    <cellStyle name="總計 4 2 3" xfId="7117" xr:uid="{00000000-0005-0000-0000-0000590C0000}"/>
    <cellStyle name="總計 4 2 3 2" xfId="27302" xr:uid="{00000000-0005-0000-0000-000003570000}"/>
    <cellStyle name="總計 4 2 4" xfId="4054" xr:uid="{00000000-0005-0000-0000-0000590C0000}"/>
    <cellStyle name="總計 4 2 4 2" xfId="24607" xr:uid="{00000000-0005-0000-0000-000004570000}"/>
    <cellStyle name="總計 4 2 5" xfId="7271" xr:uid="{00000000-0005-0000-0000-0000590C0000}"/>
    <cellStyle name="總計 4 2 5 2" xfId="27456" xr:uid="{00000000-0005-0000-0000-000005570000}"/>
    <cellStyle name="總計 4 2 6" xfId="11412" xr:uid="{00000000-0005-0000-0000-0000D42C0000}"/>
    <cellStyle name="總計 4 2 7" xfId="12681" xr:uid="{00000000-0005-0000-0000-0000F5060000}"/>
    <cellStyle name="總計 4 2 7 2" xfId="31237" xr:uid="{00000000-0005-0000-0000-000007570000}"/>
    <cellStyle name="總計 4 2 8" xfId="14627" xr:uid="{00000000-0005-0000-0000-0000580C0000}"/>
    <cellStyle name="總計 4 2 8 2" xfId="33183" xr:uid="{00000000-0005-0000-0000-000008570000}"/>
    <cellStyle name="總計 4 2 8 3" xfId="47153" xr:uid="{00000000-0005-0000-0000-000008570000}"/>
    <cellStyle name="總計 4 2 9" xfId="14621" xr:uid="{00000000-0005-0000-0000-0000590C0000}"/>
    <cellStyle name="總計 4 2 9 2" xfId="33177" xr:uid="{00000000-0005-0000-0000-000009570000}"/>
    <cellStyle name="總計 4 3" xfId="2893" xr:uid="{00000000-0005-0000-0000-0000F5060000}"/>
    <cellStyle name="總計 4 3 10" xfId="19473" xr:uid="{00000000-0005-0000-0000-00005A0C0000}"/>
    <cellStyle name="總計 4 3 10 2" xfId="38029" xr:uid="{00000000-0005-0000-0000-00000B570000}"/>
    <cellStyle name="總計 4 3 10 3" xfId="51521" xr:uid="{00000000-0005-0000-0000-00000B570000}"/>
    <cellStyle name="總計 4 3 11" xfId="55714" xr:uid="{00000000-0005-0000-0000-0000F5060000}"/>
    <cellStyle name="總計 4 3 2" xfId="6100" xr:uid="{00000000-0005-0000-0000-00005A0C0000}"/>
    <cellStyle name="總計 4 3 2 2" xfId="26508" xr:uid="{00000000-0005-0000-0000-00000C570000}"/>
    <cellStyle name="總計 4 3 3" xfId="8066" xr:uid="{00000000-0005-0000-0000-00005A0C0000}"/>
    <cellStyle name="總計 4 3 3 2" xfId="28094" xr:uid="{00000000-0005-0000-0000-00000D570000}"/>
    <cellStyle name="總計 4 3 4" xfId="8926" xr:uid="{00000000-0005-0000-0000-00005A0C0000}"/>
    <cellStyle name="總計 4 3 4 2" xfId="28775" xr:uid="{00000000-0005-0000-0000-00000E570000}"/>
    <cellStyle name="總計 4 3 5" xfId="9783" xr:uid="{00000000-0005-0000-0000-00005A0C0000}"/>
    <cellStyle name="總計 4 3 5 2" xfId="29384" xr:uid="{00000000-0005-0000-0000-00000F570000}"/>
    <cellStyle name="總計 4 3 6" xfId="11413" xr:uid="{00000000-0005-0000-0000-0000D52C0000}"/>
    <cellStyle name="總計 4 3 7" xfId="12996" xr:uid="{00000000-0005-0000-0000-00005A0C0000}"/>
    <cellStyle name="總計 4 3 7 2" xfId="31552" xr:uid="{00000000-0005-0000-0000-000011570000}"/>
    <cellStyle name="總計 4 3 7 3" xfId="45635" xr:uid="{00000000-0005-0000-0000-000011570000}"/>
    <cellStyle name="總計 4 3 8" xfId="16799" xr:uid="{00000000-0005-0000-0000-00005A0C0000}"/>
    <cellStyle name="總計 4 3 8 2" xfId="35355" xr:uid="{00000000-0005-0000-0000-000012570000}"/>
    <cellStyle name="總計 4 3 9" xfId="13541" xr:uid="{00000000-0005-0000-0000-0000F5060000}"/>
    <cellStyle name="總計 4 3 9 2" xfId="32097" xr:uid="{00000000-0005-0000-0000-000013570000}"/>
    <cellStyle name="總計 4 4" xfId="3066" xr:uid="{00000000-0005-0000-0000-0000F5060000}"/>
    <cellStyle name="總計 4 4 10" xfId="24268" xr:uid="{00000000-0005-0000-0000-000014570000}"/>
    <cellStyle name="總計 4 4 11" xfId="55887" xr:uid="{00000000-0005-0000-0000-0000F5060000}"/>
    <cellStyle name="總計 4 4 2" xfId="6273" xr:uid="{00000000-0005-0000-0000-00005B0C0000}"/>
    <cellStyle name="總計 4 4 2 2" xfId="20942" xr:uid="{00000000-0005-0000-0000-000072100000}"/>
    <cellStyle name="總計 4 4 2 2 2" xfId="39485" xr:uid="{00000000-0005-0000-0000-000016570000}"/>
    <cellStyle name="總計 4 4 2 3" xfId="26681" xr:uid="{00000000-0005-0000-0000-000015570000}"/>
    <cellStyle name="總計 4 4 3" xfId="9956" xr:uid="{00000000-0005-0000-0000-00005B0C0000}"/>
    <cellStyle name="總計 4 4 3 2" xfId="29557" xr:uid="{00000000-0005-0000-0000-000017570000}"/>
    <cellStyle name="總計 4 4 4" xfId="11414" xr:uid="{00000000-0005-0000-0000-0000D62C0000}"/>
    <cellStyle name="總計 4 4 5" xfId="12937" xr:uid="{00000000-0005-0000-0000-00005B0C0000}"/>
    <cellStyle name="總計 4 4 5 2" xfId="31493" xr:uid="{00000000-0005-0000-0000-000019570000}"/>
    <cellStyle name="總計 4 4 5 3" xfId="45576" xr:uid="{00000000-0005-0000-0000-000019570000}"/>
    <cellStyle name="總計 4 4 6" xfId="16972" xr:uid="{00000000-0005-0000-0000-00005B0C0000}"/>
    <cellStyle name="總計 4 4 6 2" xfId="35528" xr:uid="{00000000-0005-0000-0000-00001A570000}"/>
    <cellStyle name="總計 4 4 7" xfId="13673" xr:uid="{00000000-0005-0000-0000-0000F5060000}"/>
    <cellStyle name="總計 4 4 7 2" xfId="32229" xr:uid="{00000000-0005-0000-0000-00001B570000}"/>
    <cellStyle name="總計 4 4 8" xfId="17242" xr:uid="{00000000-0005-0000-0000-00005B0C0000}"/>
    <cellStyle name="總計 4 4 8 2" xfId="35798" xr:uid="{00000000-0005-0000-0000-00001C570000}"/>
    <cellStyle name="總計 4 4 8 3" xfId="49469" xr:uid="{00000000-0005-0000-0000-00001C570000}"/>
    <cellStyle name="總計 4 4 9" xfId="21830" xr:uid="{00000000-0005-0000-0000-0000F5060000}"/>
    <cellStyle name="總計 4 4 9 2" xfId="40370" xr:uid="{00000000-0005-0000-0000-00001D570000}"/>
    <cellStyle name="總計 4 4 9 3" xfId="53718" xr:uid="{00000000-0005-0000-0000-00001D570000}"/>
    <cellStyle name="總計 4 5" xfId="4947" xr:uid="{00000000-0005-0000-0000-0000580C0000}"/>
    <cellStyle name="總計 4 5 2" xfId="25387" xr:uid="{00000000-0005-0000-0000-00001E570000}"/>
    <cellStyle name="總計 4 6" xfId="11411" xr:uid="{00000000-0005-0000-0000-0000D32C0000}"/>
    <cellStyle name="總計 4 7" xfId="12149" xr:uid="{00000000-0005-0000-0000-0000580C0000}"/>
    <cellStyle name="總計 4 7 2" xfId="30712" xr:uid="{00000000-0005-0000-0000-000020570000}"/>
    <cellStyle name="總計 4 8" xfId="12210" xr:uid="{00000000-0005-0000-0000-0000580C0000}"/>
    <cellStyle name="總計 4 8 2" xfId="30772" xr:uid="{00000000-0005-0000-0000-000021570000}"/>
    <cellStyle name="總計 4 9" xfId="12238" xr:uid="{00000000-0005-0000-0000-0000F5060000}"/>
    <cellStyle name="總計 4 9 2" xfId="30799" xr:uid="{00000000-0005-0000-0000-000022570000}"/>
    <cellStyle name="總計 5" xfId="1949" xr:uid="{00000000-0005-0000-0000-0000F0060000}"/>
    <cellStyle name="總計 5 10" xfId="18330" xr:uid="{00000000-0005-0000-0000-0000F0060000}"/>
    <cellStyle name="總計 5 10 2" xfId="36886" xr:uid="{00000000-0005-0000-0000-000024570000}"/>
    <cellStyle name="總計 5 11" xfId="19055" xr:uid="{00000000-0005-0000-0000-00005C0C0000}"/>
    <cellStyle name="總計 5 11 2" xfId="37611" xr:uid="{00000000-0005-0000-0000-000025570000}"/>
    <cellStyle name="總計 5 11 3" xfId="51103" xr:uid="{00000000-0005-0000-0000-000025570000}"/>
    <cellStyle name="總計 5 12" xfId="23479" xr:uid="{00000000-0005-0000-0000-000023570000}"/>
    <cellStyle name="總計 5 13" xfId="54869" xr:uid="{00000000-0005-0000-0000-0000F0060000}"/>
    <cellStyle name="總計 5 2" xfId="5156" xr:uid="{00000000-0005-0000-0000-00005C0C0000}"/>
    <cellStyle name="總計 5 2 2" xfId="20183" xr:uid="{00000000-0005-0000-0000-000074100000}"/>
    <cellStyle name="總計 5 2 2 2" xfId="38735" xr:uid="{00000000-0005-0000-0000-000027570000}"/>
    <cellStyle name="總計 5 2 3" xfId="25573" xr:uid="{00000000-0005-0000-0000-000026570000}"/>
    <cellStyle name="總計 5 3" xfId="7122" xr:uid="{00000000-0005-0000-0000-00005C0C0000}"/>
    <cellStyle name="總計 5 3 2" xfId="27307" xr:uid="{00000000-0005-0000-0000-000028570000}"/>
    <cellStyle name="總計 5 4" xfId="4059" xr:uid="{00000000-0005-0000-0000-00005C0C0000}"/>
    <cellStyle name="總計 5 4 2" xfId="24612" xr:uid="{00000000-0005-0000-0000-000029570000}"/>
    <cellStyle name="總計 5 5" xfId="7269" xr:uid="{00000000-0005-0000-0000-00005C0C0000}"/>
    <cellStyle name="總計 5 5 2" xfId="27454" xr:uid="{00000000-0005-0000-0000-00002A570000}"/>
    <cellStyle name="總計 5 6" xfId="11415" xr:uid="{00000000-0005-0000-0000-0000D72C0000}"/>
    <cellStyle name="總計 5 7" xfId="12676" xr:uid="{00000000-0005-0000-0000-0000F0060000}"/>
    <cellStyle name="總計 5 7 2" xfId="31232" xr:uid="{00000000-0005-0000-0000-00002C570000}"/>
    <cellStyle name="總計 5 8" xfId="11933" xr:uid="{00000000-0005-0000-0000-00005B0C0000}"/>
    <cellStyle name="總計 5 8 2" xfId="30497" xr:uid="{00000000-0005-0000-0000-00002D570000}"/>
    <cellStyle name="總計 5 8 3" xfId="44641" xr:uid="{00000000-0005-0000-0000-00002D570000}"/>
    <cellStyle name="總計 5 9" xfId="14742" xr:uid="{00000000-0005-0000-0000-00005C0C0000}"/>
    <cellStyle name="總計 5 9 2" xfId="33298" xr:uid="{00000000-0005-0000-0000-00002E570000}"/>
    <cellStyle name="總計 6" xfId="2888" xr:uid="{00000000-0005-0000-0000-0000F0060000}"/>
    <cellStyle name="總計 6 10" xfId="19661" xr:uid="{00000000-0005-0000-0000-00005D0C0000}"/>
    <cellStyle name="總計 6 10 2" xfId="38217" xr:uid="{00000000-0005-0000-0000-000030570000}"/>
    <cellStyle name="總計 6 10 3" xfId="51709" xr:uid="{00000000-0005-0000-0000-000030570000}"/>
    <cellStyle name="總計 6 11" xfId="55709" xr:uid="{00000000-0005-0000-0000-0000F0060000}"/>
    <cellStyle name="總計 6 2" xfId="6095" xr:uid="{00000000-0005-0000-0000-00005D0C0000}"/>
    <cellStyle name="總計 6 2 2" xfId="26503" xr:uid="{00000000-0005-0000-0000-000031570000}"/>
    <cellStyle name="總計 6 3" xfId="8061" xr:uid="{00000000-0005-0000-0000-00005D0C0000}"/>
    <cellStyle name="總計 6 3 2" xfId="28089" xr:uid="{00000000-0005-0000-0000-000032570000}"/>
    <cellStyle name="總計 6 4" xfId="8921" xr:uid="{00000000-0005-0000-0000-00005D0C0000}"/>
    <cellStyle name="總計 6 4 2" xfId="28770" xr:uid="{00000000-0005-0000-0000-000033570000}"/>
    <cellStyle name="總計 6 5" xfId="9778" xr:uid="{00000000-0005-0000-0000-00005D0C0000}"/>
    <cellStyle name="總計 6 5 2" xfId="29379" xr:uid="{00000000-0005-0000-0000-000034570000}"/>
    <cellStyle name="總計 6 6" xfId="11416" xr:uid="{00000000-0005-0000-0000-0000D82C0000}"/>
    <cellStyle name="總計 6 7" xfId="13001" xr:uid="{00000000-0005-0000-0000-00005D0C0000}"/>
    <cellStyle name="總計 6 7 2" xfId="31557" xr:uid="{00000000-0005-0000-0000-000036570000}"/>
    <cellStyle name="總計 6 7 3" xfId="45640" xr:uid="{00000000-0005-0000-0000-000036570000}"/>
    <cellStyle name="總計 6 8" xfId="16794" xr:uid="{00000000-0005-0000-0000-00005D0C0000}"/>
    <cellStyle name="總計 6 8 2" xfId="35350" xr:uid="{00000000-0005-0000-0000-000037570000}"/>
    <cellStyle name="總計 6 9" xfId="17623" xr:uid="{00000000-0005-0000-0000-0000F0060000}"/>
    <cellStyle name="總計 6 9 2" xfId="36179" xr:uid="{00000000-0005-0000-0000-000038570000}"/>
    <cellStyle name="總計 7" xfId="3061" xr:uid="{00000000-0005-0000-0000-0000F0060000}"/>
    <cellStyle name="總計 7 10" xfId="24263" xr:uid="{00000000-0005-0000-0000-000039570000}"/>
    <cellStyle name="總計 7 11" xfId="55882" xr:uid="{00000000-0005-0000-0000-0000F0060000}"/>
    <cellStyle name="總計 7 2" xfId="6268" xr:uid="{00000000-0005-0000-0000-00005E0C0000}"/>
    <cellStyle name="總計 7 2 2" xfId="20937" xr:uid="{00000000-0005-0000-0000-000077100000}"/>
    <cellStyle name="總計 7 2 2 2" xfId="39480" xr:uid="{00000000-0005-0000-0000-00003B570000}"/>
    <cellStyle name="總計 7 2 3" xfId="26676" xr:uid="{00000000-0005-0000-0000-00003A570000}"/>
    <cellStyle name="總計 7 3" xfId="9951" xr:uid="{00000000-0005-0000-0000-00005E0C0000}"/>
    <cellStyle name="總計 7 3 2" xfId="29552" xr:uid="{00000000-0005-0000-0000-00003C570000}"/>
    <cellStyle name="總計 7 4" xfId="11417" xr:uid="{00000000-0005-0000-0000-0000D92C0000}"/>
    <cellStyle name="總計 7 5" xfId="12938" xr:uid="{00000000-0005-0000-0000-00005E0C0000}"/>
    <cellStyle name="總計 7 5 2" xfId="31494" xr:uid="{00000000-0005-0000-0000-00003E570000}"/>
    <cellStyle name="總計 7 5 3" xfId="45577" xr:uid="{00000000-0005-0000-0000-00003E570000}"/>
    <cellStyle name="總計 7 6" xfId="16967" xr:uid="{00000000-0005-0000-0000-00005E0C0000}"/>
    <cellStyle name="總計 7 6 2" xfId="35523" xr:uid="{00000000-0005-0000-0000-00003F570000}"/>
    <cellStyle name="總計 7 7" xfId="16112" xr:uid="{00000000-0005-0000-0000-0000F0060000}"/>
    <cellStyle name="總計 7 7 2" xfId="34668" xr:uid="{00000000-0005-0000-0000-000040570000}"/>
    <cellStyle name="總計 7 8" xfId="19650" xr:uid="{00000000-0005-0000-0000-00005E0C0000}"/>
    <cellStyle name="總計 7 8 2" xfId="38206" xr:uid="{00000000-0005-0000-0000-000041570000}"/>
    <cellStyle name="總計 7 8 3" xfId="51698" xr:uid="{00000000-0005-0000-0000-000041570000}"/>
    <cellStyle name="總計 7 9" xfId="21825" xr:uid="{00000000-0005-0000-0000-0000F0060000}"/>
    <cellStyle name="總計 7 9 2" xfId="40365" xr:uid="{00000000-0005-0000-0000-000042570000}"/>
    <cellStyle name="總計 7 9 3" xfId="53713" xr:uid="{00000000-0005-0000-0000-000042570000}"/>
    <cellStyle name="總計 8" xfId="4942" xr:uid="{00000000-0005-0000-0000-0000470C0000}"/>
    <cellStyle name="總計 8 2" xfId="25382" xr:uid="{00000000-0005-0000-0000-000043570000}"/>
    <cellStyle name="總計 9" xfId="11394" xr:uid="{00000000-0005-0000-0000-0000C22C0000}"/>
    <cellStyle name="壞 10" xfId="1735" xr:uid="{00000000-0005-0000-0000-0000F6060000}"/>
    <cellStyle name="壞 10 2" xfId="11418" xr:uid="{00000000-0005-0000-0000-0000DA2C0000}"/>
    <cellStyle name="壞 2" xfId="1736" xr:uid="{00000000-0005-0000-0000-0000F7060000}"/>
    <cellStyle name="壞 2 2" xfId="11419" xr:uid="{00000000-0005-0000-0000-0000DB2C0000}"/>
    <cellStyle name="壞 3" xfId="1737" xr:uid="{00000000-0005-0000-0000-0000F8060000}"/>
    <cellStyle name="壞 3 2" xfId="11420" xr:uid="{00000000-0005-0000-0000-0000DC2C0000}"/>
    <cellStyle name="壞 4" xfId="1738" xr:uid="{00000000-0005-0000-0000-0000F9060000}"/>
    <cellStyle name="壞 4 2" xfId="11421" xr:uid="{00000000-0005-0000-0000-0000DD2C0000}"/>
    <cellStyle name="壞 5" xfId="1739" xr:uid="{00000000-0005-0000-0000-0000FA060000}"/>
    <cellStyle name="壞 5 2" xfId="11422" xr:uid="{00000000-0005-0000-0000-0000DE2C0000}"/>
    <cellStyle name="壞 6" xfId="1740" xr:uid="{00000000-0005-0000-0000-0000FB060000}"/>
    <cellStyle name="壞 6 2" xfId="11423" xr:uid="{00000000-0005-0000-0000-0000DF2C0000}"/>
    <cellStyle name="壞 7" xfId="1741" xr:uid="{00000000-0005-0000-0000-0000FC060000}"/>
    <cellStyle name="壞 7 2" xfId="11424" xr:uid="{00000000-0005-0000-0000-0000E02C0000}"/>
    <cellStyle name="壞 8" xfId="1742" xr:uid="{00000000-0005-0000-0000-0000FD060000}"/>
    <cellStyle name="壞 8 2" xfId="11425" xr:uid="{00000000-0005-0000-0000-0000E12C0000}"/>
    <cellStyle name="壞 9" xfId="1743" xr:uid="{00000000-0005-0000-0000-0000FE060000}"/>
    <cellStyle name="壞 9 2" xfId="11426" xr:uid="{00000000-0005-0000-0000-0000E22C0000}"/>
    <cellStyle name="壞_1.101-104中程彙(勞委)0222版" xfId="1744" xr:uid="{00000000-0005-0000-0000-0000FF060000}"/>
    <cellStyle name="壞_1.101-104中程彙(勞委)0222版 2" xfId="11427" xr:uid="{00000000-0005-0000-0000-0000E32C0000}"/>
    <cellStyle name="壞_1.101-104中程彙(勞委)0421版" xfId="1745" xr:uid="{00000000-0005-0000-0000-000000070000}"/>
    <cellStyle name="壞_1.101-104中程彙(勞委)0421版 2" xfId="11428" xr:uid="{00000000-0005-0000-0000-0000E42C0000}"/>
    <cellStyle name="壞_1000128-健保費地方移由中央負擔推估表(勞)" xfId="1746" xr:uid="{00000000-0005-0000-0000-000001070000}"/>
    <cellStyle name="壞_1000128-健保費地方移由中央負擔推估表(勞) 2" xfId="11429" xr:uid="{00000000-0005-0000-0000-0000E52C0000}"/>
    <cellStyle name="壞_100年度勞就保補助款金額" xfId="1747" xr:uid="{00000000-0005-0000-0000-000002070000}"/>
    <cellStyle name="壞_100年度勞就保補助款金額 2" xfId="11430" xr:uid="{00000000-0005-0000-0000-0000E62C0000}"/>
    <cellStyle name="壞_102-105中程(表三及表四)" xfId="1748" xr:uid="{00000000-0005-0000-0000-000003070000}"/>
    <cellStyle name="壞_102-105中程(表三及表四) 2" xfId="11431" xr:uid="{00000000-0005-0000-0000-0000E72C0000}"/>
    <cellStyle name="壞_102-105中程彙(勞)" xfId="1749" xr:uid="{00000000-0005-0000-0000-000004070000}"/>
    <cellStyle name="壞_102-105中程彙(勞) 2" xfId="11432" xr:uid="{00000000-0005-0000-0000-0000E82C0000}"/>
    <cellStyle name="壞_107-110年度衛福部主管中程歲出概算額度推估表" xfId="1750" xr:uid="{00000000-0005-0000-0000-000005070000}"/>
    <cellStyle name="壞_107-110年度衛福部主管中程歲出概算額度推估表 2" xfId="11433" xr:uid="{00000000-0005-0000-0000-0000E92C0000}"/>
    <cellStyle name="壞_107-110勞動部主管中程歲出概算額度推估表" xfId="1751" xr:uid="{00000000-0005-0000-0000-000006070000}"/>
    <cellStyle name="壞_107-110勞動部主管中程歲出概算額度推估表 2" xfId="11434" xr:uid="{00000000-0005-0000-0000-0000EA2C0000}"/>
    <cellStyle name="壞_94-98年勞健保補助明細(含98推估)990128" xfId="1752" xr:uid="{00000000-0005-0000-0000-000007070000}"/>
    <cellStyle name="壞_94-98年勞健保補助明細(含98推估)990128 2" xfId="11435" xr:uid="{00000000-0005-0000-0000-0000EB2C0000}"/>
    <cellStyle name="壞_94-98年勞健保補助明細(含98推估)990128_一次性(表四)" xfId="1753" xr:uid="{00000000-0005-0000-0000-000008070000}"/>
    <cellStyle name="壞_94-98年勞健保補助明細(含98推估)990128_一次性(表四) 2" xfId="11436" xr:uid="{00000000-0005-0000-0000-0000EC2C0000}"/>
    <cellStyle name="壞_94-98年勞健保補助明細(含98推估)990128_人事費" xfId="1754" xr:uid="{00000000-0005-0000-0000-000009070000}"/>
    <cellStyle name="壞_94-98年勞健保補助明細(含98推估)990128_人事費 2" xfId="11437" xr:uid="{00000000-0005-0000-0000-0000ED2C0000}"/>
    <cellStyle name="壞_94-98年勞健保補助明細(含98推估)990128_分年延續(表一)" xfId="1755" xr:uid="{00000000-0005-0000-0000-00000A070000}"/>
    <cellStyle name="壞_94-98年勞健保補助明細(含98推估)990128_分年延續(表一) 2" xfId="11438" xr:uid="{00000000-0005-0000-0000-0000EE2C0000}"/>
    <cellStyle name="壞_94-98年勞健保補助明細(含98推估)990128_專案伸算(表二)" xfId="1756" xr:uid="{00000000-0005-0000-0000-00000B070000}"/>
    <cellStyle name="壞_94-98年勞健保補助明細(含98推估)990128_專案伸算(表二) 2" xfId="11439" xr:uid="{00000000-0005-0000-0000-0000EF2C0000}"/>
    <cellStyle name="壞_94-98年勞健保補助明細(含98推估)990128_新興(表三)&amp;法義(表五）" xfId="1757" xr:uid="{00000000-0005-0000-0000-00000C070000}"/>
    <cellStyle name="壞_94-98年勞健保補助明細(含98推估)990128_新興(表三)&amp;法義(表五） 2" xfId="11440" xr:uid="{00000000-0005-0000-0000-0000F02C0000}"/>
    <cellStyle name="壞_990720--愛台12建設預算調查表(Judy-100彙整)" xfId="1758" xr:uid="{00000000-0005-0000-0000-00000D070000}"/>
    <cellStyle name="壞_990720--愛台12建設預算調查表(Judy-100彙整) 2" xfId="11441" xr:uid="{00000000-0005-0000-0000-0000F12C0000}"/>
    <cellStyle name="壞_990720--愛台12建設預算調查表(Judy-100彙整)_人事費" xfId="1759" xr:uid="{00000000-0005-0000-0000-00000E070000}"/>
    <cellStyle name="壞_990720--愛台12建設預算調查表(Judy-100彙整)_人事費 2" xfId="11442" xr:uid="{00000000-0005-0000-0000-0000F22C0000}"/>
    <cellStyle name="壞_990817勞健保欠費 (1)" xfId="1760" xr:uid="{00000000-0005-0000-0000-00000F070000}"/>
    <cellStyle name="壞_990817勞健保欠費 (1) 2" xfId="11443" xr:uid="{00000000-0005-0000-0000-0000F32C0000}"/>
    <cellStyle name="壞_990817勞健保欠費 (1)_一次性(表四)" xfId="1761" xr:uid="{00000000-0005-0000-0000-000010070000}"/>
    <cellStyle name="壞_990817勞健保欠費 (1)_一次性(表四) 2" xfId="11444" xr:uid="{00000000-0005-0000-0000-0000F42C0000}"/>
    <cellStyle name="壞_990817勞健保欠費 (1)_人事費" xfId="1762" xr:uid="{00000000-0005-0000-0000-000011070000}"/>
    <cellStyle name="壞_990817勞健保欠費 (1)_人事費 2" xfId="11445" xr:uid="{00000000-0005-0000-0000-0000F52C0000}"/>
    <cellStyle name="壞_990817勞健保欠費 (1)_分年延續(表一)" xfId="1763" xr:uid="{00000000-0005-0000-0000-000012070000}"/>
    <cellStyle name="壞_990817勞健保欠費 (1)_分年延續(表一) 2" xfId="11446" xr:uid="{00000000-0005-0000-0000-0000F62C0000}"/>
    <cellStyle name="壞_990817勞健保欠費 (1)_專案伸算(表二)" xfId="1764" xr:uid="{00000000-0005-0000-0000-000013070000}"/>
    <cellStyle name="壞_990817勞健保欠費 (1)_專案伸算(表二) 2" xfId="11447" xr:uid="{00000000-0005-0000-0000-0000F72C0000}"/>
    <cellStyle name="壞_990817勞健保欠費 (1)_新興(表三)&amp;法義(表五）" xfId="1765" xr:uid="{00000000-0005-0000-0000-000014070000}"/>
    <cellStyle name="壞_990817勞健保欠費 (1)_新興(表三)&amp;法義(表五） 2" xfId="11448" xr:uid="{00000000-0005-0000-0000-0000F82C0000}"/>
    <cellStyle name="壞_Book1" xfId="1766" xr:uid="{00000000-0005-0000-0000-000015070000}"/>
    <cellStyle name="壞_Book1 2" xfId="11449" xr:uid="{00000000-0005-0000-0000-0000F92C0000}"/>
    <cellStyle name="壞_一次性(表四)" xfId="1767" xr:uid="{00000000-0005-0000-0000-000016070000}"/>
    <cellStyle name="壞_一次性(表四) 2" xfId="11450" xr:uid="{00000000-0005-0000-0000-0000FA2C0000}"/>
    <cellStyle name="壞_人事費" xfId="1768" xr:uid="{00000000-0005-0000-0000-000017070000}"/>
    <cellStyle name="壞_人事費 2" xfId="11451" xr:uid="{00000000-0005-0000-0000-0000FB2C0000}"/>
    <cellStyle name="壞_分年延續(表一)" xfId="1769" xr:uid="{00000000-0005-0000-0000-000018070000}"/>
    <cellStyle name="壞_分年延續(表一) 2" xfId="11452" xr:uid="{00000000-0005-0000-0000-0000FC2C0000}"/>
    <cellStyle name="壞_表3-新興" xfId="1770" xr:uid="{00000000-0005-0000-0000-000019070000}"/>
    <cellStyle name="壞_表3-新興 2" xfId="11453" xr:uid="{00000000-0005-0000-0000-0000FD2C0000}"/>
    <cellStyle name="壞_表5附表-103健保補助款開單數1031127" xfId="1771" xr:uid="{00000000-0005-0000-0000-00001A070000}"/>
    <cellStyle name="壞_表5附表-103健保補助款開單數1031127 2" xfId="11454" xr:uid="{00000000-0005-0000-0000-0000FE2C0000}"/>
    <cellStyle name="壞_專案伸算(表二)" xfId="1772" xr:uid="{00000000-0005-0000-0000-00001B070000}"/>
    <cellStyle name="壞_專案伸算(表二) 2" xfId="11455" xr:uid="{00000000-0005-0000-0000-0000FF2C0000}"/>
    <cellStyle name="壞_勞委會101-103年補助保險費清表" xfId="1773" xr:uid="{00000000-0005-0000-0000-00001C070000}"/>
    <cellStyle name="壞_勞委會101-103年補助保險費清表 2" xfId="11456" xr:uid="{00000000-0005-0000-0000-0000002D0000}"/>
    <cellStyle name="壞_新興(表三)&amp;法義(表五）" xfId="1774" xr:uid="{00000000-0005-0000-0000-00001D070000}"/>
    <cellStyle name="壞_新興(表三)&amp;法義(表五） 2" xfId="11457" xr:uid="{00000000-0005-0000-0000-0000012D0000}"/>
    <cellStyle name="壞_與101增減比較表(勞)" xfId="1775" xr:uid="{00000000-0005-0000-0000-00001E070000}"/>
    <cellStyle name="壞_與101增減比較表(勞) 2" xfId="11458" xr:uid="{00000000-0005-0000-0000-0000022D0000}"/>
    <cellStyle name="壞_與101增減比較表(勞)_一次性(表四)" xfId="1776" xr:uid="{00000000-0005-0000-0000-00001F070000}"/>
    <cellStyle name="壞_與101增減比較表(勞)_一次性(表四) 2" xfId="11459" xr:uid="{00000000-0005-0000-0000-0000032D0000}"/>
    <cellStyle name="壞_與101增減比較表(勞)_人事費" xfId="1777" xr:uid="{00000000-0005-0000-0000-000020070000}"/>
    <cellStyle name="壞_與101增減比較表(勞)_人事費 2" xfId="11460" xr:uid="{00000000-0005-0000-0000-0000042D0000}"/>
    <cellStyle name="壞_與101增減比較表(勞)_分年延續(表一)" xfId="1778" xr:uid="{00000000-0005-0000-0000-000021070000}"/>
    <cellStyle name="壞_與101增減比較表(勞)_分年延續(表一) 2" xfId="11461" xr:uid="{00000000-0005-0000-0000-0000052D0000}"/>
    <cellStyle name="壞_與101增減比較表(勞)_專案伸算(表二)" xfId="1779" xr:uid="{00000000-0005-0000-0000-000022070000}"/>
    <cellStyle name="壞_與101增減比較表(勞)_專案伸算(表二) 2" xfId="11462" xr:uid="{00000000-0005-0000-0000-0000062D0000}"/>
    <cellStyle name="壞_與101增減比較表(勞)_新興(表三)&amp;法義(表五）" xfId="1780" xr:uid="{00000000-0005-0000-0000-000023070000}"/>
    <cellStyle name="壞_與101增減比較表(勞)_新興(表三)&amp;法義(表五） 2" xfId="11463" xr:uid="{00000000-0005-0000-0000-0000072D0000}"/>
    <cellStyle name="警告文字 10" xfId="1781" xr:uid="{00000000-0005-0000-0000-000024070000}"/>
    <cellStyle name="警告文字 10 2" xfId="11464" xr:uid="{00000000-0005-0000-0000-0000082D0000}"/>
    <cellStyle name="警告文字 2" xfId="1782" xr:uid="{00000000-0005-0000-0000-000025070000}"/>
    <cellStyle name="警告文字 2 2" xfId="11465" xr:uid="{00000000-0005-0000-0000-0000092D0000}"/>
    <cellStyle name="警告文字 3" xfId="1783" xr:uid="{00000000-0005-0000-0000-000026070000}"/>
    <cellStyle name="警告文字 3 2" xfId="11466" xr:uid="{00000000-0005-0000-0000-00000A2D0000}"/>
    <cellStyle name="警告文字 4" xfId="1784" xr:uid="{00000000-0005-0000-0000-000027070000}"/>
    <cellStyle name="警告文字 4 2" xfId="11467" xr:uid="{00000000-0005-0000-0000-00000B2D0000}"/>
    <cellStyle name="警告文字 5" xfId="1785" xr:uid="{00000000-0005-0000-0000-000028070000}"/>
    <cellStyle name="警告文字 5 2" xfId="11468" xr:uid="{00000000-0005-0000-0000-00000C2D0000}"/>
    <cellStyle name="警告文字 6" xfId="1786" xr:uid="{00000000-0005-0000-0000-000029070000}"/>
    <cellStyle name="警告文字 6 2" xfId="11469" xr:uid="{00000000-0005-0000-0000-00000D2D0000}"/>
    <cellStyle name="警告文字 7" xfId="1787" xr:uid="{00000000-0005-0000-0000-00002A070000}"/>
    <cellStyle name="警告文字 7 2" xfId="11470" xr:uid="{00000000-0005-0000-0000-00000E2D0000}"/>
    <cellStyle name="警告文字 8" xfId="1788" xr:uid="{00000000-0005-0000-0000-00002B070000}"/>
    <cellStyle name="警告文字 8 2" xfId="11471" xr:uid="{00000000-0005-0000-0000-00000F2D0000}"/>
    <cellStyle name="警告文字 9" xfId="1789" xr:uid="{00000000-0005-0000-0000-00002C070000}"/>
    <cellStyle name="警告文字 9 2" xfId="11472" xr:uid="{00000000-0005-0000-0000-0000102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yichen/AppData/Local/Microsoft/Windows/INetCache/Content.Outlook/2123DDVC/(&#24409;-0424)&#22240;&#25033;&#22196;&#37325;&#29305;&#27530;&#20659;&#26579;&#24615;&#32954;&#28814;&#38450;&#27835;&#21450;&#32019;&#22256;&#25391;&#33288;&#25903;&#29992;&#24773;&#24418;&#34920;%20-%20&#35079;&#35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彙總表"/>
      <sheetName val="特別預算-會決處"/>
      <sheetName val="總預算"/>
      <sheetName val="基金預算(基金別）"/>
      <sheetName val="總統府"/>
      <sheetName val="行政院"/>
      <sheetName val="人總"/>
      <sheetName val="主計總處"/>
      <sheetName val="原民會"/>
      <sheetName val="客委會"/>
      <sheetName val="國發會"/>
      <sheetName val="故宮"/>
      <sheetName val="通傳會"/>
      <sheetName val="中選會"/>
      <sheetName val="公平會"/>
      <sheetName val="陸委會"/>
      <sheetName val="運安會"/>
      <sheetName val="促轉會"/>
      <sheetName val="黨產會"/>
      <sheetName val="工程會"/>
      <sheetName val="立法院"/>
      <sheetName val="考試院"/>
      <sheetName val="司法院"/>
      <sheetName val="監察院"/>
      <sheetName val="內政部"/>
      <sheetName val="財政部"/>
      <sheetName val="教育部"/>
      <sheetName val="法務部"/>
      <sheetName val="經濟部"/>
      <sheetName val="交通部"/>
      <sheetName val="外交部"/>
      <sheetName val="國防部"/>
      <sheetName val="勞動部"/>
      <sheetName val="僑委會"/>
      <sheetName val="原能會"/>
      <sheetName val="農委會"/>
      <sheetName val="衛福部"/>
      <sheetName val="環保署"/>
      <sheetName val="文化部"/>
      <sheetName val="科技部"/>
      <sheetName val="金管會"/>
      <sheetName val="海委會"/>
      <sheetName val="輔導會"/>
    </sheetNames>
    <sheetDataSet>
      <sheetData sheetId="0" refreshError="1"/>
      <sheetData sheetId="1" refreshError="1"/>
      <sheetData sheetId="2" refreshError="1"/>
      <sheetData sheetId="3" refreshError="1"/>
      <sheetData sheetId="4" refreshError="1">
        <row r="5">
          <cell r="A5" t="str">
            <v>總統府主管</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3BBBD-5EE6-4805-9FA0-F761E234E7E7}">
  <sheetPr>
    <tabColor rgb="FFFFFF00"/>
  </sheetPr>
  <dimension ref="A1:E47"/>
  <sheetViews>
    <sheetView topLeftCell="A16" workbookViewId="0">
      <selection activeCell="D22" sqref="D22"/>
    </sheetView>
  </sheetViews>
  <sheetFormatPr defaultRowHeight="16.5"/>
  <cols>
    <col min="1" max="1" width="4.75" customWidth="1"/>
    <col min="2" max="2" width="29.75" customWidth="1"/>
    <col min="3" max="3" width="16.125" bestFit="1" customWidth="1"/>
    <col min="4" max="4" width="17.125" customWidth="1"/>
    <col min="5" max="5" width="15.5" customWidth="1"/>
  </cols>
  <sheetData>
    <row r="1" spans="1:5" ht="21">
      <c r="A1" s="477" t="s">
        <v>571</v>
      </c>
      <c r="B1" s="477"/>
      <c r="C1" s="477"/>
      <c r="D1" s="477"/>
      <c r="E1" s="477"/>
    </row>
    <row r="2" spans="1:5" ht="19.5">
      <c r="A2" s="478" t="s">
        <v>330</v>
      </c>
      <c r="B2" s="478"/>
      <c r="C2" s="478"/>
      <c r="D2" s="478"/>
      <c r="E2" s="478"/>
    </row>
    <row r="3" spans="1:5" ht="19.5">
      <c r="A3" s="3"/>
      <c r="B3" s="4"/>
      <c r="C3" s="5"/>
      <c r="D3" s="4"/>
      <c r="E3" s="5" t="s">
        <v>0</v>
      </c>
    </row>
    <row r="4" spans="1:5" ht="19.5">
      <c r="A4" s="482" t="s">
        <v>507</v>
      </c>
      <c r="B4" s="483"/>
      <c r="C4" s="481" t="s">
        <v>566</v>
      </c>
      <c r="D4" s="481"/>
      <c r="E4" s="481"/>
    </row>
    <row r="5" spans="1:5" s="34" customFormat="1" ht="19.5">
      <c r="A5" s="484"/>
      <c r="B5" s="485"/>
      <c r="C5" s="41" t="s">
        <v>567</v>
      </c>
      <c r="D5" s="41" t="s">
        <v>568</v>
      </c>
      <c r="E5" s="41" t="s">
        <v>569</v>
      </c>
    </row>
    <row r="6" spans="1:5" s="34" customFormat="1" ht="19.5">
      <c r="A6" s="479" t="s">
        <v>7</v>
      </c>
      <c r="B6" s="480"/>
      <c r="C6" s="38"/>
      <c r="D6" s="44" t="e">
        <f>D7+D8+D25+D26+D27+D28+D29+D30+D31+D32+D33+D34+D35+D36+D37+D38+D39+D40+D41+D42+D43+D44+D45+D46+D47</f>
        <v>#REF!</v>
      </c>
      <c r="E6" s="38"/>
    </row>
    <row r="7" spans="1:5" ht="19.5">
      <c r="A7" s="39" t="s">
        <v>508</v>
      </c>
      <c r="B7" s="36" t="s">
        <v>509</v>
      </c>
      <c r="C7" s="37"/>
      <c r="D7" s="37">
        <f>'總預算(1202彙)'!C7</f>
        <v>24695</v>
      </c>
      <c r="E7" s="37"/>
    </row>
    <row r="8" spans="1:5" ht="19.5">
      <c r="A8" s="39" t="s">
        <v>510</v>
      </c>
      <c r="B8" s="36" t="s">
        <v>511</v>
      </c>
      <c r="C8" s="37"/>
      <c r="D8" s="37">
        <f>SUM(D9:D23)</f>
        <v>56968</v>
      </c>
      <c r="E8" s="37"/>
    </row>
    <row r="9" spans="1:5" ht="19.5">
      <c r="A9" s="40" t="s">
        <v>512</v>
      </c>
      <c r="B9" s="42" t="s">
        <v>513</v>
      </c>
      <c r="C9" s="37"/>
      <c r="D9" s="37">
        <f>'總預算(1202彙)'!C22</f>
        <v>14179</v>
      </c>
      <c r="E9" s="37"/>
    </row>
    <row r="10" spans="1:5" ht="19.5">
      <c r="A10" s="40" t="s">
        <v>514</v>
      </c>
      <c r="B10" s="42" t="s">
        <v>15</v>
      </c>
      <c r="C10" s="37"/>
      <c r="D10" s="37">
        <f>'總預算(1202彙)'!C29</f>
        <v>2808</v>
      </c>
      <c r="E10" s="37"/>
    </row>
    <row r="11" spans="1:5" ht="19.5">
      <c r="A11" s="40" t="s">
        <v>515</v>
      </c>
      <c r="B11" s="42" t="s">
        <v>564</v>
      </c>
      <c r="C11" s="37"/>
      <c r="D11" s="37">
        <f>'總預算(1202彙)'!C35</f>
        <v>5033</v>
      </c>
      <c r="E11" s="37"/>
    </row>
    <row r="12" spans="1:5" ht="19.5">
      <c r="A12" s="40" t="s">
        <v>516</v>
      </c>
      <c r="B12" s="42" t="s">
        <v>29</v>
      </c>
      <c r="C12" s="37"/>
      <c r="D12" s="37">
        <f>'總預算(1202彙)'!C40</f>
        <v>2850</v>
      </c>
      <c r="E12" s="37"/>
    </row>
    <row r="13" spans="1:5" ht="19.5">
      <c r="A13" s="40" t="s">
        <v>517</v>
      </c>
      <c r="B13" s="42" t="s">
        <v>312</v>
      </c>
      <c r="C13" s="37"/>
      <c r="D13" s="37">
        <f>'總預算(1202彙)'!C45</f>
        <v>1228</v>
      </c>
      <c r="E13" s="37"/>
    </row>
    <row r="14" spans="1:5" ht="19.5" customHeight="1">
      <c r="A14" s="40" t="s">
        <v>518</v>
      </c>
      <c r="B14" s="42" t="s">
        <v>313</v>
      </c>
      <c r="C14" s="37"/>
      <c r="D14" s="37">
        <f>'總預算(1202彙)'!C56</f>
        <v>1362</v>
      </c>
      <c r="E14" s="37"/>
    </row>
    <row r="15" spans="1:5" ht="19.5">
      <c r="A15" s="40" t="s">
        <v>519</v>
      </c>
      <c r="B15" s="42" t="s">
        <v>314</v>
      </c>
      <c r="C15" s="37"/>
      <c r="D15" s="37">
        <f>'總預算(1202彙)'!C62</f>
        <v>10463</v>
      </c>
      <c r="E15" s="37"/>
    </row>
    <row r="16" spans="1:5" ht="19.5">
      <c r="A16" s="40" t="s">
        <v>520</v>
      </c>
      <c r="B16" s="42" t="s">
        <v>449</v>
      </c>
      <c r="C16" s="37"/>
      <c r="D16" s="37">
        <f>'總預算(1202彙)'!C67</f>
        <v>11761</v>
      </c>
      <c r="E16" s="37"/>
    </row>
    <row r="17" spans="1:5" ht="19.5">
      <c r="A17" s="40" t="s">
        <v>521</v>
      </c>
      <c r="B17" s="42" t="s">
        <v>522</v>
      </c>
      <c r="C17" s="37"/>
      <c r="D17" s="37">
        <f>'總預算(1202彙)'!C71</f>
        <v>566</v>
      </c>
      <c r="E17" s="37"/>
    </row>
    <row r="18" spans="1:5" ht="19.5">
      <c r="A18" s="40" t="s">
        <v>523</v>
      </c>
      <c r="B18" s="42" t="s">
        <v>524</v>
      </c>
      <c r="C18" s="37"/>
      <c r="D18" s="37">
        <f>'總預算(1202彙)'!C78</f>
        <v>225</v>
      </c>
      <c r="E18" s="37"/>
    </row>
    <row r="19" spans="1:5" ht="19.5">
      <c r="A19" s="40" t="s">
        <v>525</v>
      </c>
      <c r="B19" s="42" t="s">
        <v>60</v>
      </c>
      <c r="C19" s="37"/>
      <c r="D19" s="37">
        <f>'總預算(1202彙)'!C80</f>
        <v>5741</v>
      </c>
      <c r="E19" s="37"/>
    </row>
    <row r="20" spans="1:5" ht="19.5">
      <c r="A20" s="40" t="s">
        <v>526</v>
      </c>
      <c r="B20" s="42" t="s">
        <v>68</v>
      </c>
      <c r="C20" s="37"/>
      <c r="D20" s="37">
        <f>'總預算(1202彙)'!C89</f>
        <v>64</v>
      </c>
      <c r="E20" s="37"/>
    </row>
    <row r="21" spans="1:5" ht="19.5">
      <c r="A21" s="40" t="s">
        <v>527</v>
      </c>
      <c r="B21" s="42" t="s">
        <v>73</v>
      </c>
      <c r="C21" s="37"/>
      <c r="D21" s="37">
        <f>'總預算(1202彙)'!C94</f>
        <v>150</v>
      </c>
      <c r="E21" s="37"/>
    </row>
    <row r="22" spans="1:5" ht="19.5">
      <c r="A22" s="40" t="s">
        <v>528</v>
      </c>
      <c r="B22" s="42" t="s">
        <v>76</v>
      </c>
      <c r="C22" s="37"/>
      <c r="D22" s="37">
        <f>'總預算(1202彙)'!C96</f>
        <v>15</v>
      </c>
      <c r="E22" s="37"/>
    </row>
    <row r="23" spans="1:5" ht="19.5">
      <c r="A23" s="40" t="s">
        <v>529</v>
      </c>
      <c r="B23" s="42" t="s">
        <v>315</v>
      </c>
      <c r="C23" s="37"/>
      <c r="D23" s="37">
        <f>'總預算(1202彙)'!C98</f>
        <v>523</v>
      </c>
      <c r="E23" s="37"/>
    </row>
    <row r="24" spans="1:5" s="34" customFormat="1" ht="19.5">
      <c r="A24" s="40" t="s">
        <v>530</v>
      </c>
      <c r="B24" s="42" t="s">
        <v>570</v>
      </c>
      <c r="C24" s="37"/>
      <c r="D24" s="37"/>
      <c r="E24" s="37"/>
    </row>
    <row r="25" spans="1:5" ht="19.5">
      <c r="A25" s="40" t="s">
        <v>531</v>
      </c>
      <c r="B25" s="36" t="s">
        <v>532</v>
      </c>
      <c r="C25" s="37"/>
      <c r="D25" s="37">
        <f>'總預算(1202彙)'!C100</f>
        <v>1958</v>
      </c>
      <c r="E25" s="37"/>
    </row>
    <row r="26" spans="1:5" ht="19.5">
      <c r="A26" s="40" t="s">
        <v>533</v>
      </c>
      <c r="B26" s="36" t="s">
        <v>534</v>
      </c>
      <c r="C26" s="37"/>
      <c r="D26" s="37">
        <f>'總預算(1202彙)'!C105</f>
        <v>17251</v>
      </c>
      <c r="E26" s="37"/>
    </row>
    <row r="27" spans="1:5" ht="19.5">
      <c r="A27" s="40" t="s">
        <v>535</v>
      </c>
      <c r="B27" s="36" t="s">
        <v>82</v>
      </c>
      <c r="C27" s="37"/>
      <c r="D27" s="37">
        <f>'總預算(1202彙)'!C162</f>
        <v>3999</v>
      </c>
      <c r="E27" s="37"/>
    </row>
    <row r="28" spans="1:5" ht="19.5">
      <c r="A28" s="40" t="s">
        <v>536</v>
      </c>
      <c r="B28" s="36" t="s">
        <v>84</v>
      </c>
      <c r="C28" s="37"/>
      <c r="D28" s="37">
        <f>'總預算(1202彙)'!C176</f>
        <v>1283</v>
      </c>
      <c r="E28" s="37"/>
    </row>
    <row r="29" spans="1:5" ht="19.5">
      <c r="A29" s="40" t="s">
        <v>537</v>
      </c>
      <c r="B29" s="36" t="s">
        <v>538</v>
      </c>
      <c r="C29" s="37"/>
      <c r="D29" s="37">
        <f>'總預算(1202彙)'!C192</f>
        <v>48963</v>
      </c>
      <c r="E29" s="37"/>
    </row>
    <row r="30" spans="1:5" ht="19.5">
      <c r="A30" s="40" t="s">
        <v>539</v>
      </c>
      <c r="B30" s="36" t="s">
        <v>540</v>
      </c>
      <c r="C30" s="37"/>
      <c r="D30" s="37">
        <f>'總預算(1202彙)'!C226</f>
        <v>994939</v>
      </c>
      <c r="E30" s="37"/>
    </row>
    <row r="31" spans="1:5" ht="19.5">
      <c r="A31" s="40" t="s">
        <v>541</v>
      </c>
      <c r="B31" s="36" t="s">
        <v>100</v>
      </c>
      <c r="C31" s="37"/>
      <c r="D31" s="37">
        <f>'總預算(1202彙)'!C237</f>
        <v>187792</v>
      </c>
      <c r="E31" s="37"/>
    </row>
    <row r="32" spans="1:5" ht="19.5">
      <c r="A32" s="40" t="s">
        <v>542</v>
      </c>
      <c r="B32" s="36" t="s">
        <v>543</v>
      </c>
      <c r="C32" s="37"/>
      <c r="D32" s="37">
        <f>'總預算(1202彙)'!C242</f>
        <v>95053</v>
      </c>
      <c r="E32" s="37"/>
    </row>
    <row r="33" spans="1:5" ht="19.5">
      <c r="A33" s="40" t="s">
        <v>544</v>
      </c>
      <c r="B33" s="36" t="s">
        <v>545</v>
      </c>
      <c r="C33" s="37"/>
      <c r="D33" s="37">
        <f>'總預算(1202彙)'!C280</f>
        <v>620432</v>
      </c>
      <c r="E33" s="37"/>
    </row>
    <row r="34" spans="1:5" ht="19.5">
      <c r="A34" s="40" t="s">
        <v>546</v>
      </c>
      <c r="B34" s="36" t="s">
        <v>120</v>
      </c>
      <c r="C34" s="37"/>
      <c r="D34" s="37">
        <f>'總預算(1202彙)'!C297</f>
        <v>23153</v>
      </c>
      <c r="E34" s="37"/>
    </row>
    <row r="35" spans="1:5" ht="19.5">
      <c r="A35" s="40" t="s">
        <v>547</v>
      </c>
      <c r="B35" s="36" t="s">
        <v>548</v>
      </c>
      <c r="C35" s="37"/>
      <c r="D35" s="37">
        <f>'總預算(1202彙)'!C302</f>
        <v>25589</v>
      </c>
      <c r="E35" s="37"/>
    </row>
    <row r="36" spans="1:5" ht="19.5">
      <c r="A36" s="40" t="s">
        <v>549</v>
      </c>
      <c r="B36" s="36" t="s">
        <v>550</v>
      </c>
      <c r="C36" s="37"/>
      <c r="D36" s="37">
        <f>'總預算(1202彙)'!C322</f>
        <v>18276</v>
      </c>
      <c r="E36" s="37"/>
    </row>
    <row r="37" spans="1:5" ht="19.5">
      <c r="A37" s="40" t="s">
        <v>551</v>
      </c>
      <c r="B37" s="36" t="s">
        <v>376</v>
      </c>
      <c r="C37" s="37"/>
      <c r="D37" s="37">
        <f>'總預算(1202彙)'!C341</f>
        <v>6932</v>
      </c>
      <c r="E37" s="37"/>
    </row>
    <row r="38" spans="1:5" ht="19.5">
      <c r="A38" s="40" t="s">
        <v>552</v>
      </c>
      <c r="B38" s="36" t="s">
        <v>316</v>
      </c>
      <c r="C38" s="37"/>
      <c r="D38" s="37">
        <f>'總預算(1202彙)'!C358</f>
        <v>9341</v>
      </c>
      <c r="E38" s="37"/>
    </row>
    <row r="39" spans="1:5" ht="19.5">
      <c r="A39" s="40" t="s">
        <v>553</v>
      </c>
      <c r="B39" s="36" t="s">
        <v>317</v>
      </c>
      <c r="C39" s="37"/>
      <c r="D39" s="37">
        <f>'總預算(1202彙)'!C364</f>
        <v>3050</v>
      </c>
      <c r="E39" s="37"/>
    </row>
    <row r="40" spans="1:5" ht="19.5">
      <c r="A40" s="40" t="s">
        <v>554</v>
      </c>
      <c r="B40" s="36" t="s">
        <v>322</v>
      </c>
      <c r="C40" s="37"/>
      <c r="D40" s="37">
        <f>'總預算(1202彙)'!C379</f>
        <v>15964</v>
      </c>
      <c r="E40" s="37"/>
    </row>
    <row r="41" spans="1:5" ht="19.5">
      <c r="A41" s="40" t="s">
        <v>555</v>
      </c>
      <c r="B41" s="36" t="s">
        <v>296</v>
      </c>
      <c r="C41" s="37"/>
      <c r="D41" s="37">
        <f>'總預算(1202彙)'!C424</f>
        <v>38242</v>
      </c>
      <c r="E41" s="37"/>
    </row>
    <row r="42" spans="1:5" ht="19.5">
      <c r="A42" s="40" t="s">
        <v>556</v>
      </c>
      <c r="B42" s="36" t="s">
        <v>323</v>
      </c>
      <c r="C42" s="37"/>
      <c r="D42" s="37">
        <f>'總預算(1202彙)'!C440</f>
        <v>214213</v>
      </c>
      <c r="E42" s="37"/>
    </row>
    <row r="43" spans="1:5" ht="19.5">
      <c r="A43" s="40" t="s">
        <v>557</v>
      </c>
      <c r="B43" s="36" t="s">
        <v>558</v>
      </c>
      <c r="C43" s="37"/>
      <c r="D43" s="37">
        <f>'總預算(1202彙)'!C447</f>
        <v>3540</v>
      </c>
      <c r="E43" s="37"/>
    </row>
    <row r="44" spans="1:5" ht="19.5">
      <c r="A44" s="40" t="s">
        <v>559</v>
      </c>
      <c r="B44" s="36" t="s">
        <v>560</v>
      </c>
      <c r="C44" s="37"/>
      <c r="D44" s="37">
        <f>'總預算(1202彙)'!C462</f>
        <v>198778</v>
      </c>
      <c r="E44" s="37"/>
    </row>
    <row r="45" spans="1:5" ht="19.5">
      <c r="A45" s="40" t="s">
        <v>561</v>
      </c>
      <c r="B45" s="36" t="s">
        <v>324</v>
      </c>
      <c r="C45" s="37"/>
      <c r="D45" s="37">
        <f>'總預算(1202彙)'!C482</f>
        <v>71</v>
      </c>
      <c r="E45" s="37"/>
    </row>
    <row r="46" spans="1:5" ht="19.5">
      <c r="A46" s="40" t="s">
        <v>562</v>
      </c>
      <c r="B46" s="36" t="s">
        <v>325</v>
      </c>
      <c r="C46" s="37"/>
      <c r="D46" s="37">
        <f>'總預算(1202彙)'!C495</f>
        <v>299</v>
      </c>
      <c r="E46" s="37"/>
    </row>
    <row r="47" spans="1:5" ht="39">
      <c r="A47" s="40" t="s">
        <v>563</v>
      </c>
      <c r="B47" s="43" t="s">
        <v>565</v>
      </c>
      <c r="C47" s="37"/>
      <c r="D47" s="45" t="e">
        <f>'總預算(1202彙)'!#REF!</f>
        <v>#REF!</v>
      </c>
      <c r="E47" s="37"/>
    </row>
  </sheetData>
  <mergeCells count="5">
    <mergeCell ref="A1:E1"/>
    <mergeCell ref="A2:E2"/>
    <mergeCell ref="A6:B6"/>
    <mergeCell ref="C4:E4"/>
    <mergeCell ref="A4:B5"/>
  </mergeCells>
  <phoneticPr fontId="3"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10C2E-1C72-4799-BDAA-947CA267285A}">
  <dimension ref="A1:I517"/>
  <sheetViews>
    <sheetView view="pageBreakPreview" zoomScale="110" zoomScaleNormal="100" zoomScaleSheetLayoutView="110" workbookViewId="0">
      <pane ySplit="6" topLeftCell="A188" activePane="bottomLeft" state="frozen"/>
      <selection pane="bottomLeft" activeCell="C228" sqref="C228"/>
    </sheetView>
  </sheetViews>
  <sheetFormatPr defaultRowHeight="16.5"/>
  <cols>
    <col min="1" max="1" width="16.75" style="49" customWidth="1"/>
    <col min="2" max="2" width="17" style="49" customWidth="1"/>
    <col min="3" max="3" width="12.75" style="49" customWidth="1"/>
    <col min="4" max="4" width="40.375" style="10" customWidth="1"/>
    <col min="5" max="5" width="21.125" style="49" customWidth="1"/>
    <col min="6" max="6" width="24.75" style="49" customWidth="1"/>
    <col min="7" max="7" width="14.5" style="49" customWidth="1"/>
    <col min="8" max="16384" width="9" style="49"/>
  </cols>
  <sheetData>
    <row r="1" spans="1:6" ht="25.5" customHeight="1">
      <c r="A1" s="555" t="s">
        <v>775</v>
      </c>
      <c r="B1" s="555"/>
      <c r="C1" s="555"/>
      <c r="D1" s="555"/>
      <c r="E1" s="555"/>
      <c r="F1" s="1"/>
    </row>
    <row r="2" spans="1:6" ht="19.5">
      <c r="A2" s="556" t="s">
        <v>936</v>
      </c>
      <c r="B2" s="556"/>
      <c r="C2" s="556"/>
      <c r="D2" s="556"/>
      <c r="E2" s="556"/>
      <c r="F2" s="2"/>
    </row>
    <row r="3" spans="1:6" ht="19.5">
      <c r="A3" s="3"/>
      <c r="B3" s="4"/>
      <c r="C3" s="5"/>
      <c r="D3" s="4"/>
      <c r="E3" s="5" t="s">
        <v>0</v>
      </c>
    </row>
    <row r="4" spans="1:6" ht="19.5">
      <c r="A4" s="557" t="s">
        <v>1</v>
      </c>
      <c r="B4" s="558"/>
      <c r="C4" s="559" t="s">
        <v>2</v>
      </c>
      <c r="D4" s="561" t="s">
        <v>3</v>
      </c>
      <c r="E4" s="563" t="s">
        <v>4</v>
      </c>
    </row>
    <row r="5" spans="1:6" ht="19.5">
      <c r="A5" s="410" t="s">
        <v>5</v>
      </c>
      <c r="B5" s="410" t="s">
        <v>6</v>
      </c>
      <c r="C5" s="560"/>
      <c r="D5" s="562"/>
      <c r="E5" s="564"/>
    </row>
    <row r="6" spans="1:6" ht="19.5">
      <c r="A6" s="411" t="s">
        <v>7</v>
      </c>
      <c r="B6" s="412"/>
      <c r="C6" s="413">
        <f>C7+C21+C100+C105+C161+C175+C191+C225+C235+C240+C278+C295+C300+C320+C339+C356+C362+C377+C422+C438+C449+C461+C483+C494+C505</f>
        <v>3347695</v>
      </c>
      <c r="D6" s="414"/>
      <c r="E6" s="97"/>
    </row>
    <row r="7" spans="1:6" ht="20.100000000000001" customHeight="1">
      <c r="A7" s="415" t="str">
        <f>[1]總統府!A5</f>
        <v>總統府主管</v>
      </c>
      <c r="B7" s="416"/>
      <c r="C7" s="416">
        <f>SUM(C8:C20)</f>
        <v>23255</v>
      </c>
      <c r="D7" s="417"/>
      <c r="E7" s="92"/>
    </row>
    <row r="8" spans="1:6" ht="144.75" customHeight="1">
      <c r="A8" s="503" t="s">
        <v>650</v>
      </c>
      <c r="B8" s="114" t="s">
        <v>13</v>
      </c>
      <c r="C8" s="109">
        <v>2053</v>
      </c>
      <c r="D8" s="386" t="s">
        <v>199</v>
      </c>
      <c r="E8" s="92"/>
    </row>
    <row r="9" spans="1:6" ht="66.75" customHeight="1">
      <c r="A9" s="530"/>
      <c r="B9" s="114" t="s">
        <v>200</v>
      </c>
      <c r="C9" s="109">
        <v>33</v>
      </c>
      <c r="D9" s="386" t="s">
        <v>201</v>
      </c>
      <c r="E9" s="98"/>
    </row>
    <row r="10" spans="1:6" ht="63.75" customHeight="1">
      <c r="A10" s="530"/>
      <c r="B10" s="114" t="s">
        <v>202</v>
      </c>
      <c r="C10" s="109">
        <v>10</v>
      </c>
      <c r="D10" s="386" t="s">
        <v>787</v>
      </c>
      <c r="E10" s="92"/>
    </row>
    <row r="11" spans="1:6" ht="70.5" customHeight="1">
      <c r="A11" s="116" t="s">
        <v>9</v>
      </c>
      <c r="B11" s="116" t="s">
        <v>13</v>
      </c>
      <c r="C11" s="109">
        <f>296+28</f>
        <v>324</v>
      </c>
      <c r="D11" s="386" t="s">
        <v>203</v>
      </c>
      <c r="E11" s="92"/>
    </row>
    <row r="12" spans="1:6" ht="120" customHeight="1">
      <c r="A12" s="116" t="s">
        <v>10</v>
      </c>
      <c r="B12" s="116" t="s">
        <v>13</v>
      </c>
      <c r="C12" s="109">
        <v>231</v>
      </c>
      <c r="D12" s="386" t="s">
        <v>204</v>
      </c>
      <c r="E12" s="92"/>
    </row>
    <row r="13" spans="1:6" ht="69.75" customHeight="1">
      <c r="A13" s="503" t="s">
        <v>651</v>
      </c>
      <c r="B13" s="116" t="s">
        <v>13</v>
      </c>
      <c r="C13" s="109">
        <v>140</v>
      </c>
      <c r="D13" s="386" t="s">
        <v>205</v>
      </c>
      <c r="E13" s="99"/>
    </row>
    <row r="14" spans="1:6" ht="33" customHeight="1">
      <c r="A14" s="530"/>
      <c r="B14" s="116" t="s">
        <v>206</v>
      </c>
      <c r="C14" s="109">
        <v>14</v>
      </c>
      <c r="D14" s="386" t="s">
        <v>207</v>
      </c>
      <c r="E14" s="92"/>
    </row>
    <row r="15" spans="1:6" ht="66.75" customHeight="1">
      <c r="A15" s="384" t="s">
        <v>652</v>
      </c>
      <c r="B15" s="399" t="s">
        <v>13</v>
      </c>
      <c r="C15" s="109">
        <v>88</v>
      </c>
      <c r="D15" s="386" t="s">
        <v>731</v>
      </c>
      <c r="E15" s="92"/>
    </row>
    <row r="16" spans="1:6" ht="84" customHeight="1">
      <c r="A16" s="385"/>
      <c r="B16" s="399" t="s">
        <v>208</v>
      </c>
      <c r="C16" s="109">
        <v>4145</v>
      </c>
      <c r="D16" s="386" t="s">
        <v>732</v>
      </c>
      <c r="E16" s="92"/>
    </row>
    <row r="17" spans="1:5" ht="69" customHeight="1">
      <c r="A17" s="382"/>
      <c r="B17" s="399" t="s">
        <v>209</v>
      </c>
      <c r="C17" s="109">
        <v>1419</v>
      </c>
      <c r="D17" s="386" t="s">
        <v>733</v>
      </c>
      <c r="E17" s="92"/>
    </row>
    <row r="18" spans="1:5" ht="106.5" customHeight="1">
      <c r="A18" s="384" t="s">
        <v>652</v>
      </c>
      <c r="B18" s="399" t="s">
        <v>210</v>
      </c>
      <c r="C18" s="109">
        <v>8805</v>
      </c>
      <c r="D18" s="386" t="s">
        <v>211</v>
      </c>
      <c r="E18" s="92"/>
    </row>
    <row r="19" spans="1:5" ht="104.25" customHeight="1">
      <c r="A19" s="385"/>
      <c r="B19" s="399" t="s">
        <v>212</v>
      </c>
      <c r="C19" s="109">
        <v>4312</v>
      </c>
      <c r="D19" s="386" t="s">
        <v>211</v>
      </c>
      <c r="E19" s="46"/>
    </row>
    <row r="20" spans="1:5" ht="86.25" customHeight="1">
      <c r="A20" s="385"/>
      <c r="B20" s="399" t="s">
        <v>213</v>
      </c>
      <c r="C20" s="109">
        <v>1681</v>
      </c>
      <c r="D20" s="386" t="s">
        <v>214</v>
      </c>
      <c r="E20" s="92"/>
    </row>
    <row r="21" spans="1:5" ht="20.100000000000001" customHeight="1">
      <c r="A21" s="415" t="s">
        <v>11</v>
      </c>
      <c r="B21" s="418"/>
      <c r="C21" s="416">
        <f>C22+C29+C35+C40+C45+C56+C62+C67+C71+C78+C80+C89+C94+C96+C98</f>
        <v>56849</v>
      </c>
      <c r="D21" s="419"/>
      <c r="E21" s="100"/>
    </row>
    <row r="22" spans="1:5" ht="19.5">
      <c r="A22" s="420" t="s">
        <v>12</v>
      </c>
      <c r="B22" s="413"/>
      <c r="C22" s="413">
        <f>SUM(C23:C28)</f>
        <v>14167</v>
      </c>
      <c r="D22" s="421"/>
      <c r="E22" s="100"/>
    </row>
    <row r="23" spans="1:5" ht="19.5">
      <c r="A23" s="422" t="s">
        <v>800</v>
      </c>
      <c r="B23" s="54" t="s">
        <v>13</v>
      </c>
      <c r="C23" s="109">
        <v>794</v>
      </c>
      <c r="D23" s="54" t="s">
        <v>801</v>
      </c>
      <c r="E23" s="100"/>
    </row>
    <row r="24" spans="1:5" ht="39">
      <c r="A24" s="389"/>
      <c r="B24" s="54" t="s">
        <v>802</v>
      </c>
      <c r="C24" s="109">
        <v>170</v>
      </c>
      <c r="D24" s="54" t="s">
        <v>803</v>
      </c>
      <c r="E24" s="100"/>
    </row>
    <row r="25" spans="1:5" ht="58.5">
      <c r="A25" s="389"/>
      <c r="B25" s="54" t="s">
        <v>804</v>
      </c>
      <c r="C25" s="109">
        <v>1170</v>
      </c>
      <c r="D25" s="54" t="s">
        <v>805</v>
      </c>
      <c r="E25" s="100"/>
    </row>
    <row r="26" spans="1:5" ht="22.5" customHeight="1">
      <c r="A26" s="389"/>
      <c r="B26" s="54" t="s">
        <v>14</v>
      </c>
      <c r="C26" s="109">
        <v>450</v>
      </c>
      <c r="D26" s="54" t="s">
        <v>828</v>
      </c>
      <c r="E26" s="100"/>
    </row>
    <row r="27" spans="1:5" ht="22.5" customHeight="1">
      <c r="A27" s="389"/>
      <c r="B27" s="54" t="s">
        <v>806</v>
      </c>
      <c r="C27" s="109">
        <v>11133</v>
      </c>
      <c r="D27" s="54" t="s">
        <v>807</v>
      </c>
      <c r="E27" s="100"/>
    </row>
    <row r="28" spans="1:5" ht="39">
      <c r="A28" s="390"/>
      <c r="B28" s="54" t="s">
        <v>829</v>
      </c>
      <c r="C28" s="109">
        <v>450</v>
      </c>
      <c r="D28" s="54" t="s">
        <v>830</v>
      </c>
      <c r="E28" s="100"/>
    </row>
    <row r="29" spans="1:5" ht="19.5">
      <c r="A29" s="423" t="s">
        <v>15</v>
      </c>
      <c r="B29" s="416"/>
      <c r="C29" s="416">
        <f>SUM(C30:C34)</f>
        <v>2799</v>
      </c>
      <c r="D29" s="424"/>
      <c r="E29" s="92"/>
    </row>
    <row r="30" spans="1:5" ht="39">
      <c r="A30" s="547" t="s">
        <v>16</v>
      </c>
      <c r="B30" s="399" t="s">
        <v>13</v>
      </c>
      <c r="C30" s="170">
        <v>550</v>
      </c>
      <c r="D30" s="386" t="s">
        <v>17</v>
      </c>
      <c r="E30" s="92"/>
    </row>
    <row r="31" spans="1:5" ht="19.5">
      <c r="A31" s="544"/>
      <c r="B31" s="399" t="s">
        <v>18</v>
      </c>
      <c r="C31" s="151">
        <v>97</v>
      </c>
      <c r="D31" s="386" t="s">
        <v>19</v>
      </c>
      <c r="E31" s="92"/>
    </row>
    <row r="32" spans="1:5" ht="19.5">
      <c r="A32" s="544"/>
      <c r="B32" s="399" t="s">
        <v>20</v>
      </c>
      <c r="C32" s="151">
        <v>1896</v>
      </c>
      <c r="D32" s="386" t="s">
        <v>21</v>
      </c>
      <c r="E32" s="92"/>
    </row>
    <row r="33" spans="1:5" ht="39">
      <c r="A33" s="544"/>
      <c r="B33" s="399" t="s">
        <v>22</v>
      </c>
      <c r="C33" s="151">
        <v>159</v>
      </c>
      <c r="D33" s="386" t="s">
        <v>23</v>
      </c>
      <c r="E33" s="92"/>
    </row>
    <row r="34" spans="1:5" ht="39">
      <c r="A34" s="545"/>
      <c r="B34" s="83" t="s">
        <v>14</v>
      </c>
      <c r="C34" s="151">
        <v>97</v>
      </c>
      <c r="D34" s="386" t="s">
        <v>24</v>
      </c>
      <c r="E34" s="92"/>
    </row>
    <row r="35" spans="1:5" ht="19.5">
      <c r="A35" s="425" t="s">
        <v>564</v>
      </c>
      <c r="B35" s="426"/>
      <c r="C35" s="426">
        <f>SUM(C36:C39)</f>
        <v>5030</v>
      </c>
      <c r="D35" s="421"/>
      <c r="E35" s="100"/>
    </row>
    <row r="36" spans="1:5" ht="58.5">
      <c r="A36" s="554" t="s">
        <v>25</v>
      </c>
      <c r="B36" s="263" t="s">
        <v>13</v>
      </c>
      <c r="C36" s="264">
        <v>697</v>
      </c>
      <c r="D36" s="265" t="s">
        <v>267</v>
      </c>
      <c r="E36" s="100"/>
    </row>
    <row r="37" spans="1:5" ht="58.5">
      <c r="A37" s="551"/>
      <c r="B37" s="266" t="s">
        <v>26</v>
      </c>
      <c r="C37" s="177">
        <v>3488</v>
      </c>
      <c r="D37" s="174" t="s">
        <v>833</v>
      </c>
      <c r="E37" s="100"/>
    </row>
    <row r="38" spans="1:5" ht="39">
      <c r="A38" s="554" t="s">
        <v>27</v>
      </c>
      <c r="B38" s="266" t="s">
        <v>13</v>
      </c>
      <c r="C38" s="177">
        <v>81</v>
      </c>
      <c r="D38" s="83" t="s">
        <v>641</v>
      </c>
      <c r="E38" s="100"/>
    </row>
    <row r="39" spans="1:5" ht="78">
      <c r="A39" s="551"/>
      <c r="B39" s="266" t="s">
        <v>28</v>
      </c>
      <c r="C39" s="177">
        <v>764</v>
      </c>
      <c r="D39" s="83" t="s">
        <v>726</v>
      </c>
      <c r="E39" s="100"/>
    </row>
    <row r="40" spans="1:5" ht="19.5">
      <c r="A40" s="423" t="s">
        <v>29</v>
      </c>
      <c r="B40" s="416"/>
      <c r="C40" s="416">
        <f>SUM(C41:C44)</f>
        <v>2811</v>
      </c>
      <c r="D40" s="81"/>
      <c r="E40" s="92"/>
    </row>
    <row r="41" spans="1:5" ht="42" customHeight="1">
      <c r="A41" s="547" t="s">
        <v>29</v>
      </c>
      <c r="B41" s="83" t="s">
        <v>13</v>
      </c>
      <c r="C41" s="171">
        <v>1028</v>
      </c>
      <c r="D41" s="81" t="s">
        <v>255</v>
      </c>
      <c r="E41" s="92"/>
    </row>
    <row r="42" spans="1:5" ht="42.75" customHeight="1">
      <c r="A42" s="544"/>
      <c r="B42" s="83" t="s">
        <v>30</v>
      </c>
      <c r="C42" s="171">
        <v>1470</v>
      </c>
      <c r="D42" s="81" t="s">
        <v>256</v>
      </c>
      <c r="E42" s="92"/>
    </row>
    <row r="43" spans="1:5" ht="58.5">
      <c r="A43" s="544"/>
      <c r="B43" s="83" t="s">
        <v>31</v>
      </c>
      <c r="C43" s="171">
        <v>31</v>
      </c>
      <c r="D43" s="81" t="s">
        <v>257</v>
      </c>
      <c r="E43" s="92"/>
    </row>
    <row r="44" spans="1:5" ht="63.75" customHeight="1">
      <c r="A44" s="545"/>
      <c r="B44" s="83" t="s">
        <v>32</v>
      </c>
      <c r="C44" s="171">
        <v>282</v>
      </c>
      <c r="D44" s="81" t="s">
        <v>33</v>
      </c>
      <c r="E44" s="92"/>
    </row>
    <row r="45" spans="1:5" ht="19.5">
      <c r="A45" s="425" t="s">
        <v>312</v>
      </c>
      <c r="B45" s="427"/>
      <c r="C45" s="416">
        <f>SUM(C46:C55)</f>
        <v>1211</v>
      </c>
      <c r="D45" s="47"/>
      <c r="E45" s="100"/>
    </row>
    <row r="46" spans="1:5" ht="43.5" customHeight="1">
      <c r="A46" s="547" t="s">
        <v>34</v>
      </c>
      <c r="B46" s="327" t="s">
        <v>13</v>
      </c>
      <c r="C46" s="332">
        <v>553</v>
      </c>
      <c r="D46" s="336" t="s">
        <v>35</v>
      </c>
      <c r="E46" s="100"/>
    </row>
    <row r="47" spans="1:5" ht="44.25" customHeight="1">
      <c r="A47" s="544"/>
      <c r="B47" s="327" t="s">
        <v>36</v>
      </c>
      <c r="C47" s="428">
        <v>298</v>
      </c>
      <c r="D47" s="336" t="s">
        <v>35</v>
      </c>
      <c r="E47" s="100"/>
    </row>
    <row r="48" spans="1:5" ht="63.75" customHeight="1">
      <c r="A48" s="544"/>
      <c r="B48" s="328" t="s">
        <v>37</v>
      </c>
      <c r="C48" s="332">
        <v>176</v>
      </c>
      <c r="D48" s="336" t="s">
        <v>38</v>
      </c>
      <c r="E48" s="100"/>
    </row>
    <row r="49" spans="1:5" ht="65.25" customHeight="1">
      <c r="A49" s="544"/>
      <c r="B49" s="328" t="s">
        <v>39</v>
      </c>
      <c r="C49" s="337">
        <v>3</v>
      </c>
      <c r="D49" s="336" t="s">
        <v>40</v>
      </c>
      <c r="E49" s="100"/>
    </row>
    <row r="50" spans="1:5" ht="58.5">
      <c r="A50" s="548"/>
      <c r="B50" s="328" t="s">
        <v>41</v>
      </c>
      <c r="C50" s="332">
        <v>20</v>
      </c>
      <c r="D50" s="336" t="s">
        <v>38</v>
      </c>
      <c r="E50" s="100"/>
    </row>
    <row r="51" spans="1:5" ht="39">
      <c r="A51" s="544"/>
      <c r="B51" s="327" t="s">
        <v>42</v>
      </c>
      <c r="C51" s="332">
        <v>4</v>
      </c>
      <c r="D51" s="336" t="s">
        <v>40</v>
      </c>
      <c r="E51" s="100"/>
    </row>
    <row r="52" spans="1:5" ht="39">
      <c r="A52" s="547" t="s">
        <v>43</v>
      </c>
      <c r="B52" s="329" t="s">
        <v>13</v>
      </c>
      <c r="C52" s="428">
        <v>144</v>
      </c>
      <c r="D52" s="336" t="s">
        <v>35</v>
      </c>
      <c r="E52" s="100"/>
    </row>
    <row r="53" spans="1:5" ht="43.5" customHeight="1">
      <c r="A53" s="544"/>
      <c r="B53" s="329" t="s">
        <v>729</v>
      </c>
      <c r="C53" s="428">
        <v>4</v>
      </c>
      <c r="D53" s="336" t="s">
        <v>730</v>
      </c>
      <c r="E53" s="100"/>
    </row>
    <row r="54" spans="1:5" ht="39">
      <c r="A54" s="544"/>
      <c r="B54" s="330" t="s">
        <v>44</v>
      </c>
      <c r="C54" s="429">
        <v>7</v>
      </c>
      <c r="D54" s="336" t="s">
        <v>398</v>
      </c>
      <c r="E54" s="100"/>
    </row>
    <row r="55" spans="1:5" ht="39">
      <c r="A55" s="545"/>
      <c r="B55" s="331" t="s">
        <v>45</v>
      </c>
      <c r="C55" s="429">
        <v>2</v>
      </c>
      <c r="D55" s="336" t="s">
        <v>399</v>
      </c>
      <c r="E55" s="100"/>
    </row>
    <row r="56" spans="1:5" ht="19.5">
      <c r="A56" s="425" t="s">
        <v>313</v>
      </c>
      <c r="B56" s="413"/>
      <c r="C56" s="416">
        <f>SUM(C57:C61)</f>
        <v>1362</v>
      </c>
      <c r="D56" s="47"/>
      <c r="E56" s="100"/>
    </row>
    <row r="57" spans="1:5" ht="39">
      <c r="A57" s="549" t="s">
        <v>46</v>
      </c>
      <c r="B57" s="330" t="s">
        <v>13</v>
      </c>
      <c r="C57" s="430">
        <v>40</v>
      </c>
      <c r="D57" s="237" t="s">
        <v>183</v>
      </c>
      <c r="E57" s="100"/>
    </row>
    <row r="58" spans="1:5" ht="39">
      <c r="A58" s="550"/>
      <c r="B58" s="330" t="s">
        <v>573</v>
      </c>
      <c r="C58" s="430">
        <f>165+268</f>
        <v>433</v>
      </c>
      <c r="D58" s="237" t="s">
        <v>779</v>
      </c>
      <c r="E58" s="100"/>
    </row>
    <row r="59" spans="1:5" ht="58.5">
      <c r="A59" s="551"/>
      <c r="B59" s="431" t="s">
        <v>47</v>
      </c>
      <c r="C59" s="430">
        <v>732</v>
      </c>
      <c r="D59" s="237" t="s">
        <v>184</v>
      </c>
      <c r="E59" s="100"/>
    </row>
    <row r="60" spans="1:5" ht="58.5">
      <c r="A60" s="549" t="s">
        <v>328</v>
      </c>
      <c r="B60" s="330" t="s">
        <v>13</v>
      </c>
      <c r="C60" s="430">
        <v>46</v>
      </c>
      <c r="D60" s="386" t="s">
        <v>185</v>
      </c>
      <c r="E60" s="100"/>
    </row>
    <row r="61" spans="1:5" ht="39">
      <c r="A61" s="551"/>
      <c r="B61" s="330" t="s">
        <v>48</v>
      </c>
      <c r="C61" s="430">
        <v>111</v>
      </c>
      <c r="D61" s="81" t="s">
        <v>186</v>
      </c>
      <c r="E61" s="100"/>
    </row>
    <row r="62" spans="1:5" ht="19.5">
      <c r="A62" s="172" t="s">
        <v>314</v>
      </c>
      <c r="B62" s="413"/>
      <c r="C62" s="413">
        <f>SUM(C63:C66)</f>
        <v>10463</v>
      </c>
      <c r="D62" s="54"/>
      <c r="E62" s="100"/>
    </row>
    <row r="63" spans="1:5" ht="78">
      <c r="A63" s="552" t="s">
        <v>49</v>
      </c>
      <c r="B63" s="432" t="s">
        <v>13</v>
      </c>
      <c r="C63" s="433">
        <v>375</v>
      </c>
      <c r="D63" s="54" t="s">
        <v>264</v>
      </c>
      <c r="E63" s="100"/>
    </row>
    <row r="64" spans="1:5" ht="39">
      <c r="A64" s="553"/>
      <c r="B64" s="432" t="s">
        <v>50</v>
      </c>
      <c r="C64" s="433">
        <v>6300</v>
      </c>
      <c r="D64" s="54" t="s">
        <v>265</v>
      </c>
      <c r="E64" s="100"/>
    </row>
    <row r="65" spans="1:5" ht="78">
      <c r="A65" s="553"/>
      <c r="B65" s="432" t="s">
        <v>51</v>
      </c>
      <c r="C65" s="433">
        <v>1008</v>
      </c>
      <c r="D65" s="54" t="s">
        <v>266</v>
      </c>
      <c r="E65" s="100"/>
    </row>
    <row r="66" spans="1:5" ht="19.5">
      <c r="A66" s="551"/>
      <c r="B66" s="432" t="s">
        <v>52</v>
      </c>
      <c r="C66" s="433">
        <v>2780</v>
      </c>
      <c r="D66" s="54" t="s">
        <v>53</v>
      </c>
      <c r="E66" s="100"/>
    </row>
    <row r="67" spans="1:5" ht="19.5">
      <c r="A67" s="26" t="s">
        <v>449</v>
      </c>
      <c r="B67" s="416"/>
      <c r="C67" s="416">
        <f>SUM(C68:C70)</f>
        <v>11756</v>
      </c>
      <c r="D67" s="81"/>
      <c r="E67" s="92"/>
    </row>
    <row r="68" spans="1:5" ht="58.5">
      <c r="A68" s="543" t="s">
        <v>54</v>
      </c>
      <c r="B68" s="113" t="s">
        <v>13</v>
      </c>
      <c r="C68" s="112">
        <v>197</v>
      </c>
      <c r="D68" s="81" t="s">
        <v>191</v>
      </c>
      <c r="E68" s="92"/>
    </row>
    <row r="69" spans="1:5" ht="58.5">
      <c r="A69" s="544"/>
      <c r="B69" s="113" t="s">
        <v>55</v>
      </c>
      <c r="C69" s="112">
        <v>11376</v>
      </c>
      <c r="D69" s="81" t="s">
        <v>340</v>
      </c>
      <c r="E69" s="92"/>
    </row>
    <row r="70" spans="1:5" ht="78">
      <c r="A70" s="545"/>
      <c r="B70" s="113" t="s">
        <v>56</v>
      </c>
      <c r="C70" s="112">
        <v>183</v>
      </c>
      <c r="D70" s="81" t="s">
        <v>192</v>
      </c>
      <c r="E70" s="92"/>
    </row>
    <row r="71" spans="1:5" ht="19.5">
      <c r="A71" s="26" t="s">
        <v>57</v>
      </c>
      <c r="B71" s="416"/>
      <c r="C71" s="416">
        <f>SUM(C72:C77)</f>
        <v>561</v>
      </c>
      <c r="D71" s="81"/>
      <c r="E71" s="92"/>
    </row>
    <row r="72" spans="1:5" ht="28.5" customHeight="1">
      <c r="A72" s="543" t="s">
        <v>57</v>
      </c>
      <c r="B72" s="82" t="s">
        <v>8</v>
      </c>
      <c r="C72" s="112">
        <v>12</v>
      </c>
      <c r="D72" s="81" t="s">
        <v>870</v>
      </c>
      <c r="E72" s="92"/>
    </row>
    <row r="73" spans="1:5" ht="39">
      <c r="A73" s="544"/>
      <c r="B73" s="82" t="s">
        <v>261</v>
      </c>
      <c r="C73" s="112">
        <v>203</v>
      </c>
      <c r="D73" s="81" t="s">
        <v>820</v>
      </c>
      <c r="E73" s="92"/>
    </row>
    <row r="74" spans="1:5" ht="78">
      <c r="A74" s="545"/>
      <c r="B74" s="82" t="s">
        <v>723</v>
      </c>
      <c r="C74" s="112">
        <v>2</v>
      </c>
      <c r="D74" s="81" t="s">
        <v>724</v>
      </c>
      <c r="E74" s="92"/>
    </row>
    <row r="75" spans="1:5" ht="42.75" customHeight="1">
      <c r="A75" s="546" t="s">
        <v>57</v>
      </c>
      <c r="B75" s="82" t="s">
        <v>262</v>
      </c>
      <c r="C75" s="112">
        <v>54</v>
      </c>
      <c r="D75" s="81" t="s">
        <v>725</v>
      </c>
      <c r="E75" s="92"/>
    </row>
    <row r="76" spans="1:5" ht="42.75" customHeight="1">
      <c r="A76" s="544"/>
      <c r="B76" s="82" t="s">
        <v>818</v>
      </c>
      <c r="C76" s="112">
        <v>1</v>
      </c>
      <c r="D76" s="81" t="s">
        <v>819</v>
      </c>
      <c r="E76" s="92"/>
    </row>
    <row r="77" spans="1:5" ht="24" customHeight="1">
      <c r="A77" s="545"/>
      <c r="B77" s="82" t="s">
        <v>688</v>
      </c>
      <c r="C77" s="112">
        <v>289</v>
      </c>
      <c r="D77" s="81" t="s">
        <v>689</v>
      </c>
      <c r="E77" s="92"/>
    </row>
    <row r="78" spans="1:5" ht="19.5">
      <c r="A78" s="26" t="s">
        <v>58</v>
      </c>
      <c r="B78" s="82"/>
      <c r="C78" s="416">
        <f>C79</f>
        <v>219</v>
      </c>
      <c r="D78" s="81"/>
      <c r="E78" s="101"/>
    </row>
    <row r="79" spans="1:5" ht="39">
      <c r="A79" s="260" t="s">
        <v>58</v>
      </c>
      <c r="B79" s="82" t="s">
        <v>8</v>
      </c>
      <c r="C79" s="89">
        <v>219</v>
      </c>
      <c r="D79" s="81" t="s">
        <v>849</v>
      </c>
      <c r="E79" s="101"/>
    </row>
    <row r="80" spans="1:5" ht="19.5">
      <c r="A80" s="423" t="s">
        <v>59</v>
      </c>
      <c r="B80" s="416"/>
      <c r="C80" s="416">
        <f>SUM(C81:C88)</f>
        <v>5719</v>
      </c>
      <c r="D80" s="434"/>
      <c r="E80" s="100"/>
    </row>
    <row r="81" spans="1:5" ht="39">
      <c r="A81" s="547" t="s">
        <v>60</v>
      </c>
      <c r="B81" s="110" t="s">
        <v>13</v>
      </c>
      <c r="C81" s="89">
        <f>1889+393</f>
        <v>2282</v>
      </c>
      <c r="D81" s="435" t="s">
        <v>898</v>
      </c>
      <c r="E81" s="103"/>
    </row>
    <row r="82" spans="1:5" ht="39">
      <c r="A82" s="544"/>
      <c r="B82" s="110" t="s">
        <v>61</v>
      </c>
      <c r="C82" s="89">
        <v>128</v>
      </c>
      <c r="D82" s="436" t="s">
        <v>899</v>
      </c>
      <c r="E82" s="103"/>
    </row>
    <row r="83" spans="1:5" ht="78.75" customHeight="1">
      <c r="A83" s="544"/>
      <c r="B83" s="286" t="s">
        <v>62</v>
      </c>
      <c r="C83" s="287">
        <f>389+2000</f>
        <v>2389</v>
      </c>
      <c r="D83" s="437" t="s">
        <v>900</v>
      </c>
      <c r="E83" s="103"/>
    </row>
    <row r="84" spans="1:5" ht="58.5">
      <c r="A84" s="544"/>
      <c r="B84" s="289"/>
      <c r="C84" s="290"/>
      <c r="D84" s="437" t="s">
        <v>63</v>
      </c>
      <c r="E84" s="103"/>
    </row>
    <row r="85" spans="1:5" ht="39">
      <c r="A85" s="544"/>
      <c r="B85" s="110" t="s">
        <v>64</v>
      </c>
      <c r="C85" s="89">
        <f>146+267</f>
        <v>413</v>
      </c>
      <c r="D85" s="435" t="s">
        <v>901</v>
      </c>
      <c r="E85" s="103"/>
    </row>
    <row r="86" spans="1:5" ht="58.5">
      <c r="A86" s="544"/>
      <c r="B86" s="110" t="s">
        <v>65</v>
      </c>
      <c r="C86" s="89">
        <v>225</v>
      </c>
      <c r="D86" s="435" t="s">
        <v>937</v>
      </c>
      <c r="E86" s="103"/>
    </row>
    <row r="87" spans="1:5" ht="39">
      <c r="A87" s="544"/>
      <c r="B87" s="110" t="s">
        <v>66</v>
      </c>
      <c r="C87" s="89">
        <v>192</v>
      </c>
      <c r="D87" s="435" t="s">
        <v>903</v>
      </c>
      <c r="E87" s="103"/>
    </row>
    <row r="88" spans="1:5" ht="32.25" customHeight="1">
      <c r="A88" s="545"/>
      <c r="B88" s="110" t="s">
        <v>67</v>
      </c>
      <c r="C88" s="89">
        <v>90</v>
      </c>
      <c r="D88" s="436" t="s">
        <v>904</v>
      </c>
      <c r="E88" s="103"/>
    </row>
    <row r="89" spans="1:5" ht="19.5">
      <c r="A89" s="423" t="s">
        <v>68</v>
      </c>
      <c r="B89" s="416"/>
      <c r="C89" s="416">
        <f>SUM(C90:C93)</f>
        <v>63</v>
      </c>
      <c r="D89" s="83"/>
      <c r="E89" s="92"/>
    </row>
    <row r="90" spans="1:5" ht="36.75" customHeight="1">
      <c r="A90" s="547" t="s">
        <v>69</v>
      </c>
      <c r="B90" s="110" t="s">
        <v>13</v>
      </c>
      <c r="C90" s="111">
        <v>7</v>
      </c>
      <c r="D90" s="83" t="s">
        <v>799</v>
      </c>
      <c r="E90" s="92"/>
    </row>
    <row r="91" spans="1:5" ht="36.75" customHeight="1">
      <c r="A91" s="548"/>
      <c r="B91" s="110" t="s">
        <v>712</v>
      </c>
      <c r="C91" s="111">
        <v>18</v>
      </c>
      <c r="D91" s="83" t="s">
        <v>713</v>
      </c>
      <c r="E91" s="92"/>
    </row>
    <row r="92" spans="1:5" ht="59.25" customHeight="1">
      <c r="A92" s="544"/>
      <c r="B92" s="399" t="s">
        <v>70</v>
      </c>
      <c r="C92" s="111">
        <v>6</v>
      </c>
      <c r="D92" s="83" t="s">
        <v>71</v>
      </c>
      <c r="E92" s="92"/>
    </row>
    <row r="93" spans="1:5" ht="58.5">
      <c r="A93" s="545"/>
      <c r="B93" s="399" t="s">
        <v>72</v>
      </c>
      <c r="C93" s="111">
        <v>32</v>
      </c>
      <c r="D93" s="83" t="s">
        <v>187</v>
      </c>
      <c r="E93" s="92"/>
    </row>
    <row r="94" spans="1:5" ht="19.5">
      <c r="A94" s="26" t="s">
        <v>73</v>
      </c>
      <c r="B94" s="438"/>
      <c r="C94" s="438">
        <f>SUM(C95)</f>
        <v>150</v>
      </c>
      <c r="D94" s="83"/>
      <c r="E94" s="101"/>
    </row>
    <row r="95" spans="1:5" ht="62.25" customHeight="1">
      <c r="A95" s="439" t="s">
        <v>73</v>
      </c>
      <c r="B95" s="110" t="s">
        <v>13</v>
      </c>
      <c r="C95" s="440">
        <v>150</v>
      </c>
      <c r="D95" s="83" t="s">
        <v>74</v>
      </c>
      <c r="E95" s="101"/>
    </row>
    <row r="96" spans="1:5" ht="19.5">
      <c r="A96" s="172" t="s">
        <v>75</v>
      </c>
      <c r="B96" s="413"/>
      <c r="C96" s="413">
        <f>C97</f>
        <v>15</v>
      </c>
      <c r="D96" s="174"/>
      <c r="E96" s="100"/>
    </row>
    <row r="97" spans="1:5" ht="39">
      <c r="A97" s="173" t="s">
        <v>76</v>
      </c>
      <c r="B97" s="174" t="s">
        <v>13</v>
      </c>
      <c r="C97" s="441">
        <v>15</v>
      </c>
      <c r="D97" s="174" t="s">
        <v>77</v>
      </c>
      <c r="E97" s="100"/>
    </row>
    <row r="98" spans="1:5" ht="19.5">
      <c r="A98" s="442" t="s">
        <v>315</v>
      </c>
      <c r="B98" s="413"/>
      <c r="C98" s="413">
        <f>C99</f>
        <v>523</v>
      </c>
      <c r="D98" s="443"/>
      <c r="E98" s="100"/>
    </row>
    <row r="99" spans="1:5" ht="39">
      <c r="A99" s="260" t="s">
        <v>315</v>
      </c>
      <c r="B99" s="82" t="s">
        <v>8</v>
      </c>
      <c r="C99" s="261">
        <v>523</v>
      </c>
      <c r="D99" s="83" t="s">
        <v>331</v>
      </c>
      <c r="E99" s="100"/>
    </row>
    <row r="100" spans="1:5" ht="20.100000000000001" customHeight="1">
      <c r="A100" s="444" t="s">
        <v>78</v>
      </c>
      <c r="B100" s="416"/>
      <c r="C100" s="416">
        <f>SUM(C101:C104)</f>
        <v>1432</v>
      </c>
      <c r="D100" s="83"/>
      <c r="E100" s="92"/>
    </row>
    <row r="101" spans="1:5" ht="97.5">
      <c r="A101" s="506" t="s">
        <v>79</v>
      </c>
      <c r="B101" s="378" t="s">
        <v>13</v>
      </c>
      <c r="C101" s="115">
        <v>1178</v>
      </c>
      <c r="D101" s="386" t="s">
        <v>335</v>
      </c>
      <c r="E101" s="92"/>
    </row>
    <row r="102" spans="1:5" ht="58.5">
      <c r="A102" s="537"/>
      <c r="B102" s="378" t="s">
        <v>80</v>
      </c>
      <c r="C102" s="115">
        <v>95</v>
      </c>
      <c r="D102" s="386" t="s">
        <v>336</v>
      </c>
      <c r="E102" s="92"/>
    </row>
    <row r="103" spans="1:5" ht="25.5" customHeight="1">
      <c r="A103" s="537"/>
      <c r="B103" s="378" t="s">
        <v>181</v>
      </c>
      <c r="C103" s="115">
        <v>45</v>
      </c>
      <c r="D103" s="386" t="s">
        <v>182</v>
      </c>
      <c r="E103" s="92"/>
    </row>
    <row r="104" spans="1:5" ht="24.75" customHeight="1">
      <c r="A104" s="524"/>
      <c r="B104" s="378" t="s">
        <v>14</v>
      </c>
      <c r="C104" s="115">
        <v>114</v>
      </c>
      <c r="D104" s="386" t="s">
        <v>81</v>
      </c>
      <c r="E104" s="92"/>
    </row>
    <row r="105" spans="1:5" ht="20.100000000000001" customHeight="1">
      <c r="A105" s="193" t="s">
        <v>574</v>
      </c>
      <c r="B105" s="416"/>
      <c r="C105" s="416">
        <f>SUM(C106:C160)</f>
        <v>16748</v>
      </c>
      <c r="D105" s="445"/>
      <c r="E105" s="100"/>
    </row>
    <row r="106" spans="1:5" ht="67.5" customHeight="1">
      <c r="A106" s="378" t="s">
        <v>575</v>
      </c>
      <c r="B106" s="378" t="s">
        <v>13</v>
      </c>
      <c r="C106" s="146">
        <v>798</v>
      </c>
      <c r="D106" s="191" t="s">
        <v>576</v>
      </c>
      <c r="E106" s="92"/>
    </row>
    <row r="107" spans="1:5" ht="72" customHeight="1">
      <c r="A107" s="378" t="s">
        <v>577</v>
      </c>
      <c r="B107" s="378" t="s">
        <v>13</v>
      </c>
      <c r="C107" s="146">
        <v>136</v>
      </c>
      <c r="D107" s="191" t="s">
        <v>578</v>
      </c>
      <c r="E107" s="92"/>
    </row>
    <row r="108" spans="1:5" ht="72.75" customHeight="1">
      <c r="A108" s="378" t="s">
        <v>579</v>
      </c>
      <c r="B108" s="378" t="s">
        <v>13</v>
      </c>
      <c r="C108" s="146">
        <v>196</v>
      </c>
      <c r="D108" s="191" t="s">
        <v>578</v>
      </c>
      <c r="E108" s="92"/>
    </row>
    <row r="109" spans="1:5" ht="74.25" customHeight="1">
      <c r="A109" s="378" t="s">
        <v>580</v>
      </c>
      <c r="B109" s="378" t="s">
        <v>13</v>
      </c>
      <c r="C109" s="146">
        <v>63</v>
      </c>
      <c r="D109" s="191" t="s">
        <v>576</v>
      </c>
      <c r="E109" s="92"/>
    </row>
    <row r="110" spans="1:5" ht="82.5" customHeight="1">
      <c r="A110" s="378" t="s">
        <v>581</v>
      </c>
      <c r="B110" s="378" t="s">
        <v>13</v>
      </c>
      <c r="C110" s="146">
        <v>128</v>
      </c>
      <c r="D110" s="191" t="s">
        <v>582</v>
      </c>
      <c r="E110" s="92"/>
    </row>
    <row r="111" spans="1:5" ht="51" customHeight="1">
      <c r="A111" s="378" t="s">
        <v>583</v>
      </c>
      <c r="B111" s="378" t="s">
        <v>13</v>
      </c>
      <c r="C111" s="146">
        <v>100</v>
      </c>
      <c r="D111" s="191" t="s">
        <v>584</v>
      </c>
      <c r="E111" s="46"/>
    </row>
    <row r="112" spans="1:5" ht="51.75" customHeight="1">
      <c r="A112" s="378" t="s">
        <v>585</v>
      </c>
      <c r="B112" s="378" t="s">
        <v>13</v>
      </c>
      <c r="C112" s="146">
        <v>4</v>
      </c>
      <c r="D112" s="191" t="s">
        <v>584</v>
      </c>
      <c r="E112" s="92"/>
    </row>
    <row r="113" spans="1:5" ht="67.5" customHeight="1">
      <c r="A113" s="378" t="s">
        <v>586</v>
      </c>
      <c r="B113" s="378" t="s">
        <v>13</v>
      </c>
      <c r="C113" s="146">
        <v>312</v>
      </c>
      <c r="D113" s="191" t="s">
        <v>587</v>
      </c>
      <c r="E113" s="92"/>
    </row>
    <row r="114" spans="1:5" ht="63" customHeight="1">
      <c r="A114" s="492" t="s">
        <v>588</v>
      </c>
      <c r="B114" s="378" t="s">
        <v>13</v>
      </c>
      <c r="C114" s="146">
        <v>25</v>
      </c>
      <c r="D114" s="191" t="s">
        <v>938</v>
      </c>
      <c r="E114" s="92"/>
    </row>
    <row r="115" spans="1:5" ht="68.25" customHeight="1">
      <c r="A115" s="542"/>
      <c r="B115" s="378" t="s">
        <v>589</v>
      </c>
      <c r="C115" s="146">
        <v>27</v>
      </c>
      <c r="D115" s="191" t="s">
        <v>590</v>
      </c>
      <c r="E115" s="92"/>
    </row>
    <row r="116" spans="1:5" ht="84" customHeight="1">
      <c r="A116" s="492" t="s">
        <v>591</v>
      </c>
      <c r="B116" s="378" t="s">
        <v>13</v>
      </c>
      <c r="C116" s="146">
        <v>1364</v>
      </c>
      <c r="D116" s="191" t="s">
        <v>778</v>
      </c>
      <c r="E116" s="92"/>
    </row>
    <row r="117" spans="1:5" ht="33.75" customHeight="1">
      <c r="A117" s="542"/>
      <c r="B117" s="378" t="s">
        <v>589</v>
      </c>
      <c r="C117" s="146">
        <v>21</v>
      </c>
      <c r="D117" s="191" t="s">
        <v>592</v>
      </c>
      <c r="E117" s="46"/>
    </row>
    <row r="118" spans="1:5" ht="76.5" customHeight="1">
      <c r="A118" s="378" t="s">
        <v>593</v>
      </c>
      <c r="B118" s="378" t="s">
        <v>13</v>
      </c>
      <c r="C118" s="146">
        <v>318</v>
      </c>
      <c r="D118" s="191" t="s">
        <v>594</v>
      </c>
      <c r="E118" s="92"/>
    </row>
    <row r="119" spans="1:5" ht="83.25" customHeight="1">
      <c r="A119" s="378" t="s">
        <v>595</v>
      </c>
      <c r="B119" s="378" t="s">
        <v>13</v>
      </c>
      <c r="C119" s="146">
        <v>97</v>
      </c>
      <c r="D119" s="191" t="s">
        <v>596</v>
      </c>
      <c r="E119" s="92"/>
    </row>
    <row r="120" spans="1:5" ht="58.5">
      <c r="A120" s="378" t="s">
        <v>597</v>
      </c>
      <c r="B120" s="378" t="s">
        <v>13</v>
      </c>
      <c r="C120" s="146">
        <v>261</v>
      </c>
      <c r="D120" s="191" t="s">
        <v>582</v>
      </c>
      <c r="E120" s="92"/>
    </row>
    <row r="121" spans="1:5" ht="73.5" customHeight="1">
      <c r="A121" s="378" t="s">
        <v>598</v>
      </c>
      <c r="B121" s="378" t="s">
        <v>13</v>
      </c>
      <c r="C121" s="146">
        <v>65</v>
      </c>
      <c r="D121" s="191" t="s">
        <v>576</v>
      </c>
      <c r="E121" s="92"/>
    </row>
    <row r="122" spans="1:5" ht="64.5" customHeight="1">
      <c r="A122" s="492" t="s">
        <v>599</v>
      </c>
      <c r="B122" s="378" t="s">
        <v>13</v>
      </c>
      <c r="C122" s="146">
        <v>1200</v>
      </c>
      <c r="D122" s="191" t="s">
        <v>582</v>
      </c>
      <c r="E122" s="46"/>
    </row>
    <row r="123" spans="1:5" ht="31.5" customHeight="1">
      <c r="A123" s="542"/>
      <c r="B123" s="378" t="s">
        <v>589</v>
      </c>
      <c r="C123" s="146">
        <v>60</v>
      </c>
      <c r="D123" s="191" t="s">
        <v>600</v>
      </c>
      <c r="E123" s="92"/>
    </row>
    <row r="124" spans="1:5" ht="63" customHeight="1">
      <c r="A124" s="492" t="s">
        <v>601</v>
      </c>
      <c r="B124" s="378" t="s">
        <v>13</v>
      </c>
      <c r="C124" s="146">
        <v>592</v>
      </c>
      <c r="D124" s="191" t="s">
        <v>594</v>
      </c>
      <c r="E124" s="46"/>
    </row>
    <row r="125" spans="1:5" ht="51.75" customHeight="1">
      <c r="A125" s="542"/>
      <c r="B125" s="378" t="s">
        <v>589</v>
      </c>
      <c r="C125" s="146">
        <v>22</v>
      </c>
      <c r="D125" s="191" t="s">
        <v>602</v>
      </c>
      <c r="E125" s="92"/>
    </row>
    <row r="126" spans="1:5" ht="83.25" customHeight="1">
      <c r="A126" s="378" t="s">
        <v>603</v>
      </c>
      <c r="B126" s="378" t="s">
        <v>13</v>
      </c>
      <c r="C126" s="146">
        <v>1162</v>
      </c>
      <c r="D126" s="191" t="s">
        <v>594</v>
      </c>
      <c r="E126" s="92"/>
    </row>
    <row r="127" spans="1:5" ht="79.5" customHeight="1">
      <c r="A127" s="378" t="s">
        <v>604</v>
      </c>
      <c r="B127" s="378" t="s">
        <v>13</v>
      </c>
      <c r="C127" s="146">
        <v>1158</v>
      </c>
      <c r="D127" s="191" t="s">
        <v>605</v>
      </c>
      <c r="E127" s="92"/>
    </row>
    <row r="128" spans="1:5" ht="65.25" customHeight="1">
      <c r="A128" s="492" t="s">
        <v>606</v>
      </c>
      <c r="B128" s="378" t="s">
        <v>13</v>
      </c>
      <c r="C128" s="146">
        <v>1106</v>
      </c>
      <c r="D128" s="191" t="s">
        <v>594</v>
      </c>
      <c r="E128" s="92"/>
    </row>
    <row r="129" spans="1:5" ht="34.5" customHeight="1">
      <c r="A129" s="542"/>
      <c r="B129" s="378" t="s">
        <v>589</v>
      </c>
      <c r="C129" s="146">
        <v>85</v>
      </c>
      <c r="D129" s="191" t="s">
        <v>607</v>
      </c>
      <c r="E129" s="92"/>
    </row>
    <row r="130" spans="1:5" ht="67.5" customHeight="1">
      <c r="A130" s="492" t="s">
        <v>608</v>
      </c>
      <c r="B130" s="378" t="s">
        <v>13</v>
      </c>
      <c r="C130" s="146">
        <v>134</v>
      </c>
      <c r="D130" s="191" t="s">
        <v>609</v>
      </c>
      <c r="E130" s="92"/>
    </row>
    <row r="131" spans="1:5" ht="72" customHeight="1">
      <c r="A131" s="542"/>
      <c r="B131" s="378" t="s">
        <v>589</v>
      </c>
      <c r="C131" s="146">
        <v>53</v>
      </c>
      <c r="D131" s="191" t="s">
        <v>610</v>
      </c>
      <c r="E131" s="92"/>
    </row>
    <row r="132" spans="1:5" ht="81.75" customHeight="1">
      <c r="A132" s="378" t="s">
        <v>611</v>
      </c>
      <c r="B132" s="378" t="s">
        <v>13</v>
      </c>
      <c r="C132" s="146">
        <v>560</v>
      </c>
      <c r="D132" s="191" t="s">
        <v>612</v>
      </c>
      <c r="E132" s="46"/>
    </row>
    <row r="133" spans="1:5" ht="72.75" customHeight="1">
      <c r="A133" s="492" t="s">
        <v>613</v>
      </c>
      <c r="B133" s="378" t="s">
        <v>13</v>
      </c>
      <c r="C133" s="146">
        <v>323</v>
      </c>
      <c r="D133" s="191" t="s">
        <v>609</v>
      </c>
      <c r="E133" s="92"/>
    </row>
    <row r="134" spans="1:5" ht="72" customHeight="1">
      <c r="A134" s="542"/>
      <c r="B134" s="378" t="s">
        <v>589</v>
      </c>
      <c r="C134" s="146">
        <v>125</v>
      </c>
      <c r="D134" s="191" t="s">
        <v>614</v>
      </c>
      <c r="E134" s="92"/>
    </row>
    <row r="135" spans="1:5" ht="66" customHeight="1">
      <c r="A135" s="492" t="s">
        <v>615</v>
      </c>
      <c r="B135" s="378" t="s">
        <v>13</v>
      </c>
      <c r="C135" s="146">
        <v>271</v>
      </c>
      <c r="D135" s="191" t="s">
        <v>609</v>
      </c>
      <c r="E135" s="92"/>
    </row>
    <row r="136" spans="1:5" ht="33" customHeight="1">
      <c r="A136" s="542"/>
      <c r="B136" s="378" t="s">
        <v>589</v>
      </c>
      <c r="C136" s="146">
        <v>36</v>
      </c>
      <c r="D136" s="191" t="s">
        <v>616</v>
      </c>
      <c r="E136" s="92"/>
    </row>
    <row r="137" spans="1:5" ht="58.5">
      <c r="A137" s="492" t="s">
        <v>617</v>
      </c>
      <c r="B137" s="378" t="s">
        <v>13</v>
      </c>
      <c r="C137" s="146">
        <v>146</v>
      </c>
      <c r="D137" s="191" t="s">
        <v>582</v>
      </c>
      <c r="E137" s="92"/>
    </row>
    <row r="138" spans="1:5" ht="50.25" customHeight="1">
      <c r="A138" s="542"/>
      <c r="B138" s="378" t="s">
        <v>589</v>
      </c>
      <c r="C138" s="146">
        <v>71</v>
      </c>
      <c r="D138" s="191" t="s">
        <v>618</v>
      </c>
      <c r="E138" s="92"/>
    </row>
    <row r="139" spans="1:5" ht="58.5">
      <c r="A139" s="492" t="s">
        <v>619</v>
      </c>
      <c r="B139" s="378" t="s">
        <v>13</v>
      </c>
      <c r="C139" s="146">
        <v>1260</v>
      </c>
      <c r="D139" s="191" t="s">
        <v>582</v>
      </c>
      <c r="E139" s="92"/>
    </row>
    <row r="140" spans="1:5" ht="52.5" customHeight="1">
      <c r="A140" s="542"/>
      <c r="B140" s="378" t="s">
        <v>589</v>
      </c>
      <c r="C140" s="146">
        <v>143</v>
      </c>
      <c r="D140" s="191" t="s">
        <v>584</v>
      </c>
      <c r="E140" s="92"/>
    </row>
    <row r="141" spans="1:5" ht="66" customHeight="1">
      <c r="A141" s="492" t="s">
        <v>620</v>
      </c>
      <c r="B141" s="378" t="s">
        <v>13</v>
      </c>
      <c r="C141" s="146">
        <v>527</v>
      </c>
      <c r="D141" s="191" t="s">
        <v>582</v>
      </c>
      <c r="E141" s="92"/>
    </row>
    <row r="142" spans="1:5" ht="62.25" customHeight="1">
      <c r="A142" s="542"/>
      <c r="B142" s="378" t="s">
        <v>589</v>
      </c>
      <c r="C142" s="146">
        <v>96</v>
      </c>
      <c r="D142" s="191" t="s">
        <v>621</v>
      </c>
      <c r="E142" s="92"/>
    </row>
    <row r="143" spans="1:5" ht="66" customHeight="1">
      <c r="A143" s="492" t="s">
        <v>622</v>
      </c>
      <c r="B143" s="378" t="s">
        <v>13</v>
      </c>
      <c r="C143" s="146">
        <v>171</v>
      </c>
      <c r="D143" s="191" t="s">
        <v>623</v>
      </c>
      <c r="E143" s="92"/>
    </row>
    <row r="144" spans="1:5" ht="25.5" customHeight="1">
      <c r="A144" s="542"/>
      <c r="B144" s="378" t="s">
        <v>589</v>
      </c>
      <c r="C144" s="146">
        <v>70</v>
      </c>
      <c r="D144" s="191" t="s">
        <v>624</v>
      </c>
      <c r="E144" s="92"/>
    </row>
    <row r="145" spans="1:5" ht="66.75" customHeight="1">
      <c r="A145" s="378" t="s">
        <v>625</v>
      </c>
      <c r="B145" s="378" t="s">
        <v>13</v>
      </c>
      <c r="C145" s="146">
        <v>475</v>
      </c>
      <c r="D145" s="191" t="s">
        <v>609</v>
      </c>
      <c r="E145" s="46"/>
    </row>
    <row r="146" spans="1:5" ht="64.5" customHeight="1">
      <c r="A146" s="378" t="s">
        <v>626</v>
      </c>
      <c r="B146" s="378" t="s">
        <v>13</v>
      </c>
      <c r="C146" s="146">
        <v>300</v>
      </c>
      <c r="D146" s="191" t="s">
        <v>609</v>
      </c>
      <c r="E146" s="92"/>
    </row>
    <row r="147" spans="1:5" ht="58.5">
      <c r="A147" s="492" t="s">
        <v>627</v>
      </c>
      <c r="B147" s="378" t="s">
        <v>13</v>
      </c>
      <c r="C147" s="146">
        <v>480</v>
      </c>
      <c r="D147" s="191" t="s">
        <v>582</v>
      </c>
      <c r="E147" s="46"/>
    </row>
    <row r="148" spans="1:5" ht="39">
      <c r="A148" s="542"/>
      <c r="B148" s="378" t="s">
        <v>589</v>
      </c>
      <c r="C148" s="146">
        <v>30</v>
      </c>
      <c r="D148" s="191" t="s">
        <v>628</v>
      </c>
      <c r="E148" s="92"/>
    </row>
    <row r="149" spans="1:5" ht="66" customHeight="1">
      <c r="A149" s="492" t="s">
        <v>629</v>
      </c>
      <c r="B149" s="378" t="s">
        <v>13</v>
      </c>
      <c r="C149" s="146">
        <v>265</v>
      </c>
      <c r="D149" s="191" t="s">
        <v>594</v>
      </c>
      <c r="E149" s="92"/>
    </row>
    <row r="150" spans="1:5" ht="48" customHeight="1">
      <c r="A150" s="542"/>
      <c r="B150" s="378" t="s">
        <v>589</v>
      </c>
      <c r="C150" s="146">
        <v>164</v>
      </c>
      <c r="D150" s="191" t="s">
        <v>630</v>
      </c>
      <c r="E150" s="92"/>
    </row>
    <row r="151" spans="1:5" ht="60" customHeight="1">
      <c r="A151" s="492" t="s">
        <v>631</v>
      </c>
      <c r="B151" s="378" t="s">
        <v>13</v>
      </c>
      <c r="C151" s="146">
        <v>249</v>
      </c>
      <c r="D151" s="191" t="s">
        <v>582</v>
      </c>
      <c r="E151" s="92"/>
    </row>
    <row r="152" spans="1:5" ht="45" customHeight="1">
      <c r="A152" s="542"/>
      <c r="B152" s="378" t="s">
        <v>589</v>
      </c>
      <c r="C152" s="146">
        <v>31</v>
      </c>
      <c r="D152" s="191" t="s">
        <v>632</v>
      </c>
      <c r="E152" s="92"/>
    </row>
    <row r="153" spans="1:5" ht="68.25" customHeight="1">
      <c r="A153" s="492" t="s">
        <v>633</v>
      </c>
      <c r="B153" s="378" t="s">
        <v>13</v>
      </c>
      <c r="C153" s="146">
        <v>530</v>
      </c>
      <c r="D153" s="191" t="s">
        <v>582</v>
      </c>
      <c r="E153" s="92"/>
    </row>
    <row r="154" spans="1:5" ht="33.75" customHeight="1">
      <c r="A154" s="542"/>
      <c r="B154" s="378" t="s">
        <v>589</v>
      </c>
      <c r="C154" s="146">
        <v>91</v>
      </c>
      <c r="D154" s="191" t="s">
        <v>634</v>
      </c>
      <c r="E154" s="92"/>
    </row>
    <row r="155" spans="1:5" ht="58.5">
      <c r="A155" s="378" t="s">
        <v>635</v>
      </c>
      <c r="B155" s="378" t="s">
        <v>13</v>
      </c>
      <c r="C155" s="146">
        <v>145</v>
      </c>
      <c r="D155" s="191" t="s">
        <v>582</v>
      </c>
      <c r="E155" s="46"/>
    </row>
    <row r="156" spans="1:5" ht="43.5" customHeight="1">
      <c r="A156" s="492" t="s">
        <v>636</v>
      </c>
      <c r="B156" s="378" t="s">
        <v>13</v>
      </c>
      <c r="C156" s="146">
        <v>127</v>
      </c>
      <c r="D156" s="191" t="s">
        <v>584</v>
      </c>
      <c r="E156" s="46"/>
    </row>
    <row r="157" spans="1:5" ht="47.25" customHeight="1">
      <c r="A157" s="542"/>
      <c r="B157" s="378" t="s">
        <v>589</v>
      </c>
      <c r="C157" s="146">
        <v>465</v>
      </c>
      <c r="D157" s="191" t="s">
        <v>637</v>
      </c>
      <c r="E157" s="92"/>
    </row>
    <row r="158" spans="1:5" ht="45.75" customHeight="1">
      <c r="A158" s="378" t="s">
        <v>638</v>
      </c>
      <c r="B158" s="378" t="s">
        <v>13</v>
      </c>
      <c r="C158" s="146">
        <v>14</v>
      </c>
      <c r="D158" s="191" t="s">
        <v>584</v>
      </c>
      <c r="E158" s="92"/>
    </row>
    <row r="159" spans="1:5" ht="45.75" customHeight="1">
      <c r="A159" s="378" t="s">
        <v>639</v>
      </c>
      <c r="B159" s="378" t="s">
        <v>13</v>
      </c>
      <c r="C159" s="146">
        <v>86</v>
      </c>
      <c r="D159" s="191" t="s">
        <v>584</v>
      </c>
      <c r="E159" s="92"/>
    </row>
    <row r="160" spans="1:5" ht="46.5" customHeight="1">
      <c r="A160" s="378" t="s">
        <v>640</v>
      </c>
      <c r="B160" s="378" t="s">
        <v>13</v>
      </c>
      <c r="C160" s="146">
        <v>10</v>
      </c>
      <c r="D160" s="191" t="s">
        <v>584</v>
      </c>
      <c r="E160" s="92"/>
    </row>
    <row r="161" spans="1:5" ht="20.100000000000001" customHeight="1">
      <c r="A161" s="444" t="s">
        <v>82</v>
      </c>
      <c r="B161" s="446"/>
      <c r="C161" s="447">
        <f>SUM(C162:C174)</f>
        <v>3977</v>
      </c>
      <c r="D161" s="83"/>
      <c r="E161" s="92"/>
    </row>
    <row r="162" spans="1:5" ht="45" customHeight="1">
      <c r="A162" s="506" t="s">
        <v>362</v>
      </c>
      <c r="B162" s="82" t="s">
        <v>13</v>
      </c>
      <c r="C162" s="256">
        <f>650+9+11</f>
        <v>670</v>
      </c>
      <c r="D162" s="83" t="s">
        <v>217</v>
      </c>
      <c r="E162" s="92"/>
    </row>
    <row r="163" spans="1:5" ht="41.25" customHeight="1">
      <c r="A163" s="516"/>
      <c r="B163" s="82" t="s">
        <v>215</v>
      </c>
      <c r="C163" s="256">
        <v>26</v>
      </c>
      <c r="D163" s="83" t="s">
        <v>216</v>
      </c>
      <c r="E163" s="92"/>
    </row>
    <row r="164" spans="1:5" ht="57.75" customHeight="1">
      <c r="A164" s="506" t="s">
        <v>219</v>
      </c>
      <c r="B164" s="82" t="s">
        <v>13</v>
      </c>
      <c r="C164" s="256">
        <v>70</v>
      </c>
      <c r="D164" s="237" t="s">
        <v>939</v>
      </c>
      <c r="E164" s="92"/>
    </row>
    <row r="165" spans="1:5" ht="34.5" customHeight="1">
      <c r="A165" s="516"/>
      <c r="B165" s="82" t="s">
        <v>220</v>
      </c>
      <c r="C165" s="256">
        <v>1</v>
      </c>
      <c r="D165" s="83" t="s">
        <v>83</v>
      </c>
      <c r="E165" s="92"/>
    </row>
    <row r="166" spans="1:5" ht="39">
      <c r="A166" s="378" t="s">
        <v>218</v>
      </c>
      <c r="B166" s="82" t="s">
        <v>13</v>
      </c>
      <c r="C166" s="112">
        <v>245</v>
      </c>
      <c r="D166" s="386" t="s">
        <v>372</v>
      </c>
      <c r="E166" s="92"/>
    </row>
    <row r="167" spans="1:5" ht="65.25" customHeight="1">
      <c r="A167" s="378" t="s">
        <v>221</v>
      </c>
      <c r="B167" s="82" t="s">
        <v>13</v>
      </c>
      <c r="C167" s="112">
        <v>104</v>
      </c>
      <c r="D167" s="83" t="s">
        <v>373</v>
      </c>
      <c r="E167" s="92"/>
    </row>
    <row r="168" spans="1:5" ht="84.75" customHeight="1">
      <c r="A168" s="506" t="s">
        <v>363</v>
      </c>
      <c r="B168" s="82" t="s">
        <v>13</v>
      </c>
      <c r="C168" s="112">
        <v>52</v>
      </c>
      <c r="D168" s="83" t="s">
        <v>734</v>
      </c>
      <c r="E168" s="92"/>
    </row>
    <row r="169" spans="1:5" ht="44.25" customHeight="1">
      <c r="A169" s="516"/>
      <c r="B169" s="378" t="s">
        <v>364</v>
      </c>
      <c r="C169" s="256">
        <v>14</v>
      </c>
      <c r="D169" s="83" t="s">
        <v>365</v>
      </c>
      <c r="E169" s="92"/>
    </row>
    <row r="170" spans="1:5" ht="45.75" customHeight="1">
      <c r="A170" s="506" t="s">
        <v>366</v>
      </c>
      <c r="B170" s="213" t="s">
        <v>13</v>
      </c>
      <c r="C170" s="256">
        <v>221</v>
      </c>
      <c r="D170" s="81" t="s">
        <v>367</v>
      </c>
      <c r="E170" s="46"/>
    </row>
    <row r="171" spans="1:5" ht="65.25" customHeight="1">
      <c r="A171" s="516"/>
      <c r="B171" s="82" t="s">
        <v>368</v>
      </c>
      <c r="C171" s="256">
        <v>516</v>
      </c>
      <c r="D171" s="83" t="s">
        <v>653</v>
      </c>
      <c r="E171" s="92"/>
    </row>
    <row r="172" spans="1:5" ht="42" customHeight="1">
      <c r="A172" s="378" t="s">
        <v>851</v>
      </c>
      <c r="B172" s="82" t="s">
        <v>13</v>
      </c>
      <c r="C172" s="256">
        <v>28</v>
      </c>
      <c r="D172" s="83" t="s">
        <v>369</v>
      </c>
      <c r="E172" s="92"/>
    </row>
    <row r="173" spans="1:5" ht="175.5" customHeight="1">
      <c r="A173" s="394" t="s">
        <v>851</v>
      </c>
      <c r="B173" s="82" t="s">
        <v>370</v>
      </c>
      <c r="C173" s="256">
        <v>570</v>
      </c>
      <c r="D173" s="83" t="s">
        <v>374</v>
      </c>
      <c r="E173" s="92"/>
    </row>
    <row r="174" spans="1:5" ht="107.25" customHeight="1">
      <c r="A174" s="392"/>
      <c r="B174" s="82" t="s">
        <v>371</v>
      </c>
      <c r="C174" s="256">
        <v>1460</v>
      </c>
      <c r="D174" s="83" t="s">
        <v>375</v>
      </c>
      <c r="E174" s="92"/>
    </row>
    <row r="175" spans="1:5" ht="20.100000000000001" customHeight="1">
      <c r="A175" s="415" t="s">
        <v>84</v>
      </c>
      <c r="B175" s="438"/>
      <c r="C175" s="438">
        <f>SUM(C176:C190)</f>
        <v>1266</v>
      </c>
      <c r="D175" s="448"/>
      <c r="E175" s="92"/>
    </row>
    <row r="176" spans="1:5" ht="39">
      <c r="A176" s="506" t="s">
        <v>85</v>
      </c>
      <c r="B176" s="82" t="s">
        <v>13</v>
      </c>
      <c r="C176" s="161">
        <v>144</v>
      </c>
      <c r="D176" s="160" t="s">
        <v>263</v>
      </c>
      <c r="E176" s="98"/>
    </row>
    <row r="177" spans="1:5" ht="39">
      <c r="A177" s="524"/>
      <c r="B177" s="82" t="s">
        <v>14</v>
      </c>
      <c r="C177" s="161">
        <v>125</v>
      </c>
      <c r="D177" s="160" t="s">
        <v>86</v>
      </c>
      <c r="E177" s="92"/>
    </row>
    <row r="178" spans="1:5" ht="58.5">
      <c r="A178" s="506" t="s">
        <v>87</v>
      </c>
      <c r="B178" s="82" t="s">
        <v>13</v>
      </c>
      <c r="C178" s="161">
        <f>343+3+49+9+1</f>
        <v>405</v>
      </c>
      <c r="D178" s="160" t="s">
        <v>680</v>
      </c>
      <c r="E178" s="98"/>
    </row>
    <row r="179" spans="1:5" ht="58.5">
      <c r="A179" s="537"/>
      <c r="B179" s="82" t="s">
        <v>88</v>
      </c>
      <c r="C179" s="161">
        <f>61+99+22</f>
        <v>182</v>
      </c>
      <c r="D179" s="160" t="s">
        <v>681</v>
      </c>
      <c r="E179" s="92"/>
    </row>
    <row r="180" spans="1:5" ht="39">
      <c r="A180" s="524"/>
      <c r="B180" s="82" t="s">
        <v>89</v>
      </c>
      <c r="C180" s="161">
        <f>121+3+1+25</f>
        <v>150</v>
      </c>
      <c r="D180" s="160" t="s">
        <v>263</v>
      </c>
      <c r="E180" s="92"/>
    </row>
    <row r="181" spans="1:5" ht="39">
      <c r="A181" s="506" t="s">
        <v>682</v>
      </c>
      <c r="B181" s="82" t="s">
        <v>13</v>
      </c>
      <c r="C181" s="161">
        <v>96</v>
      </c>
      <c r="D181" s="160" t="s">
        <v>86</v>
      </c>
      <c r="E181" s="92"/>
    </row>
    <row r="182" spans="1:5" ht="39">
      <c r="A182" s="537"/>
      <c r="B182" s="82" t="s">
        <v>90</v>
      </c>
      <c r="C182" s="161">
        <f>39+2+1+3+3</f>
        <v>48</v>
      </c>
      <c r="D182" s="160" t="s">
        <v>263</v>
      </c>
      <c r="E182" s="92"/>
    </row>
    <row r="183" spans="1:5" ht="27.75" customHeight="1">
      <c r="A183" s="506" t="s">
        <v>683</v>
      </c>
      <c r="B183" s="82" t="s">
        <v>13</v>
      </c>
      <c r="C183" s="161">
        <v>4</v>
      </c>
      <c r="D183" s="160" t="s">
        <v>91</v>
      </c>
      <c r="E183" s="46"/>
    </row>
    <row r="184" spans="1:5" ht="28.5" customHeight="1">
      <c r="A184" s="524"/>
      <c r="B184" s="82" t="s">
        <v>90</v>
      </c>
      <c r="C184" s="161">
        <v>2</v>
      </c>
      <c r="D184" s="160" t="s">
        <v>91</v>
      </c>
      <c r="E184" s="92"/>
    </row>
    <row r="185" spans="1:5" ht="42" customHeight="1">
      <c r="A185" s="378" t="s">
        <v>684</v>
      </c>
      <c r="B185" s="82" t="s">
        <v>13</v>
      </c>
      <c r="C185" s="161">
        <f>5+3</f>
        <v>8</v>
      </c>
      <c r="D185" s="160" t="s">
        <v>91</v>
      </c>
      <c r="E185" s="92"/>
    </row>
    <row r="186" spans="1:5" ht="39">
      <c r="A186" s="506" t="s">
        <v>685</v>
      </c>
      <c r="B186" s="82" t="s">
        <v>13</v>
      </c>
      <c r="C186" s="161">
        <f>47+2</f>
        <v>49</v>
      </c>
      <c r="D186" s="160" t="s">
        <v>263</v>
      </c>
      <c r="E186" s="92"/>
    </row>
    <row r="187" spans="1:5" ht="34.5" customHeight="1">
      <c r="A187" s="497"/>
      <c r="B187" s="82" t="s">
        <v>90</v>
      </c>
      <c r="C187" s="161">
        <v>9</v>
      </c>
      <c r="D187" s="160" t="s">
        <v>91</v>
      </c>
      <c r="E187" s="92"/>
    </row>
    <row r="188" spans="1:5" ht="40.5" customHeight="1">
      <c r="A188" s="378" t="s">
        <v>686</v>
      </c>
      <c r="B188" s="82" t="s">
        <v>13</v>
      </c>
      <c r="C188" s="161">
        <f>14+3</f>
        <v>17</v>
      </c>
      <c r="D188" s="160" t="s">
        <v>91</v>
      </c>
      <c r="E188" s="92"/>
    </row>
    <row r="189" spans="1:5" ht="32.25" customHeight="1">
      <c r="A189" s="506" t="s">
        <v>687</v>
      </c>
      <c r="B189" s="82" t="s">
        <v>13</v>
      </c>
      <c r="C189" s="161">
        <v>22</v>
      </c>
      <c r="D189" s="160" t="s">
        <v>91</v>
      </c>
      <c r="E189" s="92"/>
    </row>
    <row r="190" spans="1:5" ht="27" customHeight="1">
      <c r="A190" s="524"/>
      <c r="B190" s="82" t="s">
        <v>90</v>
      </c>
      <c r="C190" s="161">
        <v>5</v>
      </c>
      <c r="D190" s="160" t="s">
        <v>91</v>
      </c>
      <c r="E190" s="46"/>
    </row>
    <row r="191" spans="1:5" ht="20.100000000000001" customHeight="1">
      <c r="A191" s="444" t="s">
        <v>92</v>
      </c>
      <c r="B191" s="416"/>
      <c r="C191" s="416">
        <f>SUM(C192:C224)</f>
        <v>48201</v>
      </c>
      <c r="D191" s="445"/>
      <c r="E191" s="92"/>
    </row>
    <row r="192" spans="1:5" ht="58.5">
      <c r="A192" s="531" t="s">
        <v>222</v>
      </c>
      <c r="B192" s="162" t="s">
        <v>13</v>
      </c>
      <c r="C192" s="161">
        <v>335</v>
      </c>
      <c r="D192" s="386" t="s">
        <v>94</v>
      </c>
      <c r="E192" s="163"/>
    </row>
    <row r="193" spans="1:5" ht="19.5">
      <c r="A193" s="531"/>
      <c r="B193" s="162" t="s">
        <v>223</v>
      </c>
      <c r="C193" s="161">
        <v>38</v>
      </c>
      <c r="D193" s="386" t="s">
        <v>224</v>
      </c>
      <c r="E193" s="163"/>
    </row>
    <row r="194" spans="1:5" ht="19.5">
      <c r="A194" s="531"/>
      <c r="B194" s="162" t="s">
        <v>834</v>
      </c>
      <c r="C194" s="161">
        <v>3</v>
      </c>
      <c r="D194" s="386" t="s">
        <v>835</v>
      </c>
      <c r="E194" s="163"/>
    </row>
    <row r="195" spans="1:5" ht="40.5" customHeight="1">
      <c r="A195" s="539"/>
      <c r="B195" s="162" t="s">
        <v>225</v>
      </c>
      <c r="C195" s="161">
        <v>178</v>
      </c>
      <c r="D195" s="386" t="s">
        <v>226</v>
      </c>
      <c r="E195" s="163"/>
    </row>
    <row r="196" spans="1:5" ht="19.5">
      <c r="A196" s="539"/>
      <c r="B196" s="162" t="s">
        <v>227</v>
      </c>
      <c r="C196" s="161">
        <v>19</v>
      </c>
      <c r="D196" s="386" t="s">
        <v>228</v>
      </c>
      <c r="E196" s="163"/>
    </row>
    <row r="197" spans="1:5" ht="99" customHeight="1">
      <c r="A197" s="539"/>
      <c r="B197" s="162" t="s">
        <v>642</v>
      </c>
      <c r="C197" s="161">
        <v>2932</v>
      </c>
      <c r="D197" s="386" t="s">
        <v>837</v>
      </c>
      <c r="E197" s="163"/>
    </row>
    <row r="198" spans="1:5" ht="58.5" customHeight="1">
      <c r="A198" s="375" t="s">
        <v>329</v>
      </c>
      <c r="B198" s="399" t="s">
        <v>13</v>
      </c>
      <c r="C198" s="161">
        <v>966</v>
      </c>
      <c r="D198" s="386" t="s">
        <v>838</v>
      </c>
      <c r="E198" s="163"/>
    </row>
    <row r="199" spans="1:5" ht="58.5">
      <c r="A199" s="376"/>
      <c r="B199" s="400" t="s">
        <v>229</v>
      </c>
      <c r="C199" s="161">
        <v>224</v>
      </c>
      <c r="D199" s="386" t="s">
        <v>768</v>
      </c>
      <c r="E199" s="163"/>
    </row>
    <row r="200" spans="1:5" ht="78">
      <c r="A200" s="376"/>
      <c r="B200" s="167"/>
      <c r="C200" s="89">
        <v>1664</v>
      </c>
      <c r="D200" s="386" t="s">
        <v>721</v>
      </c>
      <c r="E200" s="168" t="s">
        <v>769</v>
      </c>
    </row>
    <row r="201" spans="1:5" ht="58.5">
      <c r="A201" s="376"/>
      <c r="B201" s="400" t="s">
        <v>770</v>
      </c>
      <c r="C201" s="161">
        <v>2468</v>
      </c>
      <c r="D201" s="386" t="s">
        <v>771</v>
      </c>
      <c r="E201" s="168"/>
    </row>
    <row r="202" spans="1:5" ht="80.25" customHeight="1">
      <c r="A202" s="169"/>
      <c r="B202" s="167"/>
      <c r="C202" s="161">
        <v>2717</v>
      </c>
      <c r="D202" s="386" t="s">
        <v>722</v>
      </c>
      <c r="E202" s="386" t="s">
        <v>772</v>
      </c>
    </row>
    <row r="203" spans="1:5" ht="19.5">
      <c r="A203" s="169"/>
      <c r="B203" s="399" t="s">
        <v>230</v>
      </c>
      <c r="C203" s="161">
        <v>7</v>
      </c>
      <c r="D203" s="386" t="s">
        <v>231</v>
      </c>
      <c r="E203" s="163"/>
    </row>
    <row r="204" spans="1:5" ht="44.25" customHeight="1">
      <c r="A204" s="169"/>
      <c r="B204" s="399" t="s">
        <v>93</v>
      </c>
      <c r="C204" s="161">
        <v>116</v>
      </c>
      <c r="D204" s="386" t="s">
        <v>773</v>
      </c>
      <c r="E204" s="163"/>
    </row>
    <row r="205" spans="1:5" ht="84.75" customHeight="1">
      <c r="A205" s="169"/>
      <c r="B205" s="400" t="s">
        <v>232</v>
      </c>
      <c r="C205" s="161">
        <v>9671</v>
      </c>
      <c r="D205" s="386" t="s">
        <v>699</v>
      </c>
      <c r="E205" s="378" t="s">
        <v>690</v>
      </c>
    </row>
    <row r="206" spans="1:5" ht="82.5" customHeight="1">
      <c r="A206" s="167"/>
      <c r="B206" s="167"/>
      <c r="C206" s="161">
        <v>11156</v>
      </c>
      <c r="D206" s="386" t="s">
        <v>721</v>
      </c>
      <c r="E206" s="378" t="s">
        <v>769</v>
      </c>
    </row>
    <row r="207" spans="1:5" ht="56.25" customHeight="1">
      <c r="A207" s="531" t="s">
        <v>233</v>
      </c>
      <c r="B207" s="399" t="s">
        <v>13</v>
      </c>
      <c r="C207" s="161">
        <v>294</v>
      </c>
      <c r="D207" s="386" t="s">
        <v>234</v>
      </c>
      <c r="E207" s="163"/>
    </row>
    <row r="208" spans="1:5" ht="72" customHeight="1">
      <c r="A208" s="531"/>
      <c r="B208" s="399" t="s">
        <v>235</v>
      </c>
      <c r="C208" s="161">
        <v>3898</v>
      </c>
      <c r="D208" s="386" t="s">
        <v>348</v>
      </c>
      <c r="E208" s="163"/>
    </row>
    <row r="209" spans="1:7" ht="78">
      <c r="A209" s="531"/>
      <c r="B209" s="399" t="s">
        <v>236</v>
      </c>
      <c r="C209" s="161">
        <v>239</v>
      </c>
      <c r="D209" s="168" t="s">
        <v>327</v>
      </c>
      <c r="E209" s="163"/>
    </row>
    <row r="210" spans="1:7" ht="53.25" customHeight="1">
      <c r="A210" s="531"/>
      <c r="B210" s="399" t="s">
        <v>237</v>
      </c>
      <c r="C210" s="161">
        <v>177</v>
      </c>
      <c r="D210" s="386" t="s">
        <v>940</v>
      </c>
      <c r="E210" s="163"/>
    </row>
    <row r="211" spans="1:7" ht="51" customHeight="1">
      <c r="A211" s="531"/>
      <c r="B211" s="399" t="s">
        <v>238</v>
      </c>
      <c r="C211" s="161">
        <v>342</v>
      </c>
      <c r="D211" s="386" t="s">
        <v>226</v>
      </c>
      <c r="E211" s="163"/>
    </row>
    <row r="212" spans="1:7" ht="117">
      <c r="A212" s="539"/>
      <c r="B212" s="399" t="s">
        <v>239</v>
      </c>
      <c r="C212" s="161">
        <v>698</v>
      </c>
      <c r="D212" s="386" t="s">
        <v>790</v>
      </c>
      <c r="E212" s="163"/>
    </row>
    <row r="213" spans="1:7" ht="78">
      <c r="A213" s="539"/>
      <c r="B213" s="399" t="s">
        <v>240</v>
      </c>
      <c r="C213" s="161">
        <v>1477</v>
      </c>
      <c r="D213" s="386" t="s">
        <v>241</v>
      </c>
      <c r="E213" s="163"/>
    </row>
    <row r="214" spans="1:7" ht="60" customHeight="1">
      <c r="A214" s="539"/>
      <c r="B214" s="399" t="s">
        <v>14</v>
      </c>
      <c r="C214" s="161">
        <v>138</v>
      </c>
      <c r="D214" s="386" t="s">
        <v>242</v>
      </c>
      <c r="E214" s="163"/>
    </row>
    <row r="215" spans="1:7" ht="39">
      <c r="A215" s="375" t="s">
        <v>691</v>
      </c>
      <c r="B215" s="399" t="s">
        <v>13</v>
      </c>
      <c r="C215" s="161">
        <v>150</v>
      </c>
      <c r="D215" s="386" t="s">
        <v>836</v>
      </c>
      <c r="E215" s="163"/>
    </row>
    <row r="216" spans="1:7" ht="146.25" customHeight="1">
      <c r="A216" s="377"/>
      <c r="B216" s="399" t="s">
        <v>243</v>
      </c>
      <c r="C216" s="161">
        <v>3115</v>
      </c>
      <c r="D216" s="386" t="s">
        <v>788</v>
      </c>
      <c r="E216" s="163"/>
      <c r="G216" s="72"/>
    </row>
    <row r="217" spans="1:7" ht="28.5" customHeight="1">
      <c r="A217" s="531" t="s">
        <v>244</v>
      </c>
      <c r="B217" s="399" t="s">
        <v>13</v>
      </c>
      <c r="C217" s="161">
        <v>23</v>
      </c>
      <c r="D217" s="386" t="s">
        <v>295</v>
      </c>
      <c r="E217" s="163"/>
      <c r="G217" s="72"/>
    </row>
    <row r="218" spans="1:7" ht="96.75" customHeight="1">
      <c r="A218" s="539"/>
      <c r="B218" s="162" t="s">
        <v>95</v>
      </c>
      <c r="C218" s="161">
        <v>367</v>
      </c>
      <c r="D218" s="386" t="s">
        <v>767</v>
      </c>
      <c r="E218" s="163"/>
      <c r="G218" s="72"/>
    </row>
    <row r="219" spans="1:7" ht="78.75" customHeight="1">
      <c r="A219" s="399" t="s">
        <v>245</v>
      </c>
      <c r="B219" s="162" t="s">
        <v>96</v>
      </c>
      <c r="C219" s="161">
        <f>1464+170+6</f>
        <v>1640</v>
      </c>
      <c r="D219" s="386" t="s">
        <v>789</v>
      </c>
      <c r="E219" s="163"/>
      <c r="G219" s="72"/>
    </row>
    <row r="220" spans="1:7" ht="68.25" customHeight="1">
      <c r="A220" s="531" t="s">
        <v>246</v>
      </c>
      <c r="B220" s="162" t="s">
        <v>13</v>
      </c>
      <c r="C220" s="161">
        <v>83</v>
      </c>
      <c r="D220" s="386" t="s">
        <v>247</v>
      </c>
      <c r="E220" s="163"/>
      <c r="G220" s="72"/>
    </row>
    <row r="221" spans="1:7" ht="111.75" customHeight="1">
      <c r="A221" s="539"/>
      <c r="B221" s="162" t="s">
        <v>97</v>
      </c>
      <c r="C221" s="161">
        <v>2763</v>
      </c>
      <c r="D221" s="386" t="s">
        <v>248</v>
      </c>
      <c r="E221" s="163"/>
      <c r="G221" s="72"/>
    </row>
    <row r="222" spans="1:7" ht="66" customHeight="1">
      <c r="A222" s="399" t="s">
        <v>249</v>
      </c>
      <c r="B222" s="162" t="s">
        <v>98</v>
      </c>
      <c r="C222" s="161">
        <v>40</v>
      </c>
      <c r="D222" s="386" t="s">
        <v>250</v>
      </c>
      <c r="E222" s="163"/>
      <c r="G222" s="72"/>
    </row>
    <row r="223" spans="1:7" ht="67.5" customHeight="1">
      <c r="A223" s="531" t="s">
        <v>251</v>
      </c>
      <c r="B223" s="162" t="s">
        <v>13</v>
      </c>
      <c r="C223" s="161">
        <v>117</v>
      </c>
      <c r="D223" s="386" t="s">
        <v>252</v>
      </c>
      <c r="E223" s="163"/>
      <c r="G223" s="72"/>
    </row>
    <row r="224" spans="1:7" ht="82.5" customHeight="1">
      <c r="A224" s="539"/>
      <c r="B224" s="399" t="s">
        <v>253</v>
      </c>
      <c r="C224" s="161">
        <v>146</v>
      </c>
      <c r="D224" s="386" t="s">
        <v>254</v>
      </c>
      <c r="E224" s="163"/>
      <c r="G224" s="72"/>
    </row>
    <row r="225" spans="1:6" ht="20.100000000000001" customHeight="1">
      <c r="A225" s="444" t="s">
        <v>99</v>
      </c>
      <c r="B225" s="416"/>
      <c r="C225" s="416">
        <f>SUM(C226:C234)</f>
        <v>974026</v>
      </c>
      <c r="D225" s="445"/>
      <c r="E225" s="92"/>
    </row>
    <row r="226" spans="1:6" ht="81.75" customHeight="1">
      <c r="A226" s="269" t="s">
        <v>692</v>
      </c>
      <c r="B226" s="540" t="s">
        <v>13</v>
      </c>
      <c r="C226" s="279">
        <f>4437+7100</f>
        <v>11537</v>
      </c>
      <c r="D226" s="270" t="s">
        <v>941</v>
      </c>
      <c r="E226" s="449"/>
    </row>
    <row r="227" spans="1:6" ht="28.5" customHeight="1">
      <c r="A227" s="271"/>
      <c r="B227" s="540"/>
      <c r="C227" s="273"/>
      <c r="D227" s="270" t="s">
        <v>839</v>
      </c>
      <c r="E227" s="449"/>
    </row>
    <row r="228" spans="1:6" ht="45.75" customHeight="1">
      <c r="A228" s="271"/>
      <c r="B228" s="379" t="s">
        <v>341</v>
      </c>
      <c r="C228" s="273">
        <f>176+1</f>
        <v>177</v>
      </c>
      <c r="D228" s="274" t="s">
        <v>840</v>
      </c>
      <c r="E228" s="449"/>
    </row>
    <row r="229" spans="1:6" ht="48.75" customHeight="1">
      <c r="A229" s="271"/>
      <c r="B229" s="379" t="s">
        <v>258</v>
      </c>
      <c r="C229" s="476">
        <v>954344</v>
      </c>
      <c r="D229" s="274" t="s">
        <v>705</v>
      </c>
      <c r="E229" s="449"/>
    </row>
    <row r="230" spans="1:6" ht="78">
      <c r="A230" s="271"/>
      <c r="B230" s="379" t="s">
        <v>259</v>
      </c>
      <c r="C230" s="276">
        <v>6755</v>
      </c>
      <c r="D230" s="274" t="s">
        <v>342</v>
      </c>
      <c r="E230" s="449"/>
    </row>
    <row r="231" spans="1:6" ht="39">
      <c r="A231" s="275"/>
      <c r="B231" s="379" t="s">
        <v>780</v>
      </c>
      <c r="C231" s="276">
        <v>187</v>
      </c>
      <c r="D231" s="274" t="s">
        <v>942</v>
      </c>
      <c r="E231" s="449"/>
    </row>
    <row r="232" spans="1:6" ht="39">
      <c r="A232" s="379" t="s">
        <v>343</v>
      </c>
      <c r="B232" s="379" t="s">
        <v>13</v>
      </c>
      <c r="C232" s="276">
        <v>84</v>
      </c>
      <c r="D232" s="274" t="s">
        <v>344</v>
      </c>
      <c r="E232" s="449"/>
    </row>
    <row r="233" spans="1:6" ht="39">
      <c r="A233" s="541" t="s">
        <v>345</v>
      </c>
      <c r="B233" s="379" t="s">
        <v>13</v>
      </c>
      <c r="C233" s="282">
        <v>87</v>
      </c>
      <c r="D233" s="277" t="s">
        <v>943</v>
      </c>
      <c r="E233" s="118"/>
    </row>
    <row r="234" spans="1:6" ht="87.75" customHeight="1">
      <c r="A234" s="541"/>
      <c r="B234" s="379" t="s">
        <v>260</v>
      </c>
      <c r="C234" s="282">
        <v>855</v>
      </c>
      <c r="D234" s="278" t="s">
        <v>841</v>
      </c>
      <c r="E234" s="121"/>
      <c r="F234" s="49" t="s">
        <v>944</v>
      </c>
    </row>
    <row r="235" spans="1:6" ht="20.100000000000001" customHeight="1">
      <c r="A235" s="444" t="s">
        <v>100</v>
      </c>
      <c r="B235" s="447"/>
      <c r="C235" s="447">
        <f>SUM(C236:C239)</f>
        <v>186290</v>
      </c>
      <c r="D235" s="386"/>
      <c r="E235" s="163"/>
    </row>
    <row r="236" spans="1:6" ht="58.5">
      <c r="A236" s="506" t="s">
        <v>671</v>
      </c>
      <c r="B236" s="378" t="s">
        <v>450</v>
      </c>
      <c r="C236" s="108">
        <v>62806</v>
      </c>
      <c r="D236" s="82" t="s">
        <v>672</v>
      </c>
      <c r="E236" s="163"/>
    </row>
    <row r="237" spans="1:6" ht="39">
      <c r="A237" s="515"/>
      <c r="B237" s="378" t="s">
        <v>673</v>
      </c>
      <c r="C237" s="108">
        <v>32401</v>
      </c>
      <c r="D237" s="82" t="s">
        <v>674</v>
      </c>
      <c r="E237" s="163"/>
    </row>
    <row r="238" spans="1:6" ht="45" customHeight="1">
      <c r="A238" s="515"/>
      <c r="B238" s="378" t="s">
        <v>675</v>
      </c>
      <c r="C238" s="108">
        <v>88984</v>
      </c>
      <c r="D238" s="82" t="s">
        <v>676</v>
      </c>
      <c r="E238" s="163"/>
    </row>
    <row r="239" spans="1:6" ht="29.25" customHeight="1">
      <c r="A239" s="537"/>
      <c r="B239" s="378" t="s">
        <v>451</v>
      </c>
      <c r="C239" s="108">
        <v>2099</v>
      </c>
      <c r="D239" s="82" t="s">
        <v>452</v>
      </c>
      <c r="E239" s="163"/>
    </row>
    <row r="240" spans="1:6" ht="20.100000000000001" customHeight="1">
      <c r="A240" s="444" t="s">
        <v>101</v>
      </c>
      <c r="B240" s="416"/>
      <c r="C240" s="416">
        <f>SUM(C241:C277)</f>
        <v>93409</v>
      </c>
      <c r="D240" s="445"/>
      <c r="E240" s="92"/>
    </row>
    <row r="241" spans="1:5" ht="97.5">
      <c r="A241" s="506" t="s">
        <v>102</v>
      </c>
      <c r="B241" s="82" t="s">
        <v>13</v>
      </c>
      <c r="C241" s="320">
        <v>4580</v>
      </c>
      <c r="D241" s="209" t="s">
        <v>273</v>
      </c>
      <c r="E241" s="319"/>
    </row>
    <row r="242" spans="1:5" ht="117">
      <c r="A242" s="524"/>
      <c r="B242" s="82" t="s">
        <v>103</v>
      </c>
      <c r="C242" s="320">
        <v>520</v>
      </c>
      <c r="D242" s="209" t="s">
        <v>274</v>
      </c>
      <c r="E242" s="163"/>
    </row>
    <row r="243" spans="1:5" ht="83.25" customHeight="1">
      <c r="A243" s="506" t="s">
        <v>474</v>
      </c>
      <c r="B243" s="82" t="s">
        <v>13</v>
      </c>
      <c r="C243" s="320">
        <v>1308</v>
      </c>
      <c r="D243" s="82" t="s">
        <v>275</v>
      </c>
      <c r="E243" s="163"/>
    </row>
    <row r="244" spans="1:5" ht="87" customHeight="1">
      <c r="A244" s="537"/>
      <c r="B244" s="213" t="s">
        <v>104</v>
      </c>
      <c r="C244" s="321">
        <v>406</v>
      </c>
      <c r="D244" s="378" t="s">
        <v>471</v>
      </c>
      <c r="E244" s="315"/>
    </row>
    <row r="245" spans="1:5" ht="108.75" customHeight="1">
      <c r="A245" s="392"/>
      <c r="B245" s="378" t="s">
        <v>455</v>
      </c>
      <c r="C245" s="321">
        <v>823</v>
      </c>
      <c r="D245" s="82" t="s">
        <v>456</v>
      </c>
      <c r="E245" s="395" t="s">
        <v>457</v>
      </c>
    </row>
    <row r="246" spans="1:5" ht="96" customHeight="1">
      <c r="A246" s="234" t="s">
        <v>474</v>
      </c>
      <c r="B246" s="380" t="s">
        <v>455</v>
      </c>
      <c r="C246" s="321">
        <v>230</v>
      </c>
      <c r="D246" s="82" t="s">
        <v>464</v>
      </c>
      <c r="E246" s="244" t="s">
        <v>654</v>
      </c>
    </row>
    <row r="247" spans="1:5" ht="125.25" customHeight="1">
      <c r="A247" s="515"/>
      <c r="B247" s="394"/>
      <c r="C247" s="321">
        <v>3198</v>
      </c>
      <c r="D247" s="213" t="s">
        <v>278</v>
      </c>
      <c r="E247" s="244" t="s">
        <v>655</v>
      </c>
    </row>
    <row r="248" spans="1:5" ht="96.75" customHeight="1">
      <c r="A248" s="538"/>
      <c r="B248" s="394"/>
      <c r="C248" s="321">
        <v>397</v>
      </c>
      <c r="D248" s="82" t="s">
        <v>280</v>
      </c>
      <c r="E248" s="395" t="s">
        <v>656</v>
      </c>
    </row>
    <row r="249" spans="1:5" ht="88.5" customHeight="1">
      <c r="A249" s="393"/>
      <c r="B249" s="394"/>
      <c r="C249" s="321">
        <v>5643</v>
      </c>
      <c r="D249" s="378" t="s">
        <v>281</v>
      </c>
      <c r="E249" s="395" t="s">
        <v>657</v>
      </c>
    </row>
    <row r="250" spans="1:5" ht="158.25" customHeight="1">
      <c r="A250" s="393"/>
      <c r="B250" s="394"/>
      <c r="C250" s="321">
        <v>1757</v>
      </c>
      <c r="D250" s="82" t="s">
        <v>282</v>
      </c>
      <c r="E250" s="395" t="s">
        <v>458</v>
      </c>
    </row>
    <row r="251" spans="1:5" ht="162.75" customHeight="1">
      <c r="A251" s="393"/>
      <c r="B251" s="394"/>
      <c r="C251" s="321">
        <v>4095</v>
      </c>
      <c r="D251" s="82" t="s">
        <v>283</v>
      </c>
      <c r="E251" s="395" t="s">
        <v>459</v>
      </c>
    </row>
    <row r="252" spans="1:5" ht="81.75" customHeight="1">
      <c r="A252" s="393"/>
      <c r="B252" s="394"/>
      <c r="C252" s="321">
        <v>3411</v>
      </c>
      <c r="D252" s="82" t="s">
        <v>284</v>
      </c>
      <c r="E252" s="395" t="s">
        <v>460</v>
      </c>
    </row>
    <row r="253" spans="1:5" ht="90" customHeight="1">
      <c r="A253" s="450"/>
      <c r="B253" s="450"/>
      <c r="C253" s="320">
        <v>592</v>
      </c>
      <c r="D253" s="82" t="s">
        <v>285</v>
      </c>
      <c r="E253" s="395" t="s">
        <v>461</v>
      </c>
    </row>
    <row r="254" spans="1:5" ht="72.75" customHeight="1">
      <c r="A254" s="380" t="s">
        <v>474</v>
      </c>
      <c r="B254" s="380" t="s">
        <v>455</v>
      </c>
      <c r="C254" s="321">
        <v>2293</v>
      </c>
      <c r="D254" s="82" t="s">
        <v>658</v>
      </c>
      <c r="E254" s="395" t="s">
        <v>659</v>
      </c>
    </row>
    <row r="255" spans="1:5" ht="105.75" customHeight="1">
      <c r="A255" s="366"/>
      <c r="B255" s="366"/>
      <c r="C255" s="321">
        <v>9124</v>
      </c>
      <c r="D255" s="82" t="s">
        <v>660</v>
      </c>
      <c r="E255" s="395" t="s">
        <v>661</v>
      </c>
    </row>
    <row r="256" spans="1:5" ht="81.75" customHeight="1">
      <c r="A256" s="394"/>
      <c r="B256" s="211"/>
      <c r="C256" s="321">
        <v>1218</v>
      </c>
      <c r="D256" s="82" t="s">
        <v>781</v>
      </c>
      <c r="E256" s="395" t="s">
        <v>782</v>
      </c>
    </row>
    <row r="257" spans="1:8" ht="78">
      <c r="A257" s="393"/>
      <c r="B257" s="211"/>
      <c r="C257" s="321">
        <v>2759</v>
      </c>
      <c r="D257" s="378" t="s">
        <v>754</v>
      </c>
      <c r="E257" s="395" t="s">
        <v>755</v>
      </c>
    </row>
    <row r="258" spans="1:8" ht="94.5" customHeight="1">
      <c r="A258" s="393"/>
      <c r="B258" s="211"/>
      <c r="C258" s="321">
        <v>2791</v>
      </c>
      <c r="D258" s="82" t="s">
        <v>756</v>
      </c>
      <c r="E258" s="395" t="s">
        <v>757</v>
      </c>
    </row>
    <row r="259" spans="1:8" ht="97.5" customHeight="1">
      <c r="A259" s="381"/>
      <c r="B259" s="213"/>
      <c r="C259" s="321">
        <v>9681</v>
      </c>
      <c r="D259" s="213" t="s">
        <v>279</v>
      </c>
      <c r="E259" s="395" t="s">
        <v>758</v>
      </c>
    </row>
    <row r="260" spans="1:8" ht="97.5">
      <c r="A260" s="378" t="s">
        <v>462</v>
      </c>
      <c r="B260" s="82" t="s">
        <v>8</v>
      </c>
      <c r="C260" s="320">
        <f>1158+24</f>
        <v>1182</v>
      </c>
      <c r="D260" s="82" t="s">
        <v>456</v>
      </c>
      <c r="E260" s="386"/>
    </row>
    <row r="261" spans="1:8" ht="64.5" customHeight="1">
      <c r="A261" s="506" t="s">
        <v>105</v>
      </c>
      <c r="B261" s="82" t="s">
        <v>106</v>
      </c>
      <c r="C261" s="320">
        <v>348</v>
      </c>
      <c r="D261" s="209" t="s">
        <v>276</v>
      </c>
      <c r="E261" s="323"/>
    </row>
    <row r="262" spans="1:8" ht="102.75" customHeight="1">
      <c r="A262" s="524"/>
      <c r="B262" s="378" t="s">
        <v>107</v>
      </c>
      <c r="C262" s="320">
        <v>1407</v>
      </c>
      <c r="D262" s="82" t="s">
        <v>277</v>
      </c>
      <c r="E262" s="323"/>
    </row>
    <row r="263" spans="1:8" ht="73.5" customHeight="1">
      <c r="A263" s="378" t="s">
        <v>852</v>
      </c>
      <c r="B263" s="82" t="s">
        <v>13</v>
      </c>
      <c r="C263" s="320">
        <v>2179</v>
      </c>
      <c r="D263" s="378" t="s">
        <v>445</v>
      </c>
      <c r="E263" s="323"/>
    </row>
    <row r="264" spans="1:8" ht="65.25" customHeight="1">
      <c r="A264" s="395" t="s">
        <v>852</v>
      </c>
      <c r="B264" s="82" t="s">
        <v>107</v>
      </c>
      <c r="C264" s="320">
        <v>1920</v>
      </c>
      <c r="D264" s="378" t="s">
        <v>759</v>
      </c>
      <c r="E264" s="323"/>
    </row>
    <row r="265" spans="1:8" ht="91.5" customHeight="1">
      <c r="A265" s="380" t="s">
        <v>463</v>
      </c>
      <c r="B265" s="380" t="s">
        <v>106</v>
      </c>
      <c r="C265" s="320">
        <v>3344</v>
      </c>
      <c r="D265" s="82" t="s">
        <v>663</v>
      </c>
      <c r="E265" s="324"/>
    </row>
    <row r="266" spans="1:8" ht="117">
      <c r="A266" s="394"/>
      <c r="B266" s="392"/>
      <c r="C266" s="320">
        <v>8060</v>
      </c>
      <c r="D266" s="82" t="s">
        <v>465</v>
      </c>
      <c r="E266" s="395" t="s">
        <v>655</v>
      </c>
    </row>
    <row r="267" spans="1:8" ht="117">
      <c r="A267" s="394"/>
      <c r="B267" s="506" t="s">
        <v>466</v>
      </c>
      <c r="C267" s="320">
        <v>8225</v>
      </c>
      <c r="D267" s="82" t="s">
        <v>278</v>
      </c>
      <c r="E267" s="324"/>
      <c r="F267" s="23"/>
      <c r="G267" s="23"/>
      <c r="H267" s="23"/>
    </row>
    <row r="268" spans="1:8" ht="78">
      <c r="A268" s="393"/>
      <c r="B268" s="524"/>
      <c r="C268" s="320">
        <v>70</v>
      </c>
      <c r="D268" s="82" t="s">
        <v>464</v>
      </c>
      <c r="E268" s="395" t="s">
        <v>662</v>
      </c>
      <c r="F268" s="23"/>
      <c r="G268" s="23"/>
      <c r="H268" s="23"/>
    </row>
    <row r="269" spans="1:8" ht="87.75" customHeight="1">
      <c r="A269" s="380" t="s">
        <v>472</v>
      </c>
      <c r="B269" s="82" t="s">
        <v>106</v>
      </c>
      <c r="C269" s="320">
        <v>3073</v>
      </c>
      <c r="D269" s="82" t="s">
        <v>918</v>
      </c>
      <c r="E269" s="323"/>
      <c r="F269" s="23"/>
      <c r="G269" s="23"/>
      <c r="H269" s="23"/>
    </row>
    <row r="270" spans="1:8" ht="69.75" customHeight="1">
      <c r="A270" s="392"/>
      <c r="B270" s="392" t="s">
        <v>107</v>
      </c>
      <c r="C270" s="321">
        <v>1259</v>
      </c>
      <c r="D270" s="213" t="s">
        <v>279</v>
      </c>
      <c r="E270" s="325"/>
      <c r="F270" s="93"/>
      <c r="G270" s="94"/>
      <c r="H270" s="23"/>
    </row>
    <row r="271" spans="1:8" ht="93" customHeight="1">
      <c r="A271" s="380" t="s">
        <v>467</v>
      </c>
      <c r="B271" s="506" t="s">
        <v>8</v>
      </c>
      <c r="C271" s="320">
        <v>2691</v>
      </c>
      <c r="D271" s="82" t="s">
        <v>280</v>
      </c>
      <c r="E271" s="386"/>
      <c r="F271" s="93"/>
      <c r="G271" s="94"/>
      <c r="H271" s="23"/>
    </row>
    <row r="272" spans="1:8" ht="95.25" customHeight="1">
      <c r="A272" s="394"/>
      <c r="B272" s="524"/>
      <c r="C272" s="320">
        <v>788</v>
      </c>
      <c r="D272" s="82" t="s">
        <v>468</v>
      </c>
      <c r="E272" s="395" t="s">
        <v>657</v>
      </c>
      <c r="F272" s="93"/>
      <c r="G272" s="94"/>
      <c r="H272" s="23"/>
    </row>
    <row r="273" spans="1:8" ht="86.25" customHeight="1">
      <c r="A273" s="392"/>
      <c r="B273" s="82" t="s">
        <v>107</v>
      </c>
      <c r="C273" s="320">
        <v>1612</v>
      </c>
      <c r="D273" s="378" t="s">
        <v>468</v>
      </c>
      <c r="E273" s="386"/>
      <c r="F273" s="93"/>
      <c r="G273" s="94"/>
      <c r="H273" s="23"/>
    </row>
    <row r="274" spans="1:8" ht="78">
      <c r="A274" s="506" t="s">
        <v>108</v>
      </c>
      <c r="B274" s="213" t="s">
        <v>13</v>
      </c>
      <c r="C274" s="321">
        <v>910</v>
      </c>
      <c r="D274" s="211" t="s">
        <v>284</v>
      </c>
      <c r="E274" s="168"/>
      <c r="F274" s="93"/>
      <c r="G274" s="94"/>
      <c r="H274" s="23"/>
    </row>
    <row r="275" spans="1:8" ht="58.5" customHeight="1">
      <c r="A275" s="524"/>
      <c r="B275" s="82" t="s">
        <v>109</v>
      </c>
      <c r="C275" s="320">
        <v>91</v>
      </c>
      <c r="D275" s="82" t="s">
        <v>285</v>
      </c>
      <c r="E275" s="168"/>
      <c r="F275" s="93"/>
      <c r="G275" s="95"/>
      <c r="H275" s="23"/>
    </row>
    <row r="276" spans="1:8" ht="109.5" customHeight="1">
      <c r="A276" s="380" t="s">
        <v>693</v>
      </c>
      <c r="B276" s="213" t="s">
        <v>110</v>
      </c>
      <c r="C276" s="321">
        <f>856+251</f>
        <v>1107</v>
      </c>
      <c r="D276" s="378" t="s">
        <v>469</v>
      </c>
      <c r="E276" s="325"/>
      <c r="F276" s="93"/>
      <c r="G276" s="94"/>
      <c r="H276" s="23"/>
    </row>
    <row r="277" spans="1:8" ht="51" customHeight="1">
      <c r="A277" s="392"/>
      <c r="B277" s="82" t="s">
        <v>111</v>
      </c>
      <c r="C277" s="320">
        <v>317</v>
      </c>
      <c r="D277" s="82" t="s">
        <v>470</v>
      </c>
      <c r="E277" s="323"/>
      <c r="F277" s="93"/>
      <c r="G277" s="94"/>
      <c r="H277" s="23"/>
    </row>
    <row r="278" spans="1:8" ht="20.100000000000001" customHeight="1">
      <c r="A278" s="444" t="s">
        <v>112</v>
      </c>
      <c r="B278" s="416"/>
      <c r="C278" s="416">
        <f>SUM(C279:C294)</f>
        <v>623921</v>
      </c>
      <c r="D278" s="83"/>
      <c r="E278" s="92"/>
      <c r="F278" s="93"/>
      <c r="G278" s="94"/>
      <c r="H278" s="23"/>
    </row>
    <row r="279" spans="1:8" ht="117">
      <c r="A279" s="375" t="s">
        <v>475</v>
      </c>
      <c r="B279" s="399" t="s">
        <v>113</v>
      </c>
      <c r="C279" s="112">
        <v>84840</v>
      </c>
      <c r="D279" s="380" t="s">
        <v>666</v>
      </c>
      <c r="E279" s="92"/>
      <c r="F279" s="93"/>
      <c r="G279" s="94"/>
      <c r="H279" s="23"/>
    </row>
    <row r="280" spans="1:8" ht="24.75" customHeight="1">
      <c r="A280" s="385"/>
      <c r="B280" s="529" t="s">
        <v>476</v>
      </c>
      <c r="C280" s="112">
        <v>1789</v>
      </c>
      <c r="D280" s="367" t="s">
        <v>400</v>
      </c>
      <c r="E280" s="98"/>
      <c r="F280" s="93"/>
      <c r="G280" s="94"/>
      <c r="H280" s="23"/>
    </row>
    <row r="281" spans="1:8" ht="46.5" customHeight="1">
      <c r="A281" s="385"/>
      <c r="B281" s="534"/>
      <c r="C281" s="112">
        <v>8933</v>
      </c>
      <c r="D281" s="378" t="s">
        <v>401</v>
      </c>
      <c r="E281" s="98"/>
      <c r="F281" s="93"/>
      <c r="G281" s="94"/>
      <c r="H281" s="23"/>
    </row>
    <row r="282" spans="1:8" ht="97.5">
      <c r="A282" s="376"/>
      <c r="B282" s="376"/>
      <c r="C282" s="112">
        <v>163839</v>
      </c>
      <c r="D282" s="380" t="s">
        <v>667</v>
      </c>
      <c r="E282" s="98"/>
      <c r="F282" s="93"/>
      <c r="G282" s="94"/>
      <c r="H282" s="23"/>
    </row>
    <row r="283" spans="1:8" ht="58.5">
      <c r="A283" s="385"/>
      <c r="B283" s="385"/>
      <c r="C283" s="112">
        <v>4604</v>
      </c>
      <c r="D283" s="380" t="s">
        <v>402</v>
      </c>
      <c r="E283" s="98"/>
      <c r="F283" s="93"/>
      <c r="G283" s="94"/>
      <c r="H283" s="23"/>
    </row>
    <row r="284" spans="1:8" ht="39">
      <c r="A284" s="385"/>
      <c r="B284" s="385"/>
      <c r="C284" s="256">
        <v>140380</v>
      </c>
      <c r="D284" s="209" t="s">
        <v>776</v>
      </c>
      <c r="E284" s="98"/>
      <c r="F284" s="23"/>
      <c r="G284" s="23"/>
      <c r="H284" s="23"/>
    </row>
    <row r="285" spans="1:8" ht="49.5" customHeight="1">
      <c r="A285" s="385"/>
      <c r="B285" s="385"/>
      <c r="C285" s="256">
        <v>1979</v>
      </c>
      <c r="D285" s="209" t="s">
        <v>848</v>
      </c>
      <c r="E285" s="98"/>
      <c r="F285" s="23"/>
      <c r="G285" s="23"/>
      <c r="H285" s="23"/>
    </row>
    <row r="286" spans="1:8" ht="50.25" customHeight="1">
      <c r="A286" s="385"/>
      <c r="B286" s="382"/>
      <c r="C286" s="112">
        <v>6918</v>
      </c>
      <c r="D286" s="380" t="s">
        <v>777</v>
      </c>
      <c r="E286" s="92"/>
      <c r="F286" s="23"/>
      <c r="G286" s="23"/>
      <c r="H286" s="23"/>
    </row>
    <row r="287" spans="1:8" ht="58.5">
      <c r="A287" s="382"/>
      <c r="B287" s="399" t="s">
        <v>114</v>
      </c>
      <c r="C287" s="112">
        <v>2069</v>
      </c>
      <c r="D287" s="368" t="s">
        <v>945</v>
      </c>
      <c r="E287" s="46"/>
    </row>
    <row r="288" spans="1:8" ht="129.75" customHeight="1">
      <c r="A288" s="376" t="s">
        <v>475</v>
      </c>
      <c r="B288" s="377" t="s">
        <v>403</v>
      </c>
      <c r="C288" s="202">
        <v>31581</v>
      </c>
      <c r="D288" s="211" t="s">
        <v>668</v>
      </c>
      <c r="E288" s="92"/>
    </row>
    <row r="289" spans="1:7" ht="128.25" customHeight="1">
      <c r="A289" s="385"/>
      <c r="B289" s="399" t="s">
        <v>115</v>
      </c>
      <c r="C289" s="112">
        <v>19232</v>
      </c>
      <c r="D289" s="209" t="s">
        <v>946</v>
      </c>
      <c r="E289" s="92"/>
    </row>
    <row r="290" spans="1:7" ht="58.5">
      <c r="A290" s="385"/>
      <c r="B290" s="399" t="s">
        <v>116</v>
      </c>
      <c r="C290" s="112">
        <v>24441</v>
      </c>
      <c r="D290" s="369" t="s">
        <v>404</v>
      </c>
      <c r="E290" s="92"/>
    </row>
    <row r="291" spans="1:7" ht="61.5" customHeight="1">
      <c r="A291" s="376"/>
      <c r="B291" s="399" t="s">
        <v>117</v>
      </c>
      <c r="C291" s="112">
        <v>3490</v>
      </c>
      <c r="D291" s="368" t="s">
        <v>669</v>
      </c>
      <c r="E291" s="92"/>
    </row>
    <row r="292" spans="1:7" ht="24.75" customHeight="1">
      <c r="A292" s="376"/>
      <c r="B292" s="399" t="s">
        <v>13</v>
      </c>
      <c r="C292" s="112">
        <v>225</v>
      </c>
      <c r="D292" s="370" t="s">
        <v>405</v>
      </c>
      <c r="E292" s="92"/>
    </row>
    <row r="293" spans="1:7" ht="48.75" customHeight="1">
      <c r="A293" s="382"/>
      <c r="B293" s="399" t="s">
        <v>406</v>
      </c>
      <c r="C293" s="112">
        <v>1250</v>
      </c>
      <c r="D293" s="368" t="s">
        <v>407</v>
      </c>
      <c r="E293" s="92"/>
    </row>
    <row r="294" spans="1:7" ht="100.5" customHeight="1">
      <c r="A294" s="399" t="s">
        <v>118</v>
      </c>
      <c r="B294" s="399" t="s">
        <v>119</v>
      </c>
      <c r="C294" s="112">
        <v>128351</v>
      </c>
      <c r="D294" s="378" t="s">
        <v>670</v>
      </c>
      <c r="E294" s="92"/>
    </row>
    <row r="295" spans="1:7" ht="20.100000000000001" customHeight="1">
      <c r="A295" s="451" t="s">
        <v>120</v>
      </c>
      <c r="B295" s="452"/>
      <c r="C295" s="426">
        <f>SUM(C296:C299)</f>
        <v>22761</v>
      </c>
      <c r="D295" s="443"/>
      <c r="E295" s="100"/>
      <c r="F295" s="33"/>
      <c r="G295" s="35"/>
    </row>
    <row r="296" spans="1:7" ht="62.25" customHeight="1">
      <c r="A296" s="176" t="s">
        <v>346</v>
      </c>
      <c r="B296" s="176" t="s">
        <v>347</v>
      </c>
      <c r="C296" s="177">
        <v>97</v>
      </c>
      <c r="D296" s="378" t="s">
        <v>714</v>
      </c>
      <c r="E296" s="378" t="s">
        <v>720</v>
      </c>
    </row>
    <row r="297" spans="1:7" ht="81.75" customHeight="1">
      <c r="A297" s="73"/>
      <c r="B297" s="74"/>
      <c r="C297" s="177">
        <v>20922</v>
      </c>
      <c r="D297" s="378" t="s">
        <v>715</v>
      </c>
      <c r="E297" s="378" t="s">
        <v>716</v>
      </c>
    </row>
    <row r="298" spans="1:7" ht="81.75" customHeight="1">
      <c r="A298" s="74"/>
      <c r="B298" s="74"/>
      <c r="C298" s="178">
        <v>510</v>
      </c>
      <c r="D298" s="378" t="s">
        <v>717</v>
      </c>
      <c r="E298" s="378" t="s">
        <v>454</v>
      </c>
    </row>
    <row r="299" spans="1:7" ht="86.25" customHeight="1">
      <c r="A299" s="75"/>
      <c r="B299" s="76"/>
      <c r="C299" s="178">
        <v>1232</v>
      </c>
      <c r="D299" s="378" t="s">
        <v>718</v>
      </c>
      <c r="E299" s="378" t="s">
        <v>719</v>
      </c>
    </row>
    <row r="300" spans="1:7" ht="20.100000000000001" customHeight="1">
      <c r="A300" s="444" t="s">
        <v>121</v>
      </c>
      <c r="B300" s="416"/>
      <c r="C300" s="416">
        <f>SUM(C301:C319)</f>
        <v>24266</v>
      </c>
      <c r="D300" s="83"/>
      <c r="E300" s="92"/>
    </row>
    <row r="301" spans="1:7" ht="55.5" customHeight="1">
      <c r="A301" s="529" t="s">
        <v>735</v>
      </c>
      <c r="B301" s="399" t="s">
        <v>736</v>
      </c>
      <c r="C301" s="304">
        <v>3060</v>
      </c>
      <c r="D301" s="209" t="s">
        <v>792</v>
      </c>
      <c r="E301" s="453"/>
    </row>
    <row r="302" spans="1:7" ht="45.75" customHeight="1">
      <c r="A302" s="536"/>
      <c r="B302" s="399" t="s">
        <v>737</v>
      </c>
      <c r="C302" s="304">
        <v>6</v>
      </c>
      <c r="D302" s="209" t="s">
        <v>453</v>
      </c>
      <c r="E302" s="453"/>
    </row>
    <row r="303" spans="1:7" ht="23.25" customHeight="1">
      <c r="A303" s="399" t="s">
        <v>738</v>
      </c>
      <c r="B303" s="399" t="s">
        <v>753</v>
      </c>
      <c r="C303" s="111">
        <v>73</v>
      </c>
      <c r="D303" s="305" t="s">
        <v>908</v>
      </c>
      <c r="E303" s="92"/>
    </row>
    <row r="304" spans="1:7" ht="66" customHeight="1">
      <c r="A304" s="399" t="s">
        <v>739</v>
      </c>
      <c r="B304" s="399" t="s">
        <v>753</v>
      </c>
      <c r="C304" s="316">
        <v>4920</v>
      </c>
      <c r="D304" s="378" t="s">
        <v>711</v>
      </c>
      <c r="E304" s="454"/>
    </row>
    <row r="305" spans="1:5" ht="52.5" customHeight="1">
      <c r="A305" s="529" t="s">
        <v>740</v>
      </c>
      <c r="B305" s="399" t="s">
        <v>106</v>
      </c>
      <c r="C305" s="316">
        <v>1800</v>
      </c>
      <c r="D305" s="306" t="s">
        <v>909</v>
      </c>
      <c r="E305" s="92"/>
    </row>
    <row r="306" spans="1:5" ht="52.5" customHeight="1">
      <c r="A306" s="534"/>
      <c r="B306" s="399" t="s">
        <v>793</v>
      </c>
      <c r="C306" s="317">
        <v>1082</v>
      </c>
      <c r="D306" s="307" t="s">
        <v>909</v>
      </c>
      <c r="E306" s="92"/>
    </row>
    <row r="307" spans="1:5" ht="65.25" customHeight="1">
      <c r="A307" s="504"/>
      <c r="B307" s="399" t="s">
        <v>122</v>
      </c>
      <c r="C307" s="317">
        <v>2772</v>
      </c>
      <c r="D307" s="308" t="s">
        <v>910</v>
      </c>
      <c r="E307" s="92"/>
    </row>
    <row r="308" spans="1:5" ht="46.5" customHeight="1">
      <c r="A308" s="529" t="s">
        <v>741</v>
      </c>
      <c r="B308" s="244" t="s">
        <v>753</v>
      </c>
      <c r="C308" s="316">
        <v>1030</v>
      </c>
      <c r="D308" s="305" t="s">
        <v>909</v>
      </c>
      <c r="E308" s="92"/>
    </row>
    <row r="309" spans="1:5" ht="39">
      <c r="A309" s="504"/>
      <c r="B309" s="399" t="s">
        <v>742</v>
      </c>
      <c r="C309" s="317">
        <v>366</v>
      </c>
      <c r="D309" s="308" t="s">
        <v>911</v>
      </c>
      <c r="E309" s="92"/>
    </row>
    <row r="310" spans="1:5" ht="27.75" customHeight="1">
      <c r="A310" s="529" t="s">
        <v>743</v>
      </c>
      <c r="B310" s="399" t="s">
        <v>736</v>
      </c>
      <c r="C310" s="111">
        <v>25</v>
      </c>
      <c r="D310" s="305" t="s">
        <v>908</v>
      </c>
      <c r="E310" s="92"/>
    </row>
    <row r="311" spans="1:5" ht="66" customHeight="1">
      <c r="A311" s="504"/>
      <c r="B311" s="399" t="s">
        <v>744</v>
      </c>
      <c r="C311" s="316">
        <v>5186</v>
      </c>
      <c r="D311" s="309" t="s">
        <v>912</v>
      </c>
      <c r="E311" s="378" t="s">
        <v>326</v>
      </c>
    </row>
    <row r="312" spans="1:5" ht="51.75" customHeight="1">
      <c r="A312" s="375" t="s">
        <v>745</v>
      </c>
      <c r="B312" s="399" t="s">
        <v>8</v>
      </c>
      <c r="C312" s="316">
        <v>1843</v>
      </c>
      <c r="D312" s="305" t="s">
        <v>913</v>
      </c>
      <c r="E312" s="92"/>
    </row>
    <row r="313" spans="1:5" ht="63" customHeight="1">
      <c r="A313" s="376"/>
      <c r="B313" s="399" t="s">
        <v>746</v>
      </c>
      <c r="C313" s="316">
        <v>149</v>
      </c>
      <c r="D313" s="305" t="s">
        <v>914</v>
      </c>
      <c r="E313" s="92"/>
    </row>
    <row r="314" spans="1:5" ht="84" customHeight="1">
      <c r="A314" s="376"/>
      <c r="B314" s="399" t="s">
        <v>747</v>
      </c>
      <c r="C314" s="317">
        <v>3</v>
      </c>
      <c r="D314" s="305" t="s">
        <v>915</v>
      </c>
      <c r="E314" s="92"/>
    </row>
    <row r="315" spans="1:5" ht="53.25" customHeight="1">
      <c r="A315" s="377"/>
      <c r="B315" s="399" t="s">
        <v>748</v>
      </c>
      <c r="C315" s="316">
        <v>168</v>
      </c>
      <c r="D315" s="310" t="s">
        <v>916</v>
      </c>
      <c r="E315" s="92"/>
    </row>
    <row r="316" spans="1:5" ht="69.75" customHeight="1">
      <c r="A316" s="377"/>
      <c r="B316" s="377" t="s">
        <v>749</v>
      </c>
      <c r="C316" s="317">
        <v>1377</v>
      </c>
      <c r="D316" s="311" t="s">
        <v>917</v>
      </c>
      <c r="E316" s="46"/>
    </row>
    <row r="317" spans="1:5" ht="46.5" customHeight="1">
      <c r="A317" s="377" t="s">
        <v>750</v>
      </c>
      <c r="B317" s="377" t="s">
        <v>8</v>
      </c>
      <c r="C317" s="318">
        <v>260</v>
      </c>
      <c r="D317" s="311" t="s">
        <v>909</v>
      </c>
      <c r="E317" s="46"/>
    </row>
    <row r="318" spans="1:5" ht="27" customHeight="1">
      <c r="A318" s="377" t="s">
        <v>751</v>
      </c>
      <c r="B318" s="377" t="s">
        <v>13</v>
      </c>
      <c r="C318" s="317">
        <v>40</v>
      </c>
      <c r="D318" s="312" t="s">
        <v>908</v>
      </c>
      <c r="E318" s="46"/>
    </row>
    <row r="319" spans="1:5" ht="46.5" customHeight="1">
      <c r="A319" s="377" t="s">
        <v>752</v>
      </c>
      <c r="B319" s="399" t="s">
        <v>753</v>
      </c>
      <c r="C319" s="316">
        <v>106</v>
      </c>
      <c r="D319" s="308" t="s">
        <v>909</v>
      </c>
      <c r="E319" s="455"/>
    </row>
    <row r="320" spans="1:5" ht="20.100000000000001" customHeight="1">
      <c r="A320" s="444" t="s">
        <v>477</v>
      </c>
      <c r="B320" s="416"/>
      <c r="C320" s="218">
        <f>SUM(C321:C338)</f>
        <v>17993</v>
      </c>
      <c r="D320" s="424"/>
      <c r="E320" s="100"/>
    </row>
    <row r="321" spans="1:5" ht="86.25" customHeight="1">
      <c r="A321" s="529" t="s">
        <v>478</v>
      </c>
      <c r="B321" s="399" t="s">
        <v>13</v>
      </c>
      <c r="C321" s="89">
        <v>1374</v>
      </c>
      <c r="D321" s="83" t="s">
        <v>761</v>
      </c>
      <c r="E321" s="102"/>
    </row>
    <row r="322" spans="1:5" ht="78">
      <c r="A322" s="536"/>
      <c r="B322" s="399" t="s">
        <v>479</v>
      </c>
      <c r="C322" s="208">
        <v>2518</v>
      </c>
      <c r="D322" s="209" t="s">
        <v>480</v>
      </c>
      <c r="E322" s="102"/>
    </row>
    <row r="323" spans="1:5" ht="39">
      <c r="A323" s="375" t="s">
        <v>481</v>
      </c>
      <c r="B323" s="399" t="s">
        <v>482</v>
      </c>
      <c r="C323" s="115">
        <v>13</v>
      </c>
      <c r="D323" s="209" t="s">
        <v>483</v>
      </c>
      <c r="E323" s="102"/>
    </row>
    <row r="324" spans="1:5" ht="78">
      <c r="A324" s="376"/>
      <c r="B324" s="399" t="s">
        <v>484</v>
      </c>
      <c r="C324" s="115">
        <v>269</v>
      </c>
      <c r="D324" s="82" t="s">
        <v>677</v>
      </c>
      <c r="E324" s="102"/>
    </row>
    <row r="325" spans="1:5" ht="39">
      <c r="A325" s="376"/>
      <c r="B325" s="377" t="s">
        <v>485</v>
      </c>
      <c r="C325" s="304">
        <v>114</v>
      </c>
      <c r="D325" s="211" t="s">
        <v>486</v>
      </c>
      <c r="E325" s="55"/>
    </row>
    <row r="326" spans="1:5" ht="78">
      <c r="A326" s="376"/>
      <c r="B326" s="399" t="s">
        <v>487</v>
      </c>
      <c r="C326" s="115">
        <v>710</v>
      </c>
      <c r="D326" s="209" t="s">
        <v>488</v>
      </c>
      <c r="E326" s="102"/>
    </row>
    <row r="327" spans="1:5" ht="27.75" customHeight="1">
      <c r="A327" s="376"/>
      <c r="B327" s="399" t="s">
        <v>489</v>
      </c>
      <c r="C327" s="115">
        <v>23</v>
      </c>
      <c r="D327" s="209" t="s">
        <v>490</v>
      </c>
      <c r="E327" s="103"/>
    </row>
    <row r="328" spans="1:5" ht="78">
      <c r="A328" s="377"/>
      <c r="B328" s="399" t="s">
        <v>8</v>
      </c>
      <c r="C328" s="115">
        <v>170</v>
      </c>
      <c r="D328" s="209" t="s">
        <v>505</v>
      </c>
      <c r="E328" s="103"/>
    </row>
    <row r="329" spans="1:5" ht="45" customHeight="1">
      <c r="A329" s="532" t="s">
        <v>491</v>
      </c>
      <c r="B329" s="212" t="s">
        <v>13</v>
      </c>
      <c r="C329" s="89">
        <v>320</v>
      </c>
      <c r="D329" s="386" t="s">
        <v>679</v>
      </c>
      <c r="E329" s="100"/>
    </row>
    <row r="330" spans="1:5" ht="162.75" customHeight="1">
      <c r="A330" s="533"/>
      <c r="B330" s="212" t="s">
        <v>492</v>
      </c>
      <c r="C330" s="89">
        <v>3128</v>
      </c>
      <c r="D330" s="386" t="s">
        <v>827</v>
      </c>
      <c r="E330" s="100"/>
    </row>
    <row r="331" spans="1:5" ht="117">
      <c r="A331" s="375" t="s">
        <v>493</v>
      </c>
      <c r="B331" s="399" t="s">
        <v>494</v>
      </c>
      <c r="C331" s="146">
        <v>205</v>
      </c>
      <c r="D331" s="378" t="s">
        <v>495</v>
      </c>
      <c r="E331" s="103"/>
    </row>
    <row r="332" spans="1:5" ht="117">
      <c r="A332" s="377"/>
      <c r="B332" s="399" t="s">
        <v>8</v>
      </c>
      <c r="C332" s="115">
        <v>162</v>
      </c>
      <c r="D332" s="209" t="s">
        <v>678</v>
      </c>
      <c r="E332" s="103"/>
    </row>
    <row r="333" spans="1:5" ht="117">
      <c r="A333" s="375" t="s">
        <v>496</v>
      </c>
      <c r="B333" s="399" t="s">
        <v>8</v>
      </c>
      <c r="C333" s="115">
        <v>126</v>
      </c>
      <c r="D333" s="82" t="s">
        <v>497</v>
      </c>
      <c r="E333" s="103"/>
    </row>
    <row r="334" spans="1:5" ht="136.5">
      <c r="A334" s="376"/>
      <c r="B334" s="377" t="s">
        <v>498</v>
      </c>
      <c r="C334" s="304">
        <v>7932</v>
      </c>
      <c r="D334" s="213" t="s">
        <v>499</v>
      </c>
      <c r="E334" s="48"/>
    </row>
    <row r="335" spans="1:5" ht="78">
      <c r="A335" s="377"/>
      <c r="B335" s="399" t="s">
        <v>506</v>
      </c>
      <c r="C335" s="115">
        <v>59</v>
      </c>
      <c r="D335" s="209" t="s">
        <v>500</v>
      </c>
      <c r="E335" s="103"/>
    </row>
    <row r="336" spans="1:5" ht="97.5">
      <c r="A336" s="529" t="s">
        <v>501</v>
      </c>
      <c r="B336" s="399" t="s">
        <v>8</v>
      </c>
      <c r="C336" s="456">
        <v>530</v>
      </c>
      <c r="D336" s="209" t="s">
        <v>502</v>
      </c>
      <c r="E336" s="103"/>
    </row>
    <row r="337" spans="1:5" ht="78">
      <c r="A337" s="534"/>
      <c r="B337" s="375" t="s">
        <v>503</v>
      </c>
      <c r="C337" s="457">
        <v>291</v>
      </c>
      <c r="D337" s="209" t="s">
        <v>762</v>
      </c>
      <c r="E337" s="56"/>
    </row>
    <row r="338" spans="1:5" ht="39">
      <c r="A338" s="534"/>
      <c r="B338" s="375" t="s">
        <v>791</v>
      </c>
      <c r="C338" s="457">
        <v>49</v>
      </c>
      <c r="D338" s="209" t="s">
        <v>504</v>
      </c>
      <c r="E338" s="103"/>
    </row>
    <row r="339" spans="1:5" ht="20.100000000000001" customHeight="1">
      <c r="A339" s="444" t="s">
        <v>376</v>
      </c>
      <c r="B339" s="458"/>
      <c r="C339" s="458">
        <f>SUM(C340:C355)</f>
        <v>6896</v>
      </c>
      <c r="D339" s="445"/>
      <c r="E339" s="100"/>
    </row>
    <row r="340" spans="1:5" ht="78">
      <c r="A340" s="113" t="s">
        <v>377</v>
      </c>
      <c r="B340" s="399" t="s">
        <v>110</v>
      </c>
      <c r="C340" s="115">
        <v>809</v>
      </c>
      <c r="D340" s="386" t="s">
        <v>646</v>
      </c>
      <c r="E340" s="103"/>
    </row>
    <row r="341" spans="1:5" ht="117">
      <c r="A341" s="391" t="s">
        <v>774</v>
      </c>
      <c r="B341" s="399" t="s">
        <v>110</v>
      </c>
      <c r="C341" s="112">
        <v>2382</v>
      </c>
      <c r="D341" s="386" t="s">
        <v>378</v>
      </c>
      <c r="E341" s="103"/>
    </row>
    <row r="342" spans="1:5" ht="93.75" customHeight="1">
      <c r="A342" s="342"/>
      <c r="B342" s="399" t="s">
        <v>379</v>
      </c>
      <c r="C342" s="112">
        <v>639</v>
      </c>
      <c r="D342" s="386" t="s">
        <v>380</v>
      </c>
      <c r="E342" s="103"/>
    </row>
    <row r="343" spans="1:5" ht="49.5" customHeight="1">
      <c r="A343" s="343"/>
      <c r="B343" s="399" t="s">
        <v>381</v>
      </c>
      <c r="C343" s="112">
        <v>58</v>
      </c>
      <c r="D343" s="386" t="s">
        <v>647</v>
      </c>
      <c r="E343" s="103"/>
    </row>
    <row r="344" spans="1:5" ht="39" customHeight="1">
      <c r="A344" s="391" t="s">
        <v>694</v>
      </c>
      <c r="B344" s="399" t="s">
        <v>382</v>
      </c>
      <c r="C344" s="344">
        <v>232</v>
      </c>
      <c r="D344" s="386" t="s">
        <v>919</v>
      </c>
      <c r="E344" s="103"/>
    </row>
    <row r="345" spans="1:5" ht="58.5">
      <c r="A345" s="342"/>
      <c r="B345" s="399" t="s">
        <v>383</v>
      </c>
      <c r="C345" s="344">
        <v>105</v>
      </c>
      <c r="D345" s="386" t="s">
        <v>842</v>
      </c>
      <c r="E345" s="103"/>
    </row>
    <row r="346" spans="1:5" ht="63.75" customHeight="1">
      <c r="A346" s="342"/>
      <c r="B346" s="399" t="s">
        <v>384</v>
      </c>
      <c r="C346" s="344">
        <v>212</v>
      </c>
      <c r="D346" s="386" t="s">
        <v>843</v>
      </c>
      <c r="E346" s="103"/>
    </row>
    <row r="347" spans="1:5" ht="58.5">
      <c r="A347" s="342"/>
      <c r="B347" s="399" t="s">
        <v>385</v>
      </c>
      <c r="C347" s="344">
        <v>228</v>
      </c>
      <c r="D347" s="386" t="s">
        <v>386</v>
      </c>
      <c r="E347" s="103"/>
    </row>
    <row r="348" spans="1:5" ht="58.5">
      <c r="A348" s="343"/>
      <c r="B348" s="399" t="s">
        <v>387</v>
      </c>
      <c r="C348" s="344">
        <v>285</v>
      </c>
      <c r="D348" s="386" t="s">
        <v>920</v>
      </c>
      <c r="E348" s="103"/>
    </row>
    <row r="349" spans="1:5" ht="69" customHeight="1">
      <c r="A349" s="391" t="s">
        <v>473</v>
      </c>
      <c r="B349" s="113" t="s">
        <v>13</v>
      </c>
      <c r="C349" s="112">
        <v>129</v>
      </c>
      <c r="D349" s="386" t="s">
        <v>388</v>
      </c>
      <c r="E349" s="103"/>
    </row>
    <row r="350" spans="1:5" ht="58.5">
      <c r="A350" s="343"/>
      <c r="B350" s="343" t="s">
        <v>389</v>
      </c>
      <c r="C350" s="202">
        <v>232</v>
      </c>
      <c r="D350" s="395" t="s">
        <v>947</v>
      </c>
      <c r="E350" s="48"/>
    </row>
    <row r="351" spans="1:5" ht="67.5" customHeight="1">
      <c r="A351" s="391" t="s">
        <v>390</v>
      </c>
      <c r="B351" s="113" t="s">
        <v>13</v>
      </c>
      <c r="C351" s="112">
        <v>198</v>
      </c>
      <c r="D351" s="386" t="s">
        <v>391</v>
      </c>
      <c r="E351" s="103"/>
    </row>
    <row r="352" spans="1:5" ht="54" customHeight="1">
      <c r="A352" s="343"/>
      <c r="B352" s="113" t="s">
        <v>392</v>
      </c>
      <c r="C352" s="112">
        <v>106</v>
      </c>
      <c r="D352" s="386" t="s">
        <v>393</v>
      </c>
      <c r="E352" s="103"/>
    </row>
    <row r="353" spans="1:5" ht="39" customHeight="1">
      <c r="A353" s="535" t="s">
        <v>765</v>
      </c>
      <c r="B353" s="114" t="s">
        <v>13</v>
      </c>
      <c r="C353" s="112">
        <v>41</v>
      </c>
      <c r="D353" s="386" t="s">
        <v>394</v>
      </c>
      <c r="E353" s="103"/>
    </row>
    <row r="354" spans="1:5" ht="85.5" customHeight="1">
      <c r="A354" s="530"/>
      <c r="B354" s="113" t="s">
        <v>395</v>
      </c>
      <c r="C354" s="112">
        <v>1036</v>
      </c>
      <c r="D354" s="386" t="s">
        <v>648</v>
      </c>
      <c r="E354" s="103"/>
    </row>
    <row r="355" spans="1:5" ht="48.75" customHeight="1">
      <c r="A355" s="343"/>
      <c r="B355" s="113" t="s">
        <v>396</v>
      </c>
      <c r="C355" s="112">
        <v>204</v>
      </c>
      <c r="D355" s="386" t="s">
        <v>397</v>
      </c>
      <c r="E355" s="103"/>
    </row>
    <row r="356" spans="1:5" ht="20.100000000000001" customHeight="1">
      <c r="A356" s="444" t="s">
        <v>316</v>
      </c>
      <c r="B356" s="416"/>
      <c r="C356" s="416">
        <f>SUM(C357:C361)</f>
        <v>7641</v>
      </c>
      <c r="D356" s="445"/>
      <c r="E356" s="92"/>
    </row>
    <row r="357" spans="1:5" ht="59.25" customHeight="1">
      <c r="A357" s="459" t="s">
        <v>695</v>
      </c>
      <c r="B357" s="460" t="s">
        <v>13</v>
      </c>
      <c r="C357" s="461">
        <v>451</v>
      </c>
      <c r="D357" s="460" t="s">
        <v>844</v>
      </c>
      <c r="E357" s="104"/>
    </row>
    <row r="358" spans="1:5" ht="58.5">
      <c r="A358" s="462"/>
      <c r="B358" s="460" t="s">
        <v>308</v>
      </c>
      <c r="C358" s="461">
        <f>5131+411</f>
        <v>5542</v>
      </c>
      <c r="D358" s="463" t="s">
        <v>948</v>
      </c>
      <c r="E358" s="104"/>
    </row>
    <row r="359" spans="1:5" ht="125.25" customHeight="1">
      <c r="A359" s="462"/>
      <c r="B359" s="460" t="s">
        <v>309</v>
      </c>
      <c r="C359" s="464">
        <v>221</v>
      </c>
      <c r="D359" s="463" t="s">
        <v>949</v>
      </c>
      <c r="E359" s="104"/>
    </row>
    <row r="360" spans="1:5" ht="52.5" customHeight="1">
      <c r="A360" s="462"/>
      <c r="B360" s="460" t="s">
        <v>310</v>
      </c>
      <c r="C360" s="282">
        <v>95</v>
      </c>
      <c r="D360" s="463" t="s">
        <v>845</v>
      </c>
      <c r="E360" s="104"/>
    </row>
    <row r="361" spans="1:5" ht="58.5">
      <c r="A361" s="465"/>
      <c r="B361" s="460" t="s">
        <v>311</v>
      </c>
      <c r="C361" s="461">
        <v>1332</v>
      </c>
      <c r="D361" s="463" t="s">
        <v>950</v>
      </c>
      <c r="E361" s="104"/>
    </row>
    <row r="362" spans="1:5" ht="20.100000000000001" customHeight="1">
      <c r="A362" s="154" t="s">
        <v>317</v>
      </c>
      <c r="B362" s="413"/>
      <c r="C362" s="413">
        <f>SUM(C363:C376)</f>
        <v>3026</v>
      </c>
      <c r="D362" s="443"/>
      <c r="E362" s="100"/>
    </row>
    <row r="363" spans="1:5" ht="48.75" customHeight="1">
      <c r="A363" s="373" t="s">
        <v>318</v>
      </c>
      <c r="B363" s="144" t="s">
        <v>859</v>
      </c>
      <c r="C363" s="146">
        <v>406</v>
      </c>
      <c r="D363" s="380" t="s">
        <v>286</v>
      </c>
      <c r="E363" s="92"/>
    </row>
    <row r="364" spans="1:5" ht="45.75" customHeight="1">
      <c r="A364" s="145"/>
      <c r="B364" s="144" t="s">
        <v>860</v>
      </c>
      <c r="C364" s="146">
        <v>124</v>
      </c>
      <c r="D364" s="380" t="s">
        <v>288</v>
      </c>
      <c r="E364" s="92"/>
    </row>
    <row r="365" spans="1:5" ht="42" customHeight="1">
      <c r="A365" s="145"/>
      <c r="B365" s="144" t="s">
        <v>861</v>
      </c>
      <c r="C365" s="146">
        <v>577</v>
      </c>
      <c r="D365" s="380" t="s">
        <v>289</v>
      </c>
      <c r="E365" s="92"/>
    </row>
    <row r="366" spans="1:5" ht="48.75" customHeight="1">
      <c r="A366" s="145"/>
      <c r="B366" s="144" t="s">
        <v>862</v>
      </c>
      <c r="C366" s="146">
        <v>348</v>
      </c>
      <c r="D366" s="378" t="s">
        <v>290</v>
      </c>
      <c r="E366" s="92"/>
    </row>
    <row r="367" spans="1:5" ht="39">
      <c r="A367" s="377"/>
      <c r="B367" s="148" t="s">
        <v>863</v>
      </c>
      <c r="C367" s="149">
        <v>59</v>
      </c>
      <c r="D367" s="378" t="s">
        <v>291</v>
      </c>
      <c r="E367" s="46"/>
    </row>
    <row r="368" spans="1:5" ht="58.5">
      <c r="A368" s="404" t="s">
        <v>319</v>
      </c>
      <c r="B368" s="144" t="s">
        <v>859</v>
      </c>
      <c r="C368" s="146">
        <v>150</v>
      </c>
      <c r="D368" s="378" t="s">
        <v>332</v>
      </c>
      <c r="E368" s="92"/>
    </row>
    <row r="369" spans="1:5" ht="23.25" customHeight="1">
      <c r="A369" s="489" t="s">
        <v>320</v>
      </c>
      <c r="B369" s="144" t="s">
        <v>859</v>
      </c>
      <c r="C369" s="146">
        <v>5</v>
      </c>
      <c r="D369" s="378" t="s">
        <v>333</v>
      </c>
      <c r="E369" s="103"/>
    </row>
    <row r="370" spans="1:5" ht="39">
      <c r="A370" s="490"/>
      <c r="B370" s="144" t="s">
        <v>864</v>
      </c>
      <c r="C370" s="146">
        <v>113</v>
      </c>
      <c r="D370" s="378" t="s">
        <v>292</v>
      </c>
      <c r="E370" s="103"/>
    </row>
    <row r="371" spans="1:5" ht="39">
      <c r="A371" s="490"/>
      <c r="B371" s="148" t="s">
        <v>865</v>
      </c>
      <c r="C371" s="149">
        <v>12</v>
      </c>
      <c r="D371" s="378" t="s">
        <v>831</v>
      </c>
      <c r="E371" s="48"/>
    </row>
    <row r="372" spans="1:5" ht="58.5">
      <c r="A372" s="491"/>
      <c r="B372" s="148" t="s">
        <v>866</v>
      </c>
      <c r="C372" s="149">
        <v>85</v>
      </c>
      <c r="D372" s="378" t="s">
        <v>334</v>
      </c>
      <c r="E372" s="100"/>
    </row>
    <row r="373" spans="1:5" ht="39">
      <c r="A373" s="373" t="s">
        <v>321</v>
      </c>
      <c r="B373" s="144" t="s">
        <v>859</v>
      </c>
      <c r="C373" s="151">
        <f>558+2</f>
        <v>560</v>
      </c>
      <c r="D373" s="380" t="s">
        <v>287</v>
      </c>
      <c r="E373" s="100"/>
    </row>
    <row r="374" spans="1:5" ht="39">
      <c r="A374" s="152"/>
      <c r="B374" s="144" t="s">
        <v>867</v>
      </c>
      <c r="C374" s="151">
        <f>245+96+6+151</f>
        <v>498</v>
      </c>
      <c r="D374" s="380" t="s">
        <v>287</v>
      </c>
      <c r="E374" s="100"/>
    </row>
    <row r="375" spans="1:5" ht="39">
      <c r="A375" s="152"/>
      <c r="B375" s="144" t="s">
        <v>868</v>
      </c>
      <c r="C375" s="146">
        <v>69</v>
      </c>
      <c r="D375" s="378" t="s">
        <v>293</v>
      </c>
      <c r="E375" s="405"/>
    </row>
    <row r="376" spans="1:5" ht="39">
      <c r="A376" s="374"/>
      <c r="B376" s="148" t="s">
        <v>869</v>
      </c>
      <c r="C376" s="149">
        <v>20</v>
      </c>
      <c r="D376" s="378" t="s">
        <v>294</v>
      </c>
      <c r="E376" s="405"/>
    </row>
    <row r="377" spans="1:5" ht="20.100000000000001" customHeight="1">
      <c r="A377" s="415" t="s">
        <v>322</v>
      </c>
      <c r="B377" s="416"/>
      <c r="C377" s="416">
        <f>SUM(C378:C421)</f>
        <v>15769</v>
      </c>
      <c r="D377" s="83"/>
      <c r="E377" s="100"/>
    </row>
    <row r="378" spans="1:5" ht="25.5" customHeight="1">
      <c r="A378" s="520" t="s">
        <v>408</v>
      </c>
      <c r="B378" s="386" t="s">
        <v>13</v>
      </c>
      <c r="C378" s="112">
        <v>358</v>
      </c>
      <c r="D378" s="386" t="s">
        <v>123</v>
      </c>
      <c r="E378" s="92"/>
    </row>
    <row r="379" spans="1:5" ht="32.25" customHeight="1">
      <c r="A379" s="493"/>
      <c r="B379" s="386" t="s">
        <v>124</v>
      </c>
      <c r="C379" s="112">
        <v>301</v>
      </c>
      <c r="D379" s="386" t="s">
        <v>125</v>
      </c>
      <c r="E379" s="92"/>
    </row>
    <row r="380" spans="1:5" ht="78">
      <c r="A380" s="520" t="s">
        <v>126</v>
      </c>
      <c r="B380" s="386" t="s">
        <v>13</v>
      </c>
      <c r="C380" s="112">
        <v>1383</v>
      </c>
      <c r="D380" s="386" t="s">
        <v>193</v>
      </c>
      <c r="E380" s="92"/>
    </row>
    <row r="381" spans="1:5" ht="39">
      <c r="A381" s="493"/>
      <c r="B381" s="386" t="s">
        <v>127</v>
      </c>
      <c r="C381" s="112">
        <v>2237</v>
      </c>
      <c r="D381" s="386" t="s">
        <v>194</v>
      </c>
      <c r="E381" s="92"/>
    </row>
    <row r="382" spans="1:5" ht="78">
      <c r="A382" s="520" t="s">
        <v>409</v>
      </c>
      <c r="B382" s="386" t="s">
        <v>13</v>
      </c>
      <c r="C382" s="112">
        <v>440</v>
      </c>
      <c r="D382" s="386" t="s">
        <v>429</v>
      </c>
      <c r="E382" s="92"/>
    </row>
    <row r="383" spans="1:5" ht="39">
      <c r="A383" s="493"/>
      <c r="B383" s="386" t="s">
        <v>128</v>
      </c>
      <c r="C383" s="112">
        <v>531</v>
      </c>
      <c r="D383" s="386" t="s">
        <v>643</v>
      </c>
      <c r="E383" s="92"/>
    </row>
    <row r="384" spans="1:5" ht="44.25" customHeight="1">
      <c r="A384" s="386" t="s">
        <v>410</v>
      </c>
      <c r="B384" s="386" t="s">
        <v>13</v>
      </c>
      <c r="C384" s="112">
        <v>408</v>
      </c>
      <c r="D384" s="386" t="s">
        <v>194</v>
      </c>
      <c r="E384" s="92"/>
    </row>
    <row r="385" spans="1:5" ht="39">
      <c r="A385" s="386" t="s">
        <v>411</v>
      </c>
      <c r="B385" s="386" t="s">
        <v>129</v>
      </c>
      <c r="C385" s="112">
        <f>999+40</f>
        <v>1039</v>
      </c>
      <c r="D385" s="386" t="s">
        <v>194</v>
      </c>
      <c r="E385" s="92"/>
    </row>
    <row r="386" spans="1:5" ht="46.5" customHeight="1">
      <c r="A386" s="520" t="s">
        <v>412</v>
      </c>
      <c r="B386" s="386" t="s">
        <v>13</v>
      </c>
      <c r="C386" s="151">
        <v>176</v>
      </c>
      <c r="D386" s="83" t="s">
        <v>643</v>
      </c>
      <c r="E386" s="92"/>
    </row>
    <row r="387" spans="1:5" ht="48.75" customHeight="1">
      <c r="A387" s="493"/>
      <c r="B387" s="229" t="s">
        <v>130</v>
      </c>
      <c r="C387" s="230">
        <v>603</v>
      </c>
      <c r="D387" s="231" t="s">
        <v>644</v>
      </c>
      <c r="E387" s="92"/>
    </row>
    <row r="388" spans="1:5" ht="32.25" customHeight="1">
      <c r="A388" s="493"/>
      <c r="B388" s="232" t="s">
        <v>131</v>
      </c>
      <c r="C388" s="151">
        <v>5</v>
      </c>
      <c r="D388" s="386" t="s">
        <v>645</v>
      </c>
      <c r="E388" s="92"/>
    </row>
    <row r="389" spans="1:5" ht="31.5" customHeight="1">
      <c r="A389" s="520" t="s">
        <v>413</v>
      </c>
      <c r="B389" s="386" t="s">
        <v>13</v>
      </c>
      <c r="C389" s="112">
        <v>66</v>
      </c>
      <c r="D389" s="386" t="s">
        <v>123</v>
      </c>
      <c r="E389" s="92"/>
    </row>
    <row r="390" spans="1:5" ht="58.5">
      <c r="A390" s="493"/>
      <c r="B390" s="233" t="s">
        <v>132</v>
      </c>
      <c r="C390" s="112">
        <v>619</v>
      </c>
      <c r="D390" s="386" t="s">
        <v>123</v>
      </c>
      <c r="E390" s="92"/>
    </row>
    <row r="391" spans="1:5" ht="39">
      <c r="A391" s="520" t="s">
        <v>414</v>
      </c>
      <c r="B391" s="386" t="s">
        <v>8</v>
      </c>
      <c r="C391" s="112">
        <v>95</v>
      </c>
      <c r="D391" s="386" t="s">
        <v>194</v>
      </c>
      <c r="E391" s="92"/>
    </row>
    <row r="392" spans="1:5" ht="28.5" customHeight="1">
      <c r="A392" s="493"/>
      <c r="B392" s="386" t="s">
        <v>133</v>
      </c>
      <c r="C392" s="112">
        <v>154</v>
      </c>
      <c r="D392" s="386" t="s">
        <v>123</v>
      </c>
      <c r="E392" s="92"/>
    </row>
    <row r="393" spans="1:5" ht="41.25" customHeight="1">
      <c r="A393" s="520" t="s">
        <v>415</v>
      </c>
      <c r="B393" s="386" t="s">
        <v>134</v>
      </c>
      <c r="C393" s="112">
        <v>47</v>
      </c>
      <c r="D393" s="386" t="s">
        <v>123</v>
      </c>
      <c r="E393" s="92"/>
    </row>
    <row r="394" spans="1:5" ht="30.75" customHeight="1">
      <c r="A394" s="493"/>
      <c r="B394" s="386" t="s">
        <v>13</v>
      </c>
      <c r="C394" s="112">
        <v>12</v>
      </c>
      <c r="D394" s="386" t="s">
        <v>416</v>
      </c>
      <c r="E394" s="92"/>
    </row>
    <row r="395" spans="1:5" ht="39">
      <c r="A395" s="234" t="s">
        <v>696</v>
      </c>
      <c r="B395" s="386" t="s">
        <v>13</v>
      </c>
      <c r="C395" s="112">
        <v>43</v>
      </c>
      <c r="D395" s="386" t="s">
        <v>194</v>
      </c>
      <c r="E395" s="92"/>
    </row>
    <row r="396" spans="1:5" ht="78">
      <c r="A396" s="322"/>
      <c r="B396" s="386" t="s">
        <v>135</v>
      </c>
      <c r="C396" s="112">
        <v>285</v>
      </c>
      <c r="D396" s="386" t="s">
        <v>195</v>
      </c>
      <c r="E396" s="92"/>
    </row>
    <row r="397" spans="1:5" ht="58.5">
      <c r="A397" s="395"/>
      <c r="B397" s="386" t="s">
        <v>131</v>
      </c>
      <c r="C397" s="112">
        <v>26</v>
      </c>
      <c r="D397" s="386" t="s">
        <v>417</v>
      </c>
      <c r="E397" s="92"/>
    </row>
    <row r="398" spans="1:5" ht="39">
      <c r="A398" s="520" t="s">
        <v>418</v>
      </c>
      <c r="B398" s="386" t="s">
        <v>13</v>
      </c>
      <c r="C398" s="112">
        <v>747</v>
      </c>
      <c r="D398" s="386" t="s">
        <v>194</v>
      </c>
      <c r="E398" s="92"/>
    </row>
    <row r="399" spans="1:5" ht="30" customHeight="1">
      <c r="A399" s="520"/>
      <c r="B399" s="386" t="s">
        <v>136</v>
      </c>
      <c r="C399" s="112">
        <v>46</v>
      </c>
      <c r="D399" s="386" t="s">
        <v>123</v>
      </c>
      <c r="E399" s="92"/>
    </row>
    <row r="400" spans="1:5" ht="29.25" customHeight="1">
      <c r="A400" s="493"/>
      <c r="B400" s="386" t="s">
        <v>131</v>
      </c>
      <c r="C400" s="112">
        <v>15</v>
      </c>
      <c r="D400" s="386" t="s">
        <v>123</v>
      </c>
      <c r="E400" s="92"/>
    </row>
    <row r="401" spans="1:5" ht="46.5" customHeight="1">
      <c r="A401" s="520" t="s">
        <v>419</v>
      </c>
      <c r="B401" s="386" t="s">
        <v>13</v>
      </c>
      <c r="C401" s="112">
        <v>303</v>
      </c>
      <c r="D401" s="386" t="s">
        <v>194</v>
      </c>
      <c r="E401" s="92"/>
    </row>
    <row r="402" spans="1:5" ht="50.25" customHeight="1">
      <c r="A402" s="520"/>
      <c r="B402" s="386" t="s">
        <v>136</v>
      </c>
      <c r="C402" s="112">
        <v>31</v>
      </c>
      <c r="D402" s="386" t="s">
        <v>194</v>
      </c>
      <c r="E402" s="92"/>
    </row>
    <row r="403" spans="1:5" ht="30" customHeight="1">
      <c r="A403" s="493"/>
      <c r="B403" s="386" t="s">
        <v>131</v>
      </c>
      <c r="C403" s="112">
        <v>14</v>
      </c>
      <c r="D403" s="386" t="s">
        <v>125</v>
      </c>
      <c r="E403" s="92"/>
    </row>
    <row r="404" spans="1:5" ht="25.5" customHeight="1">
      <c r="A404" s="520" t="s">
        <v>420</v>
      </c>
      <c r="B404" s="386" t="s">
        <v>137</v>
      </c>
      <c r="C404" s="112">
        <v>22</v>
      </c>
      <c r="D404" s="386" t="s">
        <v>123</v>
      </c>
      <c r="E404" s="92"/>
    </row>
    <row r="405" spans="1:5" ht="26.25" customHeight="1">
      <c r="A405" s="493"/>
      <c r="B405" s="386" t="s">
        <v>136</v>
      </c>
      <c r="C405" s="112">
        <v>51</v>
      </c>
      <c r="D405" s="386" t="s">
        <v>123</v>
      </c>
      <c r="E405" s="92"/>
    </row>
    <row r="406" spans="1:5" ht="25.5" customHeight="1">
      <c r="A406" s="493"/>
      <c r="B406" s="386" t="s">
        <v>131</v>
      </c>
      <c r="C406" s="112">
        <v>12</v>
      </c>
      <c r="D406" s="386" t="s">
        <v>123</v>
      </c>
      <c r="E406" s="92"/>
    </row>
    <row r="407" spans="1:5" ht="54.75" customHeight="1">
      <c r="A407" s="386" t="s">
        <v>421</v>
      </c>
      <c r="B407" s="386" t="s">
        <v>13</v>
      </c>
      <c r="C407" s="112">
        <v>302</v>
      </c>
      <c r="D407" s="386" t="s">
        <v>194</v>
      </c>
      <c r="E407" s="92"/>
    </row>
    <row r="408" spans="1:5" ht="39">
      <c r="A408" s="529" t="s">
        <v>766</v>
      </c>
      <c r="B408" s="386" t="s">
        <v>13</v>
      </c>
      <c r="C408" s="112">
        <v>78</v>
      </c>
      <c r="D408" s="386" t="s">
        <v>797</v>
      </c>
      <c r="E408" s="92"/>
    </row>
    <row r="409" spans="1:5" ht="58.5" customHeight="1">
      <c r="A409" s="530"/>
      <c r="B409" s="386" t="s">
        <v>136</v>
      </c>
      <c r="C409" s="112">
        <v>66</v>
      </c>
      <c r="D409" s="386" t="s">
        <v>798</v>
      </c>
      <c r="E409" s="92"/>
    </row>
    <row r="410" spans="1:5" ht="39">
      <c r="A410" s="377"/>
      <c r="B410" s="386" t="s">
        <v>131</v>
      </c>
      <c r="C410" s="112">
        <v>7</v>
      </c>
      <c r="D410" s="386" t="s">
        <v>196</v>
      </c>
      <c r="E410" s="92"/>
    </row>
    <row r="411" spans="1:5" ht="39">
      <c r="A411" s="520" t="s">
        <v>422</v>
      </c>
      <c r="B411" s="386" t="s">
        <v>13</v>
      </c>
      <c r="C411" s="112">
        <v>230</v>
      </c>
      <c r="D411" s="386" t="s">
        <v>194</v>
      </c>
      <c r="E411" s="92"/>
    </row>
    <row r="412" spans="1:5" ht="58.5">
      <c r="A412" s="520"/>
      <c r="B412" s="399" t="s">
        <v>136</v>
      </c>
      <c r="C412" s="112">
        <v>801</v>
      </c>
      <c r="D412" s="386" t="s">
        <v>197</v>
      </c>
      <c r="E412" s="92"/>
    </row>
    <row r="413" spans="1:5" ht="33.75" customHeight="1">
      <c r="A413" s="520" t="s">
        <v>423</v>
      </c>
      <c r="B413" s="386" t="s">
        <v>13</v>
      </c>
      <c r="C413" s="112">
        <v>73</v>
      </c>
      <c r="D413" s="237" t="s">
        <v>123</v>
      </c>
      <c r="E413" s="92"/>
    </row>
    <row r="414" spans="1:5" ht="58.5">
      <c r="A414" s="493"/>
      <c r="B414" s="386" t="s">
        <v>136</v>
      </c>
      <c r="C414" s="112">
        <v>214</v>
      </c>
      <c r="D414" s="237" t="s">
        <v>197</v>
      </c>
      <c r="E414" s="92"/>
    </row>
    <row r="415" spans="1:5" s="22" customFormat="1" ht="54.75" customHeight="1">
      <c r="A415" s="386" t="s">
        <v>424</v>
      </c>
      <c r="B415" s="386" t="s">
        <v>13</v>
      </c>
      <c r="C415" s="112">
        <v>1919</v>
      </c>
      <c r="D415" s="386" t="s">
        <v>194</v>
      </c>
      <c r="E415" s="92"/>
    </row>
    <row r="416" spans="1:5" ht="58.5">
      <c r="A416" s="531" t="s">
        <v>425</v>
      </c>
      <c r="B416" s="386" t="s">
        <v>13</v>
      </c>
      <c r="C416" s="112">
        <v>431</v>
      </c>
      <c r="D416" s="386" t="s">
        <v>430</v>
      </c>
      <c r="E416" s="92"/>
    </row>
    <row r="417" spans="1:7" ht="78">
      <c r="A417" s="531"/>
      <c r="B417" s="233" t="s">
        <v>138</v>
      </c>
      <c r="C417" s="112">
        <v>984</v>
      </c>
      <c r="D417" s="386" t="s">
        <v>198</v>
      </c>
      <c r="E417" s="92"/>
    </row>
    <row r="418" spans="1:7" ht="58.5">
      <c r="A418" s="386" t="s">
        <v>426</v>
      </c>
      <c r="B418" s="386" t="s">
        <v>124</v>
      </c>
      <c r="C418" s="112">
        <v>413</v>
      </c>
      <c r="D418" s="386" t="s">
        <v>194</v>
      </c>
      <c r="E418" s="92"/>
    </row>
    <row r="419" spans="1:7" ht="44.25" customHeight="1">
      <c r="A419" s="520" t="s">
        <v>427</v>
      </c>
      <c r="B419" s="386" t="s">
        <v>13</v>
      </c>
      <c r="C419" s="112">
        <v>26</v>
      </c>
      <c r="D419" s="386" t="s">
        <v>194</v>
      </c>
      <c r="E419" s="92"/>
    </row>
    <row r="420" spans="1:7" ht="31.5" customHeight="1">
      <c r="A420" s="493"/>
      <c r="B420" s="386" t="s">
        <v>139</v>
      </c>
      <c r="C420" s="112">
        <v>73</v>
      </c>
      <c r="D420" s="386" t="s">
        <v>125</v>
      </c>
      <c r="E420" s="92"/>
    </row>
    <row r="421" spans="1:7" ht="29.25" customHeight="1">
      <c r="A421" s="386" t="s">
        <v>428</v>
      </c>
      <c r="B421" s="386" t="s">
        <v>13</v>
      </c>
      <c r="C421" s="112">
        <v>83</v>
      </c>
      <c r="D421" s="386" t="s">
        <v>123</v>
      </c>
      <c r="E421" s="100"/>
    </row>
    <row r="422" spans="1:7" ht="20.100000000000001" customHeight="1">
      <c r="A422" s="415" t="s">
        <v>296</v>
      </c>
      <c r="B422" s="416"/>
      <c r="C422" s="416">
        <f>SUM(C423:C437)</f>
        <v>30581</v>
      </c>
      <c r="D422" s="466"/>
      <c r="E422" s="92"/>
    </row>
    <row r="423" spans="1:7" ht="39">
      <c r="A423" s="397" t="s">
        <v>349</v>
      </c>
      <c r="B423" s="244" t="s">
        <v>350</v>
      </c>
      <c r="C423" s="245">
        <v>260</v>
      </c>
      <c r="D423" s="246" t="s">
        <v>879</v>
      </c>
      <c r="E423" s="105"/>
    </row>
    <row r="424" spans="1:7" ht="71.25" customHeight="1">
      <c r="A424" s="247"/>
      <c r="B424" s="244" t="s">
        <v>351</v>
      </c>
      <c r="C424" s="245">
        <v>431</v>
      </c>
      <c r="D424" s="248" t="s">
        <v>880</v>
      </c>
      <c r="E424" s="105"/>
    </row>
    <row r="425" spans="1:7" ht="63" customHeight="1">
      <c r="A425" s="398"/>
      <c r="B425" s="250" t="s">
        <v>13</v>
      </c>
      <c r="C425" s="245">
        <v>200</v>
      </c>
      <c r="D425" s="246" t="s">
        <v>881</v>
      </c>
      <c r="E425" s="105"/>
    </row>
    <row r="426" spans="1:7" ht="60" customHeight="1">
      <c r="A426" s="397" t="s">
        <v>352</v>
      </c>
      <c r="B426" s="250" t="s">
        <v>13</v>
      </c>
      <c r="C426" s="245">
        <v>831</v>
      </c>
      <c r="D426" s="248" t="s">
        <v>882</v>
      </c>
      <c r="E426" s="105"/>
    </row>
    <row r="427" spans="1:7" ht="64.5" customHeight="1">
      <c r="A427" s="398"/>
      <c r="B427" s="250" t="s">
        <v>353</v>
      </c>
      <c r="C427" s="245">
        <v>1453</v>
      </c>
      <c r="D427" s="248" t="s">
        <v>883</v>
      </c>
      <c r="E427" s="105"/>
    </row>
    <row r="428" spans="1:7" ht="39">
      <c r="A428" s="400" t="s">
        <v>354</v>
      </c>
      <c r="B428" s="250" t="s">
        <v>355</v>
      </c>
      <c r="C428" s="245">
        <v>2481</v>
      </c>
      <c r="D428" s="248" t="s">
        <v>951</v>
      </c>
      <c r="E428" s="105"/>
      <c r="F428" s="23"/>
      <c r="G428" s="23"/>
    </row>
    <row r="429" spans="1:7" ht="66.75" customHeight="1">
      <c r="A429" s="169"/>
      <c r="B429" s="250" t="s">
        <v>13</v>
      </c>
      <c r="C429" s="245">
        <v>1246</v>
      </c>
      <c r="D429" s="251" t="s">
        <v>884</v>
      </c>
      <c r="E429" s="105"/>
      <c r="F429" s="85"/>
      <c r="G429" s="94"/>
    </row>
    <row r="430" spans="1:7" ht="82.5" customHeight="1">
      <c r="A430" s="169"/>
      <c r="B430" s="250" t="s">
        <v>356</v>
      </c>
      <c r="C430" s="245">
        <v>2025</v>
      </c>
      <c r="D430" s="248" t="s">
        <v>885</v>
      </c>
      <c r="E430" s="105"/>
      <c r="F430" s="85"/>
      <c r="G430" s="94"/>
    </row>
    <row r="431" spans="1:7" ht="87.75" customHeight="1">
      <c r="A431" s="167"/>
      <c r="B431" s="250" t="s">
        <v>357</v>
      </c>
      <c r="C431" s="245">
        <v>6709</v>
      </c>
      <c r="D431" s="248" t="s">
        <v>886</v>
      </c>
      <c r="E431" s="105"/>
      <c r="F431" s="85"/>
      <c r="G431" s="94"/>
    </row>
    <row r="432" spans="1:7" ht="27.75" customHeight="1">
      <c r="A432" s="521" t="s">
        <v>358</v>
      </c>
      <c r="B432" s="247" t="s">
        <v>783</v>
      </c>
      <c r="C432" s="252">
        <v>3</v>
      </c>
      <c r="D432" s="386" t="s">
        <v>784</v>
      </c>
      <c r="E432" s="105"/>
      <c r="F432" s="85"/>
      <c r="G432" s="94"/>
    </row>
    <row r="433" spans="1:9" ht="67.5" customHeight="1">
      <c r="A433" s="500"/>
      <c r="B433" s="250" t="s">
        <v>13</v>
      </c>
      <c r="C433" s="245">
        <v>109</v>
      </c>
      <c r="D433" s="248" t="s">
        <v>887</v>
      </c>
      <c r="E433" s="105"/>
      <c r="F433" s="85"/>
      <c r="G433" s="94"/>
    </row>
    <row r="434" spans="1:9" ht="78">
      <c r="A434" s="167"/>
      <c r="B434" s="250" t="s">
        <v>359</v>
      </c>
      <c r="C434" s="245">
        <v>13679</v>
      </c>
      <c r="D434" s="251" t="s">
        <v>888</v>
      </c>
      <c r="E434" s="105"/>
      <c r="F434" s="23"/>
      <c r="G434" s="95"/>
    </row>
    <row r="435" spans="1:9" ht="156">
      <c r="A435" s="250" t="s">
        <v>360</v>
      </c>
      <c r="B435" s="250" t="s">
        <v>13</v>
      </c>
      <c r="C435" s="245">
        <v>302</v>
      </c>
      <c r="D435" s="251" t="s">
        <v>889</v>
      </c>
      <c r="E435" s="105"/>
      <c r="F435" s="85"/>
      <c r="G435" s="94"/>
    </row>
    <row r="436" spans="1:9" ht="98.25" customHeight="1">
      <c r="A436" s="522" t="s">
        <v>361</v>
      </c>
      <c r="B436" s="250" t="s">
        <v>13</v>
      </c>
      <c r="C436" s="245">
        <v>249</v>
      </c>
      <c r="D436" s="251" t="s">
        <v>890</v>
      </c>
      <c r="E436" s="105"/>
      <c r="F436" s="23"/>
      <c r="G436" s="95"/>
      <c r="H436" s="467"/>
      <c r="I436" s="468"/>
    </row>
    <row r="437" spans="1:9" ht="67.5" customHeight="1">
      <c r="A437" s="523"/>
      <c r="B437" s="167" t="s">
        <v>832</v>
      </c>
      <c r="C437" s="245">
        <v>603</v>
      </c>
      <c r="D437" s="386" t="s">
        <v>760</v>
      </c>
      <c r="E437" s="105"/>
      <c r="F437" s="96"/>
      <c r="G437" s="94"/>
      <c r="H437" s="467"/>
      <c r="I437" s="468"/>
    </row>
    <row r="438" spans="1:9" ht="20.100000000000001" customHeight="1">
      <c r="A438" s="444" t="s">
        <v>572</v>
      </c>
      <c r="B438" s="469"/>
      <c r="C438" s="469">
        <f>SUM(C439:C448)</f>
        <v>191169</v>
      </c>
      <c r="D438" s="83"/>
      <c r="E438" s="163"/>
      <c r="F438" s="85"/>
      <c r="G438" s="94"/>
      <c r="H438" s="467"/>
      <c r="I438" s="468"/>
    </row>
    <row r="439" spans="1:9" ht="87" customHeight="1">
      <c r="A439" s="220" t="s">
        <v>706</v>
      </c>
      <c r="B439" s="220" t="s">
        <v>707</v>
      </c>
      <c r="C439" s="226">
        <v>74131</v>
      </c>
      <c r="D439" s="213" t="s">
        <v>447</v>
      </c>
      <c r="E439" s="221"/>
      <c r="F439" s="23"/>
      <c r="G439" s="23"/>
      <c r="H439" s="23"/>
      <c r="I439" s="23"/>
    </row>
    <row r="440" spans="1:9" ht="67.5" customHeight="1">
      <c r="A440" s="222"/>
      <c r="B440" s="222"/>
      <c r="C440" s="223">
        <v>84</v>
      </c>
      <c r="D440" s="82" t="s">
        <v>141</v>
      </c>
      <c r="E440" s="378" t="s">
        <v>142</v>
      </c>
      <c r="G440" s="467"/>
      <c r="H440" s="467"/>
      <c r="I440" s="468"/>
    </row>
    <row r="441" spans="1:9" ht="87" customHeight="1">
      <c r="A441" s="222"/>
      <c r="B441" s="222"/>
      <c r="C441" s="223">
        <v>3048</v>
      </c>
      <c r="D441" s="82" t="s">
        <v>269</v>
      </c>
      <c r="E441" s="378" t="s">
        <v>448</v>
      </c>
      <c r="G441" s="467"/>
      <c r="H441" s="467"/>
      <c r="I441" s="468"/>
    </row>
    <row r="442" spans="1:9" ht="84.75" customHeight="1">
      <c r="A442" s="222"/>
      <c r="B442" s="222"/>
      <c r="C442" s="226">
        <v>58213</v>
      </c>
      <c r="D442" s="213" t="s">
        <v>268</v>
      </c>
      <c r="E442" s="392" t="s">
        <v>143</v>
      </c>
      <c r="G442" s="467"/>
      <c r="H442" s="467"/>
      <c r="I442" s="468"/>
    </row>
    <row r="443" spans="1:9" ht="66.75" customHeight="1">
      <c r="A443" s="222"/>
      <c r="B443" s="222"/>
      <c r="C443" s="225">
        <v>20483</v>
      </c>
      <c r="D443" s="378" t="s">
        <v>808</v>
      </c>
      <c r="E443" s="392"/>
      <c r="G443" s="467"/>
      <c r="H443" s="467"/>
      <c r="I443" s="468"/>
    </row>
    <row r="444" spans="1:9" ht="78">
      <c r="A444" s="222"/>
      <c r="B444" s="222"/>
      <c r="C444" s="226">
        <v>4982</v>
      </c>
      <c r="D444" s="213" t="s">
        <v>809</v>
      </c>
      <c r="E444" s="392" t="s">
        <v>810</v>
      </c>
      <c r="G444" s="467"/>
      <c r="H444" s="467"/>
      <c r="I444" s="468"/>
    </row>
    <row r="445" spans="1:9" ht="83.25" customHeight="1">
      <c r="A445" s="222"/>
      <c r="B445" s="222"/>
      <c r="C445" s="223">
        <v>1890</v>
      </c>
      <c r="D445" s="378" t="s">
        <v>811</v>
      </c>
      <c r="E445" s="378" t="s">
        <v>812</v>
      </c>
      <c r="G445" s="467"/>
      <c r="H445" s="467"/>
      <c r="I445" s="468"/>
    </row>
    <row r="446" spans="1:9" ht="39.75" customHeight="1">
      <c r="A446" s="227"/>
      <c r="B446" s="227"/>
      <c r="C446" s="223">
        <v>8338</v>
      </c>
      <c r="D446" s="506" t="s">
        <v>813</v>
      </c>
      <c r="E446" s="221"/>
      <c r="G446" s="467"/>
      <c r="H446" s="467"/>
      <c r="I446" s="468"/>
    </row>
    <row r="447" spans="1:9" ht="84.75" customHeight="1">
      <c r="A447" s="375" t="s">
        <v>814</v>
      </c>
      <c r="B447" s="375" t="s">
        <v>708</v>
      </c>
      <c r="C447" s="223">
        <v>18800</v>
      </c>
      <c r="D447" s="524"/>
      <c r="E447" s="378" t="s">
        <v>815</v>
      </c>
      <c r="G447" s="467"/>
      <c r="H447" s="467"/>
      <c r="I447" s="468"/>
    </row>
    <row r="448" spans="1:9" ht="67.5" customHeight="1">
      <c r="A448" s="377"/>
      <c r="B448" s="377"/>
      <c r="C448" s="225">
        <v>1200</v>
      </c>
      <c r="D448" s="82" t="s">
        <v>446</v>
      </c>
      <c r="E448" s="378" t="s">
        <v>140</v>
      </c>
      <c r="G448" s="467"/>
      <c r="H448" s="467"/>
      <c r="I448" s="468"/>
    </row>
    <row r="449" spans="1:9" ht="20.100000000000001" customHeight="1">
      <c r="A449" s="451" t="s">
        <v>144</v>
      </c>
      <c r="B449" s="187"/>
      <c r="C449" s="187">
        <f>SUM(C450:C460)</f>
        <v>630693</v>
      </c>
      <c r="D449" s="54"/>
      <c r="E449" s="405"/>
      <c r="G449" s="23"/>
      <c r="H449" s="23"/>
      <c r="I449" s="23"/>
    </row>
    <row r="450" spans="1:9" ht="30" customHeight="1">
      <c r="A450" s="496" t="s">
        <v>297</v>
      </c>
      <c r="B450" s="183" t="s">
        <v>66</v>
      </c>
      <c r="C450" s="184">
        <v>2595</v>
      </c>
      <c r="D450" s="526" t="s">
        <v>850</v>
      </c>
      <c r="E450" s="506" t="s">
        <v>952</v>
      </c>
      <c r="G450" s="23"/>
      <c r="H450" s="23"/>
      <c r="I450" s="23"/>
    </row>
    <row r="451" spans="1:9" ht="42.75" customHeight="1">
      <c r="A451" s="525"/>
      <c r="B451" s="183" t="s">
        <v>298</v>
      </c>
      <c r="C451" s="184">
        <v>2925</v>
      </c>
      <c r="D451" s="527"/>
      <c r="E451" s="507"/>
      <c r="G451" s="23"/>
      <c r="H451" s="23"/>
      <c r="I451" s="23"/>
    </row>
    <row r="452" spans="1:9" ht="45.75" customHeight="1">
      <c r="A452" s="525"/>
      <c r="B452" s="183" t="s">
        <v>299</v>
      </c>
      <c r="C452" s="184">
        <v>42732</v>
      </c>
      <c r="D452" s="527"/>
      <c r="E452" s="507"/>
    </row>
    <row r="453" spans="1:9" ht="43.5" customHeight="1">
      <c r="A453" s="525"/>
      <c r="B453" s="183" t="s">
        <v>301</v>
      </c>
      <c r="C453" s="184">
        <v>23529</v>
      </c>
      <c r="D453" s="527"/>
      <c r="E453" s="507"/>
    </row>
    <row r="454" spans="1:9" ht="62.25" customHeight="1">
      <c r="A454" s="525"/>
      <c r="B454" s="183" t="s">
        <v>300</v>
      </c>
      <c r="C454" s="184">
        <v>166598</v>
      </c>
      <c r="D454" s="527"/>
      <c r="E454" s="507"/>
    </row>
    <row r="455" spans="1:9" ht="62.25" customHeight="1">
      <c r="A455" s="525"/>
      <c r="B455" s="183" t="s">
        <v>665</v>
      </c>
      <c r="C455" s="184">
        <v>12975</v>
      </c>
      <c r="D455" s="527"/>
      <c r="E455" s="507"/>
    </row>
    <row r="456" spans="1:9" ht="34.5" customHeight="1">
      <c r="A456" s="525"/>
      <c r="B456" s="183" t="s">
        <v>303</v>
      </c>
      <c r="C456" s="184">
        <v>24670</v>
      </c>
      <c r="D456" s="527"/>
      <c r="E456" s="507"/>
    </row>
    <row r="457" spans="1:9" ht="57" customHeight="1">
      <c r="A457" s="525"/>
      <c r="B457" s="183" t="s">
        <v>304</v>
      </c>
      <c r="C457" s="184">
        <v>865</v>
      </c>
      <c r="D457" s="527"/>
      <c r="E457" s="507"/>
    </row>
    <row r="458" spans="1:9" ht="66" customHeight="1">
      <c r="A458" s="497"/>
      <c r="B458" s="183" t="s">
        <v>305</v>
      </c>
      <c r="C458" s="184">
        <v>125490</v>
      </c>
      <c r="D458" s="527"/>
      <c r="E458" s="507"/>
    </row>
    <row r="459" spans="1:9" ht="39" customHeight="1">
      <c r="A459" s="185" t="s">
        <v>302</v>
      </c>
      <c r="B459" s="183" t="s">
        <v>145</v>
      </c>
      <c r="C459" s="184">
        <v>52419</v>
      </c>
      <c r="D459" s="527"/>
      <c r="E459" s="507"/>
    </row>
    <row r="460" spans="1:9" ht="62.25" customHeight="1">
      <c r="A460" s="185" t="s">
        <v>306</v>
      </c>
      <c r="B460" s="183" t="s">
        <v>307</v>
      </c>
      <c r="C460" s="184">
        <v>175895</v>
      </c>
      <c r="D460" s="528"/>
      <c r="E460" s="508"/>
    </row>
    <row r="461" spans="1:9" ht="20.100000000000001" customHeight="1">
      <c r="A461" s="154" t="s">
        <v>146</v>
      </c>
      <c r="B461" s="413"/>
      <c r="C461" s="413">
        <f>SUM(C462:C482)</f>
        <v>10638</v>
      </c>
      <c r="D461" s="174"/>
      <c r="E461" s="100"/>
    </row>
    <row r="462" spans="1:9" ht="16.5" customHeight="1">
      <c r="A462" s="499" t="s">
        <v>147</v>
      </c>
      <c r="B462" s="499" t="s">
        <v>148</v>
      </c>
      <c r="C462" s="512">
        <f>668+25+2913</f>
        <v>3606</v>
      </c>
      <c r="D462" s="506" t="s">
        <v>433</v>
      </c>
      <c r="E462" s="517"/>
    </row>
    <row r="463" spans="1:9" ht="38.25" customHeight="1">
      <c r="A463" s="509"/>
      <c r="B463" s="509"/>
      <c r="C463" s="513"/>
      <c r="D463" s="515"/>
      <c r="E463" s="518"/>
    </row>
    <row r="464" spans="1:9" ht="8.25" customHeight="1">
      <c r="A464" s="509"/>
      <c r="B464" s="509"/>
      <c r="C464" s="513"/>
      <c r="D464" s="515"/>
      <c r="E464" s="518"/>
    </row>
    <row r="465" spans="1:5" ht="5.25" customHeight="1">
      <c r="A465" s="509"/>
      <c r="B465" s="511"/>
      <c r="C465" s="514"/>
      <c r="D465" s="516"/>
      <c r="E465" s="519"/>
    </row>
    <row r="466" spans="1:5" ht="63" customHeight="1">
      <c r="A466" s="510"/>
      <c r="B466" s="470" t="s">
        <v>149</v>
      </c>
      <c r="C466" s="239">
        <v>298</v>
      </c>
      <c r="D466" s="378" t="s">
        <v>434</v>
      </c>
      <c r="E466" s="100"/>
    </row>
    <row r="467" spans="1:5" ht="64.5" customHeight="1">
      <c r="A467" s="510"/>
      <c r="B467" s="470" t="s">
        <v>150</v>
      </c>
      <c r="C467" s="239">
        <v>3631</v>
      </c>
      <c r="D467" s="378" t="s">
        <v>727</v>
      </c>
      <c r="E467" s="100"/>
    </row>
    <row r="468" spans="1:5" ht="66" customHeight="1">
      <c r="A468" s="502"/>
      <c r="B468" s="471" t="s">
        <v>151</v>
      </c>
      <c r="C468" s="293">
        <v>1104</v>
      </c>
      <c r="D468" s="392" t="s">
        <v>664</v>
      </c>
      <c r="E468" s="405"/>
    </row>
    <row r="469" spans="1:5" ht="39">
      <c r="A469" s="387" t="s">
        <v>435</v>
      </c>
      <c r="B469" s="470" t="s">
        <v>106</v>
      </c>
      <c r="C469" s="294">
        <v>709</v>
      </c>
      <c r="D469" s="211" t="s">
        <v>796</v>
      </c>
      <c r="E469" s="98"/>
    </row>
    <row r="470" spans="1:5" ht="39">
      <c r="A470" s="472"/>
      <c r="B470" s="473" t="s">
        <v>152</v>
      </c>
      <c r="C470" s="294">
        <v>78</v>
      </c>
      <c r="D470" s="378" t="s">
        <v>436</v>
      </c>
      <c r="E470" s="92"/>
    </row>
    <row r="471" spans="1:5" ht="39">
      <c r="A471" s="472"/>
      <c r="B471" s="471" t="s">
        <v>153</v>
      </c>
      <c r="C471" s="291">
        <v>42</v>
      </c>
      <c r="D471" s="378" t="s">
        <v>728</v>
      </c>
      <c r="E471" s="79"/>
    </row>
    <row r="472" spans="1:5" ht="24" customHeight="1">
      <c r="A472" s="472"/>
      <c r="B472" s="471" t="s">
        <v>155</v>
      </c>
      <c r="C472" s="291">
        <v>6</v>
      </c>
      <c r="D472" s="378" t="s">
        <v>846</v>
      </c>
      <c r="E472" s="79"/>
    </row>
    <row r="473" spans="1:5" ht="23.25" customHeight="1">
      <c r="A473" s="472"/>
      <c r="B473" s="471" t="s">
        <v>157</v>
      </c>
      <c r="C473" s="291">
        <v>12</v>
      </c>
      <c r="D473" s="378" t="s">
        <v>847</v>
      </c>
      <c r="E473" s="79"/>
    </row>
    <row r="474" spans="1:5" ht="42" customHeight="1">
      <c r="A474" s="472"/>
      <c r="B474" s="292" t="s">
        <v>437</v>
      </c>
      <c r="C474" s="291">
        <v>112</v>
      </c>
      <c r="D474" s="378" t="s">
        <v>438</v>
      </c>
      <c r="E474" s="100"/>
    </row>
    <row r="475" spans="1:5" ht="50.25" customHeight="1">
      <c r="A475" s="388"/>
      <c r="B475" s="292" t="s">
        <v>794</v>
      </c>
      <c r="C475" s="291">
        <v>17</v>
      </c>
      <c r="D475" s="378" t="s">
        <v>795</v>
      </c>
      <c r="E475" s="100"/>
    </row>
    <row r="476" spans="1:5" ht="29.25" customHeight="1">
      <c r="A476" s="499" t="s">
        <v>439</v>
      </c>
      <c r="B476" s="470" t="s">
        <v>13</v>
      </c>
      <c r="C476" s="239">
        <v>457</v>
      </c>
      <c r="D476" s="386" t="s">
        <v>154</v>
      </c>
      <c r="E476" s="100"/>
    </row>
    <row r="477" spans="1:5" ht="46.5" customHeight="1">
      <c r="A477" s="500"/>
      <c r="B477" s="470" t="s">
        <v>155</v>
      </c>
      <c r="C477" s="239">
        <v>39</v>
      </c>
      <c r="D477" s="383" t="s">
        <v>440</v>
      </c>
      <c r="E477" s="100"/>
    </row>
    <row r="478" spans="1:5" ht="30" customHeight="1">
      <c r="A478" s="500"/>
      <c r="B478" s="470" t="s">
        <v>156</v>
      </c>
      <c r="C478" s="239">
        <v>5</v>
      </c>
      <c r="D478" s="383" t="s">
        <v>441</v>
      </c>
      <c r="E478" s="100"/>
    </row>
    <row r="479" spans="1:5" ht="28.5" customHeight="1">
      <c r="A479" s="500"/>
      <c r="B479" s="470" t="s">
        <v>157</v>
      </c>
      <c r="C479" s="239">
        <v>8</v>
      </c>
      <c r="D479" s="383" t="s">
        <v>442</v>
      </c>
      <c r="E479" s="100"/>
    </row>
    <row r="480" spans="1:5" ht="28.5" customHeight="1">
      <c r="A480" s="501"/>
      <c r="B480" s="470" t="s">
        <v>158</v>
      </c>
      <c r="C480" s="239">
        <v>71</v>
      </c>
      <c r="D480" s="383" t="s">
        <v>442</v>
      </c>
      <c r="E480" s="100"/>
    </row>
    <row r="481" spans="1:5" ht="28.5" customHeight="1">
      <c r="A481" s="499" t="s">
        <v>443</v>
      </c>
      <c r="B481" s="470" t="s">
        <v>106</v>
      </c>
      <c r="C481" s="239">
        <v>429</v>
      </c>
      <c r="D481" s="386" t="s">
        <v>444</v>
      </c>
      <c r="E481" s="100"/>
    </row>
    <row r="482" spans="1:5" ht="28.5" customHeight="1">
      <c r="A482" s="502"/>
      <c r="B482" s="470" t="s">
        <v>152</v>
      </c>
      <c r="C482" s="239">
        <v>14</v>
      </c>
      <c r="D482" s="474" t="s">
        <v>159</v>
      </c>
      <c r="E482" s="100"/>
    </row>
    <row r="483" spans="1:5" ht="20.100000000000001" customHeight="1">
      <c r="A483" s="156" t="s">
        <v>324</v>
      </c>
      <c r="B483" s="416"/>
      <c r="C483" s="416">
        <f>SUM(C484:C493)</f>
        <v>6003</v>
      </c>
      <c r="D483" s="83"/>
      <c r="E483" s="100"/>
    </row>
    <row r="484" spans="1:5" ht="58.5">
      <c r="A484" s="503" t="s">
        <v>823</v>
      </c>
      <c r="B484" s="238" t="s">
        <v>13</v>
      </c>
      <c r="C484" s="239">
        <v>391</v>
      </c>
      <c r="D484" s="386" t="s">
        <v>188</v>
      </c>
      <c r="E484" s="100"/>
    </row>
    <row r="485" spans="1:5" ht="39">
      <c r="A485" s="504"/>
      <c r="B485" s="238" t="s">
        <v>160</v>
      </c>
      <c r="C485" s="239">
        <v>1169</v>
      </c>
      <c r="D485" s="386" t="s">
        <v>161</v>
      </c>
      <c r="E485" s="100"/>
    </row>
    <row r="486" spans="1:5" ht="90" customHeight="1">
      <c r="A486" s="384" t="s">
        <v>697</v>
      </c>
      <c r="B486" s="238" t="s">
        <v>13</v>
      </c>
      <c r="C486" s="239">
        <v>1363</v>
      </c>
      <c r="D486" s="386" t="s">
        <v>189</v>
      </c>
      <c r="E486" s="100"/>
    </row>
    <row r="487" spans="1:5" ht="59.25" customHeight="1">
      <c r="A487" s="401"/>
      <c r="B487" s="238" t="s">
        <v>162</v>
      </c>
      <c r="C487" s="239">
        <v>41</v>
      </c>
      <c r="D487" s="386" t="s">
        <v>190</v>
      </c>
      <c r="E487" s="405"/>
    </row>
    <row r="488" spans="1:5" ht="78">
      <c r="A488" s="384" t="s">
        <v>824</v>
      </c>
      <c r="B488" s="238" t="s">
        <v>13</v>
      </c>
      <c r="C488" s="239">
        <v>1183</v>
      </c>
      <c r="D488" s="386" t="s">
        <v>821</v>
      </c>
      <c r="E488" s="100"/>
    </row>
    <row r="489" spans="1:5" ht="72.75" customHeight="1">
      <c r="A489" s="382"/>
      <c r="B489" s="238" t="s">
        <v>163</v>
      </c>
      <c r="C489" s="239">
        <v>254</v>
      </c>
      <c r="D489" s="386" t="s">
        <v>822</v>
      </c>
      <c r="E489" s="405"/>
    </row>
    <row r="490" spans="1:5" ht="81" customHeight="1">
      <c r="A490" s="384" t="s">
        <v>825</v>
      </c>
      <c r="B490" s="238" t="s">
        <v>13</v>
      </c>
      <c r="C490" s="239">
        <v>276</v>
      </c>
      <c r="D490" s="386" t="s">
        <v>189</v>
      </c>
      <c r="E490" s="405"/>
    </row>
    <row r="491" spans="1:5" ht="58.5">
      <c r="A491" s="382"/>
      <c r="B491" s="238" t="s">
        <v>164</v>
      </c>
      <c r="C491" s="239">
        <v>468</v>
      </c>
      <c r="D491" s="386" t="s">
        <v>190</v>
      </c>
      <c r="E491" s="100"/>
    </row>
    <row r="492" spans="1:5" ht="83.25" customHeight="1">
      <c r="A492" s="384" t="s">
        <v>826</v>
      </c>
      <c r="B492" s="238" t="s">
        <v>13</v>
      </c>
      <c r="C492" s="239">
        <v>559</v>
      </c>
      <c r="D492" s="386" t="s">
        <v>189</v>
      </c>
      <c r="E492" s="405"/>
    </row>
    <row r="493" spans="1:5" ht="54.75" customHeight="1">
      <c r="A493" s="382"/>
      <c r="B493" s="238" t="s">
        <v>165</v>
      </c>
      <c r="C493" s="239">
        <v>299</v>
      </c>
      <c r="D493" s="386" t="s">
        <v>166</v>
      </c>
      <c r="E493" s="100"/>
    </row>
    <row r="494" spans="1:5" ht="20.100000000000001" customHeight="1">
      <c r="A494" s="444" t="s">
        <v>325</v>
      </c>
      <c r="B494" s="416"/>
      <c r="C494" s="416">
        <f>SUM(C495:C504)</f>
        <v>27947</v>
      </c>
      <c r="D494" s="83"/>
      <c r="E494" s="92"/>
    </row>
    <row r="495" spans="1:5" ht="78">
      <c r="A495" s="505" t="s">
        <v>167</v>
      </c>
      <c r="B495" s="505" t="s">
        <v>13</v>
      </c>
      <c r="C495" s="170">
        <v>1493</v>
      </c>
      <c r="D495" s="386" t="s">
        <v>270</v>
      </c>
      <c r="E495" s="163"/>
    </row>
    <row r="496" spans="1:5" ht="82.5" customHeight="1">
      <c r="A496" s="505"/>
      <c r="B496" s="505"/>
      <c r="C496" s="170">
        <v>271</v>
      </c>
      <c r="D496" s="386" t="s">
        <v>649</v>
      </c>
      <c r="E496" s="386" t="s">
        <v>431</v>
      </c>
    </row>
    <row r="497" spans="1:7" ht="58.5">
      <c r="A497" s="505"/>
      <c r="B497" s="505" t="s">
        <v>168</v>
      </c>
      <c r="C497" s="170">
        <v>1910</v>
      </c>
      <c r="D497" s="386" t="s">
        <v>169</v>
      </c>
      <c r="E497" s="163"/>
      <c r="G497" s="60"/>
    </row>
    <row r="498" spans="1:7" ht="78">
      <c r="A498" s="505"/>
      <c r="B498" s="505"/>
      <c r="C498" s="170">
        <v>7282</v>
      </c>
      <c r="D498" s="386" t="s">
        <v>649</v>
      </c>
      <c r="E498" s="386" t="s">
        <v>431</v>
      </c>
      <c r="G498" s="60"/>
    </row>
    <row r="499" spans="1:7" ht="81.75" customHeight="1">
      <c r="A499" s="489" t="s">
        <v>709</v>
      </c>
      <c r="B499" s="404" t="s">
        <v>13</v>
      </c>
      <c r="C499" s="170">
        <v>4402</v>
      </c>
      <c r="D499" s="386" t="s">
        <v>270</v>
      </c>
      <c r="E499" s="163"/>
      <c r="G499" s="60"/>
    </row>
    <row r="500" spans="1:7" ht="78">
      <c r="A500" s="490"/>
      <c r="B500" s="404" t="s">
        <v>432</v>
      </c>
      <c r="C500" s="170">
        <v>8933</v>
      </c>
      <c r="D500" s="386" t="s">
        <v>270</v>
      </c>
      <c r="E500" s="163"/>
      <c r="G500" s="60"/>
    </row>
    <row r="501" spans="1:7" ht="58.5">
      <c r="A501" s="491"/>
      <c r="B501" s="404" t="s">
        <v>953</v>
      </c>
      <c r="C501" s="170">
        <v>1582</v>
      </c>
      <c r="D501" s="386" t="s">
        <v>954</v>
      </c>
      <c r="E501" s="163"/>
      <c r="G501" s="60"/>
    </row>
    <row r="502" spans="1:7" ht="78">
      <c r="A502" s="492" t="s">
        <v>170</v>
      </c>
      <c r="B502" s="404" t="s">
        <v>13</v>
      </c>
      <c r="C502" s="170">
        <v>361</v>
      </c>
      <c r="D502" s="386" t="s">
        <v>271</v>
      </c>
      <c r="E502" s="163"/>
      <c r="G502" s="60"/>
    </row>
    <row r="503" spans="1:7" ht="39">
      <c r="A503" s="493"/>
      <c r="B503" s="404" t="s">
        <v>171</v>
      </c>
      <c r="C503" s="170">
        <v>865</v>
      </c>
      <c r="D503" s="386" t="s">
        <v>272</v>
      </c>
      <c r="E503" s="163"/>
      <c r="G503" s="60"/>
    </row>
    <row r="504" spans="1:7" ht="78">
      <c r="A504" s="378" t="s">
        <v>172</v>
      </c>
      <c r="B504" s="404" t="s">
        <v>13</v>
      </c>
      <c r="C504" s="170">
        <v>848</v>
      </c>
      <c r="D504" s="386" t="s">
        <v>271</v>
      </c>
      <c r="E504" s="163"/>
      <c r="G504" s="60"/>
    </row>
    <row r="505" spans="1:7" ht="40.5" customHeight="1">
      <c r="A505" s="494" t="s">
        <v>565</v>
      </c>
      <c r="B505" s="495"/>
      <c r="C505" s="475">
        <f>SUM(C506:C513)</f>
        <v>322938</v>
      </c>
      <c r="D505" s="443"/>
      <c r="E505" s="100"/>
    </row>
    <row r="506" spans="1:7" ht="58.5">
      <c r="A506" s="396" t="s">
        <v>698</v>
      </c>
      <c r="B506" s="185" t="s">
        <v>13</v>
      </c>
      <c r="C506" s="170">
        <v>2902</v>
      </c>
      <c r="D506" s="185" t="s">
        <v>337</v>
      </c>
      <c r="E506" s="101"/>
    </row>
    <row r="507" spans="1:7" ht="78">
      <c r="A507" s="402"/>
      <c r="B507" s="198" t="s">
        <v>173</v>
      </c>
      <c r="C507" s="170">
        <v>549</v>
      </c>
      <c r="D507" s="199" t="s">
        <v>338</v>
      </c>
      <c r="E507" s="188"/>
    </row>
    <row r="508" spans="1:7" ht="102" customHeight="1">
      <c r="A508" s="402"/>
      <c r="B508" s="185" t="s">
        <v>174</v>
      </c>
      <c r="C508" s="170">
        <v>40682</v>
      </c>
      <c r="D508" s="396" t="s">
        <v>175</v>
      </c>
      <c r="E508" s="185" t="s">
        <v>176</v>
      </c>
    </row>
    <row r="509" spans="1:7" ht="117">
      <c r="A509" s="402"/>
      <c r="B509" s="496" t="s">
        <v>174</v>
      </c>
      <c r="C509" s="200">
        <v>269002</v>
      </c>
      <c r="D509" s="201" t="s">
        <v>876</v>
      </c>
      <c r="E509" s="496" t="s">
        <v>177</v>
      </c>
    </row>
    <row r="510" spans="1:7" ht="39">
      <c r="A510" s="402"/>
      <c r="B510" s="497"/>
      <c r="C510" s="202"/>
      <c r="D510" s="203" t="s">
        <v>877</v>
      </c>
      <c r="E510" s="497"/>
    </row>
    <row r="511" spans="1:7" ht="39">
      <c r="A511" s="403"/>
      <c r="B511" s="198" t="s">
        <v>178</v>
      </c>
      <c r="C511" s="170">
        <v>89</v>
      </c>
      <c r="D511" s="198" t="s">
        <v>785</v>
      </c>
      <c r="E511" s="188"/>
    </row>
    <row r="512" spans="1:7" ht="117">
      <c r="A512" s="396" t="s">
        <v>698</v>
      </c>
      <c r="B512" s="185" t="s">
        <v>179</v>
      </c>
      <c r="C512" s="170">
        <v>9711</v>
      </c>
      <c r="D512" s="396" t="s">
        <v>339</v>
      </c>
      <c r="E512" s="101"/>
    </row>
    <row r="513" spans="1:5" ht="22.5" customHeight="1">
      <c r="A513" s="403"/>
      <c r="B513" s="185" t="s">
        <v>180</v>
      </c>
      <c r="C513" s="170">
        <v>3</v>
      </c>
      <c r="D513" s="185" t="s">
        <v>786</v>
      </c>
      <c r="E513" s="101"/>
    </row>
    <row r="514" spans="1:5">
      <c r="A514" s="498" t="s">
        <v>955</v>
      </c>
      <c r="B514" s="498"/>
      <c r="C514" s="498"/>
      <c r="D514" s="498"/>
      <c r="E514" s="498"/>
    </row>
    <row r="515" spans="1:5">
      <c r="A515" s="486" t="s">
        <v>956</v>
      </c>
      <c r="B515" s="486"/>
      <c r="C515" s="486"/>
      <c r="D515" s="486"/>
      <c r="E515" s="486"/>
    </row>
    <row r="516" spans="1:5">
      <c r="A516" s="487" t="s">
        <v>957</v>
      </c>
      <c r="B516" s="487"/>
      <c r="C516" s="487"/>
      <c r="D516" s="487"/>
      <c r="E516" s="487"/>
    </row>
    <row r="517" spans="1:5">
      <c r="A517" s="488" t="s">
        <v>710</v>
      </c>
      <c r="B517" s="488"/>
      <c r="C517" s="488"/>
      <c r="D517" s="488"/>
      <c r="E517" s="488"/>
    </row>
  </sheetData>
  <autoFilter ref="A5:I517" xr:uid="{A6D7F611-476D-48C9-8867-47D58A3D2791}"/>
  <mergeCells count="117">
    <mergeCell ref="A8:A10"/>
    <mergeCell ref="A13:A14"/>
    <mergeCell ref="A30:A34"/>
    <mergeCell ref="A36:A37"/>
    <mergeCell ref="A38:A39"/>
    <mergeCell ref="A41:A44"/>
    <mergeCell ref="A1:E1"/>
    <mergeCell ref="A2:E2"/>
    <mergeCell ref="A4:B4"/>
    <mergeCell ref="C4:C5"/>
    <mergeCell ref="D4:D5"/>
    <mergeCell ref="E4:E5"/>
    <mergeCell ref="A68:A70"/>
    <mergeCell ref="A72:A74"/>
    <mergeCell ref="A75:A77"/>
    <mergeCell ref="A81:A88"/>
    <mergeCell ref="A90:A93"/>
    <mergeCell ref="A101:A104"/>
    <mergeCell ref="A46:A49"/>
    <mergeCell ref="A50:A51"/>
    <mergeCell ref="A52:A55"/>
    <mergeCell ref="A57:A59"/>
    <mergeCell ref="A60:A61"/>
    <mergeCell ref="A63:A66"/>
    <mergeCell ref="A133:A134"/>
    <mergeCell ref="A135:A136"/>
    <mergeCell ref="A137:A138"/>
    <mergeCell ref="A139:A140"/>
    <mergeCell ref="A141:A142"/>
    <mergeCell ref="A143:A144"/>
    <mergeCell ref="A114:A115"/>
    <mergeCell ref="A116:A117"/>
    <mergeCell ref="A122:A123"/>
    <mergeCell ref="A124:A125"/>
    <mergeCell ref="A128:A129"/>
    <mergeCell ref="A130:A131"/>
    <mergeCell ref="A164:A165"/>
    <mergeCell ref="A168:A169"/>
    <mergeCell ref="A170:A171"/>
    <mergeCell ref="A176:A177"/>
    <mergeCell ref="A178:A180"/>
    <mergeCell ref="A181:A182"/>
    <mergeCell ref="A147:A148"/>
    <mergeCell ref="A149:A150"/>
    <mergeCell ref="A151:A152"/>
    <mergeCell ref="A153:A154"/>
    <mergeCell ref="A156:A157"/>
    <mergeCell ref="A162:A163"/>
    <mergeCell ref="A220:A221"/>
    <mergeCell ref="A223:A224"/>
    <mergeCell ref="B226:B227"/>
    <mergeCell ref="A233:A234"/>
    <mergeCell ref="A236:A239"/>
    <mergeCell ref="A241:A242"/>
    <mergeCell ref="A183:A184"/>
    <mergeCell ref="A186:A187"/>
    <mergeCell ref="A189:A190"/>
    <mergeCell ref="A192:A197"/>
    <mergeCell ref="A207:A214"/>
    <mergeCell ref="A217:A218"/>
    <mergeCell ref="B280:B281"/>
    <mergeCell ref="A301:A302"/>
    <mergeCell ref="A305:A307"/>
    <mergeCell ref="A308:A309"/>
    <mergeCell ref="A310:A311"/>
    <mergeCell ref="A321:A322"/>
    <mergeCell ref="A243:A244"/>
    <mergeCell ref="A247:A248"/>
    <mergeCell ref="A261:A262"/>
    <mergeCell ref="B267:B268"/>
    <mergeCell ref="B271:B272"/>
    <mergeCell ref="A274:A275"/>
    <mergeCell ref="A382:A383"/>
    <mergeCell ref="A386:A388"/>
    <mergeCell ref="A389:A390"/>
    <mergeCell ref="A391:A392"/>
    <mergeCell ref="A393:A394"/>
    <mergeCell ref="A398:A400"/>
    <mergeCell ref="A329:A330"/>
    <mergeCell ref="A336:A338"/>
    <mergeCell ref="A353:A354"/>
    <mergeCell ref="A369:A372"/>
    <mergeCell ref="A378:A379"/>
    <mergeCell ref="A380:A381"/>
    <mergeCell ref="A419:A420"/>
    <mergeCell ref="A432:A433"/>
    <mergeCell ref="A436:A437"/>
    <mergeCell ref="D446:D447"/>
    <mergeCell ref="A450:A458"/>
    <mergeCell ref="D450:D460"/>
    <mergeCell ref="A401:A403"/>
    <mergeCell ref="A404:A406"/>
    <mergeCell ref="A408:A409"/>
    <mergeCell ref="A411:A412"/>
    <mergeCell ref="A413:A414"/>
    <mergeCell ref="A416:A417"/>
    <mergeCell ref="A476:A480"/>
    <mergeCell ref="A481:A482"/>
    <mergeCell ref="A484:A485"/>
    <mergeCell ref="A495:A498"/>
    <mergeCell ref="B495:B496"/>
    <mergeCell ref="B497:B498"/>
    <mergeCell ref="E450:E460"/>
    <mergeCell ref="A462:A468"/>
    <mergeCell ref="B462:B465"/>
    <mergeCell ref="C462:C465"/>
    <mergeCell ref="D462:D465"/>
    <mergeCell ref="E462:E465"/>
    <mergeCell ref="A515:E515"/>
    <mergeCell ref="A516:E516"/>
    <mergeCell ref="A517:E517"/>
    <mergeCell ref="A499:A501"/>
    <mergeCell ref="A502:A503"/>
    <mergeCell ref="A505:B505"/>
    <mergeCell ref="B509:B510"/>
    <mergeCell ref="E509:E510"/>
    <mergeCell ref="A514:E514"/>
  </mergeCells>
  <phoneticPr fontId="3" type="noConversion"/>
  <printOptions horizontalCentered="1"/>
  <pageMargins left="0.39370078740157483" right="0.39370078740157483" top="0.35433070866141736" bottom="0.35433070866141736" header="0.31496062992125984" footer="0.19685039370078741"/>
  <pageSetup paperSize="9" scale="87" orientation="portrait" r:id="rId1"/>
  <headerFooter>
    <oddFooter>第 &amp;P 頁，共 &amp;N 頁</oddFooter>
  </headerFooter>
  <rowBreaks count="30" manualBreakCount="30">
    <brk id="37" max="4" man="1"/>
    <brk id="55" max="4" man="1"/>
    <brk id="74" max="4" man="1"/>
    <brk id="95" max="4" man="1"/>
    <brk id="126" max="4" man="1"/>
    <brk id="140" max="4" man="1"/>
    <brk id="155" max="4" man="1"/>
    <brk id="172" max="4" man="1"/>
    <brk id="188" max="4" man="1"/>
    <brk id="206" max="4" man="1"/>
    <brk id="218" max="4" man="1"/>
    <brk id="232" max="4" man="1"/>
    <brk id="245" max="4" man="1"/>
    <brk id="253" max="4" man="1"/>
    <brk id="263" max="4" man="1"/>
    <brk id="273" max="4" man="1"/>
    <brk id="287" max="4" man="1"/>
    <brk id="299" max="4" man="1"/>
    <brk id="316" max="4" man="1"/>
    <brk id="330" max="4" man="1"/>
    <brk id="352" max="4" man="1"/>
    <brk id="368" max="4" man="1"/>
    <brk id="388" max="4" man="1"/>
    <brk id="410" max="4" man="1"/>
    <brk id="427" max="4" man="1"/>
    <brk id="437" max="4" man="1"/>
    <brk id="448" max="4" man="1"/>
    <brk id="468" max="4" man="1"/>
    <brk id="489" max="4" man="1"/>
    <brk id="50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B5B75-2112-4150-A0BC-FF1FA77D59E9}">
  <dimension ref="A1:I520"/>
  <sheetViews>
    <sheetView tabSelected="1" view="pageBreakPreview" zoomScale="110" zoomScaleNormal="100" zoomScaleSheetLayoutView="110" workbookViewId="0">
      <pane ySplit="6" topLeftCell="A513" activePane="bottomLeft" state="frozen"/>
      <selection pane="bottomLeft" activeCell="D284" sqref="D284"/>
    </sheetView>
  </sheetViews>
  <sheetFormatPr defaultRowHeight="16.5"/>
  <cols>
    <col min="1" max="1" width="16.75" customWidth="1"/>
    <col min="2" max="2" width="17" customWidth="1"/>
    <col min="3" max="3" width="12.75" customWidth="1"/>
    <col min="4" max="4" width="40.375" style="10" customWidth="1"/>
    <col min="5" max="5" width="21.125" customWidth="1"/>
    <col min="6" max="6" width="24.75" customWidth="1"/>
    <col min="7" max="7" width="14.5" customWidth="1"/>
  </cols>
  <sheetData>
    <row r="1" spans="1:6" ht="25.5" customHeight="1">
      <c r="A1" s="555" t="s">
        <v>775</v>
      </c>
      <c r="B1" s="555"/>
      <c r="C1" s="555"/>
      <c r="D1" s="555"/>
      <c r="E1" s="555"/>
      <c r="F1" s="1"/>
    </row>
    <row r="2" spans="1:6" ht="19.5">
      <c r="A2" s="556" t="s">
        <v>857</v>
      </c>
      <c r="B2" s="556"/>
      <c r="C2" s="556"/>
      <c r="D2" s="556"/>
      <c r="E2" s="556"/>
      <c r="F2" s="2"/>
    </row>
    <row r="3" spans="1:6" ht="19.5">
      <c r="A3" s="3"/>
      <c r="B3" s="4"/>
      <c r="C3" s="5"/>
      <c r="D3" s="4"/>
      <c r="E3" s="5" t="s">
        <v>0</v>
      </c>
    </row>
    <row r="4" spans="1:6" ht="19.5">
      <c r="A4" s="571" t="s">
        <v>1</v>
      </c>
      <c r="B4" s="572"/>
      <c r="C4" s="573" t="s">
        <v>2</v>
      </c>
      <c r="D4" s="574" t="s">
        <v>3</v>
      </c>
      <c r="E4" s="575" t="s">
        <v>4</v>
      </c>
    </row>
    <row r="5" spans="1:6" ht="19.5">
      <c r="A5" s="6" t="s">
        <v>5</v>
      </c>
      <c r="B5" s="6" t="s">
        <v>6</v>
      </c>
      <c r="C5" s="560"/>
      <c r="D5" s="562"/>
      <c r="E5" s="564"/>
    </row>
    <row r="6" spans="1:6" ht="19.5">
      <c r="A6" s="371" t="s">
        <v>7</v>
      </c>
      <c r="B6" s="352"/>
      <c r="C6" s="7">
        <f>C7+C21+C100+C105+C162+C176+C192+C226+C237+C242+C280+C297+C302+C322+C341+C358+C364+C379+C424+C440+C451+C463+C485+C496+C508</f>
        <v>3517712</v>
      </c>
      <c r="D6" s="372"/>
      <c r="E6" s="97"/>
    </row>
    <row r="7" spans="1:6" ht="20.100000000000001" customHeight="1">
      <c r="A7" s="86" t="str">
        <f>[1]總統府!A5</f>
        <v>總統府主管</v>
      </c>
      <c r="B7" s="9"/>
      <c r="C7" s="9">
        <f>SUM(C8:C20)</f>
        <v>24695</v>
      </c>
      <c r="D7" s="106"/>
      <c r="E7" s="92"/>
    </row>
    <row r="8" spans="1:6" ht="144.75" customHeight="1">
      <c r="A8" s="499" t="s">
        <v>650</v>
      </c>
      <c r="B8" s="114" t="s">
        <v>13</v>
      </c>
      <c r="C8" s="136">
        <v>2066</v>
      </c>
      <c r="D8" s="123" t="s">
        <v>199</v>
      </c>
      <c r="E8" s="92"/>
    </row>
    <row r="9" spans="1:6" ht="66.75" customHeight="1">
      <c r="A9" s="510"/>
      <c r="B9" s="114" t="s">
        <v>200</v>
      </c>
      <c r="C9" s="136">
        <v>33</v>
      </c>
      <c r="D9" s="123" t="s">
        <v>201</v>
      </c>
      <c r="E9" s="98"/>
    </row>
    <row r="10" spans="1:6" ht="63.75" customHeight="1">
      <c r="A10" s="510"/>
      <c r="B10" s="114" t="s">
        <v>202</v>
      </c>
      <c r="C10" s="136">
        <v>10</v>
      </c>
      <c r="D10" s="123" t="s">
        <v>787</v>
      </c>
      <c r="E10" s="92"/>
    </row>
    <row r="11" spans="1:6" ht="70.5" customHeight="1">
      <c r="A11" s="137" t="s">
        <v>9</v>
      </c>
      <c r="B11" s="116" t="s">
        <v>13</v>
      </c>
      <c r="C11" s="136">
        <v>330</v>
      </c>
      <c r="D11" s="123" t="s">
        <v>203</v>
      </c>
      <c r="E11" s="92"/>
    </row>
    <row r="12" spans="1:6" ht="120" customHeight="1">
      <c r="A12" s="137" t="s">
        <v>10</v>
      </c>
      <c r="B12" s="116" t="s">
        <v>13</v>
      </c>
      <c r="C12" s="136">
        <v>237</v>
      </c>
      <c r="D12" s="123" t="s">
        <v>204</v>
      </c>
      <c r="E12" s="92"/>
    </row>
    <row r="13" spans="1:6" ht="69.75" customHeight="1">
      <c r="A13" s="499" t="s">
        <v>651</v>
      </c>
      <c r="B13" s="116" t="s">
        <v>13</v>
      </c>
      <c r="C13" s="136">
        <v>144</v>
      </c>
      <c r="D13" s="123" t="s">
        <v>205</v>
      </c>
      <c r="E13" s="99"/>
    </row>
    <row r="14" spans="1:6" ht="33" customHeight="1">
      <c r="A14" s="510"/>
      <c r="B14" s="116" t="s">
        <v>206</v>
      </c>
      <c r="C14" s="136">
        <v>15</v>
      </c>
      <c r="D14" s="123" t="s">
        <v>207</v>
      </c>
      <c r="E14" s="92"/>
    </row>
    <row r="15" spans="1:6" ht="66.75" customHeight="1">
      <c r="A15" s="125" t="s">
        <v>652</v>
      </c>
      <c r="B15" s="126" t="s">
        <v>13</v>
      </c>
      <c r="C15" s="138">
        <v>88</v>
      </c>
      <c r="D15" s="123" t="s">
        <v>731</v>
      </c>
      <c r="E15" s="92"/>
    </row>
    <row r="16" spans="1:6" ht="84" customHeight="1">
      <c r="A16" s="127"/>
      <c r="B16" s="126" t="s">
        <v>208</v>
      </c>
      <c r="C16" s="138">
        <v>4336</v>
      </c>
      <c r="D16" s="123" t="s">
        <v>732</v>
      </c>
      <c r="E16" s="92"/>
    </row>
    <row r="17" spans="1:5" ht="69" customHeight="1">
      <c r="A17" s="363"/>
      <c r="B17" s="126" t="s">
        <v>209</v>
      </c>
      <c r="C17" s="138">
        <v>1520</v>
      </c>
      <c r="D17" s="123" t="s">
        <v>733</v>
      </c>
      <c r="E17" s="92"/>
    </row>
    <row r="18" spans="1:5" ht="106.5" customHeight="1">
      <c r="A18" s="142" t="s">
        <v>652</v>
      </c>
      <c r="B18" s="126" t="s">
        <v>210</v>
      </c>
      <c r="C18" s="138">
        <v>9339</v>
      </c>
      <c r="D18" s="123" t="s">
        <v>211</v>
      </c>
      <c r="E18" s="92"/>
    </row>
    <row r="19" spans="1:5" ht="104.25" customHeight="1">
      <c r="A19" s="127"/>
      <c r="B19" s="126" t="s">
        <v>212</v>
      </c>
      <c r="C19" s="138">
        <v>4894</v>
      </c>
      <c r="D19" s="123" t="s">
        <v>211</v>
      </c>
      <c r="E19" s="46"/>
    </row>
    <row r="20" spans="1:5" ht="86.25" customHeight="1">
      <c r="A20" s="127"/>
      <c r="B20" s="126" t="s">
        <v>213</v>
      </c>
      <c r="C20" s="138">
        <v>1683</v>
      </c>
      <c r="D20" s="123" t="s">
        <v>214</v>
      </c>
      <c r="E20" s="92"/>
    </row>
    <row r="21" spans="1:5" ht="20.100000000000001" customHeight="1">
      <c r="A21" s="86" t="s">
        <v>11</v>
      </c>
      <c r="B21" s="364"/>
      <c r="C21" s="9">
        <f>C22+C29+C35+C40+C45+C56+C62+C67+C71+C78+C80+C89+C94+C96+C98</f>
        <v>56968</v>
      </c>
      <c r="D21" s="365"/>
      <c r="E21" s="100"/>
    </row>
    <row r="22" spans="1:5" ht="19.5">
      <c r="A22" s="88" t="s">
        <v>12</v>
      </c>
      <c r="B22" s="7"/>
      <c r="C22" s="7">
        <f>SUM(C23:C28)</f>
        <v>14179</v>
      </c>
      <c r="D22" s="132"/>
      <c r="E22" s="100"/>
    </row>
    <row r="23" spans="1:5" ht="23.25" customHeight="1">
      <c r="A23" s="87" t="s">
        <v>800</v>
      </c>
      <c r="B23" s="54" t="s">
        <v>13</v>
      </c>
      <c r="C23" s="109">
        <v>794</v>
      </c>
      <c r="D23" s="54" t="s">
        <v>801</v>
      </c>
      <c r="E23" s="100"/>
    </row>
    <row r="24" spans="1:5" ht="39">
      <c r="A24" s="133"/>
      <c r="B24" s="54" t="s">
        <v>802</v>
      </c>
      <c r="C24" s="109">
        <v>170</v>
      </c>
      <c r="D24" s="54" t="s">
        <v>803</v>
      </c>
      <c r="E24" s="100"/>
    </row>
    <row r="25" spans="1:5" ht="58.5">
      <c r="A25" s="133"/>
      <c r="B25" s="54" t="s">
        <v>804</v>
      </c>
      <c r="C25" s="109">
        <v>1170</v>
      </c>
      <c r="D25" s="54" t="s">
        <v>805</v>
      </c>
      <c r="E25" s="100"/>
    </row>
    <row r="26" spans="1:5" ht="22.5" customHeight="1">
      <c r="A26" s="133"/>
      <c r="B26" s="54" t="s">
        <v>14</v>
      </c>
      <c r="C26" s="109">
        <v>450</v>
      </c>
      <c r="D26" s="54" t="s">
        <v>828</v>
      </c>
      <c r="E26" s="100"/>
    </row>
    <row r="27" spans="1:5" ht="22.5" customHeight="1">
      <c r="A27" s="133"/>
      <c r="B27" s="54" t="s">
        <v>806</v>
      </c>
      <c r="C27" s="109">
        <v>11145</v>
      </c>
      <c r="D27" s="54" t="s">
        <v>807</v>
      </c>
      <c r="E27" s="100"/>
    </row>
    <row r="28" spans="1:5" s="49" customFormat="1" ht="39">
      <c r="A28" s="134"/>
      <c r="B28" s="54" t="s">
        <v>829</v>
      </c>
      <c r="C28" s="109">
        <v>450</v>
      </c>
      <c r="D28" s="54" t="s">
        <v>830</v>
      </c>
      <c r="E28" s="100"/>
    </row>
    <row r="29" spans="1:5" ht="19.5">
      <c r="A29" s="12" t="s">
        <v>15</v>
      </c>
      <c r="B29" s="9"/>
      <c r="C29" s="9">
        <f>SUM(C30:C34)</f>
        <v>2808</v>
      </c>
      <c r="D29" s="81"/>
      <c r="E29" s="92"/>
    </row>
    <row r="30" spans="1:5" ht="39">
      <c r="A30" s="547" t="s">
        <v>16</v>
      </c>
      <c r="B30" s="126" t="s">
        <v>13</v>
      </c>
      <c r="C30" s="170">
        <v>559</v>
      </c>
      <c r="D30" s="123" t="s">
        <v>17</v>
      </c>
      <c r="E30" s="92"/>
    </row>
    <row r="31" spans="1:5" ht="19.5">
      <c r="A31" s="544"/>
      <c r="B31" s="126" t="s">
        <v>18</v>
      </c>
      <c r="C31" s="151">
        <v>97</v>
      </c>
      <c r="D31" s="123" t="s">
        <v>19</v>
      </c>
      <c r="E31" s="92"/>
    </row>
    <row r="32" spans="1:5" ht="19.5">
      <c r="A32" s="544"/>
      <c r="B32" s="126" t="s">
        <v>20</v>
      </c>
      <c r="C32" s="151">
        <v>1896</v>
      </c>
      <c r="D32" s="123" t="s">
        <v>21</v>
      </c>
      <c r="E32" s="92"/>
    </row>
    <row r="33" spans="1:5" ht="39">
      <c r="A33" s="544"/>
      <c r="B33" s="126" t="s">
        <v>22</v>
      </c>
      <c r="C33" s="151">
        <v>159</v>
      </c>
      <c r="D33" s="123" t="s">
        <v>23</v>
      </c>
      <c r="E33" s="92"/>
    </row>
    <row r="34" spans="1:5" ht="39">
      <c r="A34" s="545"/>
      <c r="B34" s="83" t="s">
        <v>14</v>
      </c>
      <c r="C34" s="151">
        <v>97</v>
      </c>
      <c r="D34" s="123" t="s">
        <v>24</v>
      </c>
      <c r="E34" s="92"/>
    </row>
    <row r="35" spans="1:5" ht="19.5">
      <c r="A35" s="267" t="s">
        <v>564</v>
      </c>
      <c r="B35" s="268"/>
      <c r="C35" s="268">
        <f>SUM(C36:C39)</f>
        <v>5033</v>
      </c>
      <c r="D35" s="132"/>
      <c r="E35" s="100"/>
    </row>
    <row r="36" spans="1:5" ht="58.5">
      <c r="A36" s="554" t="s">
        <v>25</v>
      </c>
      <c r="B36" s="263" t="s">
        <v>13</v>
      </c>
      <c r="C36" s="264">
        <v>700</v>
      </c>
      <c r="D36" s="265" t="s">
        <v>267</v>
      </c>
      <c r="E36" s="100"/>
    </row>
    <row r="37" spans="1:5" ht="63" customHeight="1">
      <c r="A37" s="551"/>
      <c r="B37" s="266" t="s">
        <v>26</v>
      </c>
      <c r="C37" s="177">
        <v>3488</v>
      </c>
      <c r="D37" s="174" t="s">
        <v>833</v>
      </c>
      <c r="E37" s="100"/>
    </row>
    <row r="38" spans="1:5" ht="39">
      <c r="A38" s="554" t="s">
        <v>27</v>
      </c>
      <c r="B38" s="266" t="s">
        <v>13</v>
      </c>
      <c r="C38" s="177">
        <v>81</v>
      </c>
      <c r="D38" s="83" t="s">
        <v>641</v>
      </c>
      <c r="E38" s="100"/>
    </row>
    <row r="39" spans="1:5" ht="81.75" customHeight="1">
      <c r="A39" s="551"/>
      <c r="B39" s="266" t="s">
        <v>28</v>
      </c>
      <c r="C39" s="177">
        <v>764</v>
      </c>
      <c r="D39" s="83" t="s">
        <v>726</v>
      </c>
      <c r="E39" s="100"/>
    </row>
    <row r="40" spans="1:5" ht="19.5">
      <c r="A40" s="12" t="s">
        <v>29</v>
      </c>
      <c r="B40" s="9"/>
      <c r="C40" s="9">
        <f>SUM(C41:C44)</f>
        <v>2850</v>
      </c>
      <c r="D40" s="81"/>
      <c r="E40" s="92"/>
    </row>
    <row r="41" spans="1:5" ht="42" customHeight="1">
      <c r="A41" s="547" t="s">
        <v>29</v>
      </c>
      <c r="B41" s="83" t="s">
        <v>13</v>
      </c>
      <c r="C41" s="171">
        <v>1067</v>
      </c>
      <c r="D41" s="81" t="s">
        <v>255</v>
      </c>
      <c r="E41" s="92"/>
    </row>
    <row r="42" spans="1:5" ht="42.75" customHeight="1">
      <c r="A42" s="544"/>
      <c r="B42" s="83" t="s">
        <v>30</v>
      </c>
      <c r="C42" s="171">
        <v>1470</v>
      </c>
      <c r="D42" s="81" t="s">
        <v>256</v>
      </c>
      <c r="E42" s="92"/>
    </row>
    <row r="43" spans="1:5" ht="58.5">
      <c r="A43" s="544"/>
      <c r="B43" s="83" t="s">
        <v>31</v>
      </c>
      <c r="C43" s="171">
        <v>31</v>
      </c>
      <c r="D43" s="81" t="s">
        <v>257</v>
      </c>
      <c r="E43" s="92"/>
    </row>
    <row r="44" spans="1:5" ht="63.75" customHeight="1">
      <c r="A44" s="545"/>
      <c r="B44" s="83" t="s">
        <v>32</v>
      </c>
      <c r="C44" s="171">
        <v>282</v>
      </c>
      <c r="D44" s="81" t="s">
        <v>33</v>
      </c>
      <c r="E44" s="92"/>
    </row>
    <row r="45" spans="1:5" ht="19.5">
      <c r="A45" s="338" t="s">
        <v>312</v>
      </c>
      <c r="B45" s="339"/>
      <c r="C45" s="9">
        <f>SUM(C46:C55)</f>
        <v>1228</v>
      </c>
      <c r="D45" s="81"/>
      <c r="E45" s="100"/>
    </row>
    <row r="46" spans="1:5" ht="43.5" customHeight="1">
      <c r="A46" s="547" t="s">
        <v>34</v>
      </c>
      <c r="B46" s="147" t="s">
        <v>13</v>
      </c>
      <c r="C46" s="337">
        <v>553</v>
      </c>
      <c r="D46" s="83" t="s">
        <v>35</v>
      </c>
      <c r="E46" s="100"/>
    </row>
    <row r="47" spans="1:5" ht="44.25" customHeight="1">
      <c r="A47" s="544"/>
      <c r="B47" s="147" t="s">
        <v>36</v>
      </c>
      <c r="C47" s="340">
        <v>313</v>
      </c>
      <c r="D47" s="83" t="s">
        <v>35</v>
      </c>
      <c r="E47" s="100"/>
    </row>
    <row r="48" spans="1:5" ht="63.75" customHeight="1">
      <c r="A48" s="544"/>
      <c r="B48" s="160" t="s">
        <v>37</v>
      </c>
      <c r="C48" s="337">
        <v>176</v>
      </c>
      <c r="D48" s="83" t="s">
        <v>38</v>
      </c>
      <c r="E48" s="100"/>
    </row>
    <row r="49" spans="1:5" ht="65.25" customHeight="1">
      <c r="A49" s="544"/>
      <c r="B49" s="160" t="s">
        <v>39</v>
      </c>
      <c r="C49" s="337">
        <v>3</v>
      </c>
      <c r="D49" s="83" t="s">
        <v>40</v>
      </c>
      <c r="E49" s="100"/>
    </row>
    <row r="50" spans="1:5" ht="58.5">
      <c r="A50" s="578"/>
      <c r="B50" s="328" t="s">
        <v>41</v>
      </c>
      <c r="C50" s="332">
        <v>22</v>
      </c>
      <c r="D50" s="336" t="s">
        <v>38</v>
      </c>
      <c r="E50" s="100"/>
    </row>
    <row r="51" spans="1:5" ht="39">
      <c r="A51" s="579"/>
      <c r="B51" s="327" t="s">
        <v>42</v>
      </c>
      <c r="C51" s="333">
        <v>4</v>
      </c>
      <c r="D51" s="336" t="s">
        <v>40</v>
      </c>
      <c r="E51" s="100"/>
    </row>
    <row r="52" spans="1:5" ht="39">
      <c r="A52" s="547" t="s">
        <v>43</v>
      </c>
      <c r="B52" s="329" t="s">
        <v>13</v>
      </c>
      <c r="C52" s="334">
        <v>144</v>
      </c>
      <c r="D52" s="336" t="s">
        <v>35</v>
      </c>
      <c r="E52" s="100"/>
    </row>
    <row r="53" spans="1:5" ht="43.5" customHeight="1">
      <c r="A53" s="544"/>
      <c r="B53" s="329" t="s">
        <v>729</v>
      </c>
      <c r="C53" s="334">
        <v>4</v>
      </c>
      <c r="D53" s="336" t="s">
        <v>730</v>
      </c>
      <c r="E53" s="100"/>
    </row>
    <row r="54" spans="1:5" ht="39">
      <c r="A54" s="544"/>
      <c r="B54" s="330" t="s">
        <v>44</v>
      </c>
      <c r="C54" s="335">
        <v>7</v>
      </c>
      <c r="D54" s="336" t="s">
        <v>398</v>
      </c>
      <c r="E54" s="100"/>
    </row>
    <row r="55" spans="1:5" s="49" customFormat="1" ht="39">
      <c r="A55" s="545"/>
      <c r="B55" s="331" t="s">
        <v>45</v>
      </c>
      <c r="C55" s="335">
        <v>2</v>
      </c>
      <c r="D55" s="336" t="s">
        <v>399</v>
      </c>
      <c r="E55" s="100"/>
    </row>
    <row r="56" spans="1:5" ht="19.5">
      <c r="A56" s="267" t="s">
        <v>313</v>
      </c>
      <c r="B56" s="7"/>
      <c r="C56" s="9">
        <f>SUM(C57:C61)</f>
        <v>1362</v>
      </c>
      <c r="D56" s="54"/>
      <c r="E56" s="100"/>
    </row>
    <row r="57" spans="1:5" ht="39">
      <c r="A57" s="577" t="s">
        <v>46</v>
      </c>
      <c r="B57" s="359" t="s">
        <v>13</v>
      </c>
      <c r="C57" s="360">
        <v>40</v>
      </c>
      <c r="D57" s="361" t="s">
        <v>183</v>
      </c>
      <c r="E57" s="100"/>
    </row>
    <row r="58" spans="1:5" s="34" customFormat="1" ht="39">
      <c r="A58" s="550"/>
      <c r="B58" s="359" t="s">
        <v>573</v>
      </c>
      <c r="C58" s="360">
        <f>165+268</f>
        <v>433</v>
      </c>
      <c r="D58" s="361" t="s">
        <v>779</v>
      </c>
      <c r="E58" s="100"/>
    </row>
    <row r="59" spans="1:5" ht="58.5">
      <c r="A59" s="551"/>
      <c r="B59" s="362" t="s">
        <v>47</v>
      </c>
      <c r="C59" s="360">
        <v>732</v>
      </c>
      <c r="D59" s="361" t="s">
        <v>184</v>
      </c>
      <c r="E59" s="100"/>
    </row>
    <row r="60" spans="1:5" ht="58.5">
      <c r="A60" s="577" t="s">
        <v>328</v>
      </c>
      <c r="B60" s="359" t="s">
        <v>13</v>
      </c>
      <c r="C60" s="360">
        <v>46</v>
      </c>
      <c r="D60" s="80" t="s">
        <v>185</v>
      </c>
      <c r="E60" s="100"/>
    </row>
    <row r="61" spans="1:5" ht="39">
      <c r="A61" s="551"/>
      <c r="B61" s="359" t="s">
        <v>48</v>
      </c>
      <c r="C61" s="360">
        <v>111</v>
      </c>
      <c r="D61" s="81" t="s">
        <v>186</v>
      </c>
      <c r="E61" s="100"/>
    </row>
    <row r="62" spans="1:5" ht="19.5">
      <c r="A62" s="172" t="s">
        <v>314</v>
      </c>
      <c r="B62" s="7"/>
      <c r="C62" s="7">
        <f>SUM(C63:C66)</f>
        <v>10463</v>
      </c>
      <c r="D62" s="47"/>
      <c r="E62" s="100"/>
    </row>
    <row r="63" spans="1:5" ht="78">
      <c r="A63" s="576" t="s">
        <v>49</v>
      </c>
      <c r="B63" s="189" t="s">
        <v>13</v>
      </c>
      <c r="C63" s="190">
        <v>375</v>
      </c>
      <c r="D63" s="54" t="s">
        <v>264</v>
      </c>
      <c r="E63" s="101"/>
    </row>
    <row r="64" spans="1:5" ht="39">
      <c r="A64" s="553"/>
      <c r="B64" s="189" t="s">
        <v>50</v>
      </c>
      <c r="C64" s="190">
        <v>6300</v>
      </c>
      <c r="D64" s="54" t="s">
        <v>265</v>
      </c>
      <c r="E64" s="101"/>
    </row>
    <row r="65" spans="1:5" ht="78">
      <c r="A65" s="553"/>
      <c r="B65" s="189" t="s">
        <v>51</v>
      </c>
      <c r="C65" s="190">
        <v>1008</v>
      </c>
      <c r="D65" s="54" t="s">
        <v>266</v>
      </c>
      <c r="E65" s="101"/>
    </row>
    <row r="66" spans="1:5" ht="23.25" customHeight="1">
      <c r="A66" s="551"/>
      <c r="B66" s="189" t="s">
        <v>52</v>
      </c>
      <c r="C66" s="190">
        <v>2780</v>
      </c>
      <c r="D66" s="54" t="s">
        <v>53</v>
      </c>
      <c r="E66" s="101"/>
    </row>
    <row r="67" spans="1:5" ht="19.5">
      <c r="A67" s="26" t="s">
        <v>449</v>
      </c>
      <c r="B67" s="9"/>
      <c r="C67" s="9">
        <f>SUM(C68:C70)</f>
        <v>11761</v>
      </c>
      <c r="D67" s="81"/>
      <c r="E67" s="92"/>
    </row>
    <row r="68" spans="1:5" ht="58.5">
      <c r="A68" s="543" t="s">
        <v>54</v>
      </c>
      <c r="B68" s="113" t="s">
        <v>13</v>
      </c>
      <c r="C68" s="112">
        <v>197</v>
      </c>
      <c r="D68" s="81" t="s">
        <v>191</v>
      </c>
      <c r="E68" s="92"/>
    </row>
    <row r="69" spans="1:5" ht="58.5">
      <c r="A69" s="544"/>
      <c r="B69" s="113" t="s">
        <v>55</v>
      </c>
      <c r="C69" s="112">
        <v>11376</v>
      </c>
      <c r="D69" s="81" t="s">
        <v>340</v>
      </c>
      <c r="E69" s="92"/>
    </row>
    <row r="70" spans="1:5" ht="78">
      <c r="A70" s="545"/>
      <c r="B70" s="113" t="s">
        <v>56</v>
      </c>
      <c r="C70" s="112">
        <v>188</v>
      </c>
      <c r="D70" s="81" t="s">
        <v>192</v>
      </c>
      <c r="E70" s="92"/>
    </row>
    <row r="71" spans="1:5" ht="19.5">
      <c r="A71" s="26" t="s">
        <v>57</v>
      </c>
      <c r="B71" s="9"/>
      <c r="C71" s="9">
        <f>SUM(C72:C77)</f>
        <v>566</v>
      </c>
      <c r="D71" s="81"/>
      <c r="E71" s="92"/>
    </row>
    <row r="72" spans="1:5" ht="28.5" customHeight="1">
      <c r="A72" s="543" t="s">
        <v>57</v>
      </c>
      <c r="B72" s="82" t="s">
        <v>8</v>
      </c>
      <c r="C72" s="112">
        <v>15</v>
      </c>
      <c r="D72" s="81" t="s">
        <v>870</v>
      </c>
      <c r="E72" s="92"/>
    </row>
    <row r="73" spans="1:5" ht="39">
      <c r="A73" s="544"/>
      <c r="B73" s="82" t="s">
        <v>261</v>
      </c>
      <c r="C73" s="112">
        <v>205</v>
      </c>
      <c r="D73" s="81" t="s">
        <v>820</v>
      </c>
      <c r="E73" s="92"/>
    </row>
    <row r="74" spans="1:5" s="49" customFormat="1" ht="80.25" customHeight="1">
      <c r="A74" s="545"/>
      <c r="B74" s="82" t="s">
        <v>723</v>
      </c>
      <c r="C74" s="112">
        <v>2</v>
      </c>
      <c r="D74" s="81" t="s">
        <v>724</v>
      </c>
      <c r="E74" s="92"/>
    </row>
    <row r="75" spans="1:5" s="49" customFormat="1" ht="42.75" customHeight="1">
      <c r="A75" s="546" t="s">
        <v>922</v>
      </c>
      <c r="B75" s="82" t="s">
        <v>262</v>
      </c>
      <c r="C75" s="112">
        <v>54</v>
      </c>
      <c r="D75" s="81" t="s">
        <v>725</v>
      </c>
      <c r="E75" s="92"/>
    </row>
    <row r="76" spans="1:5" s="49" customFormat="1" ht="42.75" customHeight="1">
      <c r="A76" s="544"/>
      <c r="B76" s="82" t="s">
        <v>818</v>
      </c>
      <c r="C76" s="112">
        <v>1</v>
      </c>
      <c r="D76" s="81" t="s">
        <v>819</v>
      </c>
      <c r="E76" s="92"/>
    </row>
    <row r="77" spans="1:5" s="49" customFormat="1" ht="24" customHeight="1">
      <c r="A77" s="545"/>
      <c r="B77" s="82" t="s">
        <v>688</v>
      </c>
      <c r="C77" s="112">
        <v>289</v>
      </c>
      <c r="D77" s="81" t="s">
        <v>689</v>
      </c>
      <c r="E77" s="92"/>
    </row>
    <row r="78" spans="1:5" ht="19.5">
      <c r="A78" s="26" t="s">
        <v>58</v>
      </c>
      <c r="B78" s="119"/>
      <c r="C78" s="9">
        <f>C79</f>
        <v>225</v>
      </c>
      <c r="D78" s="81"/>
      <c r="E78" s="100"/>
    </row>
    <row r="79" spans="1:5" ht="39">
      <c r="A79" s="120" t="s">
        <v>58</v>
      </c>
      <c r="B79" s="82" t="s">
        <v>8</v>
      </c>
      <c r="C79" s="89">
        <v>225</v>
      </c>
      <c r="D79" s="81" t="s">
        <v>849</v>
      </c>
      <c r="E79" s="100"/>
    </row>
    <row r="80" spans="1:5" ht="19.5">
      <c r="A80" s="12" t="s">
        <v>59</v>
      </c>
      <c r="B80" s="9"/>
      <c r="C80" s="9">
        <f>SUM(C81:C88)</f>
        <v>5741</v>
      </c>
      <c r="D80" s="283"/>
      <c r="E80" s="100"/>
    </row>
    <row r="81" spans="1:5" ht="39">
      <c r="A81" s="547" t="s">
        <v>60</v>
      </c>
      <c r="B81" s="110" t="s">
        <v>13</v>
      </c>
      <c r="C81" s="89">
        <f>1889+393</f>
        <v>2282</v>
      </c>
      <c r="D81" s="284" t="s">
        <v>898</v>
      </c>
      <c r="E81" s="103"/>
    </row>
    <row r="82" spans="1:5" ht="39">
      <c r="A82" s="544"/>
      <c r="B82" s="110" t="s">
        <v>61</v>
      </c>
      <c r="C82" s="89">
        <v>128</v>
      </c>
      <c r="D82" s="285" t="s">
        <v>899</v>
      </c>
      <c r="E82" s="103"/>
    </row>
    <row r="83" spans="1:5" ht="78.75" customHeight="1">
      <c r="A83" s="544"/>
      <c r="B83" s="286" t="s">
        <v>62</v>
      </c>
      <c r="C83" s="287">
        <f>389+2000</f>
        <v>2389</v>
      </c>
      <c r="D83" s="288" t="s">
        <v>900</v>
      </c>
      <c r="E83" s="103"/>
    </row>
    <row r="84" spans="1:5" ht="58.5">
      <c r="A84" s="544"/>
      <c r="B84" s="289"/>
      <c r="C84" s="290"/>
      <c r="D84" s="288" t="s">
        <v>63</v>
      </c>
      <c r="E84" s="103"/>
    </row>
    <row r="85" spans="1:5" ht="39">
      <c r="A85" s="544"/>
      <c r="B85" s="110" t="s">
        <v>64</v>
      </c>
      <c r="C85" s="89">
        <f>146+279</f>
        <v>425</v>
      </c>
      <c r="D85" s="284" t="s">
        <v>901</v>
      </c>
      <c r="E85" s="103"/>
    </row>
    <row r="86" spans="1:5" ht="58.5">
      <c r="A86" s="544"/>
      <c r="B86" s="110" t="s">
        <v>65</v>
      </c>
      <c r="C86" s="89">
        <v>235</v>
      </c>
      <c r="D86" s="284" t="s">
        <v>902</v>
      </c>
      <c r="E86" s="103"/>
    </row>
    <row r="87" spans="1:5" ht="39">
      <c r="A87" s="544"/>
      <c r="B87" s="110" t="s">
        <v>66</v>
      </c>
      <c r="C87" s="89">
        <v>192</v>
      </c>
      <c r="D87" s="284" t="s">
        <v>903</v>
      </c>
      <c r="E87" s="103"/>
    </row>
    <row r="88" spans="1:5" ht="32.25" customHeight="1">
      <c r="A88" s="545"/>
      <c r="B88" s="110" t="s">
        <v>67</v>
      </c>
      <c r="C88" s="89">
        <v>90</v>
      </c>
      <c r="D88" s="285" t="s">
        <v>904</v>
      </c>
      <c r="E88" s="103"/>
    </row>
    <row r="89" spans="1:5" ht="19.5">
      <c r="A89" s="12" t="s">
        <v>68</v>
      </c>
      <c r="B89" s="9"/>
      <c r="C89" s="9">
        <f>SUM(C90:C93)</f>
        <v>64</v>
      </c>
      <c r="D89" s="19"/>
      <c r="E89" s="92"/>
    </row>
    <row r="90" spans="1:5" ht="36.75" customHeight="1">
      <c r="A90" s="547" t="s">
        <v>69</v>
      </c>
      <c r="B90" s="110" t="s">
        <v>13</v>
      </c>
      <c r="C90" s="111">
        <v>8</v>
      </c>
      <c r="D90" s="83" t="s">
        <v>799</v>
      </c>
      <c r="E90" s="92"/>
    </row>
    <row r="91" spans="1:5" s="49" customFormat="1" ht="36.75" customHeight="1">
      <c r="A91" s="548"/>
      <c r="B91" s="110" t="s">
        <v>712</v>
      </c>
      <c r="C91" s="111">
        <v>18</v>
      </c>
      <c r="D91" s="83" t="s">
        <v>713</v>
      </c>
      <c r="E91" s="92"/>
    </row>
    <row r="92" spans="1:5" ht="59.25" customHeight="1">
      <c r="A92" s="544"/>
      <c r="B92" s="126" t="s">
        <v>70</v>
      </c>
      <c r="C92" s="111">
        <v>6</v>
      </c>
      <c r="D92" s="83" t="s">
        <v>71</v>
      </c>
      <c r="E92" s="92"/>
    </row>
    <row r="93" spans="1:5" ht="58.5">
      <c r="A93" s="545"/>
      <c r="B93" s="126" t="s">
        <v>72</v>
      </c>
      <c r="C93" s="111">
        <v>32</v>
      </c>
      <c r="D93" s="83" t="s">
        <v>187</v>
      </c>
      <c r="E93" s="92"/>
    </row>
    <row r="94" spans="1:5" ht="19.5">
      <c r="A94" s="26" t="s">
        <v>73</v>
      </c>
      <c r="B94" s="8"/>
      <c r="C94" s="8">
        <f>SUM(C95)</f>
        <v>150</v>
      </c>
      <c r="D94" s="19"/>
      <c r="E94" s="101"/>
    </row>
    <row r="95" spans="1:5" ht="62.25" customHeight="1">
      <c r="A95" s="53" t="s">
        <v>73</v>
      </c>
      <c r="B95" s="51" t="s">
        <v>13</v>
      </c>
      <c r="C95" s="50">
        <v>150</v>
      </c>
      <c r="D95" s="52" t="s">
        <v>74</v>
      </c>
      <c r="E95" s="101"/>
    </row>
    <row r="96" spans="1:5" ht="19.5">
      <c r="A96" s="172" t="s">
        <v>75</v>
      </c>
      <c r="B96" s="7"/>
      <c r="C96" s="7">
        <f>C97</f>
        <v>15</v>
      </c>
      <c r="D96" s="155"/>
      <c r="E96" s="100"/>
    </row>
    <row r="97" spans="1:5" ht="39">
      <c r="A97" s="173" t="s">
        <v>76</v>
      </c>
      <c r="B97" s="174" t="s">
        <v>13</v>
      </c>
      <c r="C97" s="175">
        <v>15</v>
      </c>
      <c r="D97" s="174" t="s">
        <v>77</v>
      </c>
      <c r="E97" s="100"/>
    </row>
    <row r="98" spans="1:5" ht="19.5">
      <c r="A98" s="262" t="s">
        <v>315</v>
      </c>
      <c r="B98" s="7"/>
      <c r="C98" s="7">
        <f>C99</f>
        <v>523</v>
      </c>
      <c r="D98" s="77"/>
      <c r="E98" s="100"/>
    </row>
    <row r="99" spans="1:5" ht="39">
      <c r="A99" s="260" t="s">
        <v>315</v>
      </c>
      <c r="B99" s="82" t="s">
        <v>8</v>
      </c>
      <c r="C99" s="261">
        <v>523</v>
      </c>
      <c r="D99" s="83" t="s">
        <v>331</v>
      </c>
      <c r="E99" s="100"/>
    </row>
    <row r="100" spans="1:5" ht="20.100000000000001" customHeight="1">
      <c r="A100" s="18" t="s">
        <v>78</v>
      </c>
      <c r="B100" s="9"/>
      <c r="C100" s="9">
        <f>SUM(C101:C104)</f>
        <v>1958</v>
      </c>
      <c r="D100" s="107"/>
      <c r="E100" s="92"/>
    </row>
    <row r="101" spans="1:5" ht="97.5">
      <c r="A101" s="506" t="s">
        <v>79</v>
      </c>
      <c r="B101" s="122" t="s">
        <v>13</v>
      </c>
      <c r="C101" s="115">
        <v>1704</v>
      </c>
      <c r="D101" s="123" t="s">
        <v>335</v>
      </c>
      <c r="E101" s="92"/>
    </row>
    <row r="102" spans="1:5" ht="58.5">
      <c r="A102" s="537"/>
      <c r="B102" s="122" t="s">
        <v>80</v>
      </c>
      <c r="C102" s="115">
        <v>95</v>
      </c>
      <c r="D102" s="123" t="s">
        <v>336</v>
      </c>
      <c r="E102" s="92"/>
    </row>
    <row r="103" spans="1:5" s="11" customFormat="1" ht="25.5" customHeight="1">
      <c r="A103" s="537"/>
      <c r="B103" s="122" t="s">
        <v>181</v>
      </c>
      <c r="C103" s="117">
        <v>45</v>
      </c>
      <c r="D103" s="123" t="s">
        <v>182</v>
      </c>
      <c r="E103" s="92"/>
    </row>
    <row r="104" spans="1:5" ht="24.75" customHeight="1">
      <c r="A104" s="524"/>
      <c r="B104" s="122" t="s">
        <v>14</v>
      </c>
      <c r="C104" s="117">
        <v>114</v>
      </c>
      <c r="D104" s="123" t="s">
        <v>81</v>
      </c>
      <c r="E104" s="92"/>
    </row>
    <row r="105" spans="1:5" ht="20.100000000000001" customHeight="1">
      <c r="A105" s="193" t="s">
        <v>574</v>
      </c>
      <c r="B105" s="194"/>
      <c r="C105" s="194">
        <f>SUM(C106:C161)</f>
        <v>17251</v>
      </c>
      <c r="D105" s="195"/>
      <c r="E105" s="100"/>
    </row>
    <row r="106" spans="1:5" ht="63" customHeight="1">
      <c r="A106" s="122" t="s">
        <v>575</v>
      </c>
      <c r="B106" s="122" t="s">
        <v>13</v>
      </c>
      <c r="C106" s="146">
        <v>810</v>
      </c>
      <c r="D106" s="191" t="s">
        <v>576</v>
      </c>
      <c r="E106" s="92"/>
    </row>
    <row r="107" spans="1:5" ht="63.75" customHeight="1">
      <c r="A107" s="122" t="s">
        <v>577</v>
      </c>
      <c r="B107" s="122" t="s">
        <v>13</v>
      </c>
      <c r="C107" s="146">
        <v>139</v>
      </c>
      <c r="D107" s="191" t="s">
        <v>578</v>
      </c>
      <c r="E107" s="92"/>
    </row>
    <row r="108" spans="1:5" ht="63" customHeight="1">
      <c r="A108" s="122" t="s">
        <v>579</v>
      </c>
      <c r="B108" s="122" t="s">
        <v>13</v>
      </c>
      <c r="C108" s="146">
        <v>196</v>
      </c>
      <c r="D108" s="191" t="s">
        <v>578</v>
      </c>
      <c r="E108" s="92"/>
    </row>
    <row r="109" spans="1:5" ht="65.25" customHeight="1">
      <c r="A109" s="122" t="s">
        <v>580</v>
      </c>
      <c r="B109" s="122" t="s">
        <v>13</v>
      </c>
      <c r="C109" s="146">
        <v>63</v>
      </c>
      <c r="D109" s="191" t="s">
        <v>576</v>
      </c>
      <c r="E109" s="92"/>
    </row>
    <row r="110" spans="1:5" ht="63.75" customHeight="1">
      <c r="A110" s="122" t="s">
        <v>581</v>
      </c>
      <c r="B110" s="122" t="s">
        <v>13</v>
      </c>
      <c r="C110" s="146">
        <v>138</v>
      </c>
      <c r="D110" s="191" t="s">
        <v>582</v>
      </c>
      <c r="E110" s="92"/>
    </row>
    <row r="111" spans="1:5" ht="45" customHeight="1">
      <c r="A111" s="122" t="s">
        <v>583</v>
      </c>
      <c r="B111" s="122" t="s">
        <v>13</v>
      </c>
      <c r="C111" s="146">
        <v>100</v>
      </c>
      <c r="D111" s="191" t="s">
        <v>584</v>
      </c>
      <c r="E111" s="46"/>
    </row>
    <row r="112" spans="1:5" ht="44.25" customHeight="1">
      <c r="A112" s="122" t="s">
        <v>585</v>
      </c>
      <c r="B112" s="122" t="s">
        <v>13</v>
      </c>
      <c r="C112" s="146">
        <v>4</v>
      </c>
      <c r="D112" s="191" t="s">
        <v>584</v>
      </c>
      <c r="E112" s="92"/>
    </row>
    <row r="113" spans="1:5" ht="61.5" customHeight="1">
      <c r="A113" s="506" t="s">
        <v>586</v>
      </c>
      <c r="B113" s="122" t="s">
        <v>13</v>
      </c>
      <c r="C113" s="146">
        <v>316</v>
      </c>
      <c r="D113" s="191" t="s">
        <v>587</v>
      </c>
      <c r="E113" s="92"/>
    </row>
    <row r="114" spans="1:5" ht="48" customHeight="1">
      <c r="A114" s="580"/>
      <c r="B114" s="122" t="s">
        <v>873</v>
      </c>
      <c r="C114" s="146">
        <v>100</v>
      </c>
      <c r="D114" s="191" t="s">
        <v>874</v>
      </c>
      <c r="E114" s="92"/>
    </row>
    <row r="115" spans="1:5" ht="68.25" customHeight="1">
      <c r="A115" s="492" t="s">
        <v>588</v>
      </c>
      <c r="B115" s="122" t="s">
        <v>13</v>
      </c>
      <c r="C115" s="146">
        <v>30</v>
      </c>
      <c r="D115" s="191" t="s">
        <v>875</v>
      </c>
      <c r="E115" s="92"/>
    </row>
    <row r="116" spans="1:5" ht="84" customHeight="1">
      <c r="A116" s="542"/>
      <c r="B116" s="122" t="s">
        <v>589</v>
      </c>
      <c r="C116" s="146">
        <v>27</v>
      </c>
      <c r="D116" s="191" t="s">
        <v>590</v>
      </c>
      <c r="E116" s="92"/>
    </row>
    <row r="117" spans="1:5" ht="84" customHeight="1">
      <c r="A117" s="492" t="s">
        <v>591</v>
      </c>
      <c r="B117" s="122" t="s">
        <v>13</v>
      </c>
      <c r="C117" s="146">
        <v>1364</v>
      </c>
      <c r="D117" s="191" t="s">
        <v>778</v>
      </c>
      <c r="E117" s="46"/>
    </row>
    <row r="118" spans="1:5" ht="27.75" customHeight="1">
      <c r="A118" s="542"/>
      <c r="B118" s="122" t="s">
        <v>589</v>
      </c>
      <c r="C118" s="146">
        <v>21</v>
      </c>
      <c r="D118" s="191" t="s">
        <v>592</v>
      </c>
      <c r="E118" s="92"/>
    </row>
    <row r="119" spans="1:5" ht="83.25" customHeight="1">
      <c r="A119" s="122" t="s">
        <v>593</v>
      </c>
      <c r="B119" s="122" t="s">
        <v>13</v>
      </c>
      <c r="C119" s="146">
        <v>336</v>
      </c>
      <c r="D119" s="191" t="s">
        <v>594</v>
      </c>
      <c r="E119" s="92"/>
    </row>
    <row r="120" spans="1:5" ht="78">
      <c r="A120" s="122" t="s">
        <v>595</v>
      </c>
      <c r="B120" s="122" t="s">
        <v>13</v>
      </c>
      <c r="C120" s="146">
        <v>100</v>
      </c>
      <c r="D120" s="191" t="s">
        <v>596</v>
      </c>
      <c r="E120" s="92"/>
    </row>
    <row r="121" spans="1:5" ht="73.5" customHeight="1">
      <c r="A121" s="122" t="s">
        <v>597</v>
      </c>
      <c r="B121" s="122" t="s">
        <v>13</v>
      </c>
      <c r="C121" s="146">
        <v>320</v>
      </c>
      <c r="D121" s="191" t="s">
        <v>582</v>
      </c>
      <c r="E121" s="92"/>
    </row>
    <row r="122" spans="1:5" ht="64.5" customHeight="1">
      <c r="A122" s="122" t="s">
        <v>598</v>
      </c>
      <c r="B122" s="122" t="s">
        <v>13</v>
      </c>
      <c r="C122" s="146">
        <v>87</v>
      </c>
      <c r="D122" s="191" t="s">
        <v>576</v>
      </c>
      <c r="E122" s="46"/>
    </row>
    <row r="123" spans="1:5" ht="62.25" customHeight="1">
      <c r="A123" s="492" t="s">
        <v>599</v>
      </c>
      <c r="B123" s="122" t="s">
        <v>13</v>
      </c>
      <c r="C123" s="146">
        <v>1222</v>
      </c>
      <c r="D123" s="191" t="s">
        <v>582</v>
      </c>
      <c r="E123" s="92"/>
    </row>
    <row r="124" spans="1:5" ht="30" customHeight="1">
      <c r="A124" s="542"/>
      <c r="B124" s="122" t="s">
        <v>589</v>
      </c>
      <c r="C124" s="146">
        <v>60</v>
      </c>
      <c r="D124" s="191" t="s">
        <v>600</v>
      </c>
      <c r="E124" s="46"/>
    </row>
    <row r="125" spans="1:5" ht="66.75" customHeight="1">
      <c r="A125" s="492" t="s">
        <v>601</v>
      </c>
      <c r="B125" s="122" t="s">
        <v>13</v>
      </c>
      <c r="C125" s="146">
        <v>594</v>
      </c>
      <c r="D125" s="191" t="s">
        <v>594</v>
      </c>
      <c r="E125" s="92"/>
    </row>
    <row r="126" spans="1:5" ht="52.5" customHeight="1">
      <c r="A126" s="542"/>
      <c r="B126" s="122" t="s">
        <v>589</v>
      </c>
      <c r="C126" s="146">
        <v>22</v>
      </c>
      <c r="D126" s="191" t="s">
        <v>602</v>
      </c>
      <c r="E126" s="92"/>
    </row>
    <row r="127" spans="1:5" ht="60" customHeight="1">
      <c r="A127" s="122" t="s">
        <v>603</v>
      </c>
      <c r="B127" s="122" t="s">
        <v>13</v>
      </c>
      <c r="C127" s="146">
        <v>1162</v>
      </c>
      <c r="D127" s="191" t="s">
        <v>594</v>
      </c>
      <c r="E127" s="92"/>
    </row>
    <row r="128" spans="1:5" ht="63" customHeight="1">
      <c r="A128" s="122" t="s">
        <v>604</v>
      </c>
      <c r="B128" s="122" t="s">
        <v>13</v>
      </c>
      <c r="C128" s="146">
        <v>1159</v>
      </c>
      <c r="D128" s="191" t="s">
        <v>605</v>
      </c>
      <c r="E128" s="92"/>
    </row>
    <row r="129" spans="1:5" ht="62.25" customHeight="1">
      <c r="A129" s="492" t="s">
        <v>606</v>
      </c>
      <c r="B129" s="122" t="s">
        <v>13</v>
      </c>
      <c r="C129" s="146">
        <v>1106</v>
      </c>
      <c r="D129" s="191" t="s">
        <v>594</v>
      </c>
      <c r="E129" s="92"/>
    </row>
    <row r="130" spans="1:5" ht="24.75" customHeight="1">
      <c r="A130" s="542"/>
      <c r="B130" s="122" t="s">
        <v>589</v>
      </c>
      <c r="C130" s="146">
        <v>85</v>
      </c>
      <c r="D130" s="191" t="s">
        <v>607</v>
      </c>
      <c r="E130" s="92"/>
    </row>
    <row r="131" spans="1:5" ht="63" customHeight="1">
      <c r="A131" s="492" t="s">
        <v>608</v>
      </c>
      <c r="B131" s="122" t="s">
        <v>13</v>
      </c>
      <c r="C131" s="146">
        <v>159</v>
      </c>
      <c r="D131" s="191" t="s">
        <v>609</v>
      </c>
      <c r="E131" s="92"/>
    </row>
    <row r="132" spans="1:5" ht="63.75" customHeight="1">
      <c r="A132" s="542"/>
      <c r="B132" s="122" t="s">
        <v>589</v>
      </c>
      <c r="C132" s="146">
        <v>53</v>
      </c>
      <c r="D132" s="191" t="s">
        <v>610</v>
      </c>
      <c r="E132" s="46"/>
    </row>
    <row r="133" spans="1:5" ht="82.5" customHeight="1">
      <c r="A133" s="122" t="s">
        <v>611</v>
      </c>
      <c r="B133" s="122" t="s">
        <v>13</v>
      </c>
      <c r="C133" s="146">
        <v>560</v>
      </c>
      <c r="D133" s="191" t="s">
        <v>612</v>
      </c>
      <c r="E133" s="92"/>
    </row>
    <row r="134" spans="1:5" ht="61.5" customHeight="1">
      <c r="A134" s="492" t="s">
        <v>613</v>
      </c>
      <c r="B134" s="122" t="s">
        <v>13</v>
      </c>
      <c r="C134" s="146">
        <v>323</v>
      </c>
      <c r="D134" s="191" t="s">
        <v>609</v>
      </c>
      <c r="E134" s="92"/>
    </row>
    <row r="135" spans="1:5" ht="61.5" customHeight="1">
      <c r="A135" s="542"/>
      <c r="B135" s="122" t="s">
        <v>589</v>
      </c>
      <c r="C135" s="146">
        <v>125</v>
      </c>
      <c r="D135" s="191" t="s">
        <v>614</v>
      </c>
      <c r="E135" s="92"/>
    </row>
    <row r="136" spans="1:5" ht="60.75" customHeight="1">
      <c r="A136" s="492" t="s">
        <v>615</v>
      </c>
      <c r="B136" s="122" t="s">
        <v>13</v>
      </c>
      <c r="C136" s="146">
        <v>316</v>
      </c>
      <c r="D136" s="191" t="s">
        <v>609</v>
      </c>
      <c r="E136" s="92"/>
    </row>
    <row r="137" spans="1:5" ht="23.25" customHeight="1">
      <c r="A137" s="542"/>
      <c r="B137" s="122" t="s">
        <v>589</v>
      </c>
      <c r="C137" s="146">
        <v>36</v>
      </c>
      <c r="D137" s="191" t="s">
        <v>616</v>
      </c>
      <c r="E137" s="92"/>
    </row>
    <row r="138" spans="1:5" ht="60.75" customHeight="1">
      <c r="A138" s="492" t="s">
        <v>617</v>
      </c>
      <c r="B138" s="122" t="s">
        <v>13</v>
      </c>
      <c r="C138" s="146">
        <v>147</v>
      </c>
      <c r="D138" s="191" t="s">
        <v>582</v>
      </c>
      <c r="E138" s="92"/>
    </row>
    <row r="139" spans="1:5" ht="40.5" customHeight="1">
      <c r="A139" s="542"/>
      <c r="B139" s="122" t="s">
        <v>589</v>
      </c>
      <c r="C139" s="146">
        <v>71</v>
      </c>
      <c r="D139" s="191" t="s">
        <v>618</v>
      </c>
      <c r="E139" s="92"/>
    </row>
    <row r="140" spans="1:5" ht="64.5" customHeight="1">
      <c r="A140" s="492" t="s">
        <v>619</v>
      </c>
      <c r="B140" s="122" t="s">
        <v>13</v>
      </c>
      <c r="C140" s="146">
        <v>1260</v>
      </c>
      <c r="D140" s="191" t="s">
        <v>582</v>
      </c>
      <c r="E140" s="92"/>
    </row>
    <row r="141" spans="1:5" ht="41.25" customHeight="1">
      <c r="A141" s="542"/>
      <c r="B141" s="122" t="s">
        <v>589</v>
      </c>
      <c r="C141" s="146">
        <v>191</v>
      </c>
      <c r="D141" s="191" t="s">
        <v>584</v>
      </c>
      <c r="E141" s="92"/>
    </row>
    <row r="142" spans="1:5" ht="64.5" customHeight="1">
      <c r="A142" s="492" t="s">
        <v>620</v>
      </c>
      <c r="B142" s="122" t="s">
        <v>13</v>
      </c>
      <c r="C142" s="146">
        <v>532</v>
      </c>
      <c r="D142" s="191" t="s">
        <v>582</v>
      </c>
      <c r="E142" s="92"/>
    </row>
    <row r="143" spans="1:5" ht="62.25" customHeight="1">
      <c r="A143" s="542"/>
      <c r="B143" s="122" t="s">
        <v>589</v>
      </c>
      <c r="C143" s="146">
        <v>96</v>
      </c>
      <c r="D143" s="191" t="s">
        <v>621</v>
      </c>
      <c r="E143" s="92"/>
    </row>
    <row r="144" spans="1:5" ht="66" customHeight="1">
      <c r="A144" s="492" t="s">
        <v>622</v>
      </c>
      <c r="B144" s="122" t="s">
        <v>13</v>
      </c>
      <c r="C144" s="146">
        <v>171</v>
      </c>
      <c r="D144" s="191" t="s">
        <v>623</v>
      </c>
      <c r="E144" s="92"/>
    </row>
    <row r="145" spans="1:5" ht="25.5" customHeight="1">
      <c r="A145" s="542"/>
      <c r="B145" s="122" t="s">
        <v>589</v>
      </c>
      <c r="C145" s="146">
        <v>70</v>
      </c>
      <c r="D145" s="191" t="s">
        <v>624</v>
      </c>
      <c r="E145" s="46"/>
    </row>
    <row r="146" spans="1:5" ht="64.5" customHeight="1">
      <c r="A146" s="122" t="s">
        <v>625</v>
      </c>
      <c r="B146" s="122" t="s">
        <v>13</v>
      </c>
      <c r="C146" s="146">
        <v>480</v>
      </c>
      <c r="D146" s="191" t="s">
        <v>609</v>
      </c>
      <c r="E146" s="92"/>
    </row>
    <row r="147" spans="1:5" ht="58.5">
      <c r="A147" s="122" t="s">
        <v>626</v>
      </c>
      <c r="B147" s="122" t="s">
        <v>13</v>
      </c>
      <c r="C147" s="146">
        <v>300</v>
      </c>
      <c r="D147" s="191" t="s">
        <v>609</v>
      </c>
      <c r="E147" s="46"/>
    </row>
    <row r="148" spans="1:5" ht="58.5">
      <c r="A148" s="492" t="s">
        <v>627</v>
      </c>
      <c r="B148" s="122" t="s">
        <v>13</v>
      </c>
      <c r="C148" s="146">
        <v>480</v>
      </c>
      <c r="D148" s="191" t="s">
        <v>582</v>
      </c>
      <c r="E148" s="92"/>
    </row>
    <row r="149" spans="1:5" ht="44.25" customHeight="1">
      <c r="A149" s="542"/>
      <c r="B149" s="122" t="s">
        <v>589</v>
      </c>
      <c r="C149" s="146">
        <v>30</v>
      </c>
      <c r="D149" s="191" t="s">
        <v>628</v>
      </c>
      <c r="E149" s="92"/>
    </row>
    <row r="150" spans="1:5" ht="65.25" customHeight="1">
      <c r="A150" s="492" t="s">
        <v>629</v>
      </c>
      <c r="B150" s="122" t="s">
        <v>13</v>
      </c>
      <c r="C150" s="146">
        <v>273</v>
      </c>
      <c r="D150" s="191" t="s">
        <v>594</v>
      </c>
      <c r="E150" s="92"/>
    </row>
    <row r="151" spans="1:5" ht="42" customHeight="1">
      <c r="A151" s="542"/>
      <c r="B151" s="122" t="s">
        <v>589</v>
      </c>
      <c r="C151" s="146">
        <v>164</v>
      </c>
      <c r="D151" s="191" t="s">
        <v>630</v>
      </c>
      <c r="E151" s="92"/>
    </row>
    <row r="152" spans="1:5" ht="63.75" customHeight="1">
      <c r="A152" s="492" t="s">
        <v>631</v>
      </c>
      <c r="B152" s="122" t="s">
        <v>13</v>
      </c>
      <c r="C152" s="146">
        <v>249</v>
      </c>
      <c r="D152" s="191" t="s">
        <v>582</v>
      </c>
      <c r="E152" s="92"/>
    </row>
    <row r="153" spans="1:5" ht="45.75" customHeight="1">
      <c r="A153" s="542"/>
      <c r="B153" s="122" t="s">
        <v>589</v>
      </c>
      <c r="C153" s="146">
        <v>31</v>
      </c>
      <c r="D153" s="191" t="s">
        <v>632</v>
      </c>
      <c r="E153" s="92"/>
    </row>
    <row r="154" spans="1:5" ht="63" customHeight="1">
      <c r="A154" s="492" t="s">
        <v>633</v>
      </c>
      <c r="B154" s="122" t="s">
        <v>13</v>
      </c>
      <c r="C154" s="146">
        <v>608</v>
      </c>
      <c r="D154" s="191" t="s">
        <v>582</v>
      </c>
      <c r="E154" s="92"/>
    </row>
    <row r="155" spans="1:5" ht="27.75" customHeight="1">
      <c r="A155" s="542"/>
      <c r="B155" s="122" t="s">
        <v>589</v>
      </c>
      <c r="C155" s="146">
        <v>91</v>
      </c>
      <c r="D155" s="191" t="s">
        <v>634</v>
      </c>
      <c r="E155" s="46"/>
    </row>
    <row r="156" spans="1:5" ht="62.25" customHeight="1">
      <c r="A156" s="122" t="s">
        <v>635</v>
      </c>
      <c r="B156" s="122" t="s">
        <v>13</v>
      </c>
      <c r="C156" s="146">
        <v>147</v>
      </c>
      <c r="D156" s="191" t="s">
        <v>582</v>
      </c>
      <c r="E156" s="46"/>
    </row>
    <row r="157" spans="1:5" ht="47.25" customHeight="1">
      <c r="A157" s="492" t="s">
        <v>636</v>
      </c>
      <c r="B157" s="122" t="s">
        <v>13</v>
      </c>
      <c r="C157" s="146">
        <v>127</v>
      </c>
      <c r="D157" s="191" t="s">
        <v>584</v>
      </c>
      <c r="E157" s="92"/>
    </row>
    <row r="158" spans="1:5" ht="45.75" customHeight="1">
      <c r="A158" s="542"/>
      <c r="B158" s="122" t="s">
        <v>589</v>
      </c>
      <c r="C158" s="146">
        <v>489</v>
      </c>
      <c r="D158" s="191" t="s">
        <v>637</v>
      </c>
      <c r="E158" s="92"/>
    </row>
    <row r="159" spans="1:5" s="20" customFormat="1" ht="45.75" customHeight="1">
      <c r="A159" s="122" t="s">
        <v>638</v>
      </c>
      <c r="B159" s="122" t="s">
        <v>13</v>
      </c>
      <c r="C159" s="146">
        <v>14</v>
      </c>
      <c r="D159" s="191" t="s">
        <v>584</v>
      </c>
      <c r="E159" s="92"/>
    </row>
    <row r="160" spans="1:5" s="49" customFormat="1" ht="46.5" customHeight="1">
      <c r="A160" s="122" t="s">
        <v>639</v>
      </c>
      <c r="B160" s="122" t="s">
        <v>13</v>
      </c>
      <c r="C160" s="146">
        <v>86</v>
      </c>
      <c r="D160" s="191" t="s">
        <v>584</v>
      </c>
      <c r="E160" s="92"/>
    </row>
    <row r="161" spans="1:5" s="49" customFormat="1" ht="46.5" customHeight="1">
      <c r="A161" s="122" t="s">
        <v>640</v>
      </c>
      <c r="B161" s="122" t="s">
        <v>13</v>
      </c>
      <c r="C161" s="146">
        <v>11</v>
      </c>
      <c r="D161" s="191" t="s">
        <v>584</v>
      </c>
      <c r="E161" s="92"/>
    </row>
    <row r="162" spans="1:5" ht="20.100000000000001" customHeight="1">
      <c r="A162" s="258" t="s">
        <v>82</v>
      </c>
      <c r="B162" s="259"/>
      <c r="C162" s="84">
        <f>SUM(C163:C175)</f>
        <v>3999</v>
      </c>
      <c r="D162" s="19"/>
      <c r="E162" s="92"/>
    </row>
    <row r="163" spans="1:5" ht="45" customHeight="1">
      <c r="A163" s="506" t="s">
        <v>362</v>
      </c>
      <c r="B163" s="82" t="s">
        <v>13</v>
      </c>
      <c r="C163" s="256">
        <f>650+9+11</f>
        <v>670</v>
      </c>
      <c r="D163" s="83" t="s">
        <v>217</v>
      </c>
      <c r="E163" s="92"/>
    </row>
    <row r="164" spans="1:5" s="15" customFormat="1" ht="41.25" customHeight="1">
      <c r="A164" s="516"/>
      <c r="B164" s="82" t="s">
        <v>215</v>
      </c>
      <c r="C164" s="256">
        <v>26</v>
      </c>
      <c r="D164" s="83" t="s">
        <v>216</v>
      </c>
      <c r="E164" s="92"/>
    </row>
    <row r="165" spans="1:5" ht="62.25" customHeight="1">
      <c r="A165" s="506" t="s">
        <v>219</v>
      </c>
      <c r="B165" s="82" t="s">
        <v>13</v>
      </c>
      <c r="C165" s="256">
        <v>77</v>
      </c>
      <c r="D165" s="237" t="s">
        <v>892</v>
      </c>
      <c r="E165" s="92"/>
    </row>
    <row r="166" spans="1:5" ht="28.5" customHeight="1">
      <c r="A166" s="516"/>
      <c r="B166" s="82" t="s">
        <v>220</v>
      </c>
      <c r="C166" s="256">
        <v>1</v>
      </c>
      <c r="D166" s="83" t="s">
        <v>83</v>
      </c>
      <c r="E166" s="92"/>
    </row>
    <row r="167" spans="1:5" ht="39">
      <c r="A167" s="122" t="s">
        <v>218</v>
      </c>
      <c r="B167" s="82" t="s">
        <v>13</v>
      </c>
      <c r="C167" s="112">
        <v>245</v>
      </c>
      <c r="D167" s="123" t="s">
        <v>372</v>
      </c>
      <c r="E167" s="92"/>
    </row>
    <row r="168" spans="1:5" ht="65.25" customHeight="1">
      <c r="A168" s="122" t="s">
        <v>221</v>
      </c>
      <c r="B168" s="82" t="s">
        <v>13</v>
      </c>
      <c r="C168" s="112">
        <v>104</v>
      </c>
      <c r="D168" s="83" t="s">
        <v>373</v>
      </c>
      <c r="E168" s="92"/>
    </row>
    <row r="169" spans="1:5" ht="84.75" customHeight="1">
      <c r="A169" s="506" t="s">
        <v>363</v>
      </c>
      <c r="B169" s="82" t="s">
        <v>13</v>
      </c>
      <c r="C169" s="112">
        <v>52</v>
      </c>
      <c r="D169" s="83" t="s">
        <v>734</v>
      </c>
      <c r="E169" s="92"/>
    </row>
    <row r="170" spans="1:5" ht="44.25" customHeight="1">
      <c r="A170" s="516"/>
      <c r="B170" s="122" t="s">
        <v>364</v>
      </c>
      <c r="C170" s="256">
        <v>14</v>
      </c>
      <c r="D170" s="83" t="s">
        <v>365</v>
      </c>
      <c r="E170" s="92"/>
    </row>
    <row r="171" spans="1:5" ht="45.75" customHeight="1">
      <c r="A171" s="506" t="s">
        <v>366</v>
      </c>
      <c r="B171" s="213" t="s">
        <v>13</v>
      </c>
      <c r="C171" s="256">
        <v>221</v>
      </c>
      <c r="D171" s="81" t="s">
        <v>367</v>
      </c>
      <c r="E171" s="46"/>
    </row>
    <row r="172" spans="1:5" ht="63" customHeight="1">
      <c r="A172" s="516"/>
      <c r="B172" s="82" t="s">
        <v>368</v>
      </c>
      <c r="C172" s="256">
        <v>516</v>
      </c>
      <c r="D172" s="83" t="s">
        <v>653</v>
      </c>
      <c r="E172" s="92"/>
    </row>
    <row r="173" spans="1:5" ht="42" customHeight="1">
      <c r="A173" s="139" t="s">
        <v>851</v>
      </c>
      <c r="B173" s="122" t="s">
        <v>13</v>
      </c>
      <c r="C173" s="256">
        <v>28</v>
      </c>
      <c r="D173" s="83" t="s">
        <v>369</v>
      </c>
      <c r="E173" s="92"/>
    </row>
    <row r="174" spans="1:5" ht="162" customHeight="1">
      <c r="A174" s="141"/>
      <c r="B174" s="82" t="s">
        <v>370</v>
      </c>
      <c r="C174" s="256">
        <v>571</v>
      </c>
      <c r="D174" s="83" t="s">
        <v>374</v>
      </c>
      <c r="E174" s="92"/>
    </row>
    <row r="175" spans="1:5" ht="104.25" customHeight="1">
      <c r="A175" s="224"/>
      <c r="B175" s="82" t="s">
        <v>371</v>
      </c>
      <c r="C175" s="256">
        <v>1474</v>
      </c>
      <c r="D175" s="83" t="s">
        <v>375</v>
      </c>
      <c r="E175" s="92"/>
    </row>
    <row r="176" spans="1:5" ht="20.100000000000001" customHeight="1">
      <c r="A176" s="86" t="s">
        <v>84</v>
      </c>
      <c r="B176" s="8"/>
      <c r="C176" s="8">
        <f>SUM(C177:C191)</f>
        <v>1283</v>
      </c>
      <c r="D176" s="159"/>
      <c r="E176" s="92"/>
    </row>
    <row r="177" spans="1:5" ht="39">
      <c r="A177" s="506" t="s">
        <v>85</v>
      </c>
      <c r="B177" s="82" t="s">
        <v>13</v>
      </c>
      <c r="C177" s="161">
        <v>151</v>
      </c>
      <c r="D177" s="160" t="s">
        <v>263</v>
      </c>
      <c r="E177" s="98"/>
    </row>
    <row r="178" spans="1:5" ht="39">
      <c r="A178" s="524"/>
      <c r="B178" s="82" t="s">
        <v>14</v>
      </c>
      <c r="C178" s="161">
        <v>127</v>
      </c>
      <c r="D178" s="160" t="s">
        <v>86</v>
      </c>
      <c r="E178" s="92"/>
    </row>
    <row r="179" spans="1:5" ht="58.5">
      <c r="A179" s="506" t="s">
        <v>87</v>
      </c>
      <c r="B179" s="82" t="s">
        <v>13</v>
      </c>
      <c r="C179" s="161">
        <f>343+3+49+9+1+2</f>
        <v>407</v>
      </c>
      <c r="D179" s="160" t="s">
        <v>680</v>
      </c>
      <c r="E179" s="98"/>
    </row>
    <row r="180" spans="1:5" ht="58.5">
      <c r="A180" s="537"/>
      <c r="B180" s="82" t="s">
        <v>88</v>
      </c>
      <c r="C180" s="161">
        <f>61+99+22+5</f>
        <v>187</v>
      </c>
      <c r="D180" s="160" t="s">
        <v>681</v>
      </c>
      <c r="E180" s="92"/>
    </row>
    <row r="181" spans="1:5" ht="39">
      <c r="A181" s="524"/>
      <c r="B181" s="82" t="s">
        <v>89</v>
      </c>
      <c r="C181" s="161">
        <f>121+3+1+25+1</f>
        <v>151</v>
      </c>
      <c r="D181" s="160" t="s">
        <v>263</v>
      </c>
      <c r="E181" s="92"/>
    </row>
    <row r="182" spans="1:5" ht="39">
      <c r="A182" s="506" t="s">
        <v>682</v>
      </c>
      <c r="B182" s="82" t="s">
        <v>13</v>
      </c>
      <c r="C182" s="161">
        <v>96</v>
      </c>
      <c r="D182" s="160" t="s">
        <v>86</v>
      </c>
      <c r="E182" s="92"/>
    </row>
    <row r="183" spans="1:5" s="17" customFormat="1" ht="39">
      <c r="A183" s="537"/>
      <c r="B183" s="82" t="s">
        <v>90</v>
      </c>
      <c r="C183" s="161">
        <f>39+2+1+3+3</f>
        <v>48</v>
      </c>
      <c r="D183" s="160" t="s">
        <v>263</v>
      </c>
      <c r="E183" s="92"/>
    </row>
    <row r="184" spans="1:5" ht="27.75" customHeight="1">
      <c r="A184" s="506" t="s">
        <v>683</v>
      </c>
      <c r="B184" s="82" t="s">
        <v>13</v>
      </c>
      <c r="C184" s="161">
        <v>4</v>
      </c>
      <c r="D184" s="160" t="s">
        <v>91</v>
      </c>
      <c r="E184" s="46"/>
    </row>
    <row r="185" spans="1:5" ht="28.5" customHeight="1">
      <c r="A185" s="524"/>
      <c r="B185" s="82" t="s">
        <v>90</v>
      </c>
      <c r="C185" s="161">
        <v>2</v>
      </c>
      <c r="D185" s="160" t="s">
        <v>91</v>
      </c>
      <c r="E185" s="92"/>
    </row>
    <row r="186" spans="1:5" ht="42" customHeight="1">
      <c r="A186" s="122" t="s">
        <v>684</v>
      </c>
      <c r="B186" s="82" t="s">
        <v>13</v>
      </c>
      <c r="C186" s="161">
        <f>5+3</f>
        <v>8</v>
      </c>
      <c r="D186" s="160" t="s">
        <v>91</v>
      </c>
      <c r="E186" s="92"/>
    </row>
    <row r="187" spans="1:5" ht="39">
      <c r="A187" s="489" t="s">
        <v>685</v>
      </c>
      <c r="B187" s="82" t="s">
        <v>13</v>
      </c>
      <c r="C187" s="158">
        <f>47+2</f>
        <v>49</v>
      </c>
      <c r="D187" s="157" t="s">
        <v>263</v>
      </c>
      <c r="E187" s="92"/>
    </row>
    <row r="188" spans="1:5" s="27" customFormat="1" ht="34.5" customHeight="1">
      <c r="A188" s="491"/>
      <c r="B188" s="82" t="s">
        <v>90</v>
      </c>
      <c r="C188" s="158">
        <v>9</v>
      </c>
      <c r="D188" s="157" t="s">
        <v>91</v>
      </c>
      <c r="E188" s="92"/>
    </row>
    <row r="189" spans="1:5" ht="40.5" customHeight="1">
      <c r="A189" s="122" t="s">
        <v>686</v>
      </c>
      <c r="B189" s="82" t="s">
        <v>13</v>
      </c>
      <c r="C189" s="158">
        <f>14+3</f>
        <v>17</v>
      </c>
      <c r="D189" s="157" t="s">
        <v>91</v>
      </c>
      <c r="E189" s="92"/>
    </row>
    <row r="190" spans="1:5" ht="32.25" customHeight="1">
      <c r="A190" s="506" t="s">
        <v>687</v>
      </c>
      <c r="B190" s="82" t="s">
        <v>13</v>
      </c>
      <c r="C190" s="158">
        <v>22</v>
      </c>
      <c r="D190" s="157" t="s">
        <v>91</v>
      </c>
      <c r="E190" s="92"/>
    </row>
    <row r="191" spans="1:5" ht="27" customHeight="1">
      <c r="A191" s="580"/>
      <c r="B191" s="82" t="s">
        <v>90</v>
      </c>
      <c r="C191" s="158">
        <v>5</v>
      </c>
      <c r="D191" s="157" t="s">
        <v>91</v>
      </c>
      <c r="E191" s="46"/>
    </row>
    <row r="192" spans="1:5" ht="20.100000000000001" customHeight="1">
      <c r="A192" s="18" t="s">
        <v>92</v>
      </c>
      <c r="B192" s="9"/>
      <c r="C192" s="9">
        <f>SUM(C193:C225)</f>
        <v>48963</v>
      </c>
      <c r="D192" s="19"/>
      <c r="E192" s="163"/>
    </row>
    <row r="193" spans="1:5" ht="58.5">
      <c r="A193" s="531" t="s">
        <v>222</v>
      </c>
      <c r="B193" s="162" t="s">
        <v>13</v>
      </c>
      <c r="C193" s="161">
        <v>363</v>
      </c>
      <c r="D193" s="123" t="s">
        <v>94</v>
      </c>
      <c r="E193" s="163"/>
    </row>
    <row r="194" spans="1:5" ht="19.5">
      <c r="A194" s="531"/>
      <c r="B194" s="162" t="s">
        <v>223</v>
      </c>
      <c r="C194" s="161">
        <v>38</v>
      </c>
      <c r="D194" s="123" t="s">
        <v>224</v>
      </c>
      <c r="E194" s="163"/>
    </row>
    <row r="195" spans="1:5" ht="19.5">
      <c r="A195" s="531"/>
      <c r="B195" s="162" t="s">
        <v>834</v>
      </c>
      <c r="C195" s="161">
        <v>3</v>
      </c>
      <c r="D195" s="123" t="s">
        <v>835</v>
      </c>
      <c r="E195" s="163"/>
    </row>
    <row r="196" spans="1:5" ht="40.5" customHeight="1">
      <c r="A196" s="539"/>
      <c r="B196" s="162" t="s">
        <v>225</v>
      </c>
      <c r="C196" s="161">
        <v>179</v>
      </c>
      <c r="D196" s="123" t="s">
        <v>226</v>
      </c>
      <c r="E196" s="163"/>
    </row>
    <row r="197" spans="1:5" ht="19.5">
      <c r="A197" s="539"/>
      <c r="B197" s="162" t="s">
        <v>227</v>
      </c>
      <c r="C197" s="161">
        <v>19</v>
      </c>
      <c r="D197" s="123" t="s">
        <v>228</v>
      </c>
      <c r="E197" s="163"/>
    </row>
    <row r="198" spans="1:5" ht="99" customHeight="1">
      <c r="A198" s="539"/>
      <c r="B198" s="162" t="s">
        <v>642</v>
      </c>
      <c r="C198" s="161">
        <v>2932</v>
      </c>
      <c r="D198" s="123" t="s">
        <v>837</v>
      </c>
      <c r="E198" s="163"/>
    </row>
    <row r="199" spans="1:5" ht="58.5" customHeight="1">
      <c r="A199" s="164" t="s">
        <v>329</v>
      </c>
      <c r="B199" s="126" t="s">
        <v>13</v>
      </c>
      <c r="C199" s="161">
        <v>966</v>
      </c>
      <c r="D199" s="123" t="s">
        <v>838</v>
      </c>
      <c r="E199" s="163"/>
    </row>
    <row r="200" spans="1:5" s="49" customFormat="1" ht="58.5">
      <c r="A200" s="165"/>
      <c r="B200" s="166" t="s">
        <v>229</v>
      </c>
      <c r="C200" s="161">
        <v>224</v>
      </c>
      <c r="D200" s="123" t="s">
        <v>768</v>
      </c>
      <c r="E200" s="163"/>
    </row>
    <row r="201" spans="1:5" ht="78">
      <c r="A201" s="165"/>
      <c r="B201" s="167"/>
      <c r="C201" s="89">
        <v>1664</v>
      </c>
      <c r="D201" s="123" t="s">
        <v>721</v>
      </c>
      <c r="E201" s="168" t="s">
        <v>769</v>
      </c>
    </row>
    <row r="202" spans="1:5" ht="58.5">
      <c r="A202" s="165"/>
      <c r="B202" s="166" t="s">
        <v>770</v>
      </c>
      <c r="C202" s="161">
        <v>2590</v>
      </c>
      <c r="D202" s="123" t="s">
        <v>771</v>
      </c>
      <c r="E202" s="168"/>
    </row>
    <row r="203" spans="1:5" ht="80.25" customHeight="1">
      <c r="A203" s="169"/>
      <c r="B203" s="167"/>
      <c r="C203" s="161">
        <v>2889</v>
      </c>
      <c r="D203" s="123" t="s">
        <v>722</v>
      </c>
      <c r="E203" s="123" t="s">
        <v>772</v>
      </c>
    </row>
    <row r="204" spans="1:5" ht="19.5">
      <c r="A204" s="169"/>
      <c r="B204" s="126" t="s">
        <v>230</v>
      </c>
      <c r="C204" s="161">
        <v>7</v>
      </c>
      <c r="D204" s="123" t="s">
        <v>231</v>
      </c>
      <c r="E204" s="163"/>
    </row>
    <row r="205" spans="1:5" s="49" customFormat="1" ht="44.25" customHeight="1">
      <c r="A205" s="169"/>
      <c r="B205" s="126" t="s">
        <v>93</v>
      </c>
      <c r="C205" s="161">
        <v>116</v>
      </c>
      <c r="D205" s="123" t="s">
        <v>773</v>
      </c>
      <c r="E205" s="163"/>
    </row>
    <row r="206" spans="1:5" ht="84.75" customHeight="1">
      <c r="A206" s="169"/>
      <c r="B206" s="166" t="s">
        <v>232</v>
      </c>
      <c r="C206" s="161">
        <v>9671</v>
      </c>
      <c r="D206" s="123" t="s">
        <v>699</v>
      </c>
      <c r="E206" s="122" t="s">
        <v>690</v>
      </c>
    </row>
    <row r="207" spans="1:5" ht="82.5" customHeight="1">
      <c r="A207" s="167"/>
      <c r="B207" s="167"/>
      <c r="C207" s="161">
        <v>11156</v>
      </c>
      <c r="D207" s="123" t="s">
        <v>721</v>
      </c>
      <c r="E207" s="122" t="s">
        <v>769</v>
      </c>
    </row>
    <row r="208" spans="1:5" ht="45" customHeight="1">
      <c r="A208" s="206" t="s">
        <v>233</v>
      </c>
      <c r="B208" s="126" t="s">
        <v>13</v>
      </c>
      <c r="C208" s="161">
        <v>294</v>
      </c>
      <c r="D208" s="123" t="s">
        <v>234</v>
      </c>
      <c r="E208" s="163"/>
    </row>
    <row r="209" spans="1:7" ht="61.5" customHeight="1">
      <c r="A209" s="214"/>
      <c r="B209" s="126" t="s">
        <v>235</v>
      </c>
      <c r="C209" s="161">
        <v>3898</v>
      </c>
      <c r="D209" s="123" t="s">
        <v>348</v>
      </c>
      <c r="E209" s="163"/>
    </row>
    <row r="210" spans="1:7" ht="78">
      <c r="A210" s="214"/>
      <c r="B210" s="126" t="s">
        <v>236</v>
      </c>
      <c r="C210" s="161">
        <v>239</v>
      </c>
      <c r="D210" s="168" t="s">
        <v>327</v>
      </c>
      <c r="E210" s="163"/>
    </row>
    <row r="211" spans="1:7" ht="42" customHeight="1">
      <c r="A211" s="214"/>
      <c r="B211" s="126" t="s">
        <v>237</v>
      </c>
      <c r="C211" s="161">
        <v>177</v>
      </c>
      <c r="D211" s="123" t="s">
        <v>871</v>
      </c>
      <c r="E211" s="163"/>
    </row>
    <row r="212" spans="1:7" ht="43.5" customHeight="1">
      <c r="A212" s="207"/>
      <c r="B212" s="126" t="s">
        <v>238</v>
      </c>
      <c r="C212" s="161">
        <v>349</v>
      </c>
      <c r="D212" s="123" t="s">
        <v>226</v>
      </c>
      <c r="E212" s="163"/>
    </row>
    <row r="213" spans="1:7" ht="120.75" customHeight="1">
      <c r="A213" s="206" t="s">
        <v>233</v>
      </c>
      <c r="B213" s="126" t="s">
        <v>239</v>
      </c>
      <c r="C213" s="161">
        <v>698</v>
      </c>
      <c r="D213" s="123" t="s">
        <v>790</v>
      </c>
      <c r="E213" s="163"/>
    </row>
    <row r="214" spans="1:7" ht="78">
      <c r="A214" s="297"/>
      <c r="B214" s="126" t="s">
        <v>240</v>
      </c>
      <c r="C214" s="161">
        <v>1477</v>
      </c>
      <c r="D214" s="123" t="s">
        <v>241</v>
      </c>
      <c r="E214" s="163"/>
    </row>
    <row r="215" spans="1:7" s="49" customFormat="1" ht="44.25" customHeight="1">
      <c r="A215" s="242"/>
      <c r="B215" s="126" t="s">
        <v>14</v>
      </c>
      <c r="C215" s="161">
        <v>138</v>
      </c>
      <c r="D215" s="123" t="s">
        <v>242</v>
      </c>
      <c r="E215" s="163"/>
    </row>
    <row r="216" spans="1:7" ht="39">
      <c r="A216" s="164" t="s">
        <v>691</v>
      </c>
      <c r="B216" s="126" t="s">
        <v>13</v>
      </c>
      <c r="C216" s="161">
        <v>150</v>
      </c>
      <c r="D216" s="123" t="s">
        <v>836</v>
      </c>
      <c r="E216" s="163"/>
    </row>
    <row r="217" spans="1:7" ht="142.5" customHeight="1">
      <c r="A217" s="147"/>
      <c r="B217" s="126" t="s">
        <v>243</v>
      </c>
      <c r="C217" s="161">
        <v>3146</v>
      </c>
      <c r="D217" s="123" t="s">
        <v>788</v>
      </c>
      <c r="E217" s="163"/>
      <c r="G217" s="72"/>
    </row>
    <row r="218" spans="1:7" ht="28.5" customHeight="1">
      <c r="A218" s="531" t="s">
        <v>244</v>
      </c>
      <c r="B218" s="126" t="s">
        <v>13</v>
      </c>
      <c r="C218" s="161">
        <v>23</v>
      </c>
      <c r="D218" s="123" t="s">
        <v>295</v>
      </c>
      <c r="E218" s="163"/>
      <c r="G218" s="72"/>
    </row>
    <row r="219" spans="1:7" s="16" customFormat="1" ht="96.75" customHeight="1">
      <c r="A219" s="539"/>
      <c r="B219" s="162" t="s">
        <v>95</v>
      </c>
      <c r="C219" s="161">
        <v>370</v>
      </c>
      <c r="D219" s="123" t="s">
        <v>767</v>
      </c>
      <c r="E219" s="163"/>
      <c r="G219" s="72"/>
    </row>
    <row r="220" spans="1:7" ht="78.75" customHeight="1">
      <c r="A220" s="126" t="s">
        <v>245</v>
      </c>
      <c r="B220" s="162" t="s">
        <v>96</v>
      </c>
      <c r="C220" s="161">
        <v>2017</v>
      </c>
      <c r="D220" s="123" t="s">
        <v>789</v>
      </c>
      <c r="E220" s="163"/>
      <c r="G220" s="72"/>
    </row>
    <row r="221" spans="1:7" ht="68.25" customHeight="1">
      <c r="A221" s="531" t="s">
        <v>246</v>
      </c>
      <c r="B221" s="162" t="s">
        <v>13</v>
      </c>
      <c r="C221" s="161">
        <v>83</v>
      </c>
      <c r="D221" s="123" t="s">
        <v>247</v>
      </c>
      <c r="E221" s="163"/>
      <c r="G221" s="72"/>
    </row>
    <row r="222" spans="1:7" ht="111.75" customHeight="1">
      <c r="A222" s="539"/>
      <c r="B222" s="162" t="s">
        <v>97</v>
      </c>
      <c r="C222" s="161">
        <v>2773</v>
      </c>
      <c r="D222" s="123" t="s">
        <v>248</v>
      </c>
      <c r="E222" s="163"/>
      <c r="G222" s="72"/>
    </row>
    <row r="223" spans="1:7" ht="62.25" customHeight="1">
      <c r="A223" s="126" t="s">
        <v>249</v>
      </c>
      <c r="B223" s="162" t="s">
        <v>98</v>
      </c>
      <c r="C223" s="161">
        <v>40</v>
      </c>
      <c r="D223" s="123" t="s">
        <v>250</v>
      </c>
      <c r="E223" s="163"/>
      <c r="G223" s="72"/>
    </row>
    <row r="224" spans="1:7" ht="67.5" customHeight="1">
      <c r="A224" s="531" t="s">
        <v>251</v>
      </c>
      <c r="B224" s="162" t="s">
        <v>13</v>
      </c>
      <c r="C224" s="161">
        <v>128</v>
      </c>
      <c r="D224" s="123" t="s">
        <v>252</v>
      </c>
      <c r="E224" s="163"/>
      <c r="G224" s="72"/>
    </row>
    <row r="225" spans="1:7" s="49" customFormat="1" ht="82.5" customHeight="1">
      <c r="A225" s="539"/>
      <c r="B225" s="126" t="s">
        <v>253</v>
      </c>
      <c r="C225" s="161">
        <v>146</v>
      </c>
      <c r="D225" s="123" t="s">
        <v>254</v>
      </c>
      <c r="E225" s="163"/>
      <c r="G225" s="72"/>
    </row>
    <row r="226" spans="1:7" ht="20.100000000000001" customHeight="1">
      <c r="A226" s="18" t="s">
        <v>99</v>
      </c>
      <c r="B226" s="9"/>
      <c r="C226" s="9">
        <f>SUM(C227:C236)</f>
        <v>994939</v>
      </c>
      <c r="D226" s="107"/>
      <c r="E226" s="92"/>
    </row>
    <row r="227" spans="1:7" ht="81.75" customHeight="1">
      <c r="A227" s="269" t="s">
        <v>692</v>
      </c>
      <c r="B227" s="540" t="s">
        <v>13</v>
      </c>
      <c r="C227" s="279">
        <f>4445+7100</f>
        <v>11545</v>
      </c>
      <c r="D227" s="270" t="s">
        <v>893</v>
      </c>
      <c r="E227" s="135"/>
    </row>
    <row r="228" spans="1:7" ht="28.5" customHeight="1">
      <c r="A228" s="271"/>
      <c r="B228" s="540"/>
      <c r="C228" s="273"/>
      <c r="D228" s="270" t="s">
        <v>839</v>
      </c>
      <c r="E228" s="135"/>
    </row>
    <row r="229" spans="1:7" s="49" customFormat="1" ht="45.75" customHeight="1">
      <c r="A229" s="271"/>
      <c r="B229" s="272" t="s">
        <v>341</v>
      </c>
      <c r="C229" s="273">
        <f>176+1</f>
        <v>177</v>
      </c>
      <c r="D229" s="274" t="s">
        <v>840</v>
      </c>
      <c r="E229" s="135"/>
    </row>
    <row r="230" spans="1:7" s="49" customFormat="1" ht="48.75" customHeight="1">
      <c r="A230" s="271"/>
      <c r="B230" s="272" t="s">
        <v>258</v>
      </c>
      <c r="C230" s="276">
        <v>974278</v>
      </c>
      <c r="D230" s="274" t="s">
        <v>705</v>
      </c>
      <c r="E230" s="135"/>
    </row>
    <row r="231" spans="1:7" ht="78">
      <c r="A231" s="271"/>
      <c r="B231" s="272" t="s">
        <v>259</v>
      </c>
      <c r="C231" s="276">
        <v>7525</v>
      </c>
      <c r="D231" s="274" t="s">
        <v>342</v>
      </c>
      <c r="E231" s="135"/>
    </row>
    <row r="232" spans="1:7" s="49" customFormat="1" ht="39">
      <c r="A232" s="275"/>
      <c r="B232" s="272" t="s">
        <v>780</v>
      </c>
      <c r="C232" s="276">
        <v>196</v>
      </c>
      <c r="D232" s="274" t="s">
        <v>894</v>
      </c>
      <c r="E232" s="135"/>
    </row>
    <row r="233" spans="1:7" ht="39">
      <c r="A233" s="569" t="s">
        <v>343</v>
      </c>
      <c r="B233" s="272" t="s">
        <v>13</v>
      </c>
      <c r="C233" s="276">
        <v>84</v>
      </c>
      <c r="D233" s="274" t="s">
        <v>344</v>
      </c>
      <c r="E233" s="135"/>
    </row>
    <row r="234" spans="1:7" ht="39">
      <c r="A234" s="570"/>
      <c r="B234" s="280" t="s">
        <v>895</v>
      </c>
      <c r="C234" s="276">
        <v>12</v>
      </c>
      <c r="D234" s="281" t="s">
        <v>896</v>
      </c>
      <c r="E234" s="118"/>
    </row>
    <row r="235" spans="1:7" ht="87.75" customHeight="1">
      <c r="A235" s="541" t="s">
        <v>345</v>
      </c>
      <c r="B235" s="272" t="s">
        <v>13</v>
      </c>
      <c r="C235" s="282">
        <v>90</v>
      </c>
      <c r="D235" s="277" t="s">
        <v>897</v>
      </c>
      <c r="E235" s="121"/>
    </row>
    <row r="236" spans="1:7" s="49" customFormat="1" ht="87.75" customHeight="1">
      <c r="A236" s="541"/>
      <c r="B236" s="272" t="s">
        <v>260</v>
      </c>
      <c r="C236" s="282">
        <v>1032</v>
      </c>
      <c r="D236" s="278" t="s">
        <v>841</v>
      </c>
      <c r="E236" s="121"/>
    </row>
    <row r="237" spans="1:7" ht="20.100000000000001" customHeight="1">
      <c r="A237" s="18" t="s">
        <v>100</v>
      </c>
      <c r="B237" s="84"/>
      <c r="C237" s="84">
        <f>SUM(C238:C241)</f>
        <v>187792</v>
      </c>
      <c r="D237" s="80"/>
      <c r="E237" s="92"/>
    </row>
    <row r="238" spans="1:7" ht="58.5">
      <c r="A238" s="139" t="s">
        <v>671</v>
      </c>
      <c r="B238" s="122" t="s">
        <v>450</v>
      </c>
      <c r="C238" s="108">
        <f>62806</f>
        <v>62806</v>
      </c>
      <c r="D238" s="82" t="s">
        <v>672</v>
      </c>
      <c r="E238" s="92"/>
    </row>
    <row r="239" spans="1:7" ht="39">
      <c r="A239" s="257"/>
      <c r="B239" s="122" t="s">
        <v>673</v>
      </c>
      <c r="C239" s="108">
        <v>32401</v>
      </c>
      <c r="D239" s="82" t="s">
        <v>674</v>
      </c>
      <c r="E239" s="92"/>
    </row>
    <row r="240" spans="1:7" ht="45" customHeight="1">
      <c r="A240" s="139" t="s">
        <v>671</v>
      </c>
      <c r="B240" s="122" t="s">
        <v>675</v>
      </c>
      <c r="C240" s="108">
        <v>88984</v>
      </c>
      <c r="D240" s="82" t="s">
        <v>676</v>
      </c>
      <c r="E240" s="92"/>
    </row>
    <row r="241" spans="1:5" ht="29.25" customHeight="1">
      <c r="A241" s="140"/>
      <c r="B241" s="122" t="s">
        <v>451</v>
      </c>
      <c r="C241" s="108">
        <v>3601</v>
      </c>
      <c r="D241" s="82" t="s">
        <v>452</v>
      </c>
      <c r="E241" s="92"/>
    </row>
    <row r="242" spans="1:5" ht="20.100000000000001" customHeight="1">
      <c r="A242" s="18" t="s">
        <v>101</v>
      </c>
      <c r="B242" s="9"/>
      <c r="C242" s="9">
        <f>SUM(C243:C279)</f>
        <v>95053</v>
      </c>
      <c r="D242" s="19"/>
      <c r="E242" s="92"/>
    </row>
    <row r="243" spans="1:5" ht="97.5">
      <c r="A243" s="506" t="s">
        <v>102</v>
      </c>
      <c r="B243" s="82" t="s">
        <v>13</v>
      </c>
      <c r="C243" s="320">
        <v>4701</v>
      </c>
      <c r="D243" s="209" t="s">
        <v>273</v>
      </c>
      <c r="E243" s="319"/>
    </row>
    <row r="244" spans="1:5" ht="117">
      <c r="A244" s="524"/>
      <c r="B244" s="82" t="s">
        <v>103</v>
      </c>
      <c r="C244" s="320">
        <v>520</v>
      </c>
      <c r="D244" s="209" t="s">
        <v>274</v>
      </c>
      <c r="E244" s="163"/>
    </row>
    <row r="245" spans="1:5" s="34" customFormat="1" ht="83.25" customHeight="1">
      <c r="A245" s="506" t="s">
        <v>474</v>
      </c>
      <c r="B245" s="82" t="s">
        <v>13</v>
      </c>
      <c r="C245" s="320">
        <v>1327</v>
      </c>
      <c r="D245" s="82" t="s">
        <v>275</v>
      </c>
      <c r="E245" s="163"/>
    </row>
    <row r="246" spans="1:5" ht="87" customHeight="1">
      <c r="A246" s="537"/>
      <c r="B246" s="213" t="s">
        <v>104</v>
      </c>
      <c r="C246" s="321">
        <v>422</v>
      </c>
      <c r="D246" s="122" t="s">
        <v>471</v>
      </c>
      <c r="E246" s="315"/>
    </row>
    <row r="247" spans="1:5" ht="108.75" customHeight="1">
      <c r="A247" s="141"/>
      <c r="B247" s="139" t="s">
        <v>455</v>
      </c>
      <c r="C247" s="321">
        <v>823</v>
      </c>
      <c r="D247" s="82" t="s">
        <v>456</v>
      </c>
      <c r="E247" s="236" t="s">
        <v>457</v>
      </c>
    </row>
    <row r="248" spans="1:5" s="34" customFormat="1" ht="96" customHeight="1">
      <c r="A248" s="322"/>
      <c r="B248" s="141"/>
      <c r="C248" s="321">
        <v>230</v>
      </c>
      <c r="D248" s="82" t="s">
        <v>464</v>
      </c>
      <c r="E248" s="244" t="s">
        <v>654</v>
      </c>
    </row>
    <row r="249" spans="1:5" s="49" customFormat="1" ht="125.25" customHeight="1">
      <c r="A249" s="515"/>
      <c r="B249" s="141"/>
      <c r="C249" s="321">
        <v>3198</v>
      </c>
      <c r="D249" s="213" t="s">
        <v>278</v>
      </c>
      <c r="E249" s="244" t="s">
        <v>655</v>
      </c>
    </row>
    <row r="250" spans="1:5" s="49" customFormat="1" ht="82.5" customHeight="1">
      <c r="A250" s="581"/>
      <c r="B250" s="257"/>
      <c r="C250" s="321">
        <v>397</v>
      </c>
      <c r="D250" s="82" t="s">
        <v>280</v>
      </c>
      <c r="E250" s="236" t="s">
        <v>656</v>
      </c>
    </row>
    <row r="251" spans="1:5" s="49" customFormat="1" ht="88.5" customHeight="1">
      <c r="A251" s="139" t="s">
        <v>474</v>
      </c>
      <c r="B251" s="139" t="s">
        <v>455</v>
      </c>
      <c r="C251" s="321">
        <v>5643</v>
      </c>
      <c r="D251" s="122" t="s">
        <v>281</v>
      </c>
      <c r="E251" s="236" t="s">
        <v>657</v>
      </c>
    </row>
    <row r="252" spans="1:5" s="49" customFormat="1" ht="158.25" customHeight="1">
      <c r="A252" s="140"/>
      <c r="B252" s="129"/>
      <c r="C252" s="321">
        <v>1978</v>
      </c>
      <c r="D252" s="82" t="s">
        <v>282</v>
      </c>
      <c r="E252" s="236" t="s">
        <v>458</v>
      </c>
    </row>
    <row r="253" spans="1:5" ht="162.75" customHeight="1">
      <c r="A253" s="140"/>
      <c r="B253" s="129"/>
      <c r="C253" s="321">
        <v>4215</v>
      </c>
      <c r="D253" s="82" t="s">
        <v>283</v>
      </c>
      <c r="E253" s="236" t="s">
        <v>459</v>
      </c>
    </row>
    <row r="254" spans="1:5" ht="81.75" customHeight="1">
      <c r="A254" s="140"/>
      <c r="B254" s="129"/>
      <c r="C254" s="321">
        <v>3451</v>
      </c>
      <c r="D254" s="82" t="s">
        <v>284</v>
      </c>
      <c r="E254" s="236" t="s">
        <v>460</v>
      </c>
    </row>
    <row r="255" spans="1:5" ht="84.75" customHeight="1">
      <c r="A255" s="326"/>
      <c r="B255" s="326"/>
      <c r="C255" s="320">
        <v>816</v>
      </c>
      <c r="D255" s="82" t="s">
        <v>285</v>
      </c>
      <c r="E255" s="236" t="s">
        <v>461</v>
      </c>
    </row>
    <row r="256" spans="1:5" ht="72.75" customHeight="1">
      <c r="A256" s="366"/>
      <c r="B256" s="366"/>
      <c r="C256" s="321">
        <v>2293</v>
      </c>
      <c r="D256" s="82" t="s">
        <v>658</v>
      </c>
      <c r="E256" s="236" t="s">
        <v>659</v>
      </c>
    </row>
    <row r="257" spans="1:8" ht="105.75" customHeight="1">
      <c r="A257" s="326"/>
      <c r="B257" s="326"/>
      <c r="C257" s="321">
        <v>9124</v>
      </c>
      <c r="D257" s="82" t="s">
        <v>660</v>
      </c>
      <c r="E257" s="236" t="s">
        <v>661</v>
      </c>
    </row>
    <row r="258" spans="1:8" ht="67.5" customHeight="1">
      <c r="A258" s="257"/>
      <c r="B258" s="257"/>
      <c r="C258" s="321">
        <v>1218</v>
      </c>
      <c r="D258" s="82" t="s">
        <v>781</v>
      </c>
      <c r="E258" s="236" t="s">
        <v>782</v>
      </c>
    </row>
    <row r="259" spans="1:8" ht="82.5" customHeight="1">
      <c r="A259" s="139" t="s">
        <v>474</v>
      </c>
      <c r="B259" s="139" t="s">
        <v>455</v>
      </c>
      <c r="C259" s="321">
        <v>2759</v>
      </c>
      <c r="D259" s="122" t="s">
        <v>754</v>
      </c>
      <c r="E259" s="236" t="s">
        <v>755</v>
      </c>
    </row>
    <row r="260" spans="1:8" ht="83.25" customHeight="1">
      <c r="A260" s="131"/>
      <c r="B260" s="211"/>
      <c r="C260" s="321">
        <v>2808</v>
      </c>
      <c r="D260" s="82" t="s">
        <v>756</v>
      </c>
      <c r="E260" s="236" t="s">
        <v>757</v>
      </c>
    </row>
    <row r="261" spans="1:8" s="34" customFormat="1" ht="85.5" customHeight="1">
      <c r="A261" s="130"/>
      <c r="B261" s="213"/>
      <c r="C261" s="321">
        <v>9739</v>
      </c>
      <c r="D261" s="213" t="s">
        <v>279</v>
      </c>
      <c r="E261" s="236" t="s">
        <v>758</v>
      </c>
    </row>
    <row r="262" spans="1:8" s="34" customFormat="1" ht="97.5">
      <c r="A262" s="122" t="s">
        <v>462</v>
      </c>
      <c r="B262" s="82" t="s">
        <v>8</v>
      </c>
      <c r="C262" s="320">
        <f>1158+24+78</f>
        <v>1260</v>
      </c>
      <c r="D262" s="82" t="s">
        <v>456</v>
      </c>
      <c r="E262" s="123"/>
    </row>
    <row r="263" spans="1:8" s="34" customFormat="1" ht="64.5" customHeight="1">
      <c r="A263" s="506" t="s">
        <v>105</v>
      </c>
      <c r="B263" s="82" t="s">
        <v>106</v>
      </c>
      <c r="C263" s="320">
        <v>348</v>
      </c>
      <c r="D263" s="209" t="s">
        <v>276</v>
      </c>
      <c r="E263" s="323"/>
    </row>
    <row r="264" spans="1:8" s="34" customFormat="1" ht="102.75" customHeight="1">
      <c r="A264" s="524"/>
      <c r="B264" s="122" t="s">
        <v>107</v>
      </c>
      <c r="C264" s="320">
        <v>1427</v>
      </c>
      <c r="D264" s="82" t="s">
        <v>277</v>
      </c>
      <c r="E264" s="323"/>
    </row>
    <row r="265" spans="1:8" s="34" customFormat="1" ht="73.5" customHeight="1">
      <c r="A265" s="139" t="s">
        <v>852</v>
      </c>
      <c r="B265" s="82" t="s">
        <v>13</v>
      </c>
      <c r="C265" s="320">
        <v>2183</v>
      </c>
      <c r="D265" s="122" t="s">
        <v>445</v>
      </c>
      <c r="E265" s="323"/>
    </row>
    <row r="266" spans="1:8" s="34" customFormat="1" ht="65.25" customHeight="1">
      <c r="A266" s="236"/>
      <c r="B266" s="82" t="s">
        <v>107</v>
      </c>
      <c r="C266" s="320">
        <v>1920</v>
      </c>
      <c r="D266" s="122" t="s">
        <v>759</v>
      </c>
      <c r="E266" s="323"/>
    </row>
    <row r="267" spans="1:8" s="34" customFormat="1" ht="91.5" customHeight="1">
      <c r="A267" s="128" t="s">
        <v>463</v>
      </c>
      <c r="B267" s="128" t="s">
        <v>106</v>
      </c>
      <c r="C267" s="320">
        <v>3447</v>
      </c>
      <c r="D267" s="82" t="s">
        <v>663</v>
      </c>
      <c r="E267" s="324"/>
    </row>
    <row r="268" spans="1:8" s="34" customFormat="1" ht="120.75" customHeight="1">
      <c r="A268" s="257"/>
      <c r="B268" s="224"/>
      <c r="C268" s="320">
        <v>8060</v>
      </c>
      <c r="D268" s="82" t="s">
        <v>465</v>
      </c>
      <c r="E268" s="236" t="s">
        <v>655</v>
      </c>
    </row>
    <row r="269" spans="1:8" s="34" customFormat="1" ht="117">
      <c r="A269" s="139" t="s">
        <v>463</v>
      </c>
      <c r="B269" s="506" t="s">
        <v>466</v>
      </c>
      <c r="C269" s="320">
        <v>8261</v>
      </c>
      <c r="D269" s="82" t="s">
        <v>278</v>
      </c>
      <c r="E269" s="324"/>
      <c r="F269" s="23"/>
      <c r="G269" s="23"/>
      <c r="H269" s="23"/>
    </row>
    <row r="270" spans="1:8" s="34" customFormat="1" ht="82.5" customHeight="1">
      <c r="A270" s="131"/>
      <c r="B270" s="524"/>
      <c r="C270" s="320">
        <v>78</v>
      </c>
      <c r="D270" s="82" t="s">
        <v>464</v>
      </c>
      <c r="E270" s="236" t="s">
        <v>662</v>
      </c>
      <c r="F270" s="23"/>
      <c r="G270" s="23"/>
      <c r="H270" s="23"/>
    </row>
    <row r="271" spans="1:8" ht="87.75" customHeight="1">
      <c r="A271" s="128" t="s">
        <v>472</v>
      </c>
      <c r="B271" s="82" t="s">
        <v>106</v>
      </c>
      <c r="C271" s="320">
        <v>3074</v>
      </c>
      <c r="D271" s="82" t="s">
        <v>918</v>
      </c>
      <c r="E271" s="323"/>
      <c r="F271" s="23"/>
      <c r="G271" s="23"/>
      <c r="H271" s="23"/>
    </row>
    <row r="272" spans="1:8" ht="69.75" customHeight="1">
      <c r="A272" s="224"/>
      <c r="B272" s="224" t="s">
        <v>107</v>
      </c>
      <c r="C272" s="321">
        <v>1509</v>
      </c>
      <c r="D272" s="213" t="s">
        <v>279</v>
      </c>
      <c r="E272" s="325"/>
      <c r="F272" s="93"/>
      <c r="G272" s="94"/>
      <c r="H272" s="23"/>
    </row>
    <row r="273" spans="1:8" ht="93" customHeight="1">
      <c r="A273" s="128" t="s">
        <v>467</v>
      </c>
      <c r="B273" s="506" t="s">
        <v>8</v>
      </c>
      <c r="C273" s="320">
        <v>2969</v>
      </c>
      <c r="D273" s="82" t="s">
        <v>280</v>
      </c>
      <c r="E273" s="123"/>
      <c r="F273" s="93"/>
      <c r="G273" s="94"/>
      <c r="H273" s="23"/>
    </row>
    <row r="274" spans="1:8" ht="95.25" customHeight="1">
      <c r="A274" s="129"/>
      <c r="B274" s="524"/>
      <c r="C274" s="320">
        <v>788</v>
      </c>
      <c r="D274" s="82" t="s">
        <v>468</v>
      </c>
      <c r="E274" s="236" t="s">
        <v>657</v>
      </c>
      <c r="F274" s="93"/>
      <c r="G274" s="94"/>
      <c r="H274" s="23"/>
    </row>
    <row r="275" spans="1:8" ht="86.25" customHeight="1">
      <c r="A275" s="224"/>
      <c r="B275" s="82" t="s">
        <v>107</v>
      </c>
      <c r="C275" s="320">
        <v>1630</v>
      </c>
      <c r="D275" s="122" t="s">
        <v>468</v>
      </c>
      <c r="E275" s="123"/>
      <c r="F275" s="93"/>
      <c r="G275" s="94"/>
      <c r="H275" s="23"/>
    </row>
    <row r="276" spans="1:8" ht="81.75" customHeight="1">
      <c r="A276" s="506" t="s">
        <v>108</v>
      </c>
      <c r="B276" s="213" t="s">
        <v>13</v>
      </c>
      <c r="C276" s="321">
        <v>917</v>
      </c>
      <c r="D276" s="211" t="s">
        <v>284</v>
      </c>
      <c r="E276" s="168"/>
      <c r="F276" s="93"/>
      <c r="G276" s="94"/>
      <c r="H276" s="23"/>
    </row>
    <row r="277" spans="1:8" s="21" customFormat="1" ht="45.75" customHeight="1">
      <c r="A277" s="524"/>
      <c r="B277" s="82" t="s">
        <v>109</v>
      </c>
      <c r="C277" s="321">
        <v>92</v>
      </c>
      <c r="D277" s="82" t="s">
        <v>285</v>
      </c>
      <c r="E277" s="168"/>
      <c r="F277" s="93"/>
      <c r="G277" s="95"/>
      <c r="H277" s="23"/>
    </row>
    <row r="278" spans="1:8" ht="109.5" customHeight="1">
      <c r="A278" s="192" t="s">
        <v>693</v>
      </c>
      <c r="B278" s="82" t="s">
        <v>110</v>
      </c>
      <c r="C278" s="321">
        <f>860+251</f>
        <v>1111</v>
      </c>
      <c r="D278" s="122" t="s">
        <v>469</v>
      </c>
      <c r="E278" s="325"/>
      <c r="F278" s="93"/>
      <c r="G278" s="94"/>
      <c r="H278" s="23"/>
    </row>
    <row r="279" spans="1:8" ht="51" customHeight="1">
      <c r="A279" s="224" t="s">
        <v>923</v>
      </c>
      <c r="B279" s="213" t="s">
        <v>111</v>
      </c>
      <c r="C279" s="320">
        <v>317</v>
      </c>
      <c r="D279" s="82" t="s">
        <v>470</v>
      </c>
      <c r="E279" s="323"/>
      <c r="F279" s="93"/>
      <c r="G279" s="94"/>
      <c r="H279" s="23"/>
    </row>
    <row r="280" spans="1:8" ht="20.100000000000001" customHeight="1">
      <c r="A280" s="18" t="s">
        <v>112</v>
      </c>
      <c r="B280" s="9"/>
      <c r="C280" s="9">
        <f>SUM(C281:C296)</f>
        <v>620432</v>
      </c>
      <c r="D280" s="19"/>
      <c r="E280" s="163"/>
      <c r="F280" s="93"/>
      <c r="G280" s="94"/>
      <c r="H280" s="23"/>
    </row>
    <row r="281" spans="1:8" ht="117">
      <c r="A281" s="350" t="s">
        <v>475</v>
      </c>
      <c r="B281" s="354" t="s">
        <v>113</v>
      </c>
      <c r="C281" s="112">
        <v>84849</v>
      </c>
      <c r="D281" s="353" t="s">
        <v>666</v>
      </c>
      <c r="E281" s="163"/>
      <c r="F281" s="93"/>
      <c r="G281" s="94"/>
      <c r="H281" s="23"/>
    </row>
    <row r="282" spans="1:8" ht="64.5" customHeight="1">
      <c r="A282" s="356"/>
      <c r="B282" s="529" t="s">
        <v>476</v>
      </c>
      <c r="C282" s="112">
        <v>1789</v>
      </c>
      <c r="D282" s="367" t="s">
        <v>400</v>
      </c>
      <c r="E282" s="348" t="s">
        <v>924</v>
      </c>
      <c r="F282" s="93"/>
      <c r="G282" s="94"/>
      <c r="H282" s="23"/>
    </row>
    <row r="283" spans="1:8" s="29" customFormat="1" ht="82.5" customHeight="1">
      <c r="A283" s="356"/>
      <c r="B283" s="534"/>
      <c r="C283" s="112">
        <v>8933</v>
      </c>
      <c r="D283" s="348" t="s">
        <v>401</v>
      </c>
      <c r="E283" s="348" t="s">
        <v>925</v>
      </c>
      <c r="F283" s="93"/>
      <c r="G283" s="94"/>
      <c r="H283" s="23"/>
    </row>
    <row r="284" spans="1:8" s="29" customFormat="1" ht="97.5">
      <c r="A284" s="355"/>
      <c r="B284" s="355"/>
      <c r="C284" s="112">
        <v>163980</v>
      </c>
      <c r="D284" s="353" t="s">
        <v>667</v>
      </c>
      <c r="E284" s="348" t="s">
        <v>926</v>
      </c>
      <c r="F284" s="93"/>
      <c r="G284" s="94"/>
      <c r="H284" s="23"/>
    </row>
    <row r="285" spans="1:8" ht="83.25" customHeight="1">
      <c r="A285" s="356"/>
      <c r="B285" s="356"/>
      <c r="C285" s="112">
        <v>4604</v>
      </c>
      <c r="D285" s="353" t="s">
        <v>402</v>
      </c>
      <c r="E285" s="348" t="s">
        <v>927</v>
      </c>
      <c r="F285" s="93"/>
      <c r="G285" s="94"/>
      <c r="H285" s="23"/>
    </row>
    <row r="286" spans="1:8" ht="39">
      <c r="A286" s="356"/>
      <c r="B286" s="356"/>
      <c r="C286" s="256">
        <v>140380</v>
      </c>
      <c r="D286" s="209" t="s">
        <v>776</v>
      </c>
      <c r="E286" s="348"/>
      <c r="F286" s="23"/>
      <c r="G286" s="23"/>
      <c r="H286" s="23"/>
    </row>
    <row r="287" spans="1:8" s="49" customFormat="1" ht="103.5" customHeight="1">
      <c r="A287" s="356"/>
      <c r="B287" s="356"/>
      <c r="C287" s="256">
        <v>1979</v>
      </c>
      <c r="D287" s="209" t="s">
        <v>848</v>
      </c>
      <c r="E287" s="348" t="s">
        <v>928</v>
      </c>
      <c r="F287" s="23"/>
      <c r="G287" s="23"/>
      <c r="H287" s="23"/>
    </row>
    <row r="288" spans="1:8" ht="82.5" customHeight="1">
      <c r="A288" s="356"/>
      <c r="B288" s="351"/>
      <c r="C288" s="112">
        <v>6918</v>
      </c>
      <c r="D288" s="353" t="s">
        <v>777</v>
      </c>
      <c r="E288" s="348" t="s">
        <v>929</v>
      </c>
      <c r="F288" s="23"/>
      <c r="G288" s="23"/>
      <c r="H288" s="23"/>
    </row>
    <row r="289" spans="1:7" ht="68.25" customHeight="1">
      <c r="A289" s="351"/>
      <c r="B289" s="354" t="s">
        <v>114</v>
      </c>
      <c r="C289" s="112">
        <v>2069</v>
      </c>
      <c r="D289" s="368" t="s">
        <v>855</v>
      </c>
      <c r="E289" s="315"/>
    </row>
    <row r="290" spans="1:7" ht="118.5" customHeight="1">
      <c r="A290" s="350" t="s">
        <v>475</v>
      </c>
      <c r="B290" s="357" t="s">
        <v>403</v>
      </c>
      <c r="C290" s="202">
        <v>31591</v>
      </c>
      <c r="D290" s="211" t="s">
        <v>668</v>
      </c>
      <c r="E290" s="163"/>
    </row>
    <row r="291" spans="1:7" ht="180" customHeight="1">
      <c r="A291" s="356"/>
      <c r="B291" s="354" t="s">
        <v>115</v>
      </c>
      <c r="C291" s="112">
        <v>19232</v>
      </c>
      <c r="D291" s="209" t="s">
        <v>856</v>
      </c>
      <c r="E291" s="163"/>
    </row>
    <row r="292" spans="1:7" ht="58.5">
      <c r="A292" s="356"/>
      <c r="B292" s="354" t="s">
        <v>116</v>
      </c>
      <c r="C292" s="112">
        <v>24441</v>
      </c>
      <c r="D292" s="369" t="s">
        <v>404</v>
      </c>
      <c r="E292" s="163"/>
    </row>
    <row r="293" spans="1:7" ht="57.75" customHeight="1">
      <c r="A293" s="355"/>
      <c r="B293" s="354" t="s">
        <v>117</v>
      </c>
      <c r="C293" s="112">
        <v>3645</v>
      </c>
      <c r="D293" s="368" t="s">
        <v>669</v>
      </c>
      <c r="E293" s="163"/>
    </row>
    <row r="294" spans="1:7" ht="21" customHeight="1">
      <c r="A294" s="355"/>
      <c r="B294" s="354" t="s">
        <v>13</v>
      </c>
      <c r="C294" s="112">
        <v>225</v>
      </c>
      <c r="D294" s="370" t="s">
        <v>405</v>
      </c>
      <c r="E294" s="163"/>
    </row>
    <row r="295" spans="1:7" ht="39" customHeight="1">
      <c r="A295" s="351"/>
      <c r="B295" s="354" t="s">
        <v>406</v>
      </c>
      <c r="C295" s="112">
        <v>1250</v>
      </c>
      <c r="D295" s="368" t="s">
        <v>407</v>
      </c>
      <c r="E295" s="163"/>
    </row>
    <row r="296" spans="1:7" s="49" customFormat="1" ht="100.5" customHeight="1">
      <c r="A296" s="354" t="s">
        <v>118</v>
      </c>
      <c r="B296" s="354" t="s">
        <v>119</v>
      </c>
      <c r="C296" s="112">
        <v>124547</v>
      </c>
      <c r="D296" s="348" t="s">
        <v>670</v>
      </c>
      <c r="E296" s="163"/>
    </row>
    <row r="297" spans="1:7" ht="20.100000000000001" customHeight="1">
      <c r="A297" s="179" t="s">
        <v>120</v>
      </c>
      <c r="B297" s="180"/>
      <c r="C297" s="181">
        <f>SUM(C298:C301)</f>
        <v>23153</v>
      </c>
      <c r="D297" s="182"/>
      <c r="E297" s="100"/>
      <c r="F297" s="33"/>
      <c r="G297" s="35"/>
    </row>
    <row r="298" spans="1:7" ht="62.25" customHeight="1">
      <c r="A298" s="176" t="s">
        <v>346</v>
      </c>
      <c r="B298" s="176" t="s">
        <v>347</v>
      </c>
      <c r="C298" s="177">
        <v>97</v>
      </c>
      <c r="D298" s="122" t="s">
        <v>714</v>
      </c>
      <c r="E298" s="122" t="s">
        <v>720</v>
      </c>
    </row>
    <row r="299" spans="1:7" ht="79.5" customHeight="1">
      <c r="A299" s="73"/>
      <c r="B299" s="74"/>
      <c r="C299" s="177">
        <v>21313</v>
      </c>
      <c r="D299" s="122" t="s">
        <v>715</v>
      </c>
      <c r="E299" s="122" t="s">
        <v>716</v>
      </c>
    </row>
    <row r="300" spans="1:7" ht="81.75" customHeight="1">
      <c r="A300" s="74"/>
      <c r="B300" s="74"/>
      <c r="C300" s="178">
        <v>511</v>
      </c>
      <c r="D300" s="122" t="s">
        <v>717</v>
      </c>
      <c r="E300" s="122" t="s">
        <v>454</v>
      </c>
    </row>
    <row r="301" spans="1:7" ht="81" customHeight="1">
      <c r="A301" s="75"/>
      <c r="B301" s="76"/>
      <c r="C301" s="178">
        <v>1232</v>
      </c>
      <c r="D301" s="122" t="s">
        <v>718</v>
      </c>
      <c r="E301" s="122" t="s">
        <v>719</v>
      </c>
    </row>
    <row r="302" spans="1:7" ht="20.100000000000001" customHeight="1">
      <c r="A302" s="313" t="s">
        <v>121</v>
      </c>
      <c r="B302" s="9"/>
      <c r="C302" s="9">
        <f>SUM(C303:C321)</f>
        <v>25589</v>
      </c>
      <c r="D302" s="19"/>
      <c r="E302" s="163"/>
    </row>
    <row r="303" spans="1:7" ht="55.5" customHeight="1">
      <c r="A303" s="529" t="s">
        <v>735</v>
      </c>
      <c r="B303" s="126" t="s">
        <v>736</v>
      </c>
      <c r="C303" s="304">
        <v>3161</v>
      </c>
      <c r="D303" s="209" t="s">
        <v>792</v>
      </c>
      <c r="E303" s="314"/>
    </row>
    <row r="304" spans="1:7" ht="45.75" customHeight="1">
      <c r="A304" s="536"/>
      <c r="B304" s="126" t="s">
        <v>737</v>
      </c>
      <c r="C304" s="304">
        <v>6</v>
      </c>
      <c r="D304" s="209" t="s">
        <v>453</v>
      </c>
      <c r="E304" s="314"/>
    </row>
    <row r="305" spans="1:5" ht="23.25" customHeight="1">
      <c r="A305" s="126" t="s">
        <v>738</v>
      </c>
      <c r="B305" s="126" t="s">
        <v>753</v>
      </c>
      <c r="C305" s="111">
        <v>73</v>
      </c>
      <c r="D305" s="305" t="s">
        <v>908</v>
      </c>
      <c r="E305" s="163"/>
    </row>
    <row r="306" spans="1:5" ht="66" customHeight="1">
      <c r="A306" s="126" t="s">
        <v>739</v>
      </c>
      <c r="B306" s="126" t="s">
        <v>753</v>
      </c>
      <c r="C306" s="316">
        <v>4949</v>
      </c>
      <c r="D306" s="122" t="s">
        <v>711</v>
      </c>
      <c r="E306" s="221"/>
    </row>
    <row r="307" spans="1:5" ht="52.5" customHeight="1">
      <c r="A307" s="529" t="s">
        <v>740</v>
      </c>
      <c r="B307" s="126" t="s">
        <v>106</v>
      </c>
      <c r="C307" s="316">
        <v>1800</v>
      </c>
      <c r="D307" s="306" t="s">
        <v>909</v>
      </c>
      <c r="E307" s="163"/>
    </row>
    <row r="308" spans="1:5" s="49" customFormat="1" ht="52.5" customHeight="1">
      <c r="A308" s="534"/>
      <c r="B308" s="126" t="s">
        <v>793</v>
      </c>
      <c r="C308" s="317">
        <v>1283</v>
      </c>
      <c r="D308" s="307" t="s">
        <v>909</v>
      </c>
      <c r="E308" s="163"/>
    </row>
    <row r="309" spans="1:5" ht="65.25" customHeight="1">
      <c r="A309" s="504"/>
      <c r="B309" s="126" t="s">
        <v>122</v>
      </c>
      <c r="C309" s="317">
        <v>2773</v>
      </c>
      <c r="D309" s="308" t="s">
        <v>910</v>
      </c>
      <c r="E309" s="163"/>
    </row>
    <row r="310" spans="1:5" ht="46.5" customHeight="1">
      <c r="A310" s="529" t="s">
        <v>741</v>
      </c>
      <c r="B310" s="244" t="s">
        <v>753</v>
      </c>
      <c r="C310" s="316">
        <v>1056</v>
      </c>
      <c r="D310" s="305" t="s">
        <v>909</v>
      </c>
      <c r="E310" s="163"/>
    </row>
    <row r="311" spans="1:5" ht="39">
      <c r="A311" s="504"/>
      <c r="B311" s="126" t="s">
        <v>742</v>
      </c>
      <c r="C311" s="317">
        <v>366</v>
      </c>
      <c r="D311" s="308" t="s">
        <v>911</v>
      </c>
      <c r="E311" s="163"/>
    </row>
    <row r="312" spans="1:5" ht="27.75" customHeight="1">
      <c r="A312" s="529" t="s">
        <v>743</v>
      </c>
      <c r="B312" s="126" t="s">
        <v>736</v>
      </c>
      <c r="C312" s="111">
        <v>25</v>
      </c>
      <c r="D312" s="305" t="s">
        <v>908</v>
      </c>
      <c r="E312" s="163"/>
    </row>
    <row r="313" spans="1:5" s="34" customFormat="1" ht="66" customHeight="1">
      <c r="A313" s="504"/>
      <c r="B313" s="126" t="s">
        <v>744</v>
      </c>
      <c r="C313" s="316">
        <v>6094</v>
      </c>
      <c r="D313" s="309" t="s">
        <v>912</v>
      </c>
      <c r="E313" s="122" t="s">
        <v>326</v>
      </c>
    </row>
    <row r="314" spans="1:5" s="34" customFormat="1" ht="51.75" customHeight="1">
      <c r="A314" s="164" t="s">
        <v>745</v>
      </c>
      <c r="B314" s="126" t="s">
        <v>8</v>
      </c>
      <c r="C314" s="316">
        <v>1871</v>
      </c>
      <c r="D314" s="305" t="s">
        <v>913</v>
      </c>
      <c r="E314" s="163"/>
    </row>
    <row r="315" spans="1:5" s="34" customFormat="1" ht="63" customHeight="1">
      <c r="A315" s="165"/>
      <c r="B315" s="126" t="s">
        <v>746</v>
      </c>
      <c r="C315" s="316">
        <v>149</v>
      </c>
      <c r="D315" s="305" t="s">
        <v>914</v>
      </c>
      <c r="E315" s="163"/>
    </row>
    <row r="316" spans="1:5" s="34" customFormat="1" ht="84" customHeight="1">
      <c r="A316" s="165"/>
      <c r="B316" s="126" t="s">
        <v>747</v>
      </c>
      <c r="C316" s="317">
        <v>3</v>
      </c>
      <c r="D316" s="305" t="s">
        <v>915</v>
      </c>
      <c r="E316" s="163"/>
    </row>
    <row r="317" spans="1:5" s="34" customFormat="1" ht="53.25" customHeight="1">
      <c r="A317" s="355"/>
      <c r="B317" s="126" t="s">
        <v>748</v>
      </c>
      <c r="C317" s="316">
        <v>168</v>
      </c>
      <c r="D317" s="310" t="s">
        <v>916</v>
      </c>
      <c r="E317" s="163"/>
    </row>
    <row r="318" spans="1:5" s="34" customFormat="1" ht="69.75" customHeight="1">
      <c r="A318" s="357"/>
      <c r="B318" s="147" t="s">
        <v>749</v>
      </c>
      <c r="C318" s="317">
        <v>1406</v>
      </c>
      <c r="D318" s="311" t="s">
        <v>917</v>
      </c>
      <c r="E318" s="315"/>
    </row>
    <row r="319" spans="1:5" s="34" customFormat="1" ht="46.5" customHeight="1">
      <c r="A319" s="147" t="s">
        <v>750</v>
      </c>
      <c r="B319" s="147" t="s">
        <v>8</v>
      </c>
      <c r="C319" s="318">
        <v>260</v>
      </c>
      <c r="D319" s="311" t="s">
        <v>909</v>
      </c>
      <c r="E319" s="315"/>
    </row>
    <row r="320" spans="1:5" s="34" customFormat="1" ht="27" customHeight="1">
      <c r="A320" s="147" t="s">
        <v>751</v>
      </c>
      <c r="B320" s="147" t="s">
        <v>13</v>
      </c>
      <c r="C320" s="317">
        <v>40</v>
      </c>
      <c r="D320" s="312" t="s">
        <v>908</v>
      </c>
      <c r="E320" s="315"/>
    </row>
    <row r="321" spans="1:5" s="34" customFormat="1" ht="46.5" customHeight="1">
      <c r="A321" s="147" t="s">
        <v>752</v>
      </c>
      <c r="B321" s="126" t="s">
        <v>753</v>
      </c>
      <c r="C321" s="316">
        <v>106</v>
      </c>
      <c r="D321" s="308" t="s">
        <v>909</v>
      </c>
      <c r="E321" s="147"/>
    </row>
    <row r="322" spans="1:5" s="34" customFormat="1" ht="20.100000000000001" customHeight="1">
      <c r="A322" s="216" t="s">
        <v>477</v>
      </c>
      <c r="B322" s="217"/>
      <c r="C322" s="218">
        <f>SUM(C323:C340)</f>
        <v>18276</v>
      </c>
      <c r="D322" s="81"/>
      <c r="E322" s="100"/>
    </row>
    <row r="323" spans="1:5" s="34" customFormat="1" ht="86.25" customHeight="1">
      <c r="A323" s="529" t="s">
        <v>478</v>
      </c>
      <c r="B323" s="126" t="s">
        <v>13</v>
      </c>
      <c r="C323" s="89">
        <v>1387</v>
      </c>
      <c r="D323" s="83" t="s">
        <v>761</v>
      </c>
      <c r="E323" s="102"/>
    </row>
    <row r="324" spans="1:5" s="34" customFormat="1" ht="78">
      <c r="A324" s="536"/>
      <c r="B324" s="126" t="s">
        <v>479</v>
      </c>
      <c r="C324" s="208">
        <v>2518</v>
      </c>
      <c r="D324" s="209" t="s">
        <v>480</v>
      </c>
      <c r="E324" s="102"/>
    </row>
    <row r="325" spans="1:5" s="34" customFormat="1" ht="39">
      <c r="A325" s="164" t="s">
        <v>481</v>
      </c>
      <c r="B325" s="126" t="s">
        <v>482</v>
      </c>
      <c r="C325" s="117">
        <v>13</v>
      </c>
      <c r="D325" s="209" t="s">
        <v>483</v>
      </c>
      <c r="E325" s="102"/>
    </row>
    <row r="326" spans="1:5" s="34" customFormat="1" ht="78">
      <c r="A326" s="165"/>
      <c r="B326" s="126" t="s">
        <v>484</v>
      </c>
      <c r="C326" s="117">
        <v>269</v>
      </c>
      <c r="D326" s="82" t="s">
        <v>677</v>
      </c>
      <c r="E326" s="102"/>
    </row>
    <row r="327" spans="1:5" s="34" customFormat="1" ht="39">
      <c r="A327" s="165"/>
      <c r="B327" s="147" t="s">
        <v>485</v>
      </c>
      <c r="C327" s="210">
        <v>114</v>
      </c>
      <c r="D327" s="211" t="s">
        <v>486</v>
      </c>
      <c r="E327" s="55"/>
    </row>
    <row r="328" spans="1:5" s="34" customFormat="1" ht="78">
      <c r="A328" s="165"/>
      <c r="B328" s="126" t="s">
        <v>487</v>
      </c>
      <c r="C328" s="117">
        <v>710</v>
      </c>
      <c r="D328" s="209" t="s">
        <v>488</v>
      </c>
      <c r="E328" s="102"/>
    </row>
    <row r="329" spans="1:5" s="34" customFormat="1" ht="27.75" customHeight="1">
      <c r="A329" s="165"/>
      <c r="B329" s="126" t="s">
        <v>489</v>
      </c>
      <c r="C329" s="117">
        <v>23</v>
      </c>
      <c r="D329" s="209" t="s">
        <v>490</v>
      </c>
      <c r="E329" s="103"/>
    </row>
    <row r="330" spans="1:5" s="34" customFormat="1" ht="78">
      <c r="A330" s="147"/>
      <c r="B330" s="126" t="s">
        <v>8</v>
      </c>
      <c r="C330" s="117">
        <v>170</v>
      </c>
      <c r="D330" s="209" t="s">
        <v>505</v>
      </c>
      <c r="E330" s="103"/>
    </row>
    <row r="331" spans="1:5" s="34" customFormat="1" ht="45" customHeight="1">
      <c r="A331" s="532" t="s">
        <v>491</v>
      </c>
      <c r="B331" s="212" t="s">
        <v>13</v>
      </c>
      <c r="C331" s="89">
        <v>320</v>
      </c>
      <c r="D331" s="123" t="s">
        <v>679</v>
      </c>
      <c r="E331" s="100"/>
    </row>
    <row r="332" spans="1:5" s="28" customFormat="1" ht="162.75" customHeight="1">
      <c r="A332" s="533"/>
      <c r="B332" s="212" t="s">
        <v>492</v>
      </c>
      <c r="C332" s="89">
        <v>3143</v>
      </c>
      <c r="D332" s="123" t="s">
        <v>827</v>
      </c>
      <c r="E332" s="100"/>
    </row>
    <row r="333" spans="1:5" s="28" customFormat="1" ht="117">
      <c r="A333" s="164" t="s">
        <v>493</v>
      </c>
      <c r="B333" s="126" t="s">
        <v>494</v>
      </c>
      <c r="C333" s="146">
        <v>205</v>
      </c>
      <c r="D333" s="122" t="s">
        <v>495</v>
      </c>
      <c r="E333" s="103"/>
    </row>
    <row r="334" spans="1:5" s="28" customFormat="1" ht="117">
      <c r="A334" s="147"/>
      <c r="B334" s="126" t="s">
        <v>8</v>
      </c>
      <c r="C334" s="117">
        <v>175</v>
      </c>
      <c r="D334" s="209" t="s">
        <v>678</v>
      </c>
      <c r="E334" s="103"/>
    </row>
    <row r="335" spans="1:5" s="28" customFormat="1" ht="117">
      <c r="A335" s="164" t="s">
        <v>496</v>
      </c>
      <c r="B335" s="126" t="s">
        <v>8</v>
      </c>
      <c r="C335" s="117">
        <v>127</v>
      </c>
      <c r="D335" s="82" t="s">
        <v>497</v>
      </c>
      <c r="E335" s="103"/>
    </row>
    <row r="336" spans="1:5" s="28" customFormat="1" ht="136.5">
      <c r="A336" s="165"/>
      <c r="B336" s="147" t="s">
        <v>498</v>
      </c>
      <c r="C336" s="210">
        <v>7998</v>
      </c>
      <c r="D336" s="213" t="s">
        <v>499</v>
      </c>
      <c r="E336" s="48"/>
    </row>
    <row r="337" spans="1:5" s="28" customFormat="1" ht="78">
      <c r="A337" s="147"/>
      <c r="B337" s="126" t="s">
        <v>506</v>
      </c>
      <c r="C337" s="117">
        <v>61</v>
      </c>
      <c r="D337" s="209" t="s">
        <v>500</v>
      </c>
      <c r="E337" s="103"/>
    </row>
    <row r="338" spans="1:5" s="28" customFormat="1" ht="97.5">
      <c r="A338" s="529" t="s">
        <v>501</v>
      </c>
      <c r="B338" s="126" t="s">
        <v>8</v>
      </c>
      <c r="C338" s="219">
        <v>703</v>
      </c>
      <c r="D338" s="209" t="s">
        <v>502</v>
      </c>
      <c r="E338" s="103"/>
    </row>
    <row r="339" spans="1:5" s="28" customFormat="1" ht="78">
      <c r="A339" s="534"/>
      <c r="B339" s="164" t="s">
        <v>503</v>
      </c>
      <c r="C339" s="215">
        <v>291</v>
      </c>
      <c r="D339" s="209" t="s">
        <v>762</v>
      </c>
      <c r="E339" s="56"/>
    </row>
    <row r="340" spans="1:5" s="28" customFormat="1" ht="39">
      <c r="A340" s="534"/>
      <c r="B340" s="164" t="s">
        <v>791</v>
      </c>
      <c r="C340" s="215">
        <v>49</v>
      </c>
      <c r="D340" s="209" t="s">
        <v>504</v>
      </c>
      <c r="E340" s="103"/>
    </row>
    <row r="341" spans="1:5" s="28" customFormat="1" ht="20.100000000000001" customHeight="1">
      <c r="A341" s="345" t="s">
        <v>376</v>
      </c>
      <c r="B341" s="346"/>
      <c r="C341" s="346">
        <f>SUM(C342:C357)</f>
        <v>6932</v>
      </c>
      <c r="D341" s="347"/>
      <c r="E341" s="100"/>
    </row>
    <row r="342" spans="1:5" s="28" customFormat="1" ht="78">
      <c r="A342" s="113" t="s">
        <v>377</v>
      </c>
      <c r="B342" s="126" t="s">
        <v>110</v>
      </c>
      <c r="C342" s="115">
        <v>810</v>
      </c>
      <c r="D342" s="123" t="s">
        <v>646</v>
      </c>
      <c r="E342" s="103"/>
    </row>
    <row r="343" spans="1:5" s="28" customFormat="1" ht="117">
      <c r="A343" s="341" t="s">
        <v>774</v>
      </c>
      <c r="B343" s="126" t="s">
        <v>110</v>
      </c>
      <c r="C343" s="112">
        <v>2384</v>
      </c>
      <c r="D343" s="123" t="s">
        <v>378</v>
      </c>
      <c r="E343" s="103"/>
    </row>
    <row r="344" spans="1:5" s="28" customFormat="1" ht="93.75" customHeight="1">
      <c r="A344" s="342"/>
      <c r="B344" s="126" t="s">
        <v>379</v>
      </c>
      <c r="C344" s="112">
        <v>658</v>
      </c>
      <c r="D344" s="123" t="s">
        <v>380</v>
      </c>
      <c r="E344" s="103"/>
    </row>
    <row r="345" spans="1:5" s="28" customFormat="1" ht="49.5" customHeight="1">
      <c r="A345" s="343"/>
      <c r="B345" s="126" t="s">
        <v>381</v>
      </c>
      <c r="C345" s="112">
        <v>61</v>
      </c>
      <c r="D345" s="123" t="s">
        <v>647</v>
      </c>
      <c r="E345" s="103"/>
    </row>
    <row r="346" spans="1:5" s="28" customFormat="1" ht="39" customHeight="1">
      <c r="A346" s="341" t="s">
        <v>694</v>
      </c>
      <c r="B346" s="126" t="s">
        <v>382</v>
      </c>
      <c r="C346" s="344">
        <v>232</v>
      </c>
      <c r="D346" s="123" t="s">
        <v>919</v>
      </c>
      <c r="E346" s="103"/>
    </row>
    <row r="347" spans="1:5" s="28" customFormat="1" ht="58.5">
      <c r="A347" s="342"/>
      <c r="B347" s="126" t="s">
        <v>383</v>
      </c>
      <c r="C347" s="344">
        <v>105</v>
      </c>
      <c r="D347" s="123" t="s">
        <v>842</v>
      </c>
      <c r="E347" s="103"/>
    </row>
    <row r="348" spans="1:5" s="28" customFormat="1" ht="63.75" customHeight="1">
      <c r="A348" s="342"/>
      <c r="B348" s="126" t="s">
        <v>384</v>
      </c>
      <c r="C348" s="344">
        <v>212</v>
      </c>
      <c r="D348" s="123" t="s">
        <v>843</v>
      </c>
      <c r="E348" s="103"/>
    </row>
    <row r="349" spans="1:5" ht="58.5">
      <c r="A349" s="342"/>
      <c r="B349" s="126" t="s">
        <v>385</v>
      </c>
      <c r="C349" s="344">
        <v>228</v>
      </c>
      <c r="D349" s="123" t="s">
        <v>386</v>
      </c>
      <c r="E349" s="103"/>
    </row>
    <row r="350" spans="1:5" ht="58.5">
      <c r="A350" s="343"/>
      <c r="B350" s="126" t="s">
        <v>387</v>
      </c>
      <c r="C350" s="344">
        <v>285</v>
      </c>
      <c r="D350" s="123" t="s">
        <v>920</v>
      </c>
      <c r="E350" s="103"/>
    </row>
    <row r="351" spans="1:5" ht="69" customHeight="1">
      <c r="A351" s="341" t="s">
        <v>473</v>
      </c>
      <c r="B351" s="113" t="s">
        <v>13</v>
      </c>
      <c r="C351" s="112">
        <v>129</v>
      </c>
      <c r="D351" s="123" t="s">
        <v>388</v>
      </c>
      <c r="E351" s="103"/>
    </row>
    <row r="352" spans="1:5" ht="58.5">
      <c r="A352" s="343"/>
      <c r="B352" s="343" t="s">
        <v>389</v>
      </c>
      <c r="C352" s="202">
        <v>237</v>
      </c>
      <c r="D352" s="236" t="s">
        <v>921</v>
      </c>
      <c r="E352" s="48"/>
    </row>
    <row r="353" spans="1:5" ht="67.5" customHeight="1">
      <c r="A353" s="341" t="s">
        <v>390</v>
      </c>
      <c r="B353" s="113" t="s">
        <v>13</v>
      </c>
      <c r="C353" s="112">
        <v>204</v>
      </c>
      <c r="D353" s="123" t="s">
        <v>391</v>
      </c>
      <c r="E353" s="103"/>
    </row>
    <row r="354" spans="1:5" ht="54" customHeight="1">
      <c r="A354" s="343"/>
      <c r="B354" s="113" t="s">
        <v>392</v>
      </c>
      <c r="C354" s="112">
        <v>106</v>
      </c>
      <c r="D354" s="123" t="s">
        <v>393</v>
      </c>
      <c r="E354" s="103"/>
    </row>
    <row r="355" spans="1:5" ht="39" customHeight="1">
      <c r="A355" s="535" t="s">
        <v>765</v>
      </c>
      <c r="B355" s="114" t="s">
        <v>13</v>
      </c>
      <c r="C355" s="112">
        <v>41</v>
      </c>
      <c r="D355" s="123" t="s">
        <v>394</v>
      </c>
      <c r="E355" s="103"/>
    </row>
    <row r="356" spans="1:5" ht="85.5" customHeight="1">
      <c r="A356" s="530"/>
      <c r="B356" s="113" t="s">
        <v>395</v>
      </c>
      <c r="C356" s="112">
        <v>1036</v>
      </c>
      <c r="D356" s="123" t="s">
        <v>648</v>
      </c>
      <c r="E356" s="103"/>
    </row>
    <row r="357" spans="1:5" ht="48.75" customHeight="1">
      <c r="A357" s="343"/>
      <c r="B357" s="113" t="s">
        <v>396</v>
      </c>
      <c r="C357" s="112">
        <v>204</v>
      </c>
      <c r="D357" s="123" t="s">
        <v>397</v>
      </c>
      <c r="E357" s="103"/>
    </row>
    <row r="358" spans="1:5" ht="20.100000000000001" customHeight="1">
      <c r="A358" s="18" t="s">
        <v>316</v>
      </c>
      <c r="B358" s="9"/>
      <c r="C358" s="9">
        <f>SUM(C359:C363)</f>
        <v>9341</v>
      </c>
      <c r="D358" s="19"/>
      <c r="E358" s="92"/>
    </row>
    <row r="359" spans="1:5" ht="59.25" customHeight="1">
      <c r="A359" s="298" t="s">
        <v>695</v>
      </c>
      <c r="B359" s="299" t="s">
        <v>13</v>
      </c>
      <c r="C359" s="300">
        <v>451</v>
      </c>
      <c r="D359" s="299" t="s">
        <v>844</v>
      </c>
      <c r="E359" s="104"/>
    </row>
    <row r="360" spans="1:5" ht="58.5">
      <c r="A360" s="301"/>
      <c r="B360" s="299" t="s">
        <v>308</v>
      </c>
      <c r="C360" s="300">
        <v>5807</v>
      </c>
      <c r="D360" s="302" t="s">
        <v>905</v>
      </c>
      <c r="E360" s="104"/>
    </row>
    <row r="361" spans="1:5" ht="125.25" customHeight="1">
      <c r="A361" s="301"/>
      <c r="B361" s="299" t="s">
        <v>309</v>
      </c>
      <c r="C361" s="300">
        <v>1656</v>
      </c>
      <c r="D361" s="302" t="s">
        <v>906</v>
      </c>
      <c r="E361" s="104"/>
    </row>
    <row r="362" spans="1:5" s="21" customFormat="1" ht="52.5" customHeight="1">
      <c r="A362" s="301"/>
      <c r="B362" s="299" t="s">
        <v>310</v>
      </c>
      <c r="C362" s="300">
        <v>95</v>
      </c>
      <c r="D362" s="302" t="s">
        <v>845</v>
      </c>
      <c r="E362" s="104"/>
    </row>
    <row r="363" spans="1:5" ht="58.5">
      <c r="A363" s="303"/>
      <c r="B363" s="299" t="s">
        <v>311</v>
      </c>
      <c r="C363" s="300">
        <v>1332</v>
      </c>
      <c r="D363" s="302" t="s">
        <v>907</v>
      </c>
      <c r="E363" s="104"/>
    </row>
    <row r="364" spans="1:5" ht="20.100000000000001" customHeight="1">
      <c r="A364" s="156" t="s">
        <v>317</v>
      </c>
      <c r="B364" s="9"/>
      <c r="C364" s="9">
        <f>SUM(C365:C378)</f>
        <v>3050</v>
      </c>
      <c r="D364" s="19"/>
      <c r="E364" s="100"/>
    </row>
    <row r="365" spans="1:5" ht="48.75" customHeight="1">
      <c r="A365" s="143" t="s">
        <v>318</v>
      </c>
      <c r="B365" s="144" t="s">
        <v>859</v>
      </c>
      <c r="C365" s="146">
        <v>419</v>
      </c>
      <c r="D365" s="128" t="s">
        <v>286</v>
      </c>
      <c r="E365" s="92"/>
    </row>
    <row r="366" spans="1:5" ht="45.75" customHeight="1">
      <c r="A366" s="145"/>
      <c r="B366" s="144" t="s">
        <v>860</v>
      </c>
      <c r="C366" s="146">
        <v>124</v>
      </c>
      <c r="D366" s="128" t="s">
        <v>288</v>
      </c>
      <c r="E366" s="92"/>
    </row>
    <row r="367" spans="1:5" ht="42" customHeight="1">
      <c r="A367" s="145"/>
      <c r="B367" s="144" t="s">
        <v>861</v>
      </c>
      <c r="C367" s="146">
        <v>577</v>
      </c>
      <c r="D367" s="128" t="s">
        <v>289</v>
      </c>
      <c r="E367" s="92"/>
    </row>
    <row r="368" spans="1:5" ht="48.75" customHeight="1">
      <c r="A368" s="145"/>
      <c r="B368" s="144" t="s">
        <v>862</v>
      </c>
      <c r="C368" s="146">
        <v>348</v>
      </c>
      <c r="D368" s="122" t="s">
        <v>290</v>
      </c>
      <c r="E368" s="92"/>
    </row>
    <row r="369" spans="1:5" ht="39">
      <c r="A369" s="147"/>
      <c r="B369" s="148" t="s">
        <v>863</v>
      </c>
      <c r="C369" s="149">
        <v>59</v>
      </c>
      <c r="D369" s="122" t="s">
        <v>291</v>
      </c>
      <c r="E369" s="46"/>
    </row>
    <row r="370" spans="1:5" ht="58.5">
      <c r="A370" s="150" t="s">
        <v>319</v>
      </c>
      <c r="B370" s="144" t="s">
        <v>859</v>
      </c>
      <c r="C370" s="146">
        <v>160</v>
      </c>
      <c r="D370" s="122" t="s">
        <v>332</v>
      </c>
      <c r="E370" s="92"/>
    </row>
    <row r="371" spans="1:5" ht="23.25" customHeight="1">
      <c r="A371" s="489" t="s">
        <v>320</v>
      </c>
      <c r="B371" s="144" t="s">
        <v>859</v>
      </c>
      <c r="C371" s="146">
        <v>5</v>
      </c>
      <c r="D371" s="122" t="s">
        <v>333</v>
      </c>
      <c r="E371" s="103"/>
    </row>
    <row r="372" spans="1:5" ht="39">
      <c r="A372" s="490"/>
      <c r="B372" s="144" t="s">
        <v>864</v>
      </c>
      <c r="C372" s="146">
        <v>113</v>
      </c>
      <c r="D372" s="122" t="s">
        <v>292</v>
      </c>
      <c r="E372" s="103"/>
    </row>
    <row r="373" spans="1:5" ht="39">
      <c r="A373" s="490"/>
      <c r="B373" s="148" t="s">
        <v>865</v>
      </c>
      <c r="C373" s="149">
        <v>12</v>
      </c>
      <c r="D373" s="122" t="s">
        <v>831</v>
      </c>
      <c r="E373" s="48"/>
    </row>
    <row r="374" spans="1:5" ht="58.5">
      <c r="A374" s="491"/>
      <c r="B374" s="148" t="s">
        <v>866</v>
      </c>
      <c r="C374" s="149">
        <v>85</v>
      </c>
      <c r="D374" s="122" t="s">
        <v>334</v>
      </c>
      <c r="E374" s="100"/>
    </row>
    <row r="375" spans="1:5" ht="39">
      <c r="A375" s="143" t="s">
        <v>321</v>
      </c>
      <c r="B375" s="144" t="s">
        <v>859</v>
      </c>
      <c r="C375" s="151">
        <f>558+2</f>
        <v>560</v>
      </c>
      <c r="D375" s="128" t="s">
        <v>287</v>
      </c>
      <c r="E375" s="100"/>
    </row>
    <row r="376" spans="1:5" ht="39">
      <c r="A376" s="152"/>
      <c r="B376" s="144" t="s">
        <v>867</v>
      </c>
      <c r="C376" s="151">
        <f>245+96+6+151+1</f>
        <v>499</v>
      </c>
      <c r="D376" s="128" t="s">
        <v>287</v>
      </c>
      <c r="E376" s="100"/>
    </row>
    <row r="377" spans="1:5" ht="39">
      <c r="A377" s="152"/>
      <c r="B377" s="144" t="s">
        <v>868</v>
      </c>
      <c r="C377" s="146">
        <v>69</v>
      </c>
      <c r="D377" s="122" t="s">
        <v>293</v>
      </c>
      <c r="E377" s="124"/>
    </row>
    <row r="378" spans="1:5" s="49" customFormat="1" ht="39">
      <c r="A378" s="153"/>
      <c r="B378" s="148" t="s">
        <v>869</v>
      </c>
      <c r="C378" s="149">
        <v>20</v>
      </c>
      <c r="D378" s="122" t="s">
        <v>294</v>
      </c>
      <c r="E378" s="124"/>
    </row>
    <row r="379" spans="1:5" ht="20.100000000000001" customHeight="1">
      <c r="A379" s="86" t="s">
        <v>322</v>
      </c>
      <c r="B379" s="9"/>
      <c r="C379" s="9">
        <f>SUM(C380:C423)</f>
        <v>15964</v>
      </c>
      <c r="D379" s="19"/>
      <c r="E379" s="100"/>
    </row>
    <row r="380" spans="1:5" ht="25.5" customHeight="1">
      <c r="A380" s="520" t="s">
        <v>408</v>
      </c>
      <c r="B380" s="123" t="s">
        <v>13</v>
      </c>
      <c r="C380" s="112">
        <v>358</v>
      </c>
      <c r="D380" s="123" t="s">
        <v>878</v>
      </c>
      <c r="E380" s="92"/>
    </row>
    <row r="381" spans="1:5" ht="32.25" customHeight="1">
      <c r="A381" s="493"/>
      <c r="B381" s="123" t="s">
        <v>124</v>
      </c>
      <c r="C381" s="112">
        <v>301</v>
      </c>
      <c r="D381" s="123" t="s">
        <v>125</v>
      </c>
      <c r="E381" s="92"/>
    </row>
    <row r="382" spans="1:5" ht="78">
      <c r="A382" s="520" t="s">
        <v>126</v>
      </c>
      <c r="B382" s="123" t="s">
        <v>13</v>
      </c>
      <c r="C382" s="112">
        <v>1385</v>
      </c>
      <c r="D382" s="123" t="s">
        <v>193</v>
      </c>
      <c r="E382" s="92"/>
    </row>
    <row r="383" spans="1:5" ht="39">
      <c r="A383" s="493"/>
      <c r="B383" s="123" t="s">
        <v>127</v>
      </c>
      <c r="C383" s="112">
        <v>2240</v>
      </c>
      <c r="D383" s="123" t="s">
        <v>194</v>
      </c>
      <c r="E383" s="92"/>
    </row>
    <row r="384" spans="1:5" ht="78">
      <c r="A384" s="520" t="s">
        <v>409</v>
      </c>
      <c r="B384" s="123" t="s">
        <v>13</v>
      </c>
      <c r="C384" s="112">
        <v>440</v>
      </c>
      <c r="D384" s="123" t="s">
        <v>429</v>
      </c>
      <c r="E384" s="92"/>
    </row>
    <row r="385" spans="1:5" ht="39">
      <c r="A385" s="493"/>
      <c r="B385" s="123" t="s">
        <v>128</v>
      </c>
      <c r="C385" s="112">
        <v>564</v>
      </c>
      <c r="D385" s="123" t="s">
        <v>643</v>
      </c>
      <c r="E385" s="92"/>
    </row>
    <row r="386" spans="1:5" ht="44.25" customHeight="1">
      <c r="A386" s="123" t="s">
        <v>410</v>
      </c>
      <c r="B386" s="123" t="s">
        <v>13</v>
      </c>
      <c r="C386" s="151">
        <f>408+11</f>
        <v>419</v>
      </c>
      <c r="D386" s="123" t="s">
        <v>643</v>
      </c>
      <c r="E386" s="92"/>
    </row>
    <row r="387" spans="1:5" ht="39">
      <c r="A387" s="123" t="s">
        <v>411</v>
      </c>
      <c r="B387" s="123" t="s">
        <v>129</v>
      </c>
      <c r="C387" s="112">
        <v>1110</v>
      </c>
      <c r="D387" s="123" t="s">
        <v>194</v>
      </c>
      <c r="E387" s="92"/>
    </row>
    <row r="388" spans="1:5" ht="46.5" customHeight="1">
      <c r="A388" s="520" t="s">
        <v>412</v>
      </c>
      <c r="B388" s="123" t="s">
        <v>13</v>
      </c>
      <c r="C388" s="151">
        <v>179</v>
      </c>
      <c r="D388" s="83" t="s">
        <v>643</v>
      </c>
      <c r="E388" s="92"/>
    </row>
    <row r="389" spans="1:5" ht="48.75" customHeight="1">
      <c r="A389" s="493"/>
      <c r="B389" s="229" t="s">
        <v>130</v>
      </c>
      <c r="C389" s="230">
        <v>603</v>
      </c>
      <c r="D389" s="231" t="s">
        <v>644</v>
      </c>
      <c r="E389" s="92"/>
    </row>
    <row r="390" spans="1:5" ht="32.25" customHeight="1">
      <c r="A390" s="493"/>
      <c r="B390" s="232" t="s">
        <v>131</v>
      </c>
      <c r="C390" s="151">
        <v>5</v>
      </c>
      <c r="D390" s="123" t="s">
        <v>645</v>
      </c>
      <c r="E390" s="92"/>
    </row>
    <row r="391" spans="1:5" s="13" customFormat="1" ht="31.5" customHeight="1">
      <c r="A391" s="520" t="s">
        <v>413</v>
      </c>
      <c r="B391" s="123" t="s">
        <v>13</v>
      </c>
      <c r="C391" s="112">
        <v>66</v>
      </c>
      <c r="D391" s="123" t="s">
        <v>123</v>
      </c>
      <c r="E391" s="92"/>
    </row>
    <row r="392" spans="1:5" ht="58.5">
      <c r="A392" s="493"/>
      <c r="B392" s="233" t="s">
        <v>132</v>
      </c>
      <c r="C392" s="112">
        <v>626</v>
      </c>
      <c r="D392" s="123" t="s">
        <v>123</v>
      </c>
      <c r="E392" s="92"/>
    </row>
    <row r="393" spans="1:5" ht="39">
      <c r="A393" s="520" t="s">
        <v>414</v>
      </c>
      <c r="B393" s="123" t="s">
        <v>8</v>
      </c>
      <c r="C393" s="112">
        <v>101</v>
      </c>
      <c r="D393" s="123" t="s">
        <v>643</v>
      </c>
      <c r="E393" s="92"/>
    </row>
    <row r="394" spans="1:5" ht="28.5" customHeight="1">
      <c r="A394" s="493"/>
      <c r="B394" s="123" t="s">
        <v>133</v>
      </c>
      <c r="C394" s="112">
        <v>154</v>
      </c>
      <c r="D394" s="123" t="s">
        <v>878</v>
      </c>
      <c r="E394" s="92"/>
    </row>
    <row r="395" spans="1:5" ht="41.25" customHeight="1">
      <c r="A395" s="520" t="s">
        <v>415</v>
      </c>
      <c r="B395" s="123" t="s">
        <v>134</v>
      </c>
      <c r="C395" s="112">
        <v>49</v>
      </c>
      <c r="D395" s="123" t="s">
        <v>123</v>
      </c>
      <c r="E395" s="92"/>
    </row>
    <row r="396" spans="1:5" ht="30.75" customHeight="1">
      <c r="A396" s="493"/>
      <c r="B396" s="123" t="s">
        <v>13</v>
      </c>
      <c r="C396" s="112">
        <v>12</v>
      </c>
      <c r="D396" s="123" t="s">
        <v>416</v>
      </c>
      <c r="E396" s="92"/>
    </row>
    <row r="397" spans="1:5" ht="39">
      <c r="A397" s="234" t="s">
        <v>696</v>
      </c>
      <c r="B397" s="123" t="s">
        <v>13</v>
      </c>
      <c r="C397" s="112">
        <v>43</v>
      </c>
      <c r="D397" s="123" t="s">
        <v>194</v>
      </c>
      <c r="E397" s="92"/>
    </row>
    <row r="398" spans="1:5" ht="78">
      <c r="A398" s="235"/>
      <c r="B398" s="123" t="s">
        <v>135</v>
      </c>
      <c r="C398" s="112">
        <v>288</v>
      </c>
      <c r="D398" s="123" t="s">
        <v>195</v>
      </c>
      <c r="E398" s="92"/>
    </row>
    <row r="399" spans="1:5" s="14" customFormat="1" ht="58.5">
      <c r="A399" s="236"/>
      <c r="B399" s="123" t="s">
        <v>131</v>
      </c>
      <c r="C399" s="112">
        <v>26</v>
      </c>
      <c r="D399" s="123" t="s">
        <v>417</v>
      </c>
      <c r="E399" s="92"/>
    </row>
    <row r="400" spans="1:5" s="14" customFormat="1" ht="39">
      <c r="A400" s="520" t="s">
        <v>418</v>
      </c>
      <c r="B400" s="123" t="s">
        <v>13</v>
      </c>
      <c r="C400" s="112">
        <v>764</v>
      </c>
      <c r="D400" s="123" t="s">
        <v>194</v>
      </c>
      <c r="E400" s="92"/>
    </row>
    <row r="401" spans="1:5" ht="30" customHeight="1">
      <c r="A401" s="520"/>
      <c r="B401" s="123" t="s">
        <v>136</v>
      </c>
      <c r="C401" s="112">
        <v>46</v>
      </c>
      <c r="D401" s="123" t="s">
        <v>123</v>
      </c>
      <c r="E401" s="92"/>
    </row>
    <row r="402" spans="1:5" ht="29.25" customHeight="1">
      <c r="A402" s="493"/>
      <c r="B402" s="123" t="s">
        <v>131</v>
      </c>
      <c r="C402" s="112">
        <v>15</v>
      </c>
      <c r="D402" s="123" t="s">
        <v>123</v>
      </c>
      <c r="E402" s="92"/>
    </row>
    <row r="403" spans="1:5" ht="46.5" customHeight="1">
      <c r="A403" s="520" t="s">
        <v>419</v>
      </c>
      <c r="B403" s="123" t="s">
        <v>13</v>
      </c>
      <c r="C403" s="112">
        <v>306</v>
      </c>
      <c r="D403" s="123" t="s">
        <v>194</v>
      </c>
      <c r="E403" s="92"/>
    </row>
    <row r="404" spans="1:5" ht="50.25" customHeight="1">
      <c r="A404" s="520"/>
      <c r="B404" s="123" t="s">
        <v>136</v>
      </c>
      <c r="C404" s="112">
        <v>31</v>
      </c>
      <c r="D404" s="123" t="s">
        <v>194</v>
      </c>
      <c r="E404" s="92"/>
    </row>
    <row r="405" spans="1:5" ht="30" customHeight="1">
      <c r="A405" s="493"/>
      <c r="B405" s="123" t="s">
        <v>131</v>
      </c>
      <c r="C405" s="112">
        <v>14</v>
      </c>
      <c r="D405" s="123" t="s">
        <v>125</v>
      </c>
      <c r="E405" s="92"/>
    </row>
    <row r="406" spans="1:5" ht="25.5" customHeight="1">
      <c r="A406" s="520" t="s">
        <v>420</v>
      </c>
      <c r="B406" s="123" t="s">
        <v>137</v>
      </c>
      <c r="C406" s="112">
        <v>26</v>
      </c>
      <c r="D406" s="123" t="s">
        <v>123</v>
      </c>
      <c r="E406" s="92"/>
    </row>
    <row r="407" spans="1:5" ht="26.25" customHeight="1">
      <c r="A407" s="493"/>
      <c r="B407" s="123" t="s">
        <v>136</v>
      </c>
      <c r="C407" s="112">
        <v>51</v>
      </c>
      <c r="D407" s="123" t="s">
        <v>123</v>
      </c>
      <c r="E407" s="92"/>
    </row>
    <row r="408" spans="1:5" ht="25.5" customHeight="1">
      <c r="A408" s="493"/>
      <c r="B408" s="123" t="s">
        <v>131</v>
      </c>
      <c r="C408" s="112">
        <v>12</v>
      </c>
      <c r="D408" s="123" t="s">
        <v>123</v>
      </c>
      <c r="E408" s="92"/>
    </row>
    <row r="409" spans="1:5" ht="54.75" customHeight="1">
      <c r="A409" s="123" t="s">
        <v>421</v>
      </c>
      <c r="B409" s="123" t="s">
        <v>13</v>
      </c>
      <c r="C409" s="112">
        <v>302</v>
      </c>
      <c r="D409" s="123" t="s">
        <v>194</v>
      </c>
      <c r="E409" s="92"/>
    </row>
    <row r="410" spans="1:5" ht="39">
      <c r="A410" s="529" t="s">
        <v>766</v>
      </c>
      <c r="B410" s="123" t="s">
        <v>13</v>
      </c>
      <c r="C410" s="112">
        <v>83</v>
      </c>
      <c r="D410" s="123" t="s">
        <v>797</v>
      </c>
      <c r="E410" s="92"/>
    </row>
    <row r="411" spans="1:5" ht="58.5" customHeight="1">
      <c r="A411" s="530"/>
      <c r="B411" s="123" t="s">
        <v>136</v>
      </c>
      <c r="C411" s="112">
        <v>66</v>
      </c>
      <c r="D411" s="123" t="s">
        <v>798</v>
      </c>
      <c r="E411" s="92"/>
    </row>
    <row r="412" spans="1:5" s="30" customFormat="1" ht="40.5" customHeight="1">
      <c r="A412" s="147"/>
      <c r="B412" s="123" t="s">
        <v>131</v>
      </c>
      <c r="C412" s="112">
        <v>7</v>
      </c>
      <c r="D412" s="123" t="s">
        <v>196</v>
      </c>
      <c r="E412" s="92"/>
    </row>
    <row r="413" spans="1:5" s="30" customFormat="1" ht="39">
      <c r="A413" s="520" t="s">
        <v>422</v>
      </c>
      <c r="B413" s="123" t="s">
        <v>13</v>
      </c>
      <c r="C413" s="112">
        <v>238</v>
      </c>
      <c r="D413" s="123" t="s">
        <v>194</v>
      </c>
      <c r="E413" s="92"/>
    </row>
    <row r="414" spans="1:5" s="30" customFormat="1" ht="58.5">
      <c r="A414" s="520"/>
      <c r="B414" s="126" t="s">
        <v>136</v>
      </c>
      <c r="C414" s="112">
        <v>801</v>
      </c>
      <c r="D414" s="123" t="s">
        <v>197</v>
      </c>
      <c r="E414" s="92"/>
    </row>
    <row r="415" spans="1:5" s="21" customFormat="1" ht="33.75" customHeight="1">
      <c r="A415" s="520" t="s">
        <v>423</v>
      </c>
      <c r="B415" s="123" t="s">
        <v>13</v>
      </c>
      <c r="C415" s="112">
        <v>77</v>
      </c>
      <c r="D415" s="237" t="s">
        <v>123</v>
      </c>
      <c r="E415" s="92"/>
    </row>
    <row r="416" spans="1:5" s="21" customFormat="1" ht="58.5">
      <c r="A416" s="493"/>
      <c r="B416" s="123" t="s">
        <v>136</v>
      </c>
      <c r="C416" s="112">
        <v>214</v>
      </c>
      <c r="D416" s="237" t="s">
        <v>197</v>
      </c>
      <c r="E416" s="92"/>
    </row>
    <row r="417" spans="1:7" s="22" customFormat="1" ht="54.75" customHeight="1">
      <c r="A417" s="123" t="s">
        <v>424</v>
      </c>
      <c r="B417" s="123" t="s">
        <v>13</v>
      </c>
      <c r="C417" s="112">
        <v>1920</v>
      </c>
      <c r="D417" s="123" t="s">
        <v>194</v>
      </c>
      <c r="E417" s="92"/>
    </row>
    <row r="418" spans="1:7" s="21" customFormat="1" ht="58.5">
      <c r="A418" s="531" t="s">
        <v>425</v>
      </c>
      <c r="B418" s="123" t="s">
        <v>13</v>
      </c>
      <c r="C418" s="112">
        <v>433</v>
      </c>
      <c r="D418" s="123" t="s">
        <v>430</v>
      </c>
      <c r="E418" s="92"/>
    </row>
    <row r="419" spans="1:7" s="21" customFormat="1" ht="78">
      <c r="A419" s="531"/>
      <c r="B419" s="233" t="s">
        <v>138</v>
      </c>
      <c r="C419" s="112">
        <v>984</v>
      </c>
      <c r="D419" s="123" t="s">
        <v>198</v>
      </c>
      <c r="E419" s="92"/>
    </row>
    <row r="420" spans="1:7" s="21" customFormat="1" ht="58.5">
      <c r="A420" s="123" t="s">
        <v>426</v>
      </c>
      <c r="B420" s="123" t="s">
        <v>124</v>
      </c>
      <c r="C420" s="112">
        <v>413</v>
      </c>
      <c r="D420" s="123" t="s">
        <v>194</v>
      </c>
      <c r="E420" s="92"/>
    </row>
    <row r="421" spans="1:7" s="21" customFormat="1" ht="44.25" customHeight="1">
      <c r="A421" s="520" t="s">
        <v>427</v>
      </c>
      <c r="B421" s="123" t="s">
        <v>13</v>
      </c>
      <c r="C421" s="112">
        <v>36</v>
      </c>
      <c r="D421" s="123" t="s">
        <v>194</v>
      </c>
      <c r="E421" s="92"/>
    </row>
    <row r="422" spans="1:7" s="21" customFormat="1" ht="31.5" customHeight="1">
      <c r="A422" s="493"/>
      <c r="B422" s="123" t="s">
        <v>139</v>
      </c>
      <c r="C422" s="112">
        <v>73</v>
      </c>
      <c r="D422" s="123" t="s">
        <v>125</v>
      </c>
      <c r="E422" s="92"/>
    </row>
    <row r="423" spans="1:7" s="21" customFormat="1" ht="29.25" customHeight="1">
      <c r="A423" s="123" t="s">
        <v>428</v>
      </c>
      <c r="B423" s="123" t="s">
        <v>13</v>
      </c>
      <c r="C423" s="112">
        <v>83</v>
      </c>
      <c r="D423" s="123" t="s">
        <v>123</v>
      </c>
      <c r="E423" s="100"/>
    </row>
    <row r="424" spans="1:7" s="21" customFormat="1" ht="20.100000000000001" customHeight="1">
      <c r="A424" s="253" t="s">
        <v>296</v>
      </c>
      <c r="B424" s="254"/>
      <c r="C424" s="254">
        <f>SUM(C425:C439)</f>
        <v>38242</v>
      </c>
      <c r="D424" s="255"/>
      <c r="E424" s="92"/>
    </row>
    <row r="425" spans="1:7" s="21" customFormat="1" ht="39">
      <c r="A425" s="243" t="s">
        <v>349</v>
      </c>
      <c r="B425" s="244" t="s">
        <v>350</v>
      </c>
      <c r="C425" s="245">
        <v>260</v>
      </c>
      <c r="D425" s="246" t="s">
        <v>879</v>
      </c>
      <c r="E425" s="105"/>
    </row>
    <row r="426" spans="1:7" s="21" customFormat="1" ht="71.25" customHeight="1">
      <c r="A426" s="247"/>
      <c r="B426" s="244" t="s">
        <v>351</v>
      </c>
      <c r="C426" s="245">
        <v>431</v>
      </c>
      <c r="D426" s="248" t="s">
        <v>880</v>
      </c>
      <c r="E426" s="105"/>
    </row>
    <row r="427" spans="1:7" s="21" customFormat="1" ht="63" customHeight="1">
      <c r="A427" s="249"/>
      <c r="B427" s="250" t="s">
        <v>13</v>
      </c>
      <c r="C427" s="245">
        <v>209</v>
      </c>
      <c r="D427" s="246" t="s">
        <v>881</v>
      </c>
      <c r="E427" s="105"/>
    </row>
    <row r="428" spans="1:7" s="21" customFormat="1" ht="60" customHeight="1">
      <c r="A428" s="243" t="s">
        <v>352</v>
      </c>
      <c r="B428" s="250" t="s">
        <v>13</v>
      </c>
      <c r="C428" s="245">
        <v>831</v>
      </c>
      <c r="D428" s="248" t="s">
        <v>882</v>
      </c>
      <c r="E428" s="105"/>
    </row>
    <row r="429" spans="1:7" s="49" customFormat="1" ht="64.5" customHeight="1">
      <c r="A429" s="249"/>
      <c r="B429" s="250" t="s">
        <v>353</v>
      </c>
      <c r="C429" s="245">
        <v>1453</v>
      </c>
      <c r="D429" s="248" t="s">
        <v>883</v>
      </c>
      <c r="E429" s="105"/>
    </row>
    <row r="430" spans="1:7" ht="58.5">
      <c r="A430" s="166" t="s">
        <v>354</v>
      </c>
      <c r="B430" s="250" t="s">
        <v>355</v>
      </c>
      <c r="C430" s="245">
        <v>2504</v>
      </c>
      <c r="D430" s="123" t="s">
        <v>891</v>
      </c>
      <c r="E430" s="105"/>
      <c r="F430" s="23"/>
      <c r="G430" s="23"/>
    </row>
    <row r="431" spans="1:7" ht="66.75" customHeight="1">
      <c r="A431" s="169"/>
      <c r="B431" s="250" t="s">
        <v>13</v>
      </c>
      <c r="C431" s="245">
        <v>1469</v>
      </c>
      <c r="D431" s="251" t="s">
        <v>884</v>
      </c>
      <c r="E431" s="105"/>
      <c r="F431" s="85"/>
      <c r="G431" s="94"/>
    </row>
    <row r="432" spans="1:7" ht="82.5" customHeight="1">
      <c r="A432" s="169"/>
      <c r="B432" s="250" t="s">
        <v>356</v>
      </c>
      <c r="C432" s="245">
        <v>1945</v>
      </c>
      <c r="D432" s="248" t="s">
        <v>885</v>
      </c>
      <c r="E432" s="105"/>
      <c r="F432" s="85"/>
      <c r="G432" s="94"/>
    </row>
    <row r="433" spans="1:9" ht="87.75" customHeight="1">
      <c r="A433" s="167"/>
      <c r="B433" s="250" t="s">
        <v>357</v>
      </c>
      <c r="C433" s="245">
        <v>7017</v>
      </c>
      <c r="D433" s="248" t="s">
        <v>886</v>
      </c>
      <c r="E433" s="105"/>
      <c r="F433" s="85"/>
      <c r="G433" s="94"/>
    </row>
    <row r="434" spans="1:9" s="32" customFormat="1" ht="27.75" customHeight="1">
      <c r="A434" s="521" t="s">
        <v>358</v>
      </c>
      <c r="B434" s="247" t="s">
        <v>783</v>
      </c>
      <c r="C434" s="252">
        <v>3</v>
      </c>
      <c r="D434" s="123" t="s">
        <v>784</v>
      </c>
      <c r="E434" s="105"/>
      <c r="F434" s="85"/>
      <c r="G434" s="94"/>
    </row>
    <row r="435" spans="1:9" s="49" customFormat="1" ht="67.5" customHeight="1">
      <c r="A435" s="582"/>
      <c r="B435" s="250" t="s">
        <v>13</v>
      </c>
      <c r="C435" s="245">
        <v>109</v>
      </c>
      <c r="D435" s="248" t="s">
        <v>887</v>
      </c>
      <c r="E435" s="105"/>
      <c r="F435" s="85"/>
      <c r="G435" s="94"/>
    </row>
    <row r="436" spans="1:9" ht="78">
      <c r="A436" s="167"/>
      <c r="B436" s="250" t="s">
        <v>359</v>
      </c>
      <c r="C436" s="245">
        <v>20857</v>
      </c>
      <c r="D436" s="251" t="s">
        <v>888</v>
      </c>
      <c r="E436" s="105"/>
      <c r="F436" s="23"/>
      <c r="G436" s="95"/>
    </row>
    <row r="437" spans="1:9" ht="156">
      <c r="A437" s="250" t="s">
        <v>360</v>
      </c>
      <c r="B437" s="250" t="s">
        <v>13</v>
      </c>
      <c r="C437" s="245">
        <v>302</v>
      </c>
      <c r="D437" s="251" t="s">
        <v>889</v>
      </c>
      <c r="E437" s="105"/>
      <c r="F437" s="85"/>
      <c r="G437" s="94"/>
    </row>
    <row r="438" spans="1:9" ht="98.25" customHeight="1">
      <c r="A438" s="522" t="s">
        <v>361</v>
      </c>
      <c r="B438" s="250" t="s">
        <v>13</v>
      </c>
      <c r="C438" s="245">
        <v>249</v>
      </c>
      <c r="D438" s="251" t="s">
        <v>890</v>
      </c>
      <c r="E438" s="105"/>
      <c r="F438" s="23"/>
      <c r="G438" s="95"/>
      <c r="H438" s="24"/>
      <c r="I438" s="25"/>
    </row>
    <row r="439" spans="1:9" s="49" customFormat="1" ht="67.5" customHeight="1">
      <c r="A439" s="523"/>
      <c r="B439" s="167" t="s">
        <v>832</v>
      </c>
      <c r="C439" s="245">
        <v>603</v>
      </c>
      <c r="D439" s="123" t="s">
        <v>760</v>
      </c>
      <c r="E439" s="105"/>
      <c r="F439" s="96"/>
      <c r="G439" s="94"/>
      <c r="H439" s="24"/>
      <c r="I439" s="25"/>
    </row>
    <row r="440" spans="1:9" s="49" customFormat="1" ht="20.100000000000001" customHeight="1">
      <c r="A440" s="216" t="s">
        <v>572</v>
      </c>
      <c r="B440" s="228"/>
      <c r="C440" s="228">
        <f>SUM(C441:C450)</f>
        <v>214213</v>
      </c>
      <c r="D440" s="83"/>
      <c r="E440" s="163"/>
      <c r="F440" s="85"/>
      <c r="G440" s="94"/>
      <c r="H440" s="24"/>
      <c r="I440" s="25"/>
    </row>
    <row r="441" spans="1:9" ht="87" customHeight="1">
      <c r="A441" s="220" t="s">
        <v>706</v>
      </c>
      <c r="B441" s="220" t="s">
        <v>707</v>
      </c>
      <c r="C441" s="226">
        <v>86150</v>
      </c>
      <c r="D441" s="213" t="s">
        <v>447</v>
      </c>
      <c r="E441" s="221"/>
      <c r="F441" s="23"/>
      <c r="G441" s="23"/>
      <c r="H441" s="23"/>
      <c r="I441" s="23"/>
    </row>
    <row r="442" spans="1:9" ht="67.5" customHeight="1">
      <c r="A442" s="222"/>
      <c r="B442" s="222"/>
      <c r="C442" s="223">
        <v>84</v>
      </c>
      <c r="D442" s="82" t="s">
        <v>141</v>
      </c>
      <c r="E442" s="122" t="s">
        <v>142</v>
      </c>
      <c r="G442" s="24"/>
      <c r="H442" s="24"/>
      <c r="I442" s="25"/>
    </row>
    <row r="443" spans="1:9" ht="87" customHeight="1">
      <c r="A443" s="222"/>
      <c r="B443" s="222"/>
      <c r="C443" s="223">
        <v>3048</v>
      </c>
      <c r="D443" s="82" t="s">
        <v>269</v>
      </c>
      <c r="E443" s="122" t="s">
        <v>448</v>
      </c>
      <c r="G443" s="24"/>
      <c r="H443" s="24"/>
      <c r="I443" s="25"/>
    </row>
    <row r="444" spans="1:9" ht="84.75" customHeight="1">
      <c r="A444" s="222"/>
      <c r="B444" s="222"/>
      <c r="C444" s="226">
        <v>69578</v>
      </c>
      <c r="D444" s="213" t="s">
        <v>268</v>
      </c>
      <c r="E444" s="224" t="s">
        <v>143</v>
      </c>
      <c r="G444" s="24"/>
      <c r="H444" s="24"/>
      <c r="I444" s="25"/>
    </row>
    <row r="445" spans="1:9" ht="66.75" customHeight="1">
      <c r="A445" s="222"/>
      <c r="B445" s="222"/>
      <c r="C445" s="225">
        <v>20483</v>
      </c>
      <c r="D445" s="122" t="s">
        <v>808</v>
      </c>
      <c r="E445" s="224"/>
      <c r="G445" s="24"/>
      <c r="H445" s="24"/>
      <c r="I445" s="25"/>
    </row>
    <row r="446" spans="1:9" ht="78">
      <c r="A446" s="222"/>
      <c r="B446" s="222"/>
      <c r="C446" s="226">
        <v>4982</v>
      </c>
      <c r="D446" s="213" t="s">
        <v>809</v>
      </c>
      <c r="E446" s="224" t="s">
        <v>810</v>
      </c>
      <c r="G446" s="24"/>
      <c r="H446" s="24"/>
      <c r="I446" s="25"/>
    </row>
    <row r="447" spans="1:9" ht="83.25" customHeight="1">
      <c r="A447" s="222"/>
      <c r="B447" s="222"/>
      <c r="C447" s="223">
        <v>3540</v>
      </c>
      <c r="D447" s="122" t="s">
        <v>811</v>
      </c>
      <c r="E447" s="122" t="s">
        <v>812</v>
      </c>
      <c r="G447" s="24"/>
      <c r="H447" s="24"/>
      <c r="I447" s="25"/>
    </row>
    <row r="448" spans="1:9" s="49" customFormat="1" ht="39.75" customHeight="1">
      <c r="A448" s="227"/>
      <c r="B448" s="227"/>
      <c r="C448" s="223">
        <v>6348</v>
      </c>
      <c r="D448" s="506" t="s">
        <v>813</v>
      </c>
      <c r="E448" s="221"/>
      <c r="G448" s="24"/>
      <c r="H448" s="24"/>
      <c r="I448" s="25"/>
    </row>
    <row r="449" spans="1:9" ht="84.75" customHeight="1">
      <c r="A449" s="164" t="s">
        <v>814</v>
      </c>
      <c r="B449" s="164" t="s">
        <v>708</v>
      </c>
      <c r="C449" s="223">
        <v>18800</v>
      </c>
      <c r="D449" s="524"/>
      <c r="E449" s="122" t="s">
        <v>815</v>
      </c>
      <c r="G449" s="24"/>
      <c r="H449" s="24"/>
      <c r="I449" s="25"/>
    </row>
    <row r="450" spans="1:9" ht="67.5" customHeight="1">
      <c r="A450" s="147"/>
      <c r="B450" s="147"/>
      <c r="C450" s="225">
        <v>1200</v>
      </c>
      <c r="D450" s="82" t="s">
        <v>446</v>
      </c>
      <c r="E450" s="122" t="s">
        <v>140</v>
      </c>
      <c r="G450" s="24"/>
      <c r="H450" s="24"/>
      <c r="I450" s="25"/>
    </row>
    <row r="451" spans="1:9" ht="20.100000000000001" customHeight="1">
      <c r="A451" s="186" t="s">
        <v>144</v>
      </c>
      <c r="B451" s="187"/>
      <c r="C451" s="187">
        <f>SUM(C452:C462)</f>
        <v>712741</v>
      </c>
      <c r="D451" s="54"/>
      <c r="E451" s="188"/>
      <c r="G451" s="23"/>
      <c r="H451" s="23"/>
      <c r="I451" s="23"/>
    </row>
    <row r="452" spans="1:9" ht="30" customHeight="1">
      <c r="A452" s="496" t="s">
        <v>297</v>
      </c>
      <c r="B452" s="183" t="s">
        <v>66</v>
      </c>
      <c r="C452" s="184">
        <f>ROUND(2932.66410481242,0)</f>
        <v>2933</v>
      </c>
      <c r="D452" s="565" t="s">
        <v>850</v>
      </c>
      <c r="E452" s="506" t="s">
        <v>872</v>
      </c>
      <c r="G452" s="23"/>
      <c r="H452" s="23"/>
      <c r="I452" s="23"/>
    </row>
    <row r="453" spans="1:9" ht="42.75" customHeight="1">
      <c r="A453" s="585"/>
      <c r="B453" s="183" t="s">
        <v>298</v>
      </c>
      <c r="C453" s="184">
        <f>ROUND(3305.13489945221,0)</f>
        <v>3305</v>
      </c>
      <c r="D453" s="566"/>
      <c r="E453" s="589"/>
      <c r="G453" s="23"/>
      <c r="H453" s="23"/>
      <c r="I453" s="23"/>
    </row>
    <row r="454" spans="1:9" ht="45.75" customHeight="1">
      <c r="A454" s="585"/>
      <c r="B454" s="183" t="s">
        <v>299</v>
      </c>
      <c r="C454" s="184">
        <f>ROUND(48291.2011025092,0)</f>
        <v>48291</v>
      </c>
      <c r="D454" s="566"/>
      <c r="E454" s="589"/>
    </row>
    <row r="455" spans="1:9" ht="43.5" customHeight="1">
      <c r="A455" s="585"/>
      <c r="B455" s="183" t="s">
        <v>301</v>
      </c>
      <c r="C455" s="184">
        <f>ROUND(26589.4879482544,0)</f>
        <v>26589</v>
      </c>
      <c r="D455" s="566"/>
      <c r="E455" s="589"/>
    </row>
    <row r="456" spans="1:9" ht="62.25" customHeight="1">
      <c r="A456" s="585"/>
      <c r="B456" s="183" t="s">
        <v>300</v>
      </c>
      <c r="C456" s="184">
        <f>ROUND(188271.170658313,0)</f>
        <v>188271</v>
      </c>
      <c r="D456" s="566"/>
      <c r="E456" s="589"/>
    </row>
    <row r="457" spans="1:9" ht="62.25" customHeight="1">
      <c r="A457" s="585"/>
      <c r="B457" s="183" t="s">
        <v>665</v>
      </c>
      <c r="C457" s="184">
        <f>ROUND(14663.3205596991,0)</f>
        <v>14663</v>
      </c>
      <c r="D457" s="566"/>
      <c r="E457" s="589"/>
    </row>
    <row r="458" spans="1:9" ht="34.5" customHeight="1">
      <c r="A458" s="585"/>
      <c r="B458" s="183" t="s">
        <v>303</v>
      </c>
      <c r="C458" s="184">
        <f>ROUND(27879.860157508,0)</f>
        <v>27880</v>
      </c>
      <c r="D458" s="566"/>
      <c r="E458" s="589"/>
    </row>
    <row r="459" spans="1:9" ht="57" customHeight="1">
      <c r="A459" s="585"/>
      <c r="B459" s="183" t="s">
        <v>304</v>
      </c>
      <c r="C459" s="184">
        <v>977</v>
      </c>
      <c r="D459" s="566"/>
      <c r="E459" s="589"/>
    </row>
    <row r="460" spans="1:9" ht="66" customHeight="1">
      <c r="A460" s="586"/>
      <c r="B460" s="183" t="s">
        <v>305</v>
      </c>
      <c r="C460" s="184">
        <f>ROUND(141815.816015778,0)</f>
        <v>141816</v>
      </c>
      <c r="D460" s="566"/>
      <c r="E460" s="589"/>
    </row>
    <row r="461" spans="1:9" ht="39" customHeight="1">
      <c r="A461" s="185" t="s">
        <v>302</v>
      </c>
      <c r="B461" s="183" t="s">
        <v>145</v>
      </c>
      <c r="C461" s="184">
        <f>ROUND(59237.8599517766,0)</f>
        <v>59238</v>
      </c>
      <c r="D461" s="566"/>
      <c r="E461" s="589"/>
    </row>
    <row r="462" spans="1:9" ht="62.25" customHeight="1">
      <c r="A462" s="185" t="s">
        <v>306</v>
      </c>
      <c r="B462" s="183" t="s">
        <v>307</v>
      </c>
      <c r="C462" s="184">
        <f>ROUND(198777.928616689,0)</f>
        <v>198778</v>
      </c>
      <c r="D462" s="567"/>
      <c r="E462" s="590"/>
    </row>
    <row r="463" spans="1:9" ht="20.100000000000001" customHeight="1">
      <c r="A463" s="154" t="s">
        <v>146</v>
      </c>
      <c r="B463" s="7"/>
      <c r="C463" s="7">
        <f>SUM(C464:C484)</f>
        <v>10959</v>
      </c>
      <c r="D463" s="155"/>
      <c r="E463" s="100"/>
    </row>
    <row r="464" spans="1:9" ht="16.5" customHeight="1">
      <c r="A464" s="503" t="s">
        <v>147</v>
      </c>
      <c r="B464" s="503" t="s">
        <v>148</v>
      </c>
      <c r="C464" s="512">
        <f>668+25+2913</f>
        <v>3606</v>
      </c>
      <c r="D464" s="506" t="s">
        <v>433</v>
      </c>
      <c r="E464" s="517"/>
    </row>
    <row r="465" spans="1:5" s="31" customFormat="1" ht="38.25" customHeight="1">
      <c r="A465" s="568"/>
      <c r="B465" s="568"/>
      <c r="C465" s="513"/>
      <c r="D465" s="515"/>
      <c r="E465" s="518"/>
    </row>
    <row r="466" spans="1:5" ht="8.25" customHeight="1">
      <c r="A466" s="568"/>
      <c r="B466" s="568"/>
      <c r="C466" s="513"/>
      <c r="D466" s="515"/>
      <c r="E466" s="518"/>
    </row>
    <row r="467" spans="1:5" ht="5.25" customHeight="1">
      <c r="A467" s="568"/>
      <c r="B467" s="584"/>
      <c r="C467" s="514"/>
      <c r="D467" s="516"/>
      <c r="E467" s="519"/>
    </row>
    <row r="468" spans="1:5" ht="63" customHeight="1">
      <c r="A468" s="530"/>
      <c r="B468" s="238" t="s">
        <v>149</v>
      </c>
      <c r="C468" s="239">
        <v>298</v>
      </c>
      <c r="D468" s="122" t="s">
        <v>434</v>
      </c>
      <c r="E468" s="100"/>
    </row>
    <row r="469" spans="1:5" ht="64.5" customHeight="1">
      <c r="A469" s="530"/>
      <c r="B469" s="238" t="s">
        <v>150</v>
      </c>
      <c r="C469" s="239">
        <v>3840</v>
      </c>
      <c r="D469" s="122" t="s">
        <v>727</v>
      </c>
      <c r="E469" s="100"/>
    </row>
    <row r="470" spans="1:5" ht="66" customHeight="1">
      <c r="A470" s="504"/>
      <c r="B470" s="292" t="s">
        <v>151</v>
      </c>
      <c r="C470" s="293">
        <v>1136</v>
      </c>
      <c r="D470" s="224" t="s">
        <v>664</v>
      </c>
      <c r="E470" s="124"/>
    </row>
    <row r="471" spans="1:5" ht="39">
      <c r="A471" s="240" t="s">
        <v>435</v>
      </c>
      <c r="B471" s="238" t="s">
        <v>106</v>
      </c>
      <c r="C471" s="294">
        <v>743</v>
      </c>
      <c r="D471" s="211" t="s">
        <v>796</v>
      </c>
      <c r="E471" s="98"/>
    </row>
    <row r="472" spans="1:5" ht="39">
      <c r="A472" s="295"/>
      <c r="B472" s="296" t="s">
        <v>152</v>
      </c>
      <c r="C472" s="294">
        <v>81</v>
      </c>
      <c r="D472" s="122" t="s">
        <v>436</v>
      </c>
      <c r="E472" s="92"/>
    </row>
    <row r="473" spans="1:5" ht="39">
      <c r="A473" s="295"/>
      <c r="B473" s="292" t="s">
        <v>153</v>
      </c>
      <c r="C473" s="291">
        <v>42</v>
      </c>
      <c r="D473" s="122" t="s">
        <v>728</v>
      </c>
      <c r="E473" s="79"/>
    </row>
    <row r="474" spans="1:5" ht="24" customHeight="1">
      <c r="A474" s="295"/>
      <c r="B474" s="292" t="s">
        <v>155</v>
      </c>
      <c r="C474" s="291">
        <v>6</v>
      </c>
      <c r="D474" s="122" t="s">
        <v>846</v>
      </c>
      <c r="E474" s="79"/>
    </row>
    <row r="475" spans="1:5" s="49" customFormat="1" ht="23.25" customHeight="1">
      <c r="A475" s="295"/>
      <c r="B475" s="292" t="s">
        <v>157</v>
      </c>
      <c r="C475" s="291">
        <v>12</v>
      </c>
      <c r="D475" s="122" t="s">
        <v>847</v>
      </c>
      <c r="E475" s="79"/>
    </row>
    <row r="476" spans="1:5" ht="42" customHeight="1">
      <c r="A476" s="295"/>
      <c r="B476" s="292" t="s">
        <v>437</v>
      </c>
      <c r="C476" s="291">
        <v>112</v>
      </c>
      <c r="D476" s="122" t="s">
        <v>438</v>
      </c>
      <c r="E476" s="100"/>
    </row>
    <row r="477" spans="1:5" ht="50.25" customHeight="1">
      <c r="A477" s="297"/>
      <c r="B477" s="292" t="s">
        <v>794</v>
      </c>
      <c r="C477" s="291">
        <v>17</v>
      </c>
      <c r="D477" s="122" t="s">
        <v>795</v>
      </c>
      <c r="E477" s="100"/>
    </row>
    <row r="478" spans="1:5" ht="29.25" customHeight="1">
      <c r="A478" s="503" t="s">
        <v>439</v>
      </c>
      <c r="B478" s="238" t="s">
        <v>13</v>
      </c>
      <c r="C478" s="239">
        <v>500</v>
      </c>
      <c r="D478" s="123" t="s">
        <v>154</v>
      </c>
      <c r="E478" s="100"/>
    </row>
    <row r="479" spans="1:5" ht="46.5" customHeight="1">
      <c r="A479" s="582"/>
      <c r="B479" s="238" t="s">
        <v>155</v>
      </c>
      <c r="C479" s="239">
        <v>39</v>
      </c>
      <c r="D479" s="209" t="s">
        <v>440</v>
      </c>
      <c r="E479" s="100"/>
    </row>
    <row r="480" spans="1:5" ht="30" customHeight="1">
      <c r="A480" s="582"/>
      <c r="B480" s="238" t="s">
        <v>156</v>
      </c>
      <c r="C480" s="239">
        <v>5</v>
      </c>
      <c r="D480" s="209" t="s">
        <v>441</v>
      </c>
      <c r="E480" s="100"/>
    </row>
    <row r="481" spans="1:5" ht="28.5" customHeight="1">
      <c r="A481" s="582"/>
      <c r="B481" s="238" t="s">
        <v>157</v>
      </c>
      <c r="C481" s="239">
        <v>8</v>
      </c>
      <c r="D481" s="209" t="s">
        <v>442</v>
      </c>
      <c r="E481" s="100"/>
    </row>
    <row r="482" spans="1:5" ht="28.5" customHeight="1">
      <c r="A482" s="583"/>
      <c r="B482" s="238" t="s">
        <v>158</v>
      </c>
      <c r="C482" s="239">
        <v>71</v>
      </c>
      <c r="D482" s="209" t="s">
        <v>442</v>
      </c>
      <c r="E482" s="100"/>
    </row>
    <row r="483" spans="1:5" s="49" customFormat="1" ht="28.5" customHeight="1">
      <c r="A483" s="503" t="s">
        <v>443</v>
      </c>
      <c r="B483" s="238" t="s">
        <v>106</v>
      </c>
      <c r="C483" s="239">
        <v>429</v>
      </c>
      <c r="D483" s="123" t="s">
        <v>444</v>
      </c>
      <c r="E483" s="100"/>
    </row>
    <row r="484" spans="1:5" s="49" customFormat="1" ht="28.5" customHeight="1">
      <c r="A484" s="504"/>
      <c r="B484" s="238" t="s">
        <v>152</v>
      </c>
      <c r="C484" s="239">
        <v>14</v>
      </c>
      <c r="D484" s="123" t="s">
        <v>159</v>
      </c>
      <c r="E484" s="100"/>
    </row>
    <row r="485" spans="1:5" ht="20.100000000000001" customHeight="1">
      <c r="A485" s="156" t="s">
        <v>324</v>
      </c>
      <c r="B485" s="9"/>
      <c r="C485" s="9">
        <f>SUM(C486:C495)</f>
        <v>6033</v>
      </c>
      <c r="D485" s="19"/>
      <c r="E485" s="100"/>
    </row>
    <row r="486" spans="1:5" ht="58.5">
      <c r="A486" s="503" t="s">
        <v>823</v>
      </c>
      <c r="B486" s="238" t="s">
        <v>13</v>
      </c>
      <c r="C486" s="239">
        <v>397</v>
      </c>
      <c r="D486" s="123" t="s">
        <v>188</v>
      </c>
      <c r="E486" s="100"/>
    </row>
    <row r="487" spans="1:5" ht="39">
      <c r="A487" s="504"/>
      <c r="B487" s="238" t="s">
        <v>160</v>
      </c>
      <c r="C487" s="239">
        <v>1169</v>
      </c>
      <c r="D487" s="123" t="s">
        <v>161</v>
      </c>
      <c r="E487" s="100"/>
    </row>
    <row r="488" spans="1:5" ht="90" customHeight="1">
      <c r="A488" s="240" t="s">
        <v>697</v>
      </c>
      <c r="B488" s="238" t="s">
        <v>13</v>
      </c>
      <c r="C488" s="239">
        <v>1368</v>
      </c>
      <c r="D488" s="123" t="s">
        <v>189</v>
      </c>
      <c r="E488" s="100"/>
    </row>
    <row r="489" spans="1:5" ht="59.25" customHeight="1">
      <c r="A489" s="241"/>
      <c r="B489" s="238" t="s">
        <v>162</v>
      </c>
      <c r="C489" s="239">
        <v>41</v>
      </c>
      <c r="D489" s="123" t="s">
        <v>190</v>
      </c>
      <c r="E489" s="124"/>
    </row>
    <row r="490" spans="1:5" ht="78">
      <c r="A490" s="240" t="s">
        <v>824</v>
      </c>
      <c r="B490" s="238" t="s">
        <v>13</v>
      </c>
      <c r="C490" s="239">
        <v>1183</v>
      </c>
      <c r="D490" s="123" t="s">
        <v>821</v>
      </c>
      <c r="E490" s="100"/>
    </row>
    <row r="491" spans="1:5" ht="63.75" customHeight="1">
      <c r="A491" s="242"/>
      <c r="B491" s="238" t="s">
        <v>163</v>
      </c>
      <c r="C491" s="239">
        <v>266</v>
      </c>
      <c r="D491" s="123" t="s">
        <v>822</v>
      </c>
      <c r="E491" s="124"/>
    </row>
    <row r="492" spans="1:5" ht="81" customHeight="1">
      <c r="A492" s="240" t="s">
        <v>825</v>
      </c>
      <c r="B492" s="238" t="s">
        <v>13</v>
      </c>
      <c r="C492" s="239">
        <v>276</v>
      </c>
      <c r="D492" s="123" t="s">
        <v>189</v>
      </c>
      <c r="E492" s="124"/>
    </row>
    <row r="493" spans="1:5" ht="58.5">
      <c r="A493" s="242"/>
      <c r="B493" s="238" t="s">
        <v>164</v>
      </c>
      <c r="C493" s="239">
        <v>475</v>
      </c>
      <c r="D493" s="123" t="s">
        <v>190</v>
      </c>
      <c r="E493" s="100"/>
    </row>
    <row r="494" spans="1:5" ht="80.25" customHeight="1">
      <c r="A494" s="240" t="s">
        <v>826</v>
      </c>
      <c r="B494" s="238" t="s">
        <v>13</v>
      </c>
      <c r="C494" s="239">
        <v>559</v>
      </c>
      <c r="D494" s="123" t="s">
        <v>189</v>
      </c>
      <c r="E494" s="124"/>
    </row>
    <row r="495" spans="1:5" ht="41.25" customHeight="1">
      <c r="A495" s="242"/>
      <c r="B495" s="238" t="s">
        <v>165</v>
      </c>
      <c r="C495" s="239">
        <v>299</v>
      </c>
      <c r="D495" s="123" t="s">
        <v>166</v>
      </c>
      <c r="E495" s="100"/>
    </row>
    <row r="496" spans="1:5" ht="20.100000000000001" customHeight="1">
      <c r="A496" s="18" t="s">
        <v>325</v>
      </c>
      <c r="B496" s="9"/>
      <c r="C496" s="9">
        <f>SUM(C497:C507)</f>
        <v>33147</v>
      </c>
      <c r="D496" s="19"/>
      <c r="E496" s="163"/>
    </row>
    <row r="497" spans="1:7" s="31" customFormat="1" ht="78">
      <c r="A497" s="505" t="s">
        <v>167</v>
      </c>
      <c r="B497" s="505" t="s">
        <v>13</v>
      </c>
      <c r="C497" s="170">
        <v>1545</v>
      </c>
      <c r="D497" s="349" t="s">
        <v>270</v>
      </c>
      <c r="E497" s="163"/>
    </row>
    <row r="498" spans="1:7" ht="82.5" customHeight="1">
      <c r="A498" s="505"/>
      <c r="B498" s="505"/>
      <c r="C498" s="170">
        <v>271</v>
      </c>
      <c r="D498" s="349" t="s">
        <v>649</v>
      </c>
      <c r="E498" s="349" t="s">
        <v>431</v>
      </c>
    </row>
    <row r="499" spans="1:7" ht="58.5">
      <c r="A499" s="505"/>
      <c r="B499" s="505" t="s">
        <v>168</v>
      </c>
      <c r="C499" s="170">
        <v>1910</v>
      </c>
      <c r="D499" s="349" t="s">
        <v>169</v>
      </c>
      <c r="E499" s="163"/>
      <c r="G499" s="60"/>
    </row>
    <row r="500" spans="1:7" ht="80.25" customHeight="1">
      <c r="A500" s="505"/>
      <c r="B500" s="505"/>
      <c r="C500" s="170">
        <v>7282</v>
      </c>
      <c r="D500" s="349" t="s">
        <v>649</v>
      </c>
      <c r="E500" s="349" t="s">
        <v>431</v>
      </c>
      <c r="G500" s="60"/>
    </row>
    <row r="501" spans="1:7" ht="81.75" customHeight="1">
      <c r="A501" s="489" t="s">
        <v>709</v>
      </c>
      <c r="B501" s="358" t="s">
        <v>13</v>
      </c>
      <c r="C501" s="170">
        <v>672</v>
      </c>
      <c r="D501" s="349" t="s">
        <v>270</v>
      </c>
      <c r="E501" s="163"/>
      <c r="G501" s="60"/>
    </row>
    <row r="502" spans="1:7" ht="24" customHeight="1">
      <c r="A502" s="490"/>
      <c r="B502" s="489" t="s">
        <v>432</v>
      </c>
      <c r="C502" s="170">
        <v>13853</v>
      </c>
      <c r="D502" s="529" t="s">
        <v>270</v>
      </c>
      <c r="E502" s="163"/>
      <c r="G502" s="60"/>
    </row>
    <row r="503" spans="1:7" s="49" customFormat="1" ht="80.25" customHeight="1">
      <c r="A503" s="490"/>
      <c r="B503" s="490"/>
      <c r="C503" s="170">
        <v>3933</v>
      </c>
      <c r="D503" s="534"/>
      <c r="E503" s="349" t="s">
        <v>932</v>
      </c>
      <c r="G503" s="60"/>
    </row>
    <row r="504" spans="1:7" s="49" customFormat="1" ht="82.5" customHeight="1">
      <c r="A504" s="491"/>
      <c r="B504" s="491"/>
      <c r="C504" s="170">
        <v>1597</v>
      </c>
      <c r="D504" s="536"/>
      <c r="E504" s="349" t="s">
        <v>933</v>
      </c>
      <c r="G504" s="60"/>
    </row>
    <row r="505" spans="1:7" s="49" customFormat="1" ht="82.5" customHeight="1">
      <c r="A505" s="492" t="s">
        <v>170</v>
      </c>
      <c r="B505" s="358" t="s">
        <v>13</v>
      </c>
      <c r="C505" s="170">
        <v>361</v>
      </c>
      <c r="D505" s="349" t="s">
        <v>271</v>
      </c>
      <c r="E505" s="163"/>
      <c r="G505" s="60"/>
    </row>
    <row r="506" spans="1:7" ht="42.75" customHeight="1">
      <c r="A506" s="493"/>
      <c r="B506" s="358" t="s">
        <v>171</v>
      </c>
      <c r="C506" s="170">
        <v>865</v>
      </c>
      <c r="D506" s="349" t="s">
        <v>272</v>
      </c>
      <c r="E506" s="163"/>
      <c r="G506" s="60"/>
    </row>
    <row r="507" spans="1:7" ht="84" customHeight="1">
      <c r="A507" s="348" t="s">
        <v>172</v>
      </c>
      <c r="B507" s="358" t="s">
        <v>13</v>
      </c>
      <c r="C507" s="170">
        <v>858</v>
      </c>
      <c r="D507" s="349" t="s">
        <v>271</v>
      </c>
      <c r="E507" s="163"/>
      <c r="G507" s="60"/>
    </row>
    <row r="508" spans="1:7" ht="40.5" customHeight="1">
      <c r="A508" s="587" t="s">
        <v>854</v>
      </c>
      <c r="B508" s="588"/>
      <c r="C508" s="205">
        <f>SUM(C509:C516)</f>
        <v>346739</v>
      </c>
      <c r="D508" s="78"/>
      <c r="E508" s="100"/>
    </row>
    <row r="509" spans="1:7" ht="58.5">
      <c r="A509" s="196" t="s">
        <v>698</v>
      </c>
      <c r="B509" s="185" t="s">
        <v>13</v>
      </c>
      <c r="C509" s="170">
        <v>3383</v>
      </c>
      <c r="D509" s="185" t="s">
        <v>337</v>
      </c>
      <c r="E509" s="101"/>
    </row>
    <row r="510" spans="1:7" ht="83.25" customHeight="1">
      <c r="A510" s="197"/>
      <c r="B510" s="198" t="s">
        <v>173</v>
      </c>
      <c r="C510" s="170">
        <v>554</v>
      </c>
      <c r="D510" s="199" t="s">
        <v>338</v>
      </c>
      <c r="E510" s="188"/>
    </row>
    <row r="511" spans="1:7" ht="102" customHeight="1">
      <c r="A511" s="197"/>
      <c r="B511" s="185" t="s">
        <v>174</v>
      </c>
      <c r="C511" s="170">
        <v>63937</v>
      </c>
      <c r="D511" s="196" t="s">
        <v>175</v>
      </c>
      <c r="E511" s="185" t="s">
        <v>176</v>
      </c>
    </row>
    <row r="512" spans="1:7" ht="117">
      <c r="A512" s="197"/>
      <c r="B512" s="496" t="s">
        <v>174</v>
      </c>
      <c r="C512" s="200">
        <v>269002</v>
      </c>
      <c r="D512" s="201" t="s">
        <v>876</v>
      </c>
      <c r="E512" s="496" t="s">
        <v>177</v>
      </c>
    </row>
    <row r="513" spans="1:5" ht="39">
      <c r="A513" s="197"/>
      <c r="B513" s="497"/>
      <c r="C513" s="202"/>
      <c r="D513" s="203" t="s">
        <v>877</v>
      </c>
      <c r="E513" s="497"/>
    </row>
    <row r="514" spans="1:5" ht="39">
      <c r="A514" s="204"/>
      <c r="B514" s="198" t="s">
        <v>178</v>
      </c>
      <c r="C514" s="170">
        <v>89</v>
      </c>
      <c r="D514" s="198" t="s">
        <v>785</v>
      </c>
      <c r="E514" s="188"/>
    </row>
    <row r="515" spans="1:5" ht="117">
      <c r="A515" s="196" t="s">
        <v>698</v>
      </c>
      <c r="B515" s="185" t="s">
        <v>179</v>
      </c>
      <c r="C515" s="170">
        <v>9771</v>
      </c>
      <c r="D515" s="196" t="s">
        <v>339</v>
      </c>
      <c r="E515" s="101"/>
    </row>
    <row r="516" spans="1:5" ht="28.5" customHeight="1">
      <c r="A516" s="204"/>
      <c r="B516" s="185" t="s">
        <v>180</v>
      </c>
      <c r="C516" s="170">
        <v>3</v>
      </c>
      <c r="D516" s="185" t="s">
        <v>786</v>
      </c>
      <c r="E516" s="101"/>
    </row>
    <row r="517" spans="1:5">
      <c r="A517" s="498"/>
      <c r="B517" s="498"/>
      <c r="C517" s="498"/>
      <c r="D517" s="498"/>
      <c r="E517" s="498"/>
    </row>
    <row r="518" spans="1:5">
      <c r="A518" s="486"/>
      <c r="B518" s="486"/>
      <c r="C518" s="486"/>
      <c r="D518" s="486"/>
      <c r="E518" s="486"/>
    </row>
    <row r="519" spans="1:5">
      <c r="A519" s="487"/>
      <c r="B519" s="487"/>
      <c r="C519" s="487"/>
      <c r="D519" s="487"/>
      <c r="E519" s="487"/>
    </row>
    <row r="520" spans="1:5">
      <c r="A520" s="488" t="s">
        <v>710</v>
      </c>
      <c r="B520" s="488"/>
      <c r="C520" s="488"/>
      <c r="D520" s="488"/>
      <c r="E520" s="488"/>
    </row>
  </sheetData>
  <autoFilter ref="A5:I520" xr:uid="{A6D7F611-476D-48C9-8867-47D58A3D2791}"/>
  <mergeCells count="119">
    <mergeCell ref="A520:E520"/>
    <mergeCell ref="A338:A340"/>
    <mergeCell ref="B269:B270"/>
    <mergeCell ref="B273:B274"/>
    <mergeCell ref="A323:A324"/>
    <mergeCell ref="A331:A332"/>
    <mergeCell ref="A497:A500"/>
    <mergeCell ref="B499:B500"/>
    <mergeCell ref="B497:B498"/>
    <mergeCell ref="A421:A422"/>
    <mergeCell ref="A403:A405"/>
    <mergeCell ref="A519:E519"/>
    <mergeCell ref="A508:B508"/>
    <mergeCell ref="A518:E518"/>
    <mergeCell ref="B512:B513"/>
    <mergeCell ref="D448:D449"/>
    <mergeCell ref="E452:E462"/>
    <mergeCell ref="C464:C467"/>
    <mergeCell ref="E464:E467"/>
    <mergeCell ref="A483:A484"/>
    <mergeCell ref="B282:B283"/>
    <mergeCell ref="A418:A419"/>
    <mergeCell ref="A413:A414"/>
    <mergeCell ref="D502:D504"/>
    <mergeCell ref="A81:A88"/>
    <mergeCell ref="E512:E513"/>
    <mergeCell ref="A517:E517"/>
    <mergeCell ref="A75:A77"/>
    <mergeCell ref="A90:A93"/>
    <mergeCell ref="A101:A104"/>
    <mergeCell ref="A438:A439"/>
    <mergeCell ref="A415:A416"/>
    <mergeCell ref="A179:A181"/>
    <mergeCell ref="A371:A374"/>
    <mergeCell ref="A193:A198"/>
    <mergeCell ref="A218:A219"/>
    <mergeCell ref="A221:A222"/>
    <mergeCell ref="A224:A225"/>
    <mergeCell ref="A478:A482"/>
    <mergeCell ref="A486:A487"/>
    <mergeCell ref="A171:A172"/>
    <mergeCell ref="A434:A435"/>
    <mergeCell ref="B464:B467"/>
    <mergeCell ref="A452:A460"/>
    <mergeCell ref="D464:D467"/>
    <mergeCell ref="B227:B228"/>
    <mergeCell ref="A113:A114"/>
    <mergeCell ref="A115:A116"/>
    <mergeCell ref="A72:A74"/>
    <mergeCell ref="A355:A356"/>
    <mergeCell ref="A410:A411"/>
    <mergeCell ref="A243:A244"/>
    <mergeCell ref="A165:A166"/>
    <mergeCell ref="A169:A170"/>
    <mergeCell ref="A187:A188"/>
    <mergeCell ref="A190:A191"/>
    <mergeCell ref="A391:A392"/>
    <mergeCell ref="A263:A264"/>
    <mergeCell ref="A310:A311"/>
    <mergeCell ref="A303:A304"/>
    <mergeCell ref="A182:A183"/>
    <mergeCell ref="A249:A250"/>
    <mergeCell ref="A245:A246"/>
    <mergeCell ref="A276:A277"/>
    <mergeCell ref="A393:A394"/>
    <mergeCell ref="A380:A381"/>
    <mergeCell ref="A382:A383"/>
    <mergeCell ref="A163:A164"/>
    <mergeCell ref="A395:A396"/>
    <mergeCell ref="A400:A402"/>
    <mergeCell ref="A406:A408"/>
    <mergeCell ref="A384:A385"/>
    <mergeCell ref="A1:E1"/>
    <mergeCell ref="A2:E2"/>
    <mergeCell ref="A4:B4"/>
    <mergeCell ref="C4:C5"/>
    <mergeCell ref="D4:D5"/>
    <mergeCell ref="E4:E5"/>
    <mergeCell ref="A68:A70"/>
    <mergeCell ref="A8:A10"/>
    <mergeCell ref="A30:A34"/>
    <mergeCell ref="A13:A14"/>
    <mergeCell ref="A63:A66"/>
    <mergeCell ref="A57:A59"/>
    <mergeCell ref="A60:A61"/>
    <mergeCell ref="A41:A44"/>
    <mergeCell ref="A38:A39"/>
    <mergeCell ref="A50:A51"/>
    <mergeCell ref="A36:A37"/>
    <mergeCell ref="A46:A49"/>
    <mergeCell ref="A52:A55"/>
    <mergeCell ref="A117:A118"/>
    <mergeCell ref="A144:A145"/>
    <mergeCell ref="A148:A149"/>
    <mergeCell ref="A150:A151"/>
    <mergeCell ref="A152:A153"/>
    <mergeCell ref="A154:A155"/>
    <mergeCell ref="A157:A158"/>
    <mergeCell ref="A501:A504"/>
    <mergeCell ref="B502:B504"/>
    <mergeCell ref="D452:D462"/>
    <mergeCell ref="A464:A470"/>
    <mergeCell ref="A388:A390"/>
    <mergeCell ref="A312:A313"/>
    <mergeCell ref="A177:A178"/>
    <mergeCell ref="A505:A506"/>
    <mergeCell ref="A233:A234"/>
    <mergeCell ref="A235:A236"/>
    <mergeCell ref="A123:A124"/>
    <mergeCell ref="A125:A126"/>
    <mergeCell ref="A129:A130"/>
    <mergeCell ref="A131:A132"/>
    <mergeCell ref="A134:A135"/>
    <mergeCell ref="A136:A137"/>
    <mergeCell ref="A138:A139"/>
    <mergeCell ref="A140:A141"/>
    <mergeCell ref="A142:A143"/>
    <mergeCell ref="A184:A185"/>
    <mergeCell ref="A307:A309"/>
  </mergeCells>
  <phoneticPr fontId="3" type="noConversion"/>
  <printOptions horizontalCentered="1"/>
  <pageMargins left="0.39370078740157483" right="0.39370078740157483" top="0.35433070866141736" bottom="0.35433070866141736" header="0.31496062992125984" footer="0.19685039370078741"/>
  <pageSetup paperSize="9" scale="87" orientation="portrait" r:id="rId1"/>
  <headerFooter>
    <oddFooter>第 &amp;P 頁，共 &amp;N 頁</oddFooter>
  </headerFooter>
  <rowBreaks count="31" manualBreakCount="31">
    <brk id="37" max="4" man="1"/>
    <brk id="55" max="4" man="1"/>
    <brk id="74" max="4" man="1"/>
    <brk id="95" max="4" man="1"/>
    <brk id="114" max="4" man="1"/>
    <brk id="127" max="4" man="1"/>
    <brk id="143" max="4" man="1"/>
    <brk id="160" max="4" man="1"/>
    <brk id="175" max="4" man="1"/>
    <brk id="198" max="4" man="1"/>
    <brk id="212" max="4" man="1"/>
    <brk id="223" max="4" man="1"/>
    <brk id="239" max="4" man="1"/>
    <brk id="250" max="4" man="1"/>
    <brk id="258" max="4" man="1"/>
    <brk id="268" max="4" man="1"/>
    <brk id="278" max="4" man="1"/>
    <brk id="289" max="4" man="1"/>
    <brk id="301" max="4" man="1"/>
    <brk id="318" max="4" man="1"/>
    <brk id="332" max="4" man="1"/>
    <brk id="354" max="4" man="1"/>
    <brk id="370" max="4" man="1"/>
    <brk id="390" max="4" man="1"/>
    <brk id="412" max="4" man="1"/>
    <brk id="429" max="4" man="1"/>
    <brk id="439" max="4" man="1"/>
    <brk id="450" max="4" man="1"/>
    <brk id="470" max="4" man="1"/>
    <brk id="491" max="4" man="1"/>
    <brk id="504"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561EF-662F-4505-A076-B2CA49A40740}">
  <sheetPr>
    <tabColor rgb="FFFFFF00"/>
  </sheetPr>
  <dimension ref="A1:X46"/>
  <sheetViews>
    <sheetView topLeftCell="A22" workbookViewId="0">
      <selection activeCell="E46" sqref="E46"/>
    </sheetView>
  </sheetViews>
  <sheetFormatPr defaultRowHeight="16.5"/>
  <cols>
    <col min="1" max="1" width="4.75" style="49" customWidth="1"/>
    <col min="2" max="2" width="29.75" style="49" customWidth="1"/>
    <col min="3" max="3" width="16.125" style="49" hidden="1" customWidth="1"/>
    <col min="4" max="9" width="16.125" style="49" customWidth="1"/>
    <col min="10" max="10" width="17.125" style="49" customWidth="1"/>
    <col min="11" max="11" width="15.5" style="49" hidden="1" customWidth="1"/>
    <col min="12" max="12" width="15.125" style="49" customWidth="1"/>
    <col min="13" max="13" width="15.625" style="49" hidden="1" customWidth="1"/>
    <col min="14" max="14" width="0" style="49" hidden="1" customWidth="1"/>
    <col min="15" max="15" width="12.25" style="49" hidden="1" customWidth="1"/>
    <col min="16" max="16" width="0" style="49" hidden="1" customWidth="1"/>
    <col min="17" max="17" width="13.625" style="49" hidden="1" customWidth="1"/>
    <col min="18" max="18" width="0" style="49" hidden="1" customWidth="1"/>
    <col min="19" max="19" width="14.25" style="49" hidden="1" customWidth="1"/>
    <col min="20" max="20" width="9" style="49"/>
    <col min="21" max="21" width="9.25" style="49" bestFit="1" customWidth="1"/>
    <col min="22" max="22" width="9" style="49"/>
    <col min="23" max="23" width="9.25" style="49" bestFit="1" customWidth="1"/>
    <col min="24" max="16384" width="9" style="49"/>
  </cols>
  <sheetData>
    <row r="1" spans="1:24" ht="21">
      <c r="A1" s="477" t="s">
        <v>571</v>
      </c>
      <c r="B1" s="477"/>
      <c r="C1" s="477"/>
      <c r="D1" s="477"/>
      <c r="E1" s="477"/>
      <c r="F1" s="477"/>
      <c r="G1" s="477"/>
      <c r="H1" s="477"/>
      <c r="I1" s="477"/>
      <c r="J1" s="477"/>
      <c r="K1" s="477"/>
    </row>
    <row r="2" spans="1:24" ht="19.5">
      <c r="A2" s="3"/>
      <c r="B2" s="4"/>
      <c r="C2" s="5"/>
      <c r="D2" s="5"/>
      <c r="E2" s="5"/>
      <c r="F2" s="5"/>
      <c r="G2" s="5"/>
      <c r="H2" s="5"/>
      <c r="I2" s="5"/>
      <c r="J2" s="4"/>
      <c r="K2" s="5" t="s">
        <v>0</v>
      </c>
    </row>
    <row r="3" spans="1:24" ht="19.5">
      <c r="A3" s="591" t="s">
        <v>507</v>
      </c>
      <c r="B3" s="592"/>
      <c r="C3" s="593" t="s">
        <v>566</v>
      </c>
      <c r="D3" s="594"/>
      <c r="E3" s="594"/>
      <c r="F3" s="594"/>
      <c r="G3" s="594"/>
      <c r="H3" s="594"/>
      <c r="I3" s="594"/>
      <c r="J3" s="594"/>
      <c r="K3" s="594"/>
      <c r="L3" s="595"/>
    </row>
    <row r="4" spans="1:24" ht="39">
      <c r="A4" s="484"/>
      <c r="B4" s="485"/>
      <c r="C4" s="57" t="s">
        <v>567</v>
      </c>
      <c r="D4" s="57" t="s">
        <v>858</v>
      </c>
      <c r="E4" s="407" t="s">
        <v>935</v>
      </c>
      <c r="F4" s="406" t="s">
        <v>934</v>
      </c>
      <c r="G4" s="57" t="s">
        <v>816</v>
      </c>
      <c r="H4" s="57" t="s">
        <v>763</v>
      </c>
      <c r="I4" s="57" t="s">
        <v>702</v>
      </c>
      <c r="J4" s="57" t="s">
        <v>700</v>
      </c>
      <c r="K4" s="57" t="s">
        <v>569</v>
      </c>
      <c r="L4" s="57" t="s">
        <v>701</v>
      </c>
      <c r="M4" s="70" t="s">
        <v>704</v>
      </c>
      <c r="O4" s="69" t="s">
        <v>703</v>
      </c>
      <c r="Q4" s="69" t="s">
        <v>764</v>
      </c>
      <c r="S4" s="69" t="s">
        <v>817</v>
      </c>
      <c r="U4" s="69" t="s">
        <v>853</v>
      </c>
      <c r="W4" s="69" t="s">
        <v>930</v>
      </c>
    </row>
    <row r="5" spans="1:24" ht="19.5">
      <c r="A5" s="596" t="s">
        <v>7</v>
      </c>
      <c r="B5" s="597"/>
      <c r="C5" s="58"/>
      <c r="D5" s="91">
        <f>D6+D7+SUM(D24:D46)</f>
        <v>3517712</v>
      </c>
      <c r="E5" s="409">
        <f>E6+E7+SUM(E24:E46)</f>
        <v>3347695</v>
      </c>
      <c r="F5" s="91">
        <v>3487579</v>
      </c>
      <c r="G5" s="91">
        <v>3383885</v>
      </c>
      <c r="H5" s="59">
        <f>H6+H7+SUM(H24:H46)</f>
        <v>2830123</v>
      </c>
      <c r="I5" s="59">
        <v>2656349</v>
      </c>
      <c r="J5" s="59">
        <f>J6+J7+J24+J25+J26+J27+J28+J29+J30+J31+J32+J33+J34+J35+J36+J37+J38+J39+J40+J41+J42+J43+J44+J45+J46</f>
        <v>1785752</v>
      </c>
      <c r="K5" s="59">
        <f>K6+K7+K24+K25+K26+K27+K28+K29+K30+K31+K32+K33+K34+K35+K36+K37+K38+K39+K40+K41+K42+K43+K44+K45+K46</f>
        <v>0</v>
      </c>
      <c r="L5" s="59">
        <f>L6+L7+L24+L25+L26+L27+L28+L29+L30+L31+L32+L33+L34+L35+L36+L37+L38+L39+L40+L41+L42+L43+L44+L45+L46</f>
        <v>1251054</v>
      </c>
      <c r="M5" s="60">
        <f>J5-L5</f>
        <v>534698</v>
      </c>
      <c r="N5" s="61">
        <f>M5/L5</f>
        <v>0.42739801799122978</v>
      </c>
      <c r="O5" s="60">
        <f>H5-J5</f>
        <v>1044371</v>
      </c>
      <c r="P5" s="61">
        <f>O5/J5</f>
        <v>0.58483540827617719</v>
      </c>
      <c r="Q5" s="60">
        <f>H5-I5</f>
        <v>173774</v>
      </c>
      <c r="R5" s="61">
        <f>Q5/I5</f>
        <v>6.5418361819173612E-2</v>
      </c>
      <c r="S5" s="60">
        <f>G5-H5</f>
        <v>553762</v>
      </c>
      <c r="T5" s="61">
        <f>S5/H5</f>
        <v>0.19566711411482823</v>
      </c>
      <c r="U5" s="60">
        <f>F5-G5</f>
        <v>103694</v>
      </c>
      <c r="V5" s="61">
        <f>U5/G5</f>
        <v>3.064347635927344E-2</v>
      </c>
      <c r="W5" s="60">
        <f>D5-E5</f>
        <v>170017</v>
      </c>
      <c r="X5" s="61">
        <f>W5/E5</f>
        <v>5.0786287281248739E-2</v>
      </c>
    </row>
    <row r="6" spans="1:24" ht="19.5">
      <c r="A6" s="62" t="s">
        <v>508</v>
      </c>
      <c r="B6" s="63" t="s">
        <v>509</v>
      </c>
      <c r="C6" s="64"/>
      <c r="D6" s="90">
        <f>'總預算(1202彙)'!C7</f>
        <v>24695</v>
      </c>
      <c r="E6" s="90">
        <v>23255</v>
      </c>
      <c r="F6" s="90">
        <v>23255</v>
      </c>
      <c r="G6" s="90">
        <v>21198</v>
      </c>
      <c r="H6" s="64">
        <v>19500</v>
      </c>
      <c r="I6" s="64">
        <v>18619</v>
      </c>
      <c r="J6" s="64">
        <v>16620</v>
      </c>
      <c r="K6" s="64"/>
      <c r="L6" s="64">
        <v>13630</v>
      </c>
      <c r="M6" s="60">
        <f t="shared" ref="M6:M46" si="0">J6-L6</f>
        <v>2990</v>
      </c>
      <c r="O6" s="60">
        <f t="shared" ref="O6:O46" si="1">H6-J6</f>
        <v>2880</v>
      </c>
      <c r="Q6" s="60">
        <f t="shared" ref="Q6:Q46" si="2">H6-I6</f>
        <v>881</v>
      </c>
      <c r="S6" s="60">
        <f t="shared" ref="S6:S46" si="3">G6-H6</f>
        <v>1698</v>
      </c>
      <c r="U6" s="60">
        <f t="shared" ref="U6:U46" si="4">F6-G6</f>
        <v>2057</v>
      </c>
      <c r="W6" s="60">
        <f t="shared" ref="W6:W46" si="5">D6-E6</f>
        <v>1440</v>
      </c>
    </row>
    <row r="7" spans="1:24" ht="19.5">
      <c r="A7" s="62" t="s">
        <v>510</v>
      </c>
      <c r="B7" s="63" t="s">
        <v>511</v>
      </c>
      <c r="C7" s="64"/>
      <c r="D7" s="90">
        <f>SUM(D8:D23)</f>
        <v>56968</v>
      </c>
      <c r="E7" s="90">
        <v>56849</v>
      </c>
      <c r="F7" s="90">
        <v>56849</v>
      </c>
      <c r="G7" s="90">
        <v>51960</v>
      </c>
      <c r="H7" s="64">
        <v>49805</v>
      </c>
      <c r="I7" s="64">
        <v>46078</v>
      </c>
      <c r="J7" s="64">
        <v>43369</v>
      </c>
      <c r="K7" s="64">
        <v>0</v>
      </c>
      <c r="L7" s="64">
        <v>28829</v>
      </c>
      <c r="M7" s="60">
        <f t="shared" si="0"/>
        <v>14540</v>
      </c>
      <c r="O7" s="60">
        <f t="shared" si="1"/>
        <v>6436</v>
      </c>
      <c r="Q7" s="60">
        <f t="shared" si="2"/>
        <v>3727</v>
      </c>
      <c r="S7" s="60">
        <f t="shared" si="3"/>
        <v>2155</v>
      </c>
      <c r="U7" s="60">
        <f t="shared" si="4"/>
        <v>4889</v>
      </c>
      <c r="W7" s="60">
        <f t="shared" si="5"/>
        <v>119</v>
      </c>
    </row>
    <row r="8" spans="1:24" ht="19.5">
      <c r="A8" s="65" t="s">
        <v>512</v>
      </c>
      <c r="B8" s="66" t="s">
        <v>513</v>
      </c>
      <c r="C8" s="64"/>
      <c r="D8" s="90">
        <f>'總預算(1202彙)'!C22</f>
        <v>14179</v>
      </c>
      <c r="E8" s="90">
        <v>14167</v>
      </c>
      <c r="F8" s="90">
        <v>14167</v>
      </c>
      <c r="G8" s="90">
        <v>11513</v>
      </c>
      <c r="H8" s="64">
        <v>9914</v>
      </c>
      <c r="I8" s="64">
        <v>8201</v>
      </c>
      <c r="J8" s="64">
        <v>5996</v>
      </c>
      <c r="K8" s="64"/>
      <c r="L8" s="64">
        <v>2876</v>
      </c>
      <c r="M8" s="60">
        <f t="shared" si="0"/>
        <v>3120</v>
      </c>
      <c r="O8" s="60">
        <f t="shared" si="1"/>
        <v>3918</v>
      </c>
      <c r="Q8" s="60">
        <f t="shared" si="2"/>
        <v>1713</v>
      </c>
      <c r="S8" s="60">
        <f t="shared" si="3"/>
        <v>1599</v>
      </c>
      <c r="U8" s="60">
        <f t="shared" si="4"/>
        <v>2654</v>
      </c>
      <c r="W8" s="60">
        <f t="shared" si="5"/>
        <v>12</v>
      </c>
    </row>
    <row r="9" spans="1:24" ht="19.5">
      <c r="A9" s="65" t="s">
        <v>514</v>
      </c>
      <c r="B9" s="66" t="s">
        <v>15</v>
      </c>
      <c r="C9" s="64"/>
      <c r="D9" s="90">
        <f>'總預算(1202彙)'!C29</f>
        <v>2808</v>
      </c>
      <c r="E9" s="90">
        <v>2799</v>
      </c>
      <c r="F9" s="90">
        <v>2799</v>
      </c>
      <c r="G9" s="90">
        <v>2799</v>
      </c>
      <c r="H9" s="64">
        <v>2788</v>
      </c>
      <c r="I9" s="64">
        <v>936</v>
      </c>
      <c r="J9" s="64">
        <v>935</v>
      </c>
      <c r="K9" s="64"/>
      <c r="L9" s="64">
        <v>852</v>
      </c>
      <c r="M9" s="60">
        <f t="shared" si="0"/>
        <v>83</v>
      </c>
      <c r="O9" s="60">
        <f t="shared" si="1"/>
        <v>1853</v>
      </c>
      <c r="Q9" s="60">
        <f t="shared" si="2"/>
        <v>1852</v>
      </c>
      <c r="S9" s="60">
        <f t="shared" si="3"/>
        <v>11</v>
      </c>
      <c r="U9" s="60">
        <f t="shared" si="4"/>
        <v>0</v>
      </c>
      <c r="W9" s="60">
        <f t="shared" si="5"/>
        <v>9</v>
      </c>
    </row>
    <row r="10" spans="1:24" ht="19.5">
      <c r="A10" s="65" t="s">
        <v>515</v>
      </c>
      <c r="B10" s="66" t="s">
        <v>564</v>
      </c>
      <c r="C10" s="64"/>
      <c r="D10" s="90">
        <f>'總預算(1202彙)'!C35</f>
        <v>5033</v>
      </c>
      <c r="E10" s="90">
        <v>5030</v>
      </c>
      <c r="F10" s="90">
        <v>5030</v>
      </c>
      <c r="G10" s="90">
        <v>2857</v>
      </c>
      <c r="H10" s="64">
        <v>2798</v>
      </c>
      <c r="I10" s="64">
        <v>2738</v>
      </c>
      <c r="J10" s="64">
        <v>2738</v>
      </c>
      <c r="K10" s="64"/>
      <c r="L10" s="64">
        <v>2412</v>
      </c>
      <c r="M10" s="60">
        <f t="shared" si="0"/>
        <v>326</v>
      </c>
      <c r="O10" s="60">
        <f t="shared" si="1"/>
        <v>60</v>
      </c>
      <c r="Q10" s="60">
        <f t="shared" si="2"/>
        <v>60</v>
      </c>
      <c r="S10" s="60">
        <f t="shared" si="3"/>
        <v>59</v>
      </c>
      <c r="U10" s="60">
        <f t="shared" si="4"/>
        <v>2173</v>
      </c>
      <c r="W10" s="60">
        <f t="shared" si="5"/>
        <v>3</v>
      </c>
    </row>
    <row r="11" spans="1:24" ht="19.5">
      <c r="A11" s="65" t="s">
        <v>516</v>
      </c>
      <c r="B11" s="66" t="s">
        <v>29</v>
      </c>
      <c r="C11" s="64"/>
      <c r="D11" s="90">
        <f>'總預算(1202彙)'!C40</f>
        <v>2850</v>
      </c>
      <c r="E11" s="90">
        <v>2811</v>
      </c>
      <c r="F11" s="90">
        <v>2811</v>
      </c>
      <c r="G11" s="90">
        <v>2787</v>
      </c>
      <c r="H11" s="64">
        <v>2732</v>
      </c>
      <c r="I11" s="64">
        <v>2714</v>
      </c>
      <c r="J11" s="64">
        <v>2614</v>
      </c>
      <c r="K11" s="64"/>
      <c r="L11" s="64">
        <v>2439</v>
      </c>
      <c r="M11" s="60">
        <f t="shared" si="0"/>
        <v>175</v>
      </c>
      <c r="O11" s="60">
        <f t="shared" si="1"/>
        <v>118</v>
      </c>
      <c r="Q11" s="60">
        <f t="shared" si="2"/>
        <v>18</v>
      </c>
      <c r="S11" s="60">
        <f t="shared" si="3"/>
        <v>55</v>
      </c>
      <c r="U11" s="60">
        <f t="shared" si="4"/>
        <v>24</v>
      </c>
      <c r="W11" s="60">
        <f t="shared" si="5"/>
        <v>39</v>
      </c>
    </row>
    <row r="12" spans="1:24" ht="19.5">
      <c r="A12" s="65" t="s">
        <v>517</v>
      </c>
      <c r="B12" s="66" t="s">
        <v>312</v>
      </c>
      <c r="C12" s="64"/>
      <c r="D12" s="90">
        <f>'總預算(1202彙)'!C45</f>
        <v>1228</v>
      </c>
      <c r="E12" s="90">
        <v>1211</v>
      </c>
      <c r="F12" s="90">
        <v>1211</v>
      </c>
      <c r="G12" s="90">
        <v>1203</v>
      </c>
      <c r="H12" s="64">
        <v>1186</v>
      </c>
      <c r="I12" s="64">
        <v>1132</v>
      </c>
      <c r="J12" s="64">
        <v>1128</v>
      </c>
      <c r="K12" s="64"/>
      <c r="L12" s="64">
        <v>1017</v>
      </c>
      <c r="M12" s="60">
        <f t="shared" si="0"/>
        <v>111</v>
      </c>
      <c r="O12" s="60">
        <f t="shared" si="1"/>
        <v>58</v>
      </c>
      <c r="Q12" s="60">
        <f t="shared" si="2"/>
        <v>54</v>
      </c>
      <c r="S12" s="60">
        <f t="shared" si="3"/>
        <v>17</v>
      </c>
      <c r="U12" s="60">
        <f t="shared" si="4"/>
        <v>8</v>
      </c>
      <c r="W12" s="60">
        <f t="shared" si="5"/>
        <v>17</v>
      </c>
    </row>
    <row r="13" spans="1:24" ht="19.5" customHeight="1">
      <c r="A13" s="65" t="s">
        <v>518</v>
      </c>
      <c r="B13" s="66" t="s">
        <v>313</v>
      </c>
      <c r="C13" s="64"/>
      <c r="D13" s="90">
        <f>'總預算(1202彙)'!C56</f>
        <v>1362</v>
      </c>
      <c r="E13" s="90">
        <v>1362</v>
      </c>
      <c r="F13" s="90">
        <v>1362</v>
      </c>
      <c r="G13" s="90">
        <v>1362</v>
      </c>
      <c r="H13" s="64">
        <v>1094</v>
      </c>
      <c r="I13" s="64">
        <v>1094</v>
      </c>
      <c r="J13" s="64">
        <v>929</v>
      </c>
      <c r="K13" s="64"/>
      <c r="L13" s="64">
        <v>929</v>
      </c>
      <c r="M13" s="60">
        <f t="shared" si="0"/>
        <v>0</v>
      </c>
      <c r="O13" s="60">
        <f t="shared" si="1"/>
        <v>165</v>
      </c>
      <c r="Q13" s="60">
        <f t="shared" si="2"/>
        <v>0</v>
      </c>
      <c r="S13" s="60">
        <f t="shared" si="3"/>
        <v>268</v>
      </c>
      <c r="U13" s="60">
        <f t="shared" si="4"/>
        <v>0</v>
      </c>
      <c r="W13" s="60">
        <f t="shared" si="5"/>
        <v>0</v>
      </c>
    </row>
    <row r="14" spans="1:24" ht="19.5">
      <c r="A14" s="65" t="s">
        <v>519</v>
      </c>
      <c r="B14" s="66" t="s">
        <v>314</v>
      </c>
      <c r="C14" s="64"/>
      <c r="D14" s="90">
        <f>'總預算(1202彙)'!C62</f>
        <v>10463</v>
      </c>
      <c r="E14" s="90">
        <v>10463</v>
      </c>
      <c r="F14" s="90">
        <v>10463</v>
      </c>
      <c r="G14" s="90">
        <v>10463</v>
      </c>
      <c r="H14" s="64">
        <v>10463</v>
      </c>
      <c r="I14" s="64">
        <v>10463</v>
      </c>
      <c r="J14" s="64">
        <v>10463</v>
      </c>
      <c r="K14" s="64"/>
      <c r="L14" s="64">
        <v>10463</v>
      </c>
      <c r="M14" s="60">
        <f t="shared" si="0"/>
        <v>0</v>
      </c>
      <c r="O14" s="60">
        <f t="shared" si="1"/>
        <v>0</v>
      </c>
      <c r="Q14" s="60">
        <f t="shared" si="2"/>
        <v>0</v>
      </c>
      <c r="S14" s="60">
        <f t="shared" si="3"/>
        <v>0</v>
      </c>
      <c r="U14" s="60">
        <f t="shared" si="4"/>
        <v>0</v>
      </c>
      <c r="W14" s="60">
        <f t="shared" si="5"/>
        <v>0</v>
      </c>
    </row>
    <row r="15" spans="1:24" ht="19.5">
      <c r="A15" s="65" t="s">
        <v>520</v>
      </c>
      <c r="B15" s="66" t="s">
        <v>449</v>
      </c>
      <c r="C15" s="64"/>
      <c r="D15" s="90">
        <f>'總預算(1202彙)'!C67</f>
        <v>11761</v>
      </c>
      <c r="E15" s="90">
        <v>11756</v>
      </c>
      <c r="F15" s="90">
        <v>11756</v>
      </c>
      <c r="G15" s="90">
        <v>11753</v>
      </c>
      <c r="H15" s="64">
        <v>11753</v>
      </c>
      <c r="I15" s="64">
        <v>11748</v>
      </c>
      <c r="J15" s="64">
        <v>11747</v>
      </c>
      <c r="K15" s="64"/>
      <c r="L15" s="64">
        <v>1101</v>
      </c>
      <c r="M15" s="60">
        <f t="shared" si="0"/>
        <v>10646</v>
      </c>
      <c r="O15" s="60">
        <f t="shared" si="1"/>
        <v>6</v>
      </c>
      <c r="Q15" s="60">
        <f t="shared" si="2"/>
        <v>5</v>
      </c>
      <c r="S15" s="60">
        <f t="shared" si="3"/>
        <v>0</v>
      </c>
      <c r="U15" s="60">
        <f t="shared" si="4"/>
        <v>3</v>
      </c>
      <c r="W15" s="60">
        <f t="shared" si="5"/>
        <v>5</v>
      </c>
    </row>
    <row r="16" spans="1:24" ht="19.5">
      <c r="A16" s="65" t="s">
        <v>521</v>
      </c>
      <c r="B16" s="66" t="s">
        <v>522</v>
      </c>
      <c r="C16" s="64"/>
      <c r="D16" s="90">
        <f>'總預算(1202彙)'!C71</f>
        <v>566</v>
      </c>
      <c r="E16" s="90">
        <v>561</v>
      </c>
      <c r="F16" s="90">
        <v>561</v>
      </c>
      <c r="G16" s="90">
        <v>559</v>
      </c>
      <c r="H16" s="64">
        <v>509</v>
      </c>
      <c r="I16" s="64">
        <v>501</v>
      </c>
      <c r="J16" s="64">
        <v>206</v>
      </c>
      <c r="K16" s="64"/>
      <c r="L16" s="64">
        <v>185</v>
      </c>
      <c r="M16" s="60">
        <f t="shared" si="0"/>
        <v>21</v>
      </c>
      <c r="O16" s="60">
        <f t="shared" si="1"/>
        <v>303</v>
      </c>
      <c r="Q16" s="60">
        <f t="shared" si="2"/>
        <v>8</v>
      </c>
      <c r="S16" s="60">
        <f t="shared" si="3"/>
        <v>50</v>
      </c>
      <c r="U16" s="60">
        <f t="shared" si="4"/>
        <v>2</v>
      </c>
      <c r="W16" s="60">
        <f t="shared" si="5"/>
        <v>5</v>
      </c>
    </row>
    <row r="17" spans="1:24" ht="19.5">
      <c r="A17" s="65" t="s">
        <v>523</v>
      </c>
      <c r="B17" s="66" t="s">
        <v>524</v>
      </c>
      <c r="C17" s="64"/>
      <c r="D17" s="90">
        <f>'總預算(1202彙)'!C78</f>
        <v>225</v>
      </c>
      <c r="E17" s="90">
        <v>219</v>
      </c>
      <c r="F17" s="90">
        <v>219</v>
      </c>
      <c r="G17" s="90">
        <v>219</v>
      </c>
      <c r="H17" s="64">
        <v>185</v>
      </c>
      <c r="I17" s="64">
        <v>185</v>
      </c>
      <c r="J17" s="64">
        <v>137</v>
      </c>
      <c r="K17" s="64"/>
      <c r="L17" s="64">
        <v>137</v>
      </c>
      <c r="M17" s="60">
        <f t="shared" si="0"/>
        <v>0</v>
      </c>
      <c r="O17" s="60">
        <f t="shared" si="1"/>
        <v>48</v>
      </c>
      <c r="Q17" s="60">
        <f t="shared" si="2"/>
        <v>0</v>
      </c>
      <c r="S17" s="60">
        <f t="shared" si="3"/>
        <v>34</v>
      </c>
      <c r="U17" s="60">
        <f t="shared" si="4"/>
        <v>0</v>
      </c>
      <c r="W17" s="60">
        <f t="shared" si="5"/>
        <v>6</v>
      </c>
    </row>
    <row r="18" spans="1:24" ht="19.5">
      <c r="A18" s="65" t="s">
        <v>525</v>
      </c>
      <c r="B18" s="66" t="s">
        <v>60</v>
      </c>
      <c r="C18" s="64"/>
      <c r="D18" s="90">
        <f>'總預算(1202彙)'!C80</f>
        <v>5741</v>
      </c>
      <c r="E18" s="90">
        <v>5719</v>
      </c>
      <c r="F18" s="90">
        <v>5719</v>
      </c>
      <c r="G18" s="90">
        <v>5714</v>
      </c>
      <c r="H18" s="64">
        <v>5713</v>
      </c>
      <c r="I18" s="64">
        <v>5729</v>
      </c>
      <c r="J18" s="64">
        <v>5842</v>
      </c>
      <c r="K18" s="64"/>
      <c r="L18" s="64">
        <v>5799</v>
      </c>
      <c r="M18" s="60">
        <f t="shared" si="0"/>
        <v>43</v>
      </c>
      <c r="O18" s="60">
        <f t="shared" si="1"/>
        <v>-129</v>
      </c>
      <c r="Q18" s="60">
        <f t="shared" si="2"/>
        <v>-16</v>
      </c>
      <c r="S18" s="60">
        <f t="shared" si="3"/>
        <v>1</v>
      </c>
      <c r="U18" s="60">
        <f t="shared" si="4"/>
        <v>5</v>
      </c>
      <c r="W18" s="60">
        <f t="shared" si="5"/>
        <v>22</v>
      </c>
    </row>
    <row r="19" spans="1:24" ht="19.5">
      <c r="A19" s="65" t="s">
        <v>526</v>
      </c>
      <c r="B19" s="66" t="s">
        <v>68</v>
      </c>
      <c r="C19" s="64"/>
      <c r="D19" s="90">
        <f>'總預算(1202彙)'!C89</f>
        <v>64</v>
      </c>
      <c r="E19" s="90">
        <v>63</v>
      </c>
      <c r="F19" s="90">
        <v>63</v>
      </c>
      <c r="G19" s="90">
        <v>63</v>
      </c>
      <c r="H19" s="64">
        <v>63</v>
      </c>
      <c r="I19" s="64">
        <v>45</v>
      </c>
      <c r="J19" s="64">
        <v>45</v>
      </c>
      <c r="K19" s="64"/>
      <c r="L19" s="64">
        <v>45</v>
      </c>
      <c r="M19" s="60">
        <f t="shared" si="0"/>
        <v>0</v>
      </c>
      <c r="O19" s="60">
        <f t="shared" si="1"/>
        <v>18</v>
      </c>
      <c r="Q19" s="60">
        <f t="shared" si="2"/>
        <v>18</v>
      </c>
      <c r="S19" s="60">
        <f t="shared" si="3"/>
        <v>0</v>
      </c>
      <c r="U19" s="60">
        <f t="shared" si="4"/>
        <v>0</v>
      </c>
      <c r="W19" s="60">
        <f t="shared" si="5"/>
        <v>1</v>
      </c>
    </row>
    <row r="20" spans="1:24" ht="19.5">
      <c r="A20" s="65" t="s">
        <v>527</v>
      </c>
      <c r="B20" s="66" t="s">
        <v>73</v>
      </c>
      <c r="C20" s="64"/>
      <c r="D20" s="90">
        <f>'總預算(1202彙)'!C94</f>
        <v>150</v>
      </c>
      <c r="E20" s="90">
        <v>150</v>
      </c>
      <c r="F20" s="90">
        <v>150</v>
      </c>
      <c r="G20" s="90">
        <v>150</v>
      </c>
      <c r="H20" s="64">
        <v>150</v>
      </c>
      <c r="I20" s="64">
        <v>150</v>
      </c>
      <c r="J20" s="64">
        <v>147</v>
      </c>
      <c r="K20" s="64"/>
      <c r="L20" s="64">
        <v>147</v>
      </c>
      <c r="M20" s="60">
        <f t="shared" si="0"/>
        <v>0</v>
      </c>
      <c r="O20" s="60">
        <f t="shared" si="1"/>
        <v>3</v>
      </c>
      <c r="Q20" s="60">
        <f t="shared" si="2"/>
        <v>0</v>
      </c>
      <c r="S20" s="60">
        <f t="shared" si="3"/>
        <v>0</v>
      </c>
      <c r="U20" s="60">
        <f t="shared" si="4"/>
        <v>0</v>
      </c>
      <c r="W20" s="60">
        <f t="shared" si="5"/>
        <v>0</v>
      </c>
    </row>
    <row r="21" spans="1:24" ht="19.5">
      <c r="A21" s="65" t="s">
        <v>528</v>
      </c>
      <c r="B21" s="66" t="s">
        <v>76</v>
      </c>
      <c r="C21" s="64"/>
      <c r="D21" s="90">
        <f>'總預算(1202彙)'!C96</f>
        <v>15</v>
      </c>
      <c r="E21" s="90">
        <v>15</v>
      </c>
      <c r="F21" s="90">
        <v>15</v>
      </c>
      <c r="G21" s="90">
        <v>15</v>
      </c>
      <c r="H21" s="64">
        <v>15</v>
      </c>
      <c r="I21" s="64">
        <v>13</v>
      </c>
      <c r="J21" s="64">
        <v>13</v>
      </c>
      <c r="K21" s="64"/>
      <c r="L21" s="64">
        <v>13</v>
      </c>
      <c r="M21" s="60">
        <f t="shared" si="0"/>
        <v>0</v>
      </c>
      <c r="O21" s="60">
        <f t="shared" si="1"/>
        <v>2</v>
      </c>
      <c r="Q21" s="60">
        <f t="shared" si="2"/>
        <v>2</v>
      </c>
      <c r="S21" s="60">
        <f t="shared" si="3"/>
        <v>0</v>
      </c>
      <c r="U21" s="60">
        <f t="shared" si="4"/>
        <v>0</v>
      </c>
      <c r="W21" s="60">
        <f t="shared" si="5"/>
        <v>0</v>
      </c>
    </row>
    <row r="22" spans="1:24" ht="19.5">
      <c r="A22" s="65" t="s">
        <v>529</v>
      </c>
      <c r="B22" s="66" t="s">
        <v>315</v>
      </c>
      <c r="C22" s="64"/>
      <c r="D22" s="90">
        <f>'總預算(1202彙)'!C98</f>
        <v>523</v>
      </c>
      <c r="E22" s="90">
        <v>523</v>
      </c>
      <c r="F22" s="90">
        <v>523</v>
      </c>
      <c r="G22" s="90">
        <v>503</v>
      </c>
      <c r="H22" s="64">
        <v>442</v>
      </c>
      <c r="I22" s="64">
        <v>429</v>
      </c>
      <c r="J22" s="64">
        <v>429</v>
      </c>
      <c r="K22" s="64"/>
      <c r="L22" s="64">
        <v>414</v>
      </c>
      <c r="M22" s="60">
        <f t="shared" si="0"/>
        <v>15</v>
      </c>
      <c r="O22" s="60">
        <f t="shared" si="1"/>
        <v>13</v>
      </c>
      <c r="Q22" s="60">
        <f t="shared" si="2"/>
        <v>13</v>
      </c>
      <c r="S22" s="60">
        <f t="shared" si="3"/>
        <v>61</v>
      </c>
      <c r="U22" s="60">
        <f t="shared" si="4"/>
        <v>20</v>
      </c>
      <c r="W22" s="60">
        <f t="shared" si="5"/>
        <v>0</v>
      </c>
    </row>
    <row r="23" spans="1:24" ht="19.5">
      <c r="A23" s="65" t="s">
        <v>530</v>
      </c>
      <c r="B23" s="66" t="s">
        <v>570</v>
      </c>
      <c r="C23" s="64"/>
      <c r="D23" s="90"/>
      <c r="E23" s="90"/>
      <c r="F23" s="90"/>
      <c r="G23" s="90"/>
      <c r="H23" s="64"/>
      <c r="I23" s="64"/>
      <c r="J23" s="64"/>
      <c r="K23" s="64"/>
      <c r="L23" s="64"/>
      <c r="M23" s="60">
        <f t="shared" si="0"/>
        <v>0</v>
      </c>
      <c r="O23" s="60">
        <f t="shared" si="1"/>
        <v>0</v>
      </c>
      <c r="Q23" s="60">
        <f t="shared" si="2"/>
        <v>0</v>
      </c>
      <c r="S23" s="60">
        <f t="shared" si="3"/>
        <v>0</v>
      </c>
      <c r="U23" s="60">
        <f t="shared" si="4"/>
        <v>0</v>
      </c>
      <c r="W23" s="60">
        <f t="shared" si="5"/>
        <v>0</v>
      </c>
    </row>
    <row r="24" spans="1:24" ht="19.5">
      <c r="A24" s="65" t="s">
        <v>531</v>
      </c>
      <c r="B24" s="63" t="s">
        <v>532</v>
      </c>
      <c r="C24" s="64"/>
      <c r="D24" s="90">
        <f>'總預算(1202彙)'!C100</f>
        <v>1958</v>
      </c>
      <c r="E24" s="90">
        <v>1432</v>
      </c>
      <c r="F24" s="90">
        <v>1432</v>
      </c>
      <c r="G24" s="90">
        <v>1432</v>
      </c>
      <c r="H24" s="64">
        <v>1422</v>
      </c>
      <c r="I24" s="64">
        <v>1422</v>
      </c>
      <c r="J24" s="64">
        <v>1422</v>
      </c>
      <c r="K24" s="64"/>
      <c r="L24" s="64">
        <v>1194</v>
      </c>
      <c r="M24" s="60">
        <f t="shared" si="0"/>
        <v>228</v>
      </c>
      <c r="O24" s="60">
        <f t="shared" si="1"/>
        <v>0</v>
      </c>
      <c r="Q24" s="60">
        <f t="shared" si="2"/>
        <v>0</v>
      </c>
      <c r="S24" s="60">
        <f t="shared" si="3"/>
        <v>10</v>
      </c>
      <c r="U24" s="60">
        <f t="shared" si="4"/>
        <v>0</v>
      </c>
      <c r="W24" s="60">
        <f t="shared" si="5"/>
        <v>526</v>
      </c>
    </row>
    <row r="25" spans="1:24" ht="19.5">
      <c r="A25" s="65" t="s">
        <v>533</v>
      </c>
      <c r="B25" s="63" t="s">
        <v>534</v>
      </c>
      <c r="C25" s="64"/>
      <c r="D25" s="90">
        <f>'總預算(1202彙)'!C105</f>
        <v>17251</v>
      </c>
      <c r="E25" s="90">
        <v>16748</v>
      </c>
      <c r="F25" s="90">
        <v>16748</v>
      </c>
      <c r="G25" s="90">
        <v>16281</v>
      </c>
      <c r="H25" s="64">
        <v>15274</v>
      </c>
      <c r="I25" s="64">
        <v>14735</v>
      </c>
      <c r="J25" s="64">
        <v>13990</v>
      </c>
      <c r="K25" s="64"/>
      <c r="L25" s="64">
        <v>12960</v>
      </c>
      <c r="M25" s="60">
        <f t="shared" si="0"/>
        <v>1030</v>
      </c>
      <c r="O25" s="60">
        <f t="shared" si="1"/>
        <v>1284</v>
      </c>
      <c r="Q25" s="60">
        <f t="shared" si="2"/>
        <v>539</v>
      </c>
      <c r="S25" s="60">
        <f t="shared" si="3"/>
        <v>1007</v>
      </c>
      <c r="U25" s="60">
        <f t="shared" si="4"/>
        <v>467</v>
      </c>
      <c r="W25" s="60">
        <f t="shared" si="5"/>
        <v>503</v>
      </c>
    </row>
    <row r="26" spans="1:24" ht="19.5">
      <c r="A26" s="65" t="s">
        <v>535</v>
      </c>
      <c r="B26" s="63" t="s">
        <v>82</v>
      </c>
      <c r="C26" s="64"/>
      <c r="D26" s="90">
        <f>'總預算(1202彙)'!C162</f>
        <v>3999</v>
      </c>
      <c r="E26" s="90">
        <v>3977</v>
      </c>
      <c r="F26" s="90">
        <v>3977</v>
      </c>
      <c r="G26" s="90">
        <v>3931</v>
      </c>
      <c r="H26" s="64">
        <v>3530</v>
      </c>
      <c r="I26" s="64">
        <v>3463</v>
      </c>
      <c r="J26" s="64">
        <v>2754</v>
      </c>
      <c r="K26" s="64"/>
      <c r="L26" s="64">
        <v>2226</v>
      </c>
      <c r="M26" s="60">
        <f t="shared" si="0"/>
        <v>528</v>
      </c>
      <c r="O26" s="60">
        <f t="shared" si="1"/>
        <v>776</v>
      </c>
      <c r="Q26" s="60">
        <f t="shared" si="2"/>
        <v>67</v>
      </c>
      <c r="S26" s="60">
        <f t="shared" si="3"/>
        <v>401</v>
      </c>
      <c r="U26" s="60">
        <f t="shared" si="4"/>
        <v>46</v>
      </c>
      <c r="W26" s="60">
        <f t="shared" si="5"/>
        <v>22</v>
      </c>
    </row>
    <row r="27" spans="1:24" ht="19.5">
      <c r="A27" s="65" t="s">
        <v>536</v>
      </c>
      <c r="B27" s="63" t="s">
        <v>84</v>
      </c>
      <c r="C27" s="64"/>
      <c r="D27" s="90">
        <f>'總預算(1202彙)'!C176</f>
        <v>1283</v>
      </c>
      <c r="E27" s="90">
        <v>1266</v>
      </c>
      <c r="F27" s="90">
        <v>1266</v>
      </c>
      <c r="G27" s="90">
        <v>1219</v>
      </c>
      <c r="H27" s="64">
        <v>1183</v>
      </c>
      <c r="I27" s="64">
        <v>1144</v>
      </c>
      <c r="J27" s="64">
        <v>1092</v>
      </c>
      <c r="K27" s="64"/>
      <c r="L27" s="64">
        <v>1074</v>
      </c>
      <c r="M27" s="60">
        <f t="shared" si="0"/>
        <v>18</v>
      </c>
      <c r="O27" s="60">
        <f t="shared" si="1"/>
        <v>91</v>
      </c>
      <c r="Q27" s="60">
        <f t="shared" si="2"/>
        <v>39</v>
      </c>
      <c r="S27" s="60">
        <f t="shared" si="3"/>
        <v>36</v>
      </c>
      <c r="U27" s="60">
        <f t="shared" si="4"/>
        <v>47</v>
      </c>
      <c r="W27" s="60">
        <f t="shared" si="5"/>
        <v>17</v>
      </c>
    </row>
    <row r="28" spans="1:24" ht="19.5">
      <c r="A28" s="65" t="s">
        <v>537</v>
      </c>
      <c r="B28" s="63" t="s">
        <v>538</v>
      </c>
      <c r="C28" s="64"/>
      <c r="D28" s="90">
        <f>'總預算(1202彙)'!C192</f>
        <v>48963</v>
      </c>
      <c r="E28" s="90">
        <v>48201</v>
      </c>
      <c r="F28" s="90">
        <v>48201</v>
      </c>
      <c r="G28" s="90">
        <v>47992</v>
      </c>
      <c r="H28" s="64">
        <v>45941</v>
      </c>
      <c r="I28" s="64">
        <v>29348</v>
      </c>
      <c r="J28" s="64">
        <v>27213</v>
      </c>
      <c r="K28" s="64"/>
      <c r="L28" s="64">
        <v>22770</v>
      </c>
      <c r="M28" s="60">
        <f t="shared" si="0"/>
        <v>4443</v>
      </c>
      <c r="O28" s="60">
        <f t="shared" si="1"/>
        <v>18728</v>
      </c>
      <c r="Q28" s="60">
        <f t="shared" si="2"/>
        <v>16593</v>
      </c>
      <c r="S28" s="60">
        <f t="shared" si="3"/>
        <v>2051</v>
      </c>
      <c r="U28" s="60">
        <f t="shared" si="4"/>
        <v>209</v>
      </c>
      <c r="W28" s="60">
        <f t="shared" si="5"/>
        <v>762</v>
      </c>
    </row>
    <row r="29" spans="1:24" ht="19.5">
      <c r="A29" s="65" t="s">
        <v>539</v>
      </c>
      <c r="B29" s="63" t="s">
        <v>540</v>
      </c>
      <c r="C29" s="64"/>
      <c r="D29" s="90">
        <f>'總預算(1202彙)'!C226</f>
        <v>994939</v>
      </c>
      <c r="E29" s="408">
        <v>974026</v>
      </c>
      <c r="F29" s="90">
        <v>1113910</v>
      </c>
      <c r="G29" s="90">
        <v>1065051</v>
      </c>
      <c r="H29" s="64">
        <v>924759</v>
      </c>
      <c r="I29" s="64">
        <v>905529</v>
      </c>
      <c r="J29" s="64">
        <v>529146</v>
      </c>
      <c r="K29" s="64"/>
      <c r="L29" s="64">
        <v>465235</v>
      </c>
      <c r="M29" s="60">
        <f t="shared" si="0"/>
        <v>63911</v>
      </c>
      <c r="O29" s="71">
        <f t="shared" si="1"/>
        <v>395613</v>
      </c>
      <c r="Q29" s="60">
        <f t="shared" si="2"/>
        <v>19230</v>
      </c>
      <c r="S29" s="71">
        <f t="shared" si="3"/>
        <v>140292</v>
      </c>
      <c r="U29" s="60">
        <f t="shared" si="4"/>
        <v>48859</v>
      </c>
      <c r="W29" s="60">
        <f t="shared" si="5"/>
        <v>20913</v>
      </c>
      <c r="X29" s="49" t="s">
        <v>931</v>
      </c>
    </row>
    <row r="30" spans="1:24" ht="19.5">
      <c r="A30" s="65" t="s">
        <v>541</v>
      </c>
      <c r="B30" s="63" t="s">
        <v>100</v>
      </c>
      <c r="C30" s="64"/>
      <c r="D30" s="90">
        <f>'總預算(1202彙)'!C237</f>
        <v>187792</v>
      </c>
      <c r="E30" s="90">
        <v>186290</v>
      </c>
      <c r="F30" s="90">
        <v>186290</v>
      </c>
      <c r="G30" s="90">
        <v>186283</v>
      </c>
      <c r="H30" s="64">
        <v>186277</v>
      </c>
      <c r="I30" s="64">
        <v>186236</v>
      </c>
      <c r="J30" s="64">
        <v>9307</v>
      </c>
      <c r="K30" s="64"/>
      <c r="L30" s="64">
        <v>8897</v>
      </c>
      <c r="M30" s="60">
        <f t="shared" si="0"/>
        <v>410</v>
      </c>
      <c r="O30" s="71">
        <f t="shared" si="1"/>
        <v>176970</v>
      </c>
      <c r="Q30" s="60">
        <f t="shared" si="2"/>
        <v>41</v>
      </c>
      <c r="S30" s="60">
        <f t="shared" si="3"/>
        <v>6</v>
      </c>
      <c r="U30" s="60">
        <f t="shared" si="4"/>
        <v>7</v>
      </c>
      <c r="W30" s="60">
        <f t="shared" si="5"/>
        <v>1502</v>
      </c>
    </row>
    <row r="31" spans="1:24" ht="19.5">
      <c r="A31" s="65" t="s">
        <v>542</v>
      </c>
      <c r="B31" s="63" t="s">
        <v>543</v>
      </c>
      <c r="C31" s="64"/>
      <c r="D31" s="90">
        <f>'總預算(1202彙)'!C242</f>
        <v>95053</v>
      </c>
      <c r="E31" s="90">
        <v>93409</v>
      </c>
      <c r="F31" s="90">
        <v>93409</v>
      </c>
      <c r="G31" s="90">
        <v>91669</v>
      </c>
      <c r="H31" s="64">
        <v>87698</v>
      </c>
      <c r="I31" s="64">
        <v>62688</v>
      </c>
      <c r="J31" s="64">
        <v>41255</v>
      </c>
      <c r="K31" s="64"/>
      <c r="L31" s="64">
        <v>25454</v>
      </c>
      <c r="M31" s="60">
        <f t="shared" si="0"/>
        <v>15801</v>
      </c>
      <c r="O31" s="60">
        <f t="shared" si="1"/>
        <v>46443</v>
      </c>
      <c r="Q31" s="71">
        <f t="shared" si="2"/>
        <v>25010</v>
      </c>
      <c r="S31" s="60">
        <f t="shared" si="3"/>
        <v>3971</v>
      </c>
      <c r="U31" s="60">
        <f t="shared" si="4"/>
        <v>1740</v>
      </c>
      <c r="W31" s="60">
        <f t="shared" si="5"/>
        <v>1644</v>
      </c>
    </row>
    <row r="32" spans="1:24" ht="19.5">
      <c r="A32" s="65" t="s">
        <v>544</v>
      </c>
      <c r="B32" s="63" t="s">
        <v>545</v>
      </c>
      <c r="C32" s="64"/>
      <c r="D32" s="90">
        <f>'總預算(1202彙)'!C280</f>
        <v>620432</v>
      </c>
      <c r="E32" s="90">
        <v>623921</v>
      </c>
      <c r="F32" s="90">
        <v>623921</v>
      </c>
      <c r="G32" s="90">
        <v>619269</v>
      </c>
      <c r="H32" s="64">
        <v>583888</v>
      </c>
      <c r="I32" s="64">
        <v>539030</v>
      </c>
      <c r="J32" s="64">
        <v>465243</v>
      </c>
      <c r="K32" s="64"/>
      <c r="L32" s="64">
        <v>168890</v>
      </c>
      <c r="M32" s="60">
        <f t="shared" si="0"/>
        <v>296353</v>
      </c>
      <c r="O32" s="60">
        <f t="shared" si="1"/>
        <v>118645</v>
      </c>
      <c r="Q32" s="71">
        <f t="shared" si="2"/>
        <v>44858</v>
      </c>
      <c r="S32" s="60">
        <f t="shared" si="3"/>
        <v>35381</v>
      </c>
      <c r="U32" s="60">
        <f t="shared" si="4"/>
        <v>4652</v>
      </c>
      <c r="W32" s="71">
        <f t="shared" si="5"/>
        <v>-3489</v>
      </c>
    </row>
    <row r="33" spans="1:23" ht="19.5">
      <c r="A33" s="65" t="s">
        <v>546</v>
      </c>
      <c r="B33" s="63" t="s">
        <v>120</v>
      </c>
      <c r="C33" s="64"/>
      <c r="D33" s="90">
        <f>'總預算(1202彙)'!C297</f>
        <v>23153</v>
      </c>
      <c r="E33" s="90">
        <v>22761</v>
      </c>
      <c r="F33" s="90">
        <v>22761</v>
      </c>
      <c r="G33" s="90">
        <v>22590</v>
      </c>
      <c r="H33" s="64">
        <v>18545</v>
      </c>
      <c r="I33" s="64">
        <v>15084</v>
      </c>
      <c r="J33" s="64">
        <v>14386</v>
      </c>
      <c r="K33" s="64"/>
      <c r="L33" s="64">
        <v>14251</v>
      </c>
      <c r="M33" s="60">
        <f t="shared" si="0"/>
        <v>135</v>
      </c>
      <c r="O33" s="60">
        <f t="shared" si="1"/>
        <v>4159</v>
      </c>
      <c r="Q33" s="60">
        <f t="shared" si="2"/>
        <v>3461</v>
      </c>
      <c r="S33" s="60">
        <f t="shared" si="3"/>
        <v>4045</v>
      </c>
      <c r="U33" s="60">
        <f t="shared" si="4"/>
        <v>171</v>
      </c>
      <c r="W33" s="60">
        <f t="shared" si="5"/>
        <v>392</v>
      </c>
    </row>
    <row r="34" spans="1:23" ht="19.5">
      <c r="A34" s="65" t="s">
        <v>547</v>
      </c>
      <c r="B34" s="63" t="s">
        <v>548</v>
      </c>
      <c r="C34" s="64"/>
      <c r="D34" s="90">
        <f>'總預算(1202彙)'!C302</f>
        <v>25589</v>
      </c>
      <c r="E34" s="90">
        <v>24266</v>
      </c>
      <c r="F34" s="90">
        <v>24266</v>
      </c>
      <c r="G34" s="90">
        <v>23263</v>
      </c>
      <c r="H34" s="64">
        <v>22247</v>
      </c>
      <c r="I34" s="64">
        <v>20741</v>
      </c>
      <c r="J34" s="64">
        <v>17133</v>
      </c>
      <c r="K34" s="64"/>
      <c r="L34" s="64">
        <v>11758</v>
      </c>
      <c r="M34" s="60">
        <f t="shared" si="0"/>
        <v>5375</v>
      </c>
      <c r="O34" s="60">
        <f t="shared" si="1"/>
        <v>5114</v>
      </c>
      <c r="Q34" s="60">
        <f t="shared" si="2"/>
        <v>1506</v>
      </c>
      <c r="S34" s="60">
        <f t="shared" si="3"/>
        <v>1016</v>
      </c>
      <c r="U34" s="60">
        <f t="shared" si="4"/>
        <v>1003</v>
      </c>
      <c r="W34" s="60">
        <f t="shared" si="5"/>
        <v>1323</v>
      </c>
    </row>
    <row r="35" spans="1:23" ht="19.5">
      <c r="A35" s="65" t="s">
        <v>549</v>
      </c>
      <c r="B35" s="63" t="s">
        <v>550</v>
      </c>
      <c r="C35" s="64"/>
      <c r="D35" s="90">
        <f>'總預算(1202彙)'!C322</f>
        <v>18276</v>
      </c>
      <c r="E35" s="90">
        <v>17993</v>
      </c>
      <c r="F35" s="90">
        <v>17993</v>
      </c>
      <c r="G35" s="90">
        <v>17839</v>
      </c>
      <c r="H35" s="64">
        <v>17413</v>
      </c>
      <c r="I35" s="64">
        <v>15966</v>
      </c>
      <c r="J35" s="64">
        <v>14806</v>
      </c>
      <c r="K35" s="64"/>
      <c r="L35" s="64">
        <v>0</v>
      </c>
      <c r="M35" s="60">
        <f t="shared" si="0"/>
        <v>14806</v>
      </c>
      <c r="O35" s="60">
        <f t="shared" si="1"/>
        <v>2607</v>
      </c>
      <c r="Q35" s="60">
        <f t="shared" si="2"/>
        <v>1447</v>
      </c>
      <c r="S35" s="60">
        <f t="shared" si="3"/>
        <v>426</v>
      </c>
      <c r="U35" s="60">
        <f t="shared" si="4"/>
        <v>154</v>
      </c>
      <c r="W35" s="60">
        <f t="shared" si="5"/>
        <v>283</v>
      </c>
    </row>
    <row r="36" spans="1:23" ht="19.5">
      <c r="A36" s="65" t="s">
        <v>551</v>
      </c>
      <c r="B36" s="63" t="s">
        <v>376</v>
      </c>
      <c r="C36" s="64"/>
      <c r="D36" s="90">
        <f>'總預算(1202彙)'!C341</f>
        <v>6932</v>
      </c>
      <c r="E36" s="90">
        <v>6896</v>
      </c>
      <c r="F36" s="90">
        <v>6896</v>
      </c>
      <c r="G36" s="90">
        <v>6659</v>
      </c>
      <c r="H36" s="64">
        <v>6509</v>
      </c>
      <c r="I36" s="64">
        <v>6208</v>
      </c>
      <c r="J36" s="64">
        <v>5462</v>
      </c>
      <c r="K36" s="64"/>
      <c r="L36" s="64">
        <v>0</v>
      </c>
      <c r="M36" s="60">
        <f t="shared" si="0"/>
        <v>5462</v>
      </c>
      <c r="O36" s="60">
        <f t="shared" si="1"/>
        <v>1047</v>
      </c>
      <c r="Q36" s="60">
        <f t="shared" si="2"/>
        <v>301</v>
      </c>
      <c r="S36" s="60">
        <f t="shared" si="3"/>
        <v>150</v>
      </c>
      <c r="U36" s="60">
        <f t="shared" si="4"/>
        <v>237</v>
      </c>
      <c r="W36" s="60">
        <f t="shared" si="5"/>
        <v>36</v>
      </c>
    </row>
    <row r="37" spans="1:23" ht="19.5">
      <c r="A37" s="65" t="s">
        <v>552</v>
      </c>
      <c r="B37" s="63" t="s">
        <v>316</v>
      </c>
      <c r="C37" s="64"/>
      <c r="D37" s="90">
        <f>'總預算(1202彙)'!C358</f>
        <v>9341</v>
      </c>
      <c r="E37" s="90">
        <v>7641</v>
      </c>
      <c r="F37" s="90">
        <v>7641</v>
      </c>
      <c r="G37" s="90">
        <v>6135</v>
      </c>
      <c r="H37" s="64">
        <v>4462</v>
      </c>
      <c r="I37" s="64">
        <v>3991</v>
      </c>
      <c r="J37" s="64">
        <v>3957</v>
      </c>
      <c r="K37" s="64"/>
      <c r="L37" s="64">
        <v>3721</v>
      </c>
      <c r="M37" s="60">
        <f t="shared" si="0"/>
        <v>236</v>
      </c>
      <c r="O37" s="60">
        <f t="shared" si="1"/>
        <v>505</v>
      </c>
      <c r="Q37" s="60">
        <f t="shared" si="2"/>
        <v>471</v>
      </c>
      <c r="S37" s="60">
        <f t="shared" si="3"/>
        <v>1673</v>
      </c>
      <c r="U37" s="60">
        <f t="shared" si="4"/>
        <v>1506</v>
      </c>
      <c r="W37" s="60">
        <f t="shared" si="5"/>
        <v>1700</v>
      </c>
    </row>
    <row r="38" spans="1:23" ht="19.5">
      <c r="A38" s="65" t="s">
        <v>553</v>
      </c>
      <c r="B38" s="63" t="s">
        <v>317</v>
      </c>
      <c r="C38" s="64"/>
      <c r="D38" s="90">
        <f>'總預算(1202彙)'!C364</f>
        <v>3050</v>
      </c>
      <c r="E38" s="90">
        <v>3026</v>
      </c>
      <c r="F38" s="90">
        <v>3026</v>
      </c>
      <c r="G38" s="90">
        <v>2734</v>
      </c>
      <c r="H38" s="64">
        <v>2480</v>
      </c>
      <c r="I38" s="64">
        <v>2271</v>
      </c>
      <c r="J38" s="64">
        <v>2021</v>
      </c>
      <c r="K38" s="64"/>
      <c r="L38" s="64">
        <v>1864</v>
      </c>
      <c r="M38" s="60">
        <f t="shared" si="0"/>
        <v>157</v>
      </c>
      <c r="O38" s="60">
        <f t="shared" si="1"/>
        <v>459</v>
      </c>
      <c r="Q38" s="60">
        <f t="shared" si="2"/>
        <v>209</v>
      </c>
      <c r="S38" s="60">
        <f t="shared" si="3"/>
        <v>254</v>
      </c>
      <c r="U38" s="60">
        <f t="shared" si="4"/>
        <v>292</v>
      </c>
      <c r="W38" s="60">
        <f t="shared" si="5"/>
        <v>24</v>
      </c>
    </row>
    <row r="39" spans="1:23" ht="19.5">
      <c r="A39" s="65" t="s">
        <v>554</v>
      </c>
      <c r="B39" s="63" t="s">
        <v>322</v>
      </c>
      <c r="C39" s="64"/>
      <c r="D39" s="90">
        <f>'總預算(1202彙)'!C379</f>
        <v>15964</v>
      </c>
      <c r="E39" s="90">
        <v>15769</v>
      </c>
      <c r="F39" s="90">
        <v>15769</v>
      </c>
      <c r="G39" s="90">
        <v>15386</v>
      </c>
      <c r="H39" s="64">
        <v>15097</v>
      </c>
      <c r="I39" s="64">
        <v>14658</v>
      </c>
      <c r="J39" s="64">
        <v>13957</v>
      </c>
      <c r="K39" s="64"/>
      <c r="L39" s="64">
        <v>12842</v>
      </c>
      <c r="M39" s="60">
        <f t="shared" si="0"/>
        <v>1115</v>
      </c>
      <c r="O39" s="60">
        <f t="shared" si="1"/>
        <v>1140</v>
      </c>
      <c r="Q39" s="60">
        <f t="shared" si="2"/>
        <v>439</v>
      </c>
      <c r="S39" s="60">
        <f t="shared" si="3"/>
        <v>289</v>
      </c>
      <c r="U39" s="60">
        <f t="shared" si="4"/>
        <v>383</v>
      </c>
      <c r="W39" s="60">
        <f t="shared" si="5"/>
        <v>195</v>
      </c>
    </row>
    <row r="40" spans="1:23" ht="19.5">
      <c r="A40" s="65" t="s">
        <v>555</v>
      </c>
      <c r="B40" s="63" t="s">
        <v>296</v>
      </c>
      <c r="C40" s="64"/>
      <c r="D40" s="90">
        <f>'總預算(1202彙)'!C424</f>
        <v>38242</v>
      </c>
      <c r="E40" s="90">
        <v>30581</v>
      </c>
      <c r="F40" s="90">
        <v>30581</v>
      </c>
      <c r="G40" s="90">
        <v>27220</v>
      </c>
      <c r="H40" s="64">
        <v>24478</v>
      </c>
      <c r="I40" s="64">
        <v>23208</v>
      </c>
      <c r="J40" s="64">
        <v>19180</v>
      </c>
      <c r="K40" s="64"/>
      <c r="L40" s="64">
        <v>12182</v>
      </c>
      <c r="M40" s="60">
        <f t="shared" si="0"/>
        <v>6998</v>
      </c>
      <c r="O40" s="60">
        <f t="shared" si="1"/>
        <v>5298</v>
      </c>
      <c r="Q40" s="60">
        <f t="shared" si="2"/>
        <v>1270</v>
      </c>
      <c r="S40" s="60">
        <f t="shared" si="3"/>
        <v>2742</v>
      </c>
      <c r="U40" s="60">
        <f t="shared" si="4"/>
        <v>3361</v>
      </c>
      <c r="W40" s="60">
        <f t="shared" si="5"/>
        <v>7661</v>
      </c>
    </row>
    <row r="41" spans="1:23" ht="19.5">
      <c r="A41" s="65" t="s">
        <v>556</v>
      </c>
      <c r="B41" s="63" t="s">
        <v>323</v>
      </c>
      <c r="C41" s="64"/>
      <c r="D41" s="90">
        <f>'總預算(1202彙)'!C440</f>
        <v>214213</v>
      </c>
      <c r="E41" s="90">
        <v>191169</v>
      </c>
      <c r="F41" s="90">
        <v>191169</v>
      </c>
      <c r="G41" s="90">
        <v>174364</v>
      </c>
      <c r="H41" s="64">
        <v>133317</v>
      </c>
      <c r="I41" s="64">
        <v>100428</v>
      </c>
      <c r="J41" s="64">
        <v>80732</v>
      </c>
      <c r="K41" s="64"/>
      <c r="L41" s="64">
        <v>14089</v>
      </c>
      <c r="M41" s="60">
        <f t="shared" si="0"/>
        <v>66643</v>
      </c>
      <c r="O41" s="60">
        <f t="shared" si="1"/>
        <v>52585</v>
      </c>
      <c r="Q41" s="71">
        <f t="shared" si="2"/>
        <v>32889</v>
      </c>
      <c r="S41" s="71">
        <f t="shared" si="3"/>
        <v>41047</v>
      </c>
      <c r="U41" s="60">
        <f t="shared" si="4"/>
        <v>16805</v>
      </c>
      <c r="W41" s="71">
        <f t="shared" si="5"/>
        <v>23044</v>
      </c>
    </row>
    <row r="42" spans="1:23" ht="19.5">
      <c r="A42" s="65" t="s">
        <v>557</v>
      </c>
      <c r="B42" s="63" t="s">
        <v>558</v>
      </c>
      <c r="C42" s="64"/>
      <c r="D42" s="90">
        <f>'總預算(1202彙)'!C451</f>
        <v>712741</v>
      </c>
      <c r="E42" s="90">
        <v>630693</v>
      </c>
      <c r="F42" s="90">
        <v>630693</v>
      </c>
      <c r="G42" s="90">
        <v>627418</v>
      </c>
      <c r="H42" s="64">
        <v>320040</v>
      </c>
      <c r="I42" s="64">
        <v>314988</v>
      </c>
      <c r="J42" s="64">
        <v>314988</v>
      </c>
      <c r="K42" s="64"/>
      <c r="L42" s="64">
        <v>314817</v>
      </c>
      <c r="M42" s="60">
        <f t="shared" si="0"/>
        <v>171</v>
      </c>
      <c r="O42" s="60">
        <f t="shared" si="1"/>
        <v>5052</v>
      </c>
      <c r="Q42" s="60">
        <f t="shared" si="2"/>
        <v>5052</v>
      </c>
      <c r="S42" s="71">
        <f t="shared" si="3"/>
        <v>307378</v>
      </c>
      <c r="U42" s="60">
        <f t="shared" si="4"/>
        <v>3275</v>
      </c>
      <c r="W42" s="71">
        <f t="shared" si="5"/>
        <v>82048</v>
      </c>
    </row>
    <row r="43" spans="1:23" ht="19.5">
      <c r="A43" s="65" t="s">
        <v>559</v>
      </c>
      <c r="B43" s="63" t="s">
        <v>560</v>
      </c>
      <c r="C43" s="64"/>
      <c r="D43" s="90">
        <f>'總預算(1202彙)'!C463</f>
        <v>10959</v>
      </c>
      <c r="E43" s="90">
        <v>10638</v>
      </c>
      <c r="F43" s="90">
        <v>10638</v>
      </c>
      <c r="G43" s="90">
        <v>10324</v>
      </c>
      <c r="H43" s="64">
        <v>9973</v>
      </c>
      <c r="I43" s="64">
        <v>9145</v>
      </c>
      <c r="J43" s="64">
        <v>8570</v>
      </c>
      <c r="K43" s="64"/>
      <c r="L43" s="64">
        <v>4731</v>
      </c>
      <c r="M43" s="60">
        <f t="shared" si="0"/>
        <v>3839</v>
      </c>
      <c r="O43" s="60">
        <f t="shared" si="1"/>
        <v>1403</v>
      </c>
      <c r="Q43" s="60">
        <f t="shared" si="2"/>
        <v>828</v>
      </c>
      <c r="S43" s="60">
        <f t="shared" si="3"/>
        <v>351</v>
      </c>
      <c r="U43" s="60">
        <f t="shared" si="4"/>
        <v>314</v>
      </c>
      <c r="W43" s="60">
        <f t="shared" si="5"/>
        <v>321</v>
      </c>
    </row>
    <row r="44" spans="1:23" ht="19.5">
      <c r="A44" s="65" t="s">
        <v>561</v>
      </c>
      <c r="B44" s="63" t="s">
        <v>324</v>
      </c>
      <c r="C44" s="64"/>
      <c r="D44" s="90">
        <f>'總預算(1202彙)'!C485</f>
        <v>6033</v>
      </c>
      <c r="E44" s="90">
        <v>6003</v>
      </c>
      <c r="F44" s="90">
        <v>6003</v>
      </c>
      <c r="G44" s="90">
        <v>5894</v>
      </c>
      <c r="H44" s="64">
        <v>5819</v>
      </c>
      <c r="I44" s="64">
        <v>4656</v>
      </c>
      <c r="J44" s="64">
        <v>4513</v>
      </c>
      <c r="K44" s="64"/>
      <c r="L44" s="64">
        <v>4382</v>
      </c>
      <c r="M44" s="60">
        <f t="shared" si="0"/>
        <v>131</v>
      </c>
      <c r="O44" s="60">
        <f t="shared" si="1"/>
        <v>1306</v>
      </c>
      <c r="Q44" s="60">
        <f t="shared" si="2"/>
        <v>1163</v>
      </c>
      <c r="S44" s="60">
        <f t="shared" si="3"/>
        <v>75</v>
      </c>
      <c r="U44" s="60">
        <f t="shared" si="4"/>
        <v>109</v>
      </c>
      <c r="W44" s="60">
        <f t="shared" si="5"/>
        <v>30</v>
      </c>
    </row>
    <row r="45" spans="1:23" ht="19.5">
      <c r="A45" s="65" t="s">
        <v>562</v>
      </c>
      <c r="B45" s="63" t="s">
        <v>325</v>
      </c>
      <c r="C45" s="64"/>
      <c r="D45" s="90">
        <f>'總預算(1202彙)'!C496</f>
        <v>33147</v>
      </c>
      <c r="E45" s="90">
        <v>27947</v>
      </c>
      <c r="F45" s="90">
        <v>27947</v>
      </c>
      <c r="G45" s="90">
        <v>25710</v>
      </c>
      <c r="H45" s="64">
        <v>24099</v>
      </c>
      <c r="I45" s="64">
        <v>17181</v>
      </c>
      <c r="J45" s="64">
        <v>13791</v>
      </c>
      <c r="K45" s="64"/>
      <c r="L45" s="64">
        <v>12163</v>
      </c>
      <c r="M45" s="60">
        <f t="shared" si="0"/>
        <v>1628</v>
      </c>
      <c r="O45" s="60">
        <f t="shared" si="1"/>
        <v>10308</v>
      </c>
      <c r="Q45" s="60">
        <f t="shared" si="2"/>
        <v>6918</v>
      </c>
      <c r="S45" s="60">
        <f t="shared" si="3"/>
        <v>1611</v>
      </c>
      <c r="U45" s="60">
        <f t="shared" si="4"/>
        <v>2237</v>
      </c>
      <c r="W45" s="60">
        <f t="shared" si="5"/>
        <v>5200</v>
      </c>
    </row>
    <row r="46" spans="1:23" ht="39">
      <c r="A46" s="65" t="s">
        <v>563</v>
      </c>
      <c r="B46" s="67" t="s">
        <v>565</v>
      </c>
      <c r="C46" s="64"/>
      <c r="D46" s="90">
        <f>'總預算(1202彙)'!C508</f>
        <v>346739</v>
      </c>
      <c r="E46" s="90">
        <v>322938</v>
      </c>
      <c r="F46" s="90">
        <v>322938</v>
      </c>
      <c r="G46" s="90">
        <v>312064</v>
      </c>
      <c r="H46" s="64">
        <v>306367</v>
      </c>
      <c r="I46" s="64">
        <v>299532</v>
      </c>
      <c r="J46" s="68">
        <v>120845</v>
      </c>
      <c r="K46" s="64"/>
      <c r="L46" s="68">
        <v>93095</v>
      </c>
      <c r="M46" s="60">
        <f t="shared" si="0"/>
        <v>27750</v>
      </c>
      <c r="O46" s="71">
        <f t="shared" si="1"/>
        <v>185522</v>
      </c>
      <c r="Q46" s="60">
        <f t="shared" si="2"/>
        <v>6835</v>
      </c>
      <c r="S46" s="60">
        <f t="shared" si="3"/>
        <v>5697</v>
      </c>
      <c r="U46" s="60">
        <f t="shared" si="4"/>
        <v>10874</v>
      </c>
      <c r="W46" s="71">
        <f t="shared" si="5"/>
        <v>23801</v>
      </c>
    </row>
  </sheetData>
  <autoFilter ref="D1:D46" xr:uid="{9FA3D2E1-58C7-413B-9AC9-9AD575B33550}"/>
  <mergeCells count="4">
    <mergeCell ref="A1:K1"/>
    <mergeCell ref="A3:B4"/>
    <mergeCell ref="C3:L3"/>
    <mergeCell ref="A5:B5"/>
  </mergeCells>
  <phoneticPr fontId="3"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6</vt:i4>
      </vt:variant>
    </vt:vector>
  </HeadingPairs>
  <TitlesOfParts>
    <vt:vector size="10" baseType="lpstr">
      <vt:lpstr>總表</vt:lpstr>
      <vt:lpstr>總預算(1109彙)-更新外交部</vt:lpstr>
      <vt:lpstr>總預算(1202彙)</vt:lpstr>
      <vt:lpstr>差異</vt:lpstr>
      <vt:lpstr>'總預算(1109彙)-更新外交部'!Print_Area</vt:lpstr>
      <vt:lpstr>'總預算(1202彙)'!Print_Area</vt:lpstr>
      <vt:lpstr>差異!Print_Titles</vt:lpstr>
      <vt:lpstr>總表!Print_Titles</vt:lpstr>
      <vt:lpstr>'總預算(1109彙)-更新外交部'!Print_Titles</vt:lpstr>
      <vt:lpstr>'總預算(1202彙)'!Print_Titles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陳家瑩</dc:creator>
  <cp:lastModifiedBy>陳家瑩</cp:lastModifiedBy>
  <cp:lastPrinted>2020-12-14T01:35:40Z</cp:lastPrinted>
  <dcterms:created xsi:type="dcterms:W3CDTF">2020-06-01T10:21:46Z</dcterms:created>
  <dcterms:modified xsi:type="dcterms:W3CDTF">2020-12-17T06:29:02Z</dcterms:modified>
</cp:coreProperties>
</file>