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385" windowHeight="3675" tabRatio="531" activeTab="0"/>
  </bookViews>
  <sheets>
    <sheet name="93決" sheetId="1" r:id="rId1"/>
  </sheets>
  <definedNames>
    <definedName name="_xlnm.Print_Area" localSheetId="0">'93決'!$A$1:$M$100</definedName>
    <definedName name="_xlnm.Print_Titles" localSheetId="0">'93決'!$1:$4</definedName>
  </definedNames>
  <calcPr fullCalcOnLoad="1"/>
</workbook>
</file>

<file path=xl/sharedStrings.xml><?xml version="1.0" encoding="utf-8"?>
<sst xmlns="http://schemas.openxmlformats.org/spreadsheetml/2006/main" count="105" uniqueCount="58">
  <si>
    <t xml:space="preserve"> </t>
  </si>
  <si>
    <t>數</t>
  </si>
  <si>
    <t>機關名稱</t>
  </si>
  <si>
    <t>正式員額薪資</t>
  </si>
  <si>
    <t>臨時員額薪資</t>
  </si>
  <si>
    <t>超時工作報酬</t>
  </si>
  <si>
    <t>津貼</t>
  </si>
  <si>
    <t>獎金</t>
  </si>
  <si>
    <t>福利費</t>
  </si>
  <si>
    <t>提繳費</t>
  </si>
  <si>
    <t>合計</t>
  </si>
  <si>
    <t xml:space="preserve"> 行   政   院   主   管</t>
  </si>
  <si>
    <t xml:space="preserve"> 經   濟   部   主   管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</si>
  <si>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</si>
  <si>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</si>
  <si>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</si>
  <si>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</si>
  <si>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</si>
  <si>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 xml:space="preserve"> 財   政   部   主   管</t>
  </si>
  <si>
    <t>中央存款保險股份有限公司</t>
  </si>
  <si>
    <t xml:space="preserve"> 交   通   部   主   管</t>
  </si>
  <si>
    <t>中華電信股份有限公司</t>
  </si>
  <si>
    <t>勞工保險局</t>
  </si>
  <si>
    <t>中央健康保險局</t>
  </si>
  <si>
    <r>
      <t>中央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行</t>
    </r>
    <r>
      <rPr>
        <sz val="10"/>
        <rFont val="Times New Roman"/>
        <family val="1"/>
      </rPr>
      <t xml:space="preserve">    </t>
    </r>
  </si>
  <si>
    <r>
      <t xml:space="preserve"> </t>
    </r>
    <r>
      <rPr>
        <sz val="10"/>
        <rFont val="新細明體"/>
        <family val="1"/>
      </rPr>
      <t>國內部分</t>
    </r>
  </si>
  <si>
    <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外部分</t>
    </r>
  </si>
  <si>
    <r>
      <t>中國輸出入銀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行</t>
    </r>
  </si>
  <si>
    <t>唐榮鐵工廠股份有限公司</t>
  </si>
  <si>
    <t>臺灣省自來水股份有限公司</t>
  </si>
  <si>
    <t>財政部印刷廠</t>
  </si>
  <si>
    <t>榮民工程股份有限公司</t>
  </si>
  <si>
    <t xml:space="preserve">  總            計</t>
  </si>
  <si>
    <t>合作金庫銀行股份有限公司</t>
  </si>
  <si>
    <r>
      <t xml:space="preserve"> </t>
    </r>
    <r>
      <rPr>
        <sz val="10"/>
        <rFont val="新細明體"/>
        <family val="1"/>
      </rPr>
      <t>國外部分</t>
    </r>
  </si>
  <si>
    <t>中華郵政股份有限公司</t>
  </si>
  <si>
    <t>決算數</t>
  </si>
  <si>
    <t>資本支出
用人費用</t>
  </si>
  <si>
    <r>
      <t>退休及卹償金</t>
    </r>
    <r>
      <rPr>
        <sz val="11"/>
        <rFont val="Times New Roman"/>
        <family val="1"/>
      </rPr>
      <t xml:space="preserve">  </t>
    </r>
  </si>
  <si>
    <t>單位：新臺幣元</t>
  </si>
  <si>
    <t>中央信託局股份有限公司</t>
  </si>
  <si>
    <t>臺灣銀行股份有限公司</t>
  </si>
  <si>
    <r>
      <t xml:space="preserve"> </t>
    </r>
    <r>
      <rPr>
        <sz val="10"/>
        <rFont val="新細明體"/>
        <family val="1"/>
      </rPr>
      <t>國內部分</t>
    </r>
  </si>
  <si>
    <t>臺灣土地銀行股份有限公司</t>
  </si>
  <si>
    <t>臺灣菸酒股份有限公司</t>
  </si>
  <si>
    <r>
      <t xml:space="preserve"> </t>
    </r>
    <r>
      <rPr>
        <sz val="10"/>
        <rFont val="新細明體"/>
        <family val="1"/>
      </rPr>
      <t>國內部分</t>
    </r>
  </si>
  <si>
    <t>交通部臺灣鐵路局</t>
  </si>
  <si>
    <t>交通部基隆港務局</t>
  </si>
  <si>
    <t>交通部臺中港務局</t>
  </si>
  <si>
    <t>交通部高雄港務局</t>
  </si>
  <si>
    <t>交通部花蓮港務局</t>
  </si>
  <si>
    <t xml:space="preserve"> 行政院國軍退除役官兵輔導委員會主管</t>
  </si>
  <si>
    <t xml:space="preserve"> 行政院勞工委員會主管</t>
  </si>
  <si>
    <t xml:space="preserve"> 行政院衛生署主管</t>
  </si>
  <si>
    <t>資遣費</t>
  </si>
  <si>
    <t>丁四、用人費</t>
  </si>
  <si>
    <r>
      <t>決算</t>
    </r>
    <r>
      <rPr>
        <sz val="11"/>
        <rFont val="Times New Roman"/>
        <family val="1"/>
      </rPr>
      <t xml:space="preserve">                          </t>
    </r>
  </si>
  <si>
    <r>
      <t>用綜計表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</si>
</sst>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.00_ "/>
    <numFmt numFmtId="187" formatCode="_-#,##0_-;\-* #,##0_-;_-\ &quot;&quot;_-"/>
    <numFmt numFmtId="188" formatCode="_-\ #,##0.00_-;\-* #,##0.00_-;_-\ &quot;&quot;_-"/>
    <numFmt numFmtId="189" formatCode="0.00_);[Red]\(0.00\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華康特粗明體"/>
      <family val="3"/>
    </font>
    <font>
      <b/>
      <sz val="12"/>
      <name val="華康中黑體"/>
      <family val="3"/>
    </font>
    <font>
      <sz val="12"/>
      <name val="新細明體"/>
      <family val="0"/>
    </font>
    <font>
      <sz val="9"/>
      <name val="新細明體"/>
      <family val="1"/>
    </font>
    <font>
      <b/>
      <sz val="10"/>
      <name val="華康中黑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20"/>
      <name val="華康特粗明體"/>
      <family val="3"/>
    </font>
    <font>
      <sz val="9"/>
      <name val="細明體"/>
      <family val="3"/>
    </font>
    <font>
      <b/>
      <sz val="9"/>
      <name val="華康中黑體"/>
      <family val="3"/>
    </font>
    <font>
      <sz val="11"/>
      <name val="新細明體"/>
      <family val="1"/>
    </font>
    <font>
      <sz val="11"/>
      <name val="Times New Roman"/>
      <family val="1"/>
    </font>
    <font>
      <b/>
      <sz val="20"/>
      <name val="細明體"/>
      <family val="3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8" fontId="0" fillId="0" borderId="0" xfId="0" applyNumberFormat="1" applyAlignment="1">
      <alignment horizontal="right" vertical="center" wrapText="1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 vertical="center" wrapText="1"/>
    </xf>
    <xf numFmtId="188" fontId="0" fillId="0" borderId="0" xfId="0" applyNumberFormat="1" applyFont="1" applyAlignment="1">
      <alignment horizontal="centerContinuous" vertical="center" wrapText="1"/>
    </xf>
    <xf numFmtId="188" fontId="0" fillId="0" borderId="0" xfId="0" applyNumberFormat="1" applyAlignment="1">
      <alignment horizontal="centerContinuous" vertical="center" wrapText="1"/>
    </xf>
    <xf numFmtId="188" fontId="1" fillId="0" borderId="0" xfId="0" applyNumberFormat="1" applyFont="1" applyAlignment="1">
      <alignment horizontal="centerContinuous" vertical="center" wrapText="1"/>
    </xf>
    <xf numFmtId="188" fontId="10" fillId="0" borderId="0" xfId="0" applyNumberFormat="1" applyFont="1" applyAlignment="1">
      <alignment horizontal="right" vertical="center" wrapText="1"/>
    </xf>
    <xf numFmtId="188" fontId="9" fillId="0" borderId="0" xfId="0" applyNumberFormat="1" applyFont="1" applyAlignment="1">
      <alignment horizontal="right" vertical="center" wrapText="1"/>
    </xf>
    <xf numFmtId="188" fontId="10" fillId="0" borderId="0" xfId="0" applyNumberFormat="1" applyFont="1" applyAlignment="1">
      <alignment horizontal="center" vertical="center" wrapText="1"/>
    </xf>
    <xf numFmtId="188" fontId="11" fillId="0" borderId="0" xfId="0" applyNumberFormat="1" applyFont="1" applyBorder="1" applyAlignment="1" applyProtection="1" quotePrefix="1">
      <alignment horizontal="distributed" vertical="center"/>
      <protection/>
    </xf>
    <xf numFmtId="188" fontId="10" fillId="0" borderId="0" xfId="0" applyNumberFormat="1" applyFont="1" applyBorder="1" applyAlignment="1" applyProtection="1">
      <alignment horizontal="distributed" vertical="center"/>
      <protection/>
    </xf>
    <xf numFmtId="188" fontId="10" fillId="0" borderId="0" xfId="0" applyNumberFormat="1" applyFont="1" applyBorder="1" applyAlignment="1" applyProtection="1" quotePrefix="1">
      <alignment horizontal="distributed" vertical="center"/>
      <protection/>
    </xf>
    <xf numFmtId="188" fontId="8" fillId="0" borderId="0" xfId="0" applyNumberFormat="1" applyFont="1" applyBorder="1" applyAlignment="1" applyProtection="1" quotePrefix="1">
      <alignment horizontal="center" vertical="center"/>
      <protection/>
    </xf>
    <xf numFmtId="188" fontId="11" fillId="0" borderId="0" xfId="0" applyNumberFormat="1" applyFont="1" applyBorder="1" applyAlignment="1" applyProtection="1">
      <alignment horizontal="distributed" vertical="center"/>
      <protection/>
    </xf>
    <xf numFmtId="188" fontId="11" fillId="0" borderId="0" xfId="0" applyNumberFormat="1" applyFont="1" applyAlignment="1">
      <alignment horizontal="distributed" vertical="center"/>
    </xf>
    <xf numFmtId="188" fontId="10" fillId="0" borderId="0" xfId="0" applyNumberFormat="1" applyFont="1" applyBorder="1" applyAlignment="1">
      <alignment horizontal="right" vertical="center" wrapText="1"/>
    </xf>
    <xf numFmtId="188" fontId="10" fillId="0" borderId="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9" fillId="0" borderId="1" xfId="0" applyNumberFormat="1" applyFont="1" applyBorder="1" applyAlignment="1">
      <alignment horizontal="right" vertical="center" wrapText="1"/>
    </xf>
    <xf numFmtId="188" fontId="8" fillId="0" borderId="1" xfId="0" applyNumberFormat="1" applyFont="1" applyBorder="1" applyAlignment="1" applyProtection="1" quotePrefix="1">
      <alignment horizontal="center" vertical="center"/>
      <protection/>
    </xf>
    <xf numFmtId="188" fontId="10" fillId="0" borderId="1" xfId="0" applyNumberFormat="1" applyFont="1" applyBorder="1" applyAlignment="1">
      <alignment horizontal="center" vertical="center" wrapText="1"/>
    </xf>
    <xf numFmtId="188" fontId="10" fillId="0" borderId="1" xfId="0" applyNumberFormat="1" applyFont="1" applyBorder="1" applyAlignment="1">
      <alignment horizontal="right" vertical="center" wrapText="1"/>
    </xf>
    <xf numFmtId="188" fontId="11" fillId="0" borderId="0" xfId="0" applyNumberFormat="1" applyFont="1" applyBorder="1" applyAlignment="1" applyProtection="1">
      <alignment horizontal="distributed" vertical="center" wrapText="1" shrinkToFit="1"/>
      <protection/>
    </xf>
    <xf numFmtId="188" fontId="10" fillId="0" borderId="1" xfId="0" applyNumberFormat="1" applyFont="1" applyBorder="1" applyAlignment="1" applyProtection="1" quotePrefix="1">
      <alignment horizontal="distributed" vertical="center"/>
      <protection/>
    </xf>
    <xf numFmtId="188" fontId="14" fillId="0" borderId="0" xfId="0" applyNumberFormat="1" applyFont="1" applyBorder="1" applyAlignment="1" applyProtection="1" quotePrefix="1">
      <alignment horizontal="center" vertical="center"/>
      <protection/>
    </xf>
    <xf numFmtId="188" fontId="15" fillId="0" borderId="2" xfId="0" applyNumberFormat="1" applyFont="1" applyBorder="1" applyAlignment="1">
      <alignment horizontal="distributed" vertical="center" wrapText="1"/>
    </xf>
    <xf numFmtId="188" fontId="15" fillId="0" borderId="3" xfId="0" applyNumberFormat="1" applyFont="1" applyBorder="1" applyAlignment="1" quotePrefix="1">
      <alignment horizontal="distributed" vertical="center" wrapText="1"/>
    </xf>
    <xf numFmtId="188" fontId="15" fillId="0" borderId="0" xfId="0" applyNumberFormat="1" applyFont="1" applyAlignment="1" quotePrefix="1">
      <alignment horizontal="right" vertical="center"/>
    </xf>
    <xf numFmtId="188" fontId="15" fillId="0" borderId="0" xfId="0" applyNumberFormat="1" applyFont="1" applyBorder="1" applyAlignment="1">
      <alignment horizontal="distributed" vertical="center" wrapText="1"/>
    </xf>
    <xf numFmtId="188" fontId="15" fillId="0" borderId="0" xfId="0" applyNumberFormat="1" applyFont="1" applyBorder="1" applyAlignment="1" quotePrefix="1">
      <alignment horizontal="distributed" vertical="center" wrapText="1"/>
    </xf>
    <xf numFmtId="188" fontId="15" fillId="0" borderId="0" xfId="0" applyNumberFormat="1" applyFont="1" applyBorder="1" applyAlignment="1">
      <alignment horizontal="center" vertical="center" wrapText="1"/>
    </xf>
    <xf numFmtId="188" fontId="15" fillId="0" borderId="0" xfId="0" applyNumberFormat="1" applyFont="1" applyBorder="1" applyAlignment="1" quotePrefix="1">
      <alignment horizontal="distributed" vertical="center" wrapText="1"/>
    </xf>
    <xf numFmtId="188" fontId="15" fillId="0" borderId="0" xfId="0" applyNumberFormat="1" applyFont="1" applyBorder="1" applyAlignment="1">
      <alignment horizontal="distributed" vertical="center" wrapText="1"/>
    </xf>
    <xf numFmtId="188" fontId="15" fillId="0" borderId="0" xfId="0" applyNumberFormat="1" applyFont="1" applyBorder="1" applyAlignment="1" quotePrefix="1">
      <alignment horizontal="distributed" vertical="center"/>
    </xf>
    <xf numFmtId="188" fontId="15" fillId="0" borderId="4" xfId="0" applyNumberFormat="1" applyFont="1" applyBorder="1" applyAlignment="1">
      <alignment horizontal="distributed" vertical="center" wrapText="1"/>
    </xf>
    <xf numFmtId="188" fontId="15" fillId="0" borderId="3" xfId="0" applyNumberFormat="1" applyFont="1" applyBorder="1" applyAlignment="1">
      <alignment horizontal="distributed" vertical="center" wrapText="1"/>
    </xf>
    <xf numFmtId="188" fontId="15" fillId="0" borderId="3" xfId="0" applyNumberFormat="1" applyFont="1" applyBorder="1" applyAlignment="1" quotePrefix="1">
      <alignment horizontal="distributed" vertical="center"/>
    </xf>
    <xf numFmtId="188" fontId="10" fillId="0" borderId="0" xfId="0" applyNumberFormat="1" applyFont="1" applyAlignment="1" applyProtection="1">
      <alignment horizontal="right" vertical="center" wrapText="1"/>
      <protection locked="0"/>
    </xf>
    <xf numFmtId="188" fontId="10" fillId="0" borderId="0" xfId="0" applyNumberFormat="1" applyFont="1" applyBorder="1" applyAlignment="1" applyProtection="1">
      <alignment horizontal="right" vertical="center" wrapText="1"/>
      <protection locked="0"/>
    </xf>
    <xf numFmtId="188" fontId="10" fillId="0" borderId="1" xfId="0" applyNumberFormat="1" applyFont="1" applyBorder="1" applyAlignment="1" applyProtection="1">
      <alignment horizontal="right" vertical="center" wrapText="1"/>
      <protection locked="0"/>
    </xf>
    <xf numFmtId="188" fontId="10" fillId="0" borderId="0" xfId="0" applyNumberFormat="1" applyFont="1" applyAlignment="1" applyProtection="1">
      <alignment horizontal="center" vertical="center" wrapText="1"/>
      <protection locked="0"/>
    </xf>
    <xf numFmtId="188" fontId="8" fillId="0" borderId="0" xfId="0" applyNumberFormat="1" applyFont="1" applyBorder="1" applyAlignment="1" applyProtection="1" quotePrefix="1">
      <alignment horizontal="distributed" vertical="center"/>
      <protection/>
    </xf>
    <xf numFmtId="188" fontId="15" fillId="0" borderId="5" xfId="0" applyNumberFormat="1" applyFont="1" applyBorder="1" applyAlignment="1">
      <alignment horizontal="center" vertical="center" wrapText="1"/>
    </xf>
    <xf numFmtId="188" fontId="12" fillId="0" borderId="0" xfId="0" applyNumberFormat="1" applyFont="1" applyAlignment="1">
      <alignment horizontal="distributed" vertical="center"/>
    </xf>
    <xf numFmtId="188" fontId="17" fillId="0" borderId="0" xfId="0" applyNumberFormat="1" applyFont="1" applyAlignment="1">
      <alignment horizontal="distributed" vertical="center" wrapText="1"/>
    </xf>
    <xf numFmtId="188" fontId="15" fillId="0" borderId="2" xfId="0" applyNumberFormat="1" applyFont="1" applyBorder="1" applyAlignment="1">
      <alignment horizontal="distributed" vertical="center" wrapText="1"/>
    </xf>
    <xf numFmtId="188" fontId="15" fillId="0" borderId="3" xfId="0" applyNumberFormat="1" applyFont="1" applyBorder="1" applyAlignment="1" quotePrefix="1">
      <alignment horizontal="distributed" vertical="center" wrapText="1"/>
    </xf>
    <xf numFmtId="188" fontId="15" fillId="0" borderId="5" xfId="0" applyNumberFormat="1" applyFont="1" applyBorder="1" applyAlignment="1">
      <alignment horizontal="distributed" vertical="center" wrapText="1"/>
    </xf>
    <xf numFmtId="188" fontId="15" fillId="0" borderId="6" xfId="0" applyNumberFormat="1" applyFont="1" applyBorder="1" applyAlignment="1">
      <alignment horizontal="distributed" vertical="center" wrapText="1"/>
    </xf>
    <xf numFmtId="188" fontId="15" fillId="0" borderId="7" xfId="0" applyNumberFormat="1" applyFont="1" applyBorder="1" applyAlignment="1">
      <alignment horizontal="distributed" vertical="center" wrapText="1"/>
    </xf>
    <xf numFmtId="188" fontId="15" fillId="0" borderId="8" xfId="0" applyNumberFormat="1" applyFont="1" applyBorder="1" applyAlignment="1">
      <alignment horizontal="distributed" vertical="center" wrapText="1"/>
    </xf>
    <xf numFmtId="188" fontId="15" fillId="0" borderId="9" xfId="0" applyNumberFormat="1" applyFon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3.875" style="2" customWidth="1"/>
    <col min="2" max="2" width="0.875" style="2" customWidth="1"/>
    <col min="3" max="3" width="27.00390625" style="2" customWidth="1"/>
    <col min="4" max="4" width="16.625" style="2" customWidth="1"/>
    <col min="5" max="5" width="14.25390625" style="2" customWidth="1"/>
    <col min="6" max="6" width="15.00390625" style="2" customWidth="1"/>
    <col min="7" max="7" width="14.125" style="2" customWidth="1"/>
    <col min="8" max="8" width="17.25390625" style="2" customWidth="1"/>
    <col min="9" max="9" width="17.00390625" style="2" customWidth="1"/>
    <col min="10" max="10" width="14.625" style="2" customWidth="1"/>
    <col min="11" max="11" width="17.25390625" style="2" customWidth="1"/>
    <col min="12" max="12" width="14.125" style="2" customWidth="1"/>
    <col min="13" max="13" width="17.625" style="2" customWidth="1"/>
    <col min="14" max="16384" width="9.00390625" style="2" customWidth="1"/>
  </cols>
  <sheetData>
    <row r="1" spans="1:13" s="3" customFormat="1" ht="30" customHeight="1">
      <c r="A1" s="1" t="s">
        <v>0</v>
      </c>
      <c r="B1" s="1"/>
      <c r="D1" s="44" t="s">
        <v>55</v>
      </c>
      <c r="E1" s="44"/>
      <c r="F1" s="44"/>
      <c r="G1" s="44"/>
      <c r="H1" s="45" t="s">
        <v>57</v>
      </c>
      <c r="I1" s="45"/>
      <c r="J1" s="45"/>
      <c r="K1" s="1"/>
      <c r="L1" s="1"/>
      <c r="M1" s="1"/>
    </row>
    <row r="2" spans="1:13" s="3" customFormat="1" ht="19.5" customHeight="1" thickBot="1">
      <c r="A2" s="1"/>
      <c r="B2" s="1"/>
      <c r="C2" s="4"/>
      <c r="D2" s="5"/>
      <c r="E2" s="5"/>
      <c r="F2" s="5"/>
      <c r="G2" s="6"/>
      <c r="H2" s="5"/>
      <c r="I2" s="1"/>
      <c r="J2" s="1"/>
      <c r="K2" s="1"/>
      <c r="L2" s="2"/>
      <c r="M2" s="28" t="s">
        <v>39</v>
      </c>
    </row>
    <row r="3" spans="1:13" s="3" customFormat="1" ht="19.5" customHeight="1">
      <c r="A3" s="48" t="s">
        <v>36</v>
      </c>
      <c r="B3" s="49"/>
      <c r="C3" s="50" t="s">
        <v>2</v>
      </c>
      <c r="D3" s="52" t="s">
        <v>56</v>
      </c>
      <c r="E3" s="48"/>
      <c r="F3" s="48"/>
      <c r="G3" s="48"/>
      <c r="H3" s="43" t="s">
        <v>1</v>
      </c>
      <c r="I3" s="43"/>
      <c r="J3" s="43"/>
      <c r="K3" s="43"/>
      <c r="L3" s="43"/>
      <c r="M3" s="43"/>
    </row>
    <row r="4" spans="1:13" s="3" customFormat="1" ht="33.75" customHeight="1" thickBot="1">
      <c r="A4" s="46" t="s">
        <v>37</v>
      </c>
      <c r="B4" s="47"/>
      <c r="C4" s="51"/>
      <c r="D4" s="36" t="s">
        <v>3</v>
      </c>
      <c r="E4" s="36" t="s">
        <v>4</v>
      </c>
      <c r="F4" s="36" t="s">
        <v>5</v>
      </c>
      <c r="G4" s="27" t="s">
        <v>6</v>
      </c>
      <c r="H4" s="36" t="s">
        <v>7</v>
      </c>
      <c r="I4" s="37" t="s">
        <v>38</v>
      </c>
      <c r="J4" s="37" t="s">
        <v>54</v>
      </c>
      <c r="K4" s="36" t="s">
        <v>8</v>
      </c>
      <c r="L4" s="36" t="s">
        <v>9</v>
      </c>
      <c r="M4" s="26" t="s">
        <v>10</v>
      </c>
    </row>
    <row r="5" spans="1:13" s="3" customFormat="1" ht="12" customHeight="1">
      <c r="A5" s="29"/>
      <c r="B5" s="30"/>
      <c r="C5" s="35"/>
      <c r="D5" s="31"/>
      <c r="E5" s="31"/>
      <c r="F5" s="31"/>
      <c r="G5" s="32"/>
      <c r="H5" s="33"/>
      <c r="I5" s="34"/>
      <c r="J5" s="34"/>
      <c r="K5" s="33"/>
      <c r="L5" s="33"/>
      <c r="M5" s="33"/>
    </row>
    <row r="6" spans="1:13" s="9" customFormat="1" ht="18" customHeight="1">
      <c r="A6" s="8">
        <f>A7</f>
        <v>0</v>
      </c>
      <c r="B6" s="7"/>
      <c r="C6" s="13" t="s">
        <v>11</v>
      </c>
      <c r="D6" s="8">
        <f aca="true" t="shared" si="0" ref="D6:L6">D7</f>
        <v>1848571660</v>
      </c>
      <c r="E6" s="8">
        <f t="shared" si="0"/>
        <v>997697</v>
      </c>
      <c r="F6" s="8">
        <f t="shared" si="0"/>
        <v>93281048</v>
      </c>
      <c r="G6" s="8">
        <f t="shared" si="0"/>
        <v>15031304</v>
      </c>
      <c r="H6" s="8">
        <f t="shared" si="0"/>
        <v>702526582.27</v>
      </c>
      <c r="I6" s="8">
        <f t="shared" si="0"/>
        <v>278154185</v>
      </c>
      <c r="J6" s="8">
        <f t="shared" si="0"/>
        <v>0</v>
      </c>
      <c r="K6" s="8">
        <f t="shared" si="0"/>
        <v>268130787.14999998</v>
      </c>
      <c r="L6" s="8">
        <f t="shared" si="0"/>
        <v>121262</v>
      </c>
      <c r="M6" s="8">
        <f>M7</f>
        <v>3206814525.42</v>
      </c>
    </row>
    <row r="7" spans="1:13" s="9" customFormat="1" ht="16.5" customHeight="1">
      <c r="A7" s="7">
        <f>SUM(A8:A9)</f>
        <v>0</v>
      </c>
      <c r="B7" s="7"/>
      <c r="C7" s="10" t="s">
        <v>24</v>
      </c>
      <c r="D7" s="7">
        <f aca="true" t="shared" si="1" ref="D7:L7">SUM(D8:D9)</f>
        <v>1848571660</v>
      </c>
      <c r="E7" s="7">
        <f t="shared" si="1"/>
        <v>997697</v>
      </c>
      <c r="F7" s="7">
        <f t="shared" si="1"/>
        <v>93281048</v>
      </c>
      <c r="G7" s="7">
        <f t="shared" si="1"/>
        <v>15031304</v>
      </c>
      <c r="H7" s="7">
        <f t="shared" si="1"/>
        <v>702526582.27</v>
      </c>
      <c r="I7" s="7">
        <f t="shared" si="1"/>
        <v>278154185</v>
      </c>
      <c r="J7" s="7">
        <f t="shared" si="1"/>
        <v>0</v>
      </c>
      <c r="K7" s="7">
        <f t="shared" si="1"/>
        <v>268130787.14999998</v>
      </c>
      <c r="L7" s="7">
        <f t="shared" si="1"/>
        <v>121262</v>
      </c>
      <c r="M7" s="7">
        <f>SUM(M8:M9)</f>
        <v>3206814525.42</v>
      </c>
    </row>
    <row r="8" spans="1:13" s="9" customFormat="1" ht="16.5" customHeight="1">
      <c r="A8" s="38"/>
      <c r="B8" s="7"/>
      <c r="C8" s="11" t="s">
        <v>25</v>
      </c>
      <c r="D8" s="38">
        <v>1833563632</v>
      </c>
      <c r="E8" s="38">
        <v>997697</v>
      </c>
      <c r="F8" s="38">
        <v>92817127</v>
      </c>
      <c r="G8" s="38">
        <v>913221</v>
      </c>
      <c r="H8" s="38">
        <v>699548795.27</v>
      </c>
      <c r="I8" s="38">
        <v>276998440</v>
      </c>
      <c r="J8" s="38"/>
      <c r="K8" s="38">
        <v>267150528.14999998</v>
      </c>
      <c r="L8" s="38">
        <v>121262</v>
      </c>
      <c r="M8" s="7">
        <f>SUM(D8:L8)</f>
        <v>3172110702.42</v>
      </c>
    </row>
    <row r="9" spans="1:13" s="9" customFormat="1" ht="16.5" customHeight="1">
      <c r="A9" s="38"/>
      <c r="B9" s="7"/>
      <c r="C9" s="12" t="s">
        <v>26</v>
      </c>
      <c r="D9" s="38">
        <v>15008028</v>
      </c>
      <c r="E9" s="38"/>
      <c r="F9" s="38">
        <v>463921</v>
      </c>
      <c r="G9" s="38">
        <v>14118083</v>
      </c>
      <c r="H9" s="38">
        <v>2977787</v>
      </c>
      <c r="I9" s="38">
        <v>1155745</v>
      </c>
      <c r="J9" s="38"/>
      <c r="K9" s="38">
        <v>980259</v>
      </c>
      <c r="L9" s="38"/>
      <c r="M9" s="7">
        <f>SUM(D9:L9)</f>
        <v>34703823</v>
      </c>
    </row>
    <row r="10" spans="1:13" s="9" customFormat="1" ht="12" customHeight="1">
      <c r="A10" s="7"/>
      <c r="B10" s="7"/>
      <c r="C10" s="12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s="9" customFormat="1" ht="18" customHeight="1">
      <c r="A11" s="8">
        <f>A12+A15+A18+A21+A24+A27+A30</f>
        <v>6777797560.2</v>
      </c>
      <c r="B11" s="8"/>
      <c r="C11" s="13" t="s">
        <v>12</v>
      </c>
      <c r="D11" s="8">
        <f aca="true" t="shared" si="2" ref="D11:L11">D12+D15+D18+D21+D24+D27+D30</f>
        <v>43128824626.72</v>
      </c>
      <c r="E11" s="8">
        <f t="shared" si="2"/>
        <v>362381114.42</v>
      </c>
      <c r="F11" s="8">
        <f t="shared" si="2"/>
        <v>4630475590.24</v>
      </c>
      <c r="G11" s="8">
        <f t="shared" si="2"/>
        <v>1419031777.58</v>
      </c>
      <c r="H11" s="8">
        <f t="shared" si="2"/>
        <v>15110450463.310001</v>
      </c>
      <c r="I11" s="8">
        <f t="shared" si="2"/>
        <v>14794440467.54</v>
      </c>
      <c r="J11" s="8">
        <f t="shared" si="2"/>
        <v>241581626</v>
      </c>
      <c r="K11" s="8">
        <f t="shared" si="2"/>
        <v>5767004298.639999</v>
      </c>
      <c r="L11" s="8">
        <f t="shared" si="2"/>
        <v>5306366.49</v>
      </c>
      <c r="M11" s="8">
        <f>M12+M15+M18+M21+M24+M27+M30</f>
        <v>85459496330.94</v>
      </c>
    </row>
    <row r="12" spans="1:13" s="9" customFormat="1" ht="16.5" customHeight="1">
      <c r="A12" s="7">
        <f>A13+A14</f>
        <v>0</v>
      </c>
      <c r="B12" s="7"/>
      <c r="C12" s="10" t="s">
        <v>13</v>
      </c>
      <c r="D12" s="7">
        <f aca="true" t="shared" si="3" ref="D12:L12">D13+D14</f>
        <v>3939893267.64</v>
      </c>
      <c r="E12" s="7">
        <f t="shared" si="3"/>
        <v>125235021</v>
      </c>
      <c r="F12" s="7">
        <f t="shared" si="3"/>
        <v>262697343</v>
      </c>
      <c r="G12" s="7">
        <f t="shared" si="3"/>
        <v>5471444</v>
      </c>
      <c r="H12" s="7">
        <f t="shared" si="3"/>
        <v>1136624605.96</v>
      </c>
      <c r="I12" s="7">
        <f t="shared" si="3"/>
        <v>1512454922</v>
      </c>
      <c r="J12" s="7">
        <f t="shared" si="3"/>
        <v>100307052</v>
      </c>
      <c r="K12" s="7">
        <f t="shared" si="3"/>
        <v>552292538.13</v>
      </c>
      <c r="L12" s="7">
        <f t="shared" si="3"/>
        <v>471222</v>
      </c>
      <c r="M12" s="7">
        <f>M13+M14</f>
        <v>7635447415.73</v>
      </c>
    </row>
    <row r="13" spans="1:13" s="9" customFormat="1" ht="16.5" customHeight="1">
      <c r="A13" s="38"/>
      <c r="B13" s="7"/>
      <c r="C13" s="11" t="s">
        <v>25</v>
      </c>
      <c r="D13" s="38">
        <v>3931455356.99</v>
      </c>
      <c r="E13" s="38">
        <v>125235021</v>
      </c>
      <c r="F13" s="38">
        <v>262697343</v>
      </c>
      <c r="G13" s="38">
        <v>5471444</v>
      </c>
      <c r="H13" s="38">
        <v>1136624605.96</v>
      </c>
      <c r="I13" s="38">
        <v>1512454922</v>
      </c>
      <c r="J13" s="38">
        <v>100307052</v>
      </c>
      <c r="K13" s="38">
        <v>552097841.78</v>
      </c>
      <c r="L13" s="38">
        <v>471222</v>
      </c>
      <c r="M13" s="7">
        <f>SUM(D13:L13)</f>
        <v>7626814808.73</v>
      </c>
    </row>
    <row r="14" spans="1:13" s="9" customFormat="1" ht="16.5" customHeight="1">
      <c r="A14" s="38"/>
      <c r="B14" s="7"/>
      <c r="C14" s="12" t="s">
        <v>26</v>
      </c>
      <c r="D14" s="38">
        <v>8437910.65</v>
      </c>
      <c r="E14" s="38"/>
      <c r="F14" s="38"/>
      <c r="G14" s="38"/>
      <c r="H14" s="38"/>
      <c r="I14" s="38"/>
      <c r="J14" s="38"/>
      <c r="K14" s="38">
        <v>194696.35</v>
      </c>
      <c r="L14" s="38"/>
      <c r="M14" s="7">
        <f>SUM(D14:L14)</f>
        <v>8632607</v>
      </c>
    </row>
    <row r="15" spans="1:13" s="9" customFormat="1" ht="16.5" customHeight="1">
      <c r="A15" s="7">
        <f>A16+A17</f>
        <v>3803198</v>
      </c>
      <c r="B15" s="7"/>
      <c r="C15" s="14" t="s">
        <v>14</v>
      </c>
      <c r="D15" s="7">
        <f aca="true" t="shared" si="4" ref="D15:L15">D16+D17</f>
        <v>1669248317.41</v>
      </c>
      <c r="E15" s="7">
        <f t="shared" si="4"/>
        <v>8615254</v>
      </c>
      <c r="F15" s="7">
        <f t="shared" si="4"/>
        <v>108069148</v>
      </c>
      <c r="G15" s="7">
        <f t="shared" si="4"/>
        <v>10734374</v>
      </c>
      <c r="H15" s="7">
        <f t="shared" si="4"/>
        <v>457603990</v>
      </c>
      <c r="I15" s="7">
        <f t="shared" si="4"/>
        <v>239555037</v>
      </c>
      <c r="J15" s="7">
        <f t="shared" si="4"/>
        <v>0</v>
      </c>
      <c r="K15" s="7">
        <f t="shared" si="4"/>
        <v>221691141</v>
      </c>
      <c r="L15" s="7">
        <f t="shared" si="4"/>
        <v>284604</v>
      </c>
      <c r="M15" s="7">
        <f>M16+M17</f>
        <v>2715801865.41</v>
      </c>
    </row>
    <row r="16" spans="1:13" s="9" customFormat="1" ht="16.5" customHeight="1">
      <c r="A16" s="38">
        <v>3803198</v>
      </c>
      <c r="B16" s="7"/>
      <c r="C16" s="11" t="s">
        <v>25</v>
      </c>
      <c r="D16" s="38">
        <v>1669248317.41</v>
      </c>
      <c r="E16" s="38">
        <v>8615254</v>
      </c>
      <c r="F16" s="38">
        <v>108069148</v>
      </c>
      <c r="G16" s="38">
        <v>10734374</v>
      </c>
      <c r="H16" s="38">
        <v>457603990</v>
      </c>
      <c r="I16" s="38">
        <v>239555037</v>
      </c>
      <c r="J16" s="38"/>
      <c r="K16" s="38">
        <v>221691141</v>
      </c>
      <c r="L16" s="38">
        <v>284604</v>
      </c>
      <c r="M16" s="7">
        <f>SUM(D16:L16)</f>
        <v>2715801865.41</v>
      </c>
    </row>
    <row r="17" spans="1:13" s="9" customFormat="1" ht="16.5" customHeight="1">
      <c r="A17" s="38"/>
      <c r="B17" s="7"/>
      <c r="C17" s="12" t="s">
        <v>26</v>
      </c>
      <c r="D17" s="38"/>
      <c r="E17" s="38"/>
      <c r="F17" s="38"/>
      <c r="G17" s="38"/>
      <c r="H17" s="38"/>
      <c r="I17" s="38"/>
      <c r="J17" s="38"/>
      <c r="K17" s="38"/>
      <c r="L17" s="38"/>
      <c r="M17" s="7">
        <f>SUM(D17:L17)</f>
        <v>0</v>
      </c>
    </row>
    <row r="18" spans="1:13" s="9" customFormat="1" ht="16.5" customHeight="1">
      <c r="A18" s="7">
        <f>A19+A20</f>
        <v>248561496.2</v>
      </c>
      <c r="B18" s="7"/>
      <c r="C18" s="10" t="s">
        <v>15</v>
      </c>
      <c r="D18" s="7">
        <f aca="true" t="shared" si="5" ref="D18:L18">D19+D20</f>
        <v>11923500054.67</v>
      </c>
      <c r="E18" s="7">
        <f t="shared" si="5"/>
        <v>106669218.42</v>
      </c>
      <c r="F18" s="7">
        <f t="shared" si="5"/>
        <v>1910854354.24</v>
      </c>
      <c r="G18" s="7">
        <f t="shared" si="5"/>
        <v>120674352.58</v>
      </c>
      <c r="H18" s="7">
        <f t="shared" si="5"/>
        <v>4923361056.35</v>
      </c>
      <c r="I18" s="7">
        <f t="shared" si="5"/>
        <v>8079013129.54</v>
      </c>
      <c r="J18" s="7">
        <f t="shared" si="5"/>
        <v>0</v>
      </c>
      <c r="K18" s="7">
        <f t="shared" si="5"/>
        <v>1974814668.51</v>
      </c>
      <c r="L18" s="7">
        <f t="shared" si="5"/>
        <v>1545638.49</v>
      </c>
      <c r="M18" s="7">
        <f>M19+M20</f>
        <v>29040432472.800003</v>
      </c>
    </row>
    <row r="19" spans="1:13" s="9" customFormat="1" ht="16.5" customHeight="1">
      <c r="A19" s="38">
        <v>248561496.2</v>
      </c>
      <c r="B19" s="7"/>
      <c r="C19" s="11" t="s">
        <v>25</v>
      </c>
      <c r="D19" s="38">
        <v>11923500054.67</v>
      </c>
      <c r="E19" s="38">
        <v>106669218.42</v>
      </c>
      <c r="F19" s="38">
        <v>1910854354.24</v>
      </c>
      <c r="G19" s="38">
        <v>120674352.58</v>
      </c>
      <c r="H19" s="38">
        <v>4923361056.35</v>
      </c>
      <c r="I19" s="38">
        <v>8079013129.54</v>
      </c>
      <c r="J19" s="38"/>
      <c r="K19" s="38">
        <v>1974814668.51</v>
      </c>
      <c r="L19" s="38">
        <v>1545638.49</v>
      </c>
      <c r="M19" s="7">
        <f>SUM(D19:L19)</f>
        <v>29040432472.800003</v>
      </c>
    </row>
    <row r="20" spans="1:13" s="9" customFormat="1" ht="16.5" customHeight="1">
      <c r="A20" s="38"/>
      <c r="B20" s="7"/>
      <c r="C20" s="12" t="s">
        <v>26</v>
      </c>
      <c r="D20" s="38"/>
      <c r="E20" s="38"/>
      <c r="F20" s="38"/>
      <c r="G20" s="38"/>
      <c r="H20" s="38"/>
      <c r="I20" s="38"/>
      <c r="J20" s="38"/>
      <c r="K20" s="38"/>
      <c r="L20" s="38"/>
      <c r="M20" s="7">
        <f>SUM(D20:L20)</f>
        <v>0</v>
      </c>
    </row>
    <row r="21" spans="1:13" s="9" customFormat="1" ht="16.5" customHeight="1">
      <c r="A21" s="7">
        <f>A22+A23</f>
        <v>6525432866</v>
      </c>
      <c r="B21" s="7"/>
      <c r="C21" s="10" t="s">
        <v>16</v>
      </c>
      <c r="D21" s="7">
        <f aca="true" t="shared" si="6" ref="D21:L21">D22+D23</f>
        <v>18399247878</v>
      </c>
      <c r="E21" s="7">
        <f t="shared" si="6"/>
        <v>4864856</v>
      </c>
      <c r="F21" s="7">
        <f t="shared" si="6"/>
        <v>1971736022</v>
      </c>
      <c r="G21" s="7">
        <f t="shared" si="6"/>
        <v>1257475349</v>
      </c>
      <c r="H21" s="7">
        <f t="shared" si="6"/>
        <v>7202403373</v>
      </c>
      <c r="I21" s="7">
        <f t="shared" si="6"/>
        <v>2980770233</v>
      </c>
      <c r="J21" s="7">
        <f t="shared" si="6"/>
        <v>95634462</v>
      </c>
      <c r="K21" s="7">
        <f t="shared" si="6"/>
        <v>2244820742</v>
      </c>
      <c r="L21" s="7">
        <f t="shared" si="6"/>
        <v>1909182</v>
      </c>
      <c r="M21" s="7">
        <f>M22+M23</f>
        <v>34158862097</v>
      </c>
    </row>
    <row r="22" spans="1:13" s="9" customFormat="1" ht="16.5" customHeight="1">
      <c r="A22" s="38">
        <v>6525432866</v>
      </c>
      <c r="B22" s="7"/>
      <c r="C22" s="11" t="s">
        <v>25</v>
      </c>
      <c r="D22" s="38">
        <v>18398140386</v>
      </c>
      <c r="E22" s="38">
        <v>4864856</v>
      </c>
      <c r="F22" s="38">
        <v>1971645112</v>
      </c>
      <c r="G22" s="38">
        <v>1253682253</v>
      </c>
      <c r="H22" s="38">
        <v>7201841405</v>
      </c>
      <c r="I22" s="38">
        <v>2980596659</v>
      </c>
      <c r="J22" s="38">
        <v>95634462</v>
      </c>
      <c r="K22" s="38">
        <v>2244656951</v>
      </c>
      <c r="L22" s="38">
        <v>1909182</v>
      </c>
      <c r="M22" s="7">
        <f>SUM(D22:L22)</f>
        <v>34152971266</v>
      </c>
    </row>
    <row r="23" spans="1:13" s="9" customFormat="1" ht="16.5" customHeight="1">
      <c r="A23" s="38"/>
      <c r="B23" s="7"/>
      <c r="C23" s="12" t="s">
        <v>26</v>
      </c>
      <c r="D23" s="38">
        <v>1107492</v>
      </c>
      <c r="E23" s="38"/>
      <c r="F23" s="38">
        <v>90910</v>
      </c>
      <c r="G23" s="38">
        <v>3793096</v>
      </c>
      <c r="H23" s="38">
        <v>561968</v>
      </c>
      <c r="I23" s="38">
        <v>173574</v>
      </c>
      <c r="J23" s="38"/>
      <c r="K23" s="38">
        <v>163791</v>
      </c>
      <c r="L23" s="38"/>
      <c r="M23" s="7">
        <f>SUM(D23:L23)</f>
        <v>5890831</v>
      </c>
    </row>
    <row r="24" spans="1:13" s="9" customFormat="1" ht="16.5" customHeight="1">
      <c r="A24" s="7">
        <f>A25+A26</f>
        <v>0</v>
      </c>
      <c r="B24" s="7"/>
      <c r="C24" s="10" t="s">
        <v>17</v>
      </c>
      <c r="D24" s="7">
        <f aca="true" t="shared" si="7" ref="D24:L24">D25+D26</f>
        <v>2326681702</v>
      </c>
      <c r="E24" s="7">
        <f t="shared" si="7"/>
        <v>35715961</v>
      </c>
      <c r="F24" s="7">
        <f t="shared" si="7"/>
        <v>97201404</v>
      </c>
      <c r="G24" s="7">
        <f t="shared" si="7"/>
        <v>17049341</v>
      </c>
      <c r="H24" s="7">
        <f t="shared" si="7"/>
        <v>407280478</v>
      </c>
      <c r="I24" s="7">
        <f t="shared" si="7"/>
        <v>289565730</v>
      </c>
      <c r="J24" s="7">
        <f t="shared" si="7"/>
        <v>0</v>
      </c>
      <c r="K24" s="7">
        <f t="shared" si="7"/>
        <v>223993961</v>
      </c>
      <c r="L24" s="7">
        <f t="shared" si="7"/>
        <v>520650</v>
      </c>
      <c r="M24" s="7">
        <f>M25+M26</f>
        <v>3398009227</v>
      </c>
    </row>
    <row r="25" spans="1:13" s="9" customFormat="1" ht="16.5" customHeight="1">
      <c r="A25" s="38"/>
      <c r="B25" s="7"/>
      <c r="C25" s="11" t="s">
        <v>25</v>
      </c>
      <c r="D25" s="38">
        <v>2289822687</v>
      </c>
      <c r="E25" s="38">
        <v>34094899</v>
      </c>
      <c r="F25" s="38">
        <v>97201404</v>
      </c>
      <c r="G25" s="38">
        <v>17049341</v>
      </c>
      <c r="H25" s="38">
        <v>401551248</v>
      </c>
      <c r="I25" s="38">
        <v>285569690</v>
      </c>
      <c r="J25" s="38"/>
      <c r="K25" s="38">
        <v>221735130</v>
      </c>
      <c r="L25" s="38">
        <v>512943</v>
      </c>
      <c r="M25" s="7">
        <f>SUM(D25:L25)</f>
        <v>3347537342</v>
      </c>
    </row>
    <row r="26" spans="1:13" s="9" customFormat="1" ht="16.5" customHeight="1">
      <c r="A26" s="38"/>
      <c r="B26" s="7"/>
      <c r="C26" s="12" t="s">
        <v>26</v>
      </c>
      <c r="D26" s="38">
        <v>36859015</v>
      </c>
      <c r="E26" s="38">
        <v>1621062</v>
      </c>
      <c r="F26" s="38"/>
      <c r="G26" s="38"/>
      <c r="H26" s="38">
        <v>5729230</v>
      </c>
      <c r="I26" s="38">
        <v>3996040</v>
      </c>
      <c r="J26" s="38"/>
      <c r="K26" s="38">
        <v>2258831</v>
      </c>
      <c r="L26" s="38">
        <v>7707</v>
      </c>
      <c r="M26" s="7">
        <f>SUM(D26:L26)</f>
        <v>50471885</v>
      </c>
    </row>
    <row r="27" spans="1:13" s="9" customFormat="1" ht="16.5" customHeight="1">
      <c r="A27" s="7">
        <f>A28+A29</f>
        <v>0</v>
      </c>
      <c r="B27" s="7"/>
      <c r="C27" s="15" t="s">
        <v>28</v>
      </c>
      <c r="D27" s="7">
        <f aca="true" t="shared" si="8" ref="D27:L27">D28+D29</f>
        <v>585199019</v>
      </c>
      <c r="E27" s="7">
        <f t="shared" si="8"/>
        <v>12065589</v>
      </c>
      <c r="F27" s="7">
        <f t="shared" si="8"/>
        <v>77819055</v>
      </c>
      <c r="G27" s="7">
        <f t="shared" si="8"/>
        <v>0</v>
      </c>
      <c r="H27" s="7">
        <f t="shared" si="8"/>
        <v>210415868</v>
      </c>
      <c r="I27" s="7">
        <f t="shared" si="8"/>
        <v>378491678</v>
      </c>
      <c r="J27" s="7">
        <f t="shared" si="8"/>
        <v>0</v>
      </c>
      <c r="K27" s="7">
        <f t="shared" si="8"/>
        <v>80698870</v>
      </c>
      <c r="L27" s="7">
        <f t="shared" si="8"/>
        <v>94381</v>
      </c>
      <c r="M27" s="7">
        <f>M28+M29</f>
        <v>1344784460</v>
      </c>
    </row>
    <row r="28" spans="1:13" s="9" customFormat="1" ht="16.5" customHeight="1">
      <c r="A28" s="38"/>
      <c r="B28" s="7"/>
      <c r="C28" s="11" t="s">
        <v>25</v>
      </c>
      <c r="D28" s="38">
        <v>585199019</v>
      </c>
      <c r="E28" s="38">
        <v>12065589</v>
      </c>
      <c r="F28" s="38">
        <v>77819055</v>
      </c>
      <c r="G28" s="38"/>
      <c r="H28" s="38">
        <v>210415868</v>
      </c>
      <c r="I28" s="38">
        <v>378491678</v>
      </c>
      <c r="J28" s="38"/>
      <c r="K28" s="38">
        <v>80698870</v>
      </c>
      <c r="L28" s="38">
        <v>94381</v>
      </c>
      <c r="M28" s="7">
        <f>SUM(D28:L28)</f>
        <v>1344784460</v>
      </c>
    </row>
    <row r="29" spans="1:13" s="9" customFormat="1" ht="16.5" customHeight="1">
      <c r="A29" s="38"/>
      <c r="B29" s="7"/>
      <c r="C29" s="12" t="s">
        <v>26</v>
      </c>
      <c r="D29" s="38"/>
      <c r="E29" s="38"/>
      <c r="F29" s="38"/>
      <c r="G29" s="38"/>
      <c r="H29" s="38"/>
      <c r="I29" s="38"/>
      <c r="J29" s="38"/>
      <c r="K29" s="38"/>
      <c r="L29" s="38"/>
      <c r="M29" s="7">
        <f>SUM(D29:L29)</f>
        <v>0</v>
      </c>
    </row>
    <row r="30" spans="1:13" s="9" customFormat="1" ht="16.5" customHeight="1">
      <c r="A30" s="7">
        <f>A31+A32</f>
        <v>0</v>
      </c>
      <c r="B30" s="7"/>
      <c r="C30" s="15" t="s">
        <v>29</v>
      </c>
      <c r="D30" s="7">
        <f aca="true" t="shared" si="9" ref="D30:L30">D31+D32</f>
        <v>4285054388</v>
      </c>
      <c r="E30" s="7">
        <f t="shared" si="9"/>
        <v>69215215</v>
      </c>
      <c r="F30" s="7">
        <f t="shared" si="9"/>
        <v>202098264</v>
      </c>
      <c r="G30" s="7">
        <f t="shared" si="9"/>
        <v>7626917</v>
      </c>
      <c r="H30" s="7">
        <f t="shared" si="9"/>
        <v>772761092</v>
      </c>
      <c r="I30" s="7">
        <f t="shared" si="9"/>
        <v>1314589738</v>
      </c>
      <c r="J30" s="7">
        <f t="shared" si="9"/>
        <v>45640112</v>
      </c>
      <c r="K30" s="7">
        <f t="shared" si="9"/>
        <v>468692378</v>
      </c>
      <c r="L30" s="7">
        <f t="shared" si="9"/>
        <v>480689</v>
      </c>
      <c r="M30" s="7">
        <f>M31+M32</f>
        <v>7166158793</v>
      </c>
    </row>
    <row r="31" spans="1:13" s="9" customFormat="1" ht="16.5" customHeight="1">
      <c r="A31" s="38"/>
      <c r="B31" s="7"/>
      <c r="C31" s="11" t="s">
        <v>25</v>
      </c>
      <c r="D31" s="38">
        <v>4285054388</v>
      </c>
      <c r="E31" s="38">
        <v>69215215</v>
      </c>
      <c r="F31" s="38">
        <v>202098264</v>
      </c>
      <c r="G31" s="38">
        <v>7626917</v>
      </c>
      <c r="H31" s="38">
        <v>772761092</v>
      </c>
      <c r="I31" s="38">
        <v>1314589738</v>
      </c>
      <c r="J31" s="38">
        <v>45640112</v>
      </c>
      <c r="K31" s="38">
        <v>468692378</v>
      </c>
      <c r="L31" s="38">
        <v>480689</v>
      </c>
      <c r="M31" s="7">
        <f>SUM(D31:L31)</f>
        <v>7166158793</v>
      </c>
    </row>
    <row r="32" spans="1:13" s="9" customFormat="1" ht="16.5" customHeight="1">
      <c r="A32" s="38"/>
      <c r="B32" s="7"/>
      <c r="C32" s="12" t="s">
        <v>26</v>
      </c>
      <c r="D32" s="38"/>
      <c r="E32" s="38"/>
      <c r="F32" s="38"/>
      <c r="G32" s="38"/>
      <c r="H32" s="38"/>
      <c r="I32" s="38"/>
      <c r="J32" s="38"/>
      <c r="K32" s="38"/>
      <c r="L32" s="38"/>
      <c r="M32" s="7">
        <f>SUM(D32:L32)</f>
        <v>0</v>
      </c>
    </row>
    <row r="33" spans="1:13" s="9" customFormat="1" ht="12" customHeight="1">
      <c r="A33" s="7"/>
      <c r="B33" s="7"/>
      <c r="C33" s="12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9" customFormat="1" ht="18" customHeight="1">
      <c r="A34" s="8">
        <f>A35+A38+A41+A44+A47+A50+A53+A56</f>
        <v>0</v>
      </c>
      <c r="B34" s="7"/>
      <c r="C34" s="13" t="s">
        <v>18</v>
      </c>
      <c r="D34" s="8">
        <f aca="true" t="shared" si="10" ref="D34:L34">D35+D38+D41+D44+D47+D50+D53+D56</f>
        <v>20458206109.23</v>
      </c>
      <c r="E34" s="8">
        <f t="shared" si="10"/>
        <v>1227453434.3899999</v>
      </c>
      <c r="F34" s="8">
        <f t="shared" si="10"/>
        <v>2416910240.31</v>
      </c>
      <c r="G34" s="8">
        <f t="shared" si="10"/>
        <v>433079167.52</v>
      </c>
      <c r="H34" s="8">
        <f t="shared" si="10"/>
        <v>7953112430.04</v>
      </c>
      <c r="I34" s="8">
        <f t="shared" si="10"/>
        <v>9338615584.29</v>
      </c>
      <c r="J34" s="8">
        <f t="shared" si="10"/>
        <v>45335715</v>
      </c>
      <c r="K34" s="8">
        <f t="shared" si="10"/>
        <v>2386070641.75</v>
      </c>
      <c r="L34" s="8">
        <f t="shared" si="10"/>
        <v>1185022.94</v>
      </c>
      <c r="M34" s="8">
        <f>M35+M38+M41+M44+M47+M50+M53+M56</f>
        <v>44259968345.47</v>
      </c>
    </row>
    <row r="35" spans="1:13" s="9" customFormat="1" ht="16.5" customHeight="1">
      <c r="A35" s="7">
        <f>A36+A37</f>
        <v>0</v>
      </c>
      <c r="B35" s="7"/>
      <c r="C35" s="10" t="s">
        <v>27</v>
      </c>
      <c r="D35" s="7">
        <f aca="true" t="shared" si="11" ref="D35:L35">D36+D37</f>
        <v>205769371.95000002</v>
      </c>
      <c r="E35" s="7">
        <f t="shared" si="11"/>
        <v>4839854.89</v>
      </c>
      <c r="F35" s="7">
        <f t="shared" si="11"/>
        <v>12698043.530000001</v>
      </c>
      <c r="G35" s="7">
        <f t="shared" si="11"/>
        <v>5933847.1899999995</v>
      </c>
      <c r="H35" s="7">
        <f t="shared" si="11"/>
        <v>64884896.51</v>
      </c>
      <c r="I35" s="7">
        <f t="shared" si="11"/>
        <v>29406383.27</v>
      </c>
      <c r="J35" s="7">
        <f t="shared" si="11"/>
        <v>0</v>
      </c>
      <c r="K35" s="7">
        <f t="shared" si="11"/>
        <v>24430318.8</v>
      </c>
      <c r="L35" s="7">
        <f t="shared" si="11"/>
        <v>4103.12</v>
      </c>
      <c r="M35" s="7">
        <f>M36+M37</f>
        <v>347966819.26</v>
      </c>
    </row>
    <row r="36" spans="1:13" s="9" customFormat="1" ht="16.5" customHeight="1">
      <c r="A36" s="38"/>
      <c r="B36" s="7"/>
      <c r="C36" s="11" t="s">
        <v>25</v>
      </c>
      <c r="D36" s="39">
        <v>197661033.05</v>
      </c>
      <c r="E36" s="39">
        <v>4798660.06</v>
      </c>
      <c r="F36" s="39">
        <v>12383360.97</v>
      </c>
      <c r="G36" s="39">
        <v>385590.89</v>
      </c>
      <c r="H36" s="39">
        <v>63464634</v>
      </c>
      <c r="I36" s="39">
        <v>28796738.99</v>
      </c>
      <c r="J36" s="39"/>
      <c r="K36" s="39">
        <v>21059349.53</v>
      </c>
      <c r="L36" s="39">
        <v>4103.12</v>
      </c>
      <c r="M36" s="7">
        <f>SUM(D36:L36)</f>
        <v>328553470.61</v>
      </c>
    </row>
    <row r="37" spans="1:13" s="9" customFormat="1" ht="16.5" customHeight="1">
      <c r="A37" s="38"/>
      <c r="B37" s="7"/>
      <c r="C37" s="12" t="s">
        <v>26</v>
      </c>
      <c r="D37" s="39">
        <v>8108338.9</v>
      </c>
      <c r="E37" s="39">
        <v>41194.83</v>
      </c>
      <c r="F37" s="39">
        <v>314682.56</v>
      </c>
      <c r="G37" s="39">
        <v>5548256.3</v>
      </c>
      <c r="H37" s="39">
        <v>1420262.51</v>
      </c>
      <c r="I37" s="39">
        <v>609644.28</v>
      </c>
      <c r="J37" s="39"/>
      <c r="K37" s="39">
        <v>3370969.27</v>
      </c>
      <c r="L37" s="39"/>
      <c r="M37" s="7">
        <f>SUM(D37:L37)</f>
        <v>19413348.65</v>
      </c>
    </row>
    <row r="38" spans="1:13" s="9" customFormat="1" ht="16.5" customHeight="1">
      <c r="A38" s="16">
        <f>A39+A40</f>
        <v>0</v>
      </c>
      <c r="B38" s="16"/>
      <c r="C38" s="23" t="s">
        <v>40</v>
      </c>
      <c r="D38" s="16">
        <f aca="true" t="shared" si="12" ref="D38:L38">D39+D40</f>
        <v>1223273391</v>
      </c>
      <c r="E38" s="16">
        <f t="shared" si="12"/>
        <v>95041645</v>
      </c>
      <c r="F38" s="16">
        <f t="shared" si="12"/>
        <v>78069998</v>
      </c>
      <c r="G38" s="16">
        <f t="shared" si="12"/>
        <v>10320631</v>
      </c>
      <c r="H38" s="16">
        <f t="shared" si="12"/>
        <v>476709395</v>
      </c>
      <c r="I38" s="16">
        <f t="shared" si="12"/>
        <v>223649660</v>
      </c>
      <c r="J38" s="16">
        <f t="shared" si="12"/>
        <v>0</v>
      </c>
      <c r="K38" s="16">
        <f t="shared" si="12"/>
        <v>160755583</v>
      </c>
      <c r="L38" s="16">
        <f t="shared" si="12"/>
        <v>44110</v>
      </c>
      <c r="M38" s="7">
        <f>M39+M40</f>
        <v>2267864413</v>
      </c>
    </row>
    <row r="39" spans="1:13" s="9" customFormat="1" ht="16.5" customHeight="1">
      <c r="A39" s="39"/>
      <c r="B39" s="16"/>
      <c r="C39" s="11" t="s">
        <v>25</v>
      </c>
      <c r="D39" s="39">
        <v>1221012853</v>
      </c>
      <c r="E39" s="39">
        <v>94596525</v>
      </c>
      <c r="F39" s="39">
        <v>77916687</v>
      </c>
      <c r="G39" s="39">
        <v>8807185</v>
      </c>
      <c r="H39" s="39">
        <v>476169304</v>
      </c>
      <c r="I39" s="39">
        <v>223472432</v>
      </c>
      <c r="J39" s="39"/>
      <c r="K39" s="39">
        <v>160537674</v>
      </c>
      <c r="L39" s="39">
        <v>44110</v>
      </c>
      <c r="M39" s="7">
        <f>SUM(D39:L39)</f>
        <v>2262556770</v>
      </c>
    </row>
    <row r="40" spans="1:13" s="17" customFormat="1" ht="16.5" customHeight="1">
      <c r="A40" s="39"/>
      <c r="B40" s="16"/>
      <c r="C40" s="11" t="s">
        <v>26</v>
      </c>
      <c r="D40" s="39">
        <v>2260538</v>
      </c>
      <c r="E40" s="39">
        <v>445120</v>
      </c>
      <c r="F40" s="39">
        <v>153311</v>
      </c>
      <c r="G40" s="39">
        <v>1513446</v>
      </c>
      <c r="H40" s="39">
        <v>540091</v>
      </c>
      <c r="I40" s="39">
        <v>177228</v>
      </c>
      <c r="J40" s="39"/>
      <c r="K40" s="39">
        <v>217909</v>
      </c>
      <c r="L40" s="39"/>
      <c r="M40" s="16">
        <f>SUM(D40:L40)</f>
        <v>5307643</v>
      </c>
    </row>
    <row r="41" spans="1:13" s="9" customFormat="1" ht="16.5" customHeight="1">
      <c r="A41" s="7">
        <f>A42+A43</f>
        <v>0</v>
      </c>
      <c r="B41" s="7"/>
      <c r="C41" s="10" t="s">
        <v>19</v>
      </c>
      <c r="D41" s="7">
        <f aca="true" t="shared" si="13" ref="D41:L41">D42+D43</f>
        <v>198570786</v>
      </c>
      <c r="E41" s="7">
        <f t="shared" si="13"/>
        <v>12126895</v>
      </c>
      <c r="F41" s="7">
        <f t="shared" si="13"/>
        <v>7378060</v>
      </c>
      <c r="G41" s="7">
        <f t="shared" si="13"/>
        <v>203280</v>
      </c>
      <c r="H41" s="7">
        <f t="shared" si="13"/>
        <v>66554851</v>
      </c>
      <c r="I41" s="7">
        <f t="shared" si="13"/>
        <v>34693091</v>
      </c>
      <c r="J41" s="7">
        <f t="shared" si="13"/>
        <v>0</v>
      </c>
      <c r="K41" s="7">
        <f t="shared" si="13"/>
        <v>24385215</v>
      </c>
      <c r="L41" s="7">
        <f t="shared" si="13"/>
        <v>4046</v>
      </c>
      <c r="M41" s="7">
        <f>M42+M43</f>
        <v>343916224</v>
      </c>
    </row>
    <row r="42" spans="1:13" s="9" customFormat="1" ht="16.5" customHeight="1">
      <c r="A42" s="38"/>
      <c r="B42" s="7"/>
      <c r="C42" s="11" t="s">
        <v>25</v>
      </c>
      <c r="D42" s="38">
        <v>198570786</v>
      </c>
      <c r="E42" s="38">
        <v>12126895</v>
      </c>
      <c r="F42" s="38">
        <v>7378060</v>
      </c>
      <c r="G42" s="38">
        <v>203280</v>
      </c>
      <c r="H42" s="38">
        <v>66554851</v>
      </c>
      <c r="I42" s="38">
        <v>34693091</v>
      </c>
      <c r="J42" s="38"/>
      <c r="K42" s="38">
        <v>24385215</v>
      </c>
      <c r="L42" s="38">
        <v>4046</v>
      </c>
      <c r="M42" s="7">
        <f>SUM(D42:L42)</f>
        <v>343916224</v>
      </c>
    </row>
    <row r="43" spans="1:13" s="9" customFormat="1" ht="16.5" customHeight="1">
      <c r="A43" s="38"/>
      <c r="B43" s="7"/>
      <c r="C43" s="11" t="s">
        <v>26</v>
      </c>
      <c r="D43" s="38"/>
      <c r="E43" s="38"/>
      <c r="F43" s="38"/>
      <c r="G43" s="38"/>
      <c r="H43" s="38"/>
      <c r="I43" s="38"/>
      <c r="J43" s="38"/>
      <c r="K43" s="38"/>
      <c r="L43" s="38"/>
      <c r="M43" s="7">
        <f>SUM(D43:L43)</f>
        <v>0</v>
      </c>
    </row>
    <row r="44" spans="1:13" s="17" customFormat="1" ht="16.5" customHeight="1">
      <c r="A44" s="16">
        <f>A45+A46</f>
        <v>0</v>
      </c>
      <c r="B44" s="16"/>
      <c r="C44" s="23" t="s">
        <v>41</v>
      </c>
      <c r="D44" s="16">
        <f aca="true" t="shared" si="14" ref="D44:L44">D45+D46</f>
        <v>5258238855</v>
      </c>
      <c r="E44" s="16">
        <f t="shared" si="14"/>
        <v>80607962</v>
      </c>
      <c r="F44" s="16">
        <f t="shared" si="14"/>
        <v>767156452</v>
      </c>
      <c r="G44" s="16">
        <f t="shared" si="14"/>
        <v>211681877</v>
      </c>
      <c r="H44" s="16">
        <f t="shared" si="14"/>
        <v>1885024513</v>
      </c>
      <c r="I44" s="16">
        <f t="shared" si="14"/>
        <v>831014970</v>
      </c>
      <c r="J44" s="16">
        <f t="shared" si="14"/>
        <v>0</v>
      </c>
      <c r="K44" s="16">
        <f t="shared" si="14"/>
        <v>516796994.6</v>
      </c>
      <c r="L44" s="16">
        <f t="shared" si="14"/>
        <v>126694</v>
      </c>
      <c r="M44" s="7">
        <f>M45+M46</f>
        <v>9550648317.6</v>
      </c>
    </row>
    <row r="45" spans="1:13" s="17" customFormat="1" ht="16.5" customHeight="1">
      <c r="A45" s="39"/>
      <c r="B45" s="16"/>
      <c r="C45" s="11" t="s">
        <v>42</v>
      </c>
      <c r="D45" s="39">
        <v>5061624391</v>
      </c>
      <c r="E45" s="39">
        <v>80607962</v>
      </c>
      <c r="F45" s="39">
        <v>760689961</v>
      </c>
      <c r="G45" s="39">
        <v>102192889</v>
      </c>
      <c r="H45" s="39">
        <v>1881887280</v>
      </c>
      <c r="I45" s="39">
        <v>824474227</v>
      </c>
      <c r="J45" s="39"/>
      <c r="K45" s="39">
        <v>501761022.6</v>
      </c>
      <c r="L45" s="39">
        <v>126694</v>
      </c>
      <c r="M45" s="7">
        <f>SUM(D45:L45)</f>
        <v>9213364426.6</v>
      </c>
    </row>
    <row r="46" spans="1:13" s="9" customFormat="1" ht="16.5" customHeight="1">
      <c r="A46" s="38"/>
      <c r="B46" s="7"/>
      <c r="C46" s="12" t="s">
        <v>26</v>
      </c>
      <c r="D46" s="38">
        <v>196614464</v>
      </c>
      <c r="E46" s="38"/>
      <c r="F46" s="38">
        <v>6466491</v>
      </c>
      <c r="G46" s="38">
        <v>109488988</v>
      </c>
      <c r="H46" s="38">
        <v>3137233</v>
      </c>
      <c r="I46" s="38">
        <v>6540743</v>
      </c>
      <c r="J46" s="38"/>
      <c r="K46" s="38">
        <v>15035972</v>
      </c>
      <c r="L46" s="38"/>
      <c r="M46" s="7">
        <f>SUM(D46:L46)</f>
        <v>337283891</v>
      </c>
    </row>
    <row r="47" spans="1:13" s="9" customFormat="1" ht="16.5" customHeight="1">
      <c r="A47" s="7">
        <f>A48+A49</f>
        <v>0</v>
      </c>
      <c r="B47" s="7"/>
      <c r="C47" s="23" t="s">
        <v>43</v>
      </c>
      <c r="D47" s="7">
        <f aca="true" t="shared" si="15" ref="D47:L47">D48+D49</f>
        <v>4167444726.0899997</v>
      </c>
      <c r="E47" s="7">
        <f t="shared" si="15"/>
        <v>92992869</v>
      </c>
      <c r="F47" s="7">
        <f t="shared" si="15"/>
        <v>647950841.09</v>
      </c>
      <c r="G47" s="7">
        <f t="shared" si="15"/>
        <v>100207952.33</v>
      </c>
      <c r="H47" s="7">
        <f t="shared" si="15"/>
        <v>1590899162.53</v>
      </c>
      <c r="I47" s="7">
        <f t="shared" si="15"/>
        <v>3781924074.02</v>
      </c>
      <c r="J47" s="7">
        <f t="shared" si="15"/>
        <v>0</v>
      </c>
      <c r="K47" s="7">
        <f t="shared" si="15"/>
        <v>401886725.77000004</v>
      </c>
      <c r="L47" s="7">
        <f t="shared" si="15"/>
        <v>65743.82</v>
      </c>
      <c r="M47" s="7">
        <f>M48+M49</f>
        <v>10783372094.65</v>
      </c>
    </row>
    <row r="48" spans="1:13" s="9" customFormat="1" ht="16.5" customHeight="1">
      <c r="A48" s="38"/>
      <c r="B48" s="7"/>
      <c r="C48" s="11" t="s">
        <v>42</v>
      </c>
      <c r="D48" s="38">
        <v>4132202491.24</v>
      </c>
      <c r="E48" s="38">
        <v>92992869</v>
      </c>
      <c r="F48" s="38">
        <v>646747151.01</v>
      </c>
      <c r="G48" s="38">
        <v>73605461</v>
      </c>
      <c r="H48" s="38">
        <v>1586241750.7</v>
      </c>
      <c r="I48" s="38">
        <v>3781924074.02</v>
      </c>
      <c r="J48" s="38"/>
      <c r="K48" s="38">
        <v>396950662.16</v>
      </c>
      <c r="L48" s="38">
        <v>65743.82</v>
      </c>
      <c r="M48" s="7">
        <f>SUM(D48:L48)</f>
        <v>10710730202.949999</v>
      </c>
    </row>
    <row r="49" spans="1:13" s="17" customFormat="1" ht="16.5" customHeight="1">
      <c r="A49" s="39"/>
      <c r="B49" s="16"/>
      <c r="C49" s="12" t="s">
        <v>26</v>
      </c>
      <c r="D49" s="39">
        <v>35242234.85</v>
      </c>
      <c r="E49" s="39"/>
      <c r="F49" s="39">
        <v>1203690.08</v>
      </c>
      <c r="G49" s="39">
        <v>26602491.33</v>
      </c>
      <c r="H49" s="39">
        <v>4657411.83</v>
      </c>
      <c r="I49" s="39"/>
      <c r="J49" s="39"/>
      <c r="K49" s="39">
        <v>4936063.61</v>
      </c>
      <c r="L49" s="39"/>
      <c r="M49" s="16">
        <f>SUM(D49:L49)</f>
        <v>72641891.7</v>
      </c>
    </row>
    <row r="50" spans="1:13" s="17" customFormat="1" ht="16.5" customHeight="1">
      <c r="A50" s="16">
        <f>A51+A52</f>
        <v>0</v>
      </c>
      <c r="B50" s="16"/>
      <c r="C50" s="14" t="s">
        <v>33</v>
      </c>
      <c r="D50" s="16">
        <f aca="true" t="shared" si="16" ref="D50:L50">D51+D52</f>
        <v>4744258142.69</v>
      </c>
      <c r="E50" s="16">
        <f t="shared" si="16"/>
        <v>255331407</v>
      </c>
      <c r="F50" s="16">
        <f t="shared" si="16"/>
        <v>657929210.69</v>
      </c>
      <c r="G50" s="16">
        <f t="shared" si="16"/>
        <v>101197426</v>
      </c>
      <c r="H50" s="16">
        <f t="shared" si="16"/>
        <v>1932324975</v>
      </c>
      <c r="I50" s="16">
        <f t="shared" si="16"/>
        <v>3092194828</v>
      </c>
      <c r="J50" s="16">
        <f t="shared" si="16"/>
        <v>0</v>
      </c>
      <c r="K50" s="16">
        <f t="shared" si="16"/>
        <v>492228756.58000004</v>
      </c>
      <c r="L50" s="16">
        <f t="shared" si="16"/>
        <v>162380</v>
      </c>
      <c r="M50" s="16">
        <f>M51+M52</f>
        <v>11275627125.96</v>
      </c>
    </row>
    <row r="51" spans="1:13" s="17" customFormat="1" ht="16.5" customHeight="1">
      <c r="A51" s="39"/>
      <c r="B51" s="16"/>
      <c r="C51" s="11" t="s">
        <v>42</v>
      </c>
      <c r="D51" s="39">
        <v>4716561303.37</v>
      </c>
      <c r="E51" s="39">
        <v>255016341</v>
      </c>
      <c r="F51" s="39">
        <v>656308299.62</v>
      </c>
      <c r="G51" s="39">
        <v>85192110</v>
      </c>
      <c r="H51" s="39">
        <v>1929175978</v>
      </c>
      <c r="I51" s="39">
        <v>3092194828</v>
      </c>
      <c r="J51" s="39"/>
      <c r="K51" s="39">
        <v>491768161.58000004</v>
      </c>
      <c r="L51" s="39">
        <v>162380</v>
      </c>
      <c r="M51" s="16">
        <f>SUM(D51:L51)</f>
        <v>11226379401.57</v>
      </c>
    </row>
    <row r="52" spans="1:13" s="17" customFormat="1" ht="16.5" customHeight="1" thickBot="1">
      <c r="A52" s="40"/>
      <c r="B52" s="22"/>
      <c r="C52" s="24" t="s">
        <v>26</v>
      </c>
      <c r="D52" s="40">
        <v>27696839.32</v>
      </c>
      <c r="E52" s="40">
        <v>315066</v>
      </c>
      <c r="F52" s="40">
        <v>1620911.07</v>
      </c>
      <c r="G52" s="40">
        <v>16005316</v>
      </c>
      <c r="H52" s="40">
        <v>3148997</v>
      </c>
      <c r="I52" s="40"/>
      <c r="J52" s="40"/>
      <c r="K52" s="40">
        <v>460595</v>
      </c>
      <c r="L52" s="40"/>
      <c r="M52" s="22">
        <f>SUM(D52:L52)</f>
        <v>49247724.39</v>
      </c>
    </row>
    <row r="53" spans="1:13" s="9" customFormat="1" ht="16.5" customHeight="1">
      <c r="A53" s="7">
        <f>A54+A55</f>
        <v>0</v>
      </c>
      <c r="B53" s="7"/>
      <c r="C53" s="14" t="s">
        <v>30</v>
      </c>
      <c r="D53" s="7">
        <f aca="true" t="shared" si="17" ref="D53:L53">D54+D55</f>
        <v>142223529</v>
      </c>
      <c r="E53" s="7">
        <f t="shared" si="17"/>
        <v>0</v>
      </c>
      <c r="F53" s="7">
        <f t="shared" si="17"/>
        <v>10022654</v>
      </c>
      <c r="G53" s="7">
        <f t="shared" si="17"/>
        <v>0</v>
      </c>
      <c r="H53" s="7">
        <f t="shared" si="17"/>
        <v>48565091</v>
      </c>
      <c r="I53" s="7">
        <f t="shared" si="17"/>
        <v>45103000</v>
      </c>
      <c r="J53" s="7">
        <f t="shared" si="17"/>
        <v>45335715</v>
      </c>
      <c r="K53" s="7">
        <f t="shared" si="17"/>
        <v>12567105</v>
      </c>
      <c r="L53" s="7">
        <f t="shared" si="17"/>
        <v>19831</v>
      </c>
      <c r="M53" s="7">
        <f>M54+M55</f>
        <v>303836925</v>
      </c>
    </row>
    <row r="54" spans="1:13" s="9" customFormat="1" ht="16.5" customHeight="1">
      <c r="A54" s="38"/>
      <c r="B54" s="7"/>
      <c r="C54" s="11" t="s">
        <v>45</v>
      </c>
      <c r="D54" s="38">
        <v>142223529</v>
      </c>
      <c r="E54" s="38"/>
      <c r="F54" s="38">
        <v>10022654</v>
      </c>
      <c r="G54" s="38"/>
      <c r="H54" s="38">
        <v>48565091</v>
      </c>
      <c r="I54" s="38">
        <v>45103000</v>
      </c>
      <c r="J54" s="38">
        <v>45335715</v>
      </c>
      <c r="K54" s="38">
        <v>12567105</v>
      </c>
      <c r="L54" s="38">
        <v>19831</v>
      </c>
      <c r="M54" s="7">
        <f>SUM(D54:L54)</f>
        <v>303836925</v>
      </c>
    </row>
    <row r="55" spans="1:13" s="9" customFormat="1" ht="16.5" customHeight="1">
      <c r="A55" s="38"/>
      <c r="B55" s="7"/>
      <c r="C55" s="12" t="s">
        <v>26</v>
      </c>
      <c r="D55" s="38"/>
      <c r="E55" s="38"/>
      <c r="F55" s="38"/>
      <c r="G55" s="38"/>
      <c r="H55" s="38"/>
      <c r="I55" s="38"/>
      <c r="J55" s="38"/>
      <c r="K55" s="38"/>
      <c r="L55" s="38"/>
      <c r="M55" s="7">
        <f>SUM(D55:L55)</f>
        <v>0</v>
      </c>
    </row>
    <row r="56" spans="1:13" s="9" customFormat="1" ht="16.5" customHeight="1">
      <c r="A56" s="7">
        <f>A57+A58</f>
        <v>0</v>
      </c>
      <c r="B56" s="7"/>
      <c r="C56" s="14" t="s">
        <v>44</v>
      </c>
      <c r="D56" s="7">
        <f aca="true" t="shared" si="18" ref="D56:L56">D57+D58</f>
        <v>4518427307.5</v>
      </c>
      <c r="E56" s="7">
        <f t="shared" si="18"/>
        <v>686512801.5</v>
      </c>
      <c r="F56" s="7">
        <f t="shared" si="18"/>
        <v>235704981</v>
      </c>
      <c r="G56" s="7">
        <f t="shared" si="18"/>
        <v>3534154</v>
      </c>
      <c r="H56" s="7">
        <f t="shared" si="18"/>
        <v>1888149546</v>
      </c>
      <c r="I56" s="7">
        <f t="shared" si="18"/>
        <v>1300629578</v>
      </c>
      <c r="J56" s="7">
        <f t="shared" si="18"/>
        <v>0</v>
      </c>
      <c r="K56" s="7">
        <f t="shared" si="18"/>
        <v>753019943</v>
      </c>
      <c r="L56" s="7">
        <f t="shared" si="18"/>
        <v>758115</v>
      </c>
      <c r="M56" s="7">
        <f>M57+M58</f>
        <v>9386736426</v>
      </c>
    </row>
    <row r="57" spans="1:13" s="9" customFormat="1" ht="16.5" customHeight="1">
      <c r="A57" s="38"/>
      <c r="B57" s="7"/>
      <c r="C57" s="11" t="s">
        <v>42</v>
      </c>
      <c r="D57" s="38">
        <v>4518427307.5</v>
      </c>
      <c r="E57" s="38">
        <v>686512801.5</v>
      </c>
      <c r="F57" s="38">
        <v>235704981</v>
      </c>
      <c r="G57" s="38">
        <v>3534154</v>
      </c>
      <c r="H57" s="38">
        <v>1888149546</v>
      </c>
      <c r="I57" s="38">
        <v>1300629578</v>
      </c>
      <c r="J57" s="38"/>
      <c r="K57" s="38">
        <v>753019943</v>
      </c>
      <c r="L57" s="38">
        <v>758115</v>
      </c>
      <c r="M57" s="7">
        <f>SUM(D57:L57)</f>
        <v>9386736426</v>
      </c>
    </row>
    <row r="58" spans="1:13" s="9" customFormat="1" ht="16.5" customHeight="1">
      <c r="A58" s="38"/>
      <c r="B58" s="7"/>
      <c r="C58" s="12" t="s">
        <v>26</v>
      </c>
      <c r="D58" s="41"/>
      <c r="E58" s="38"/>
      <c r="F58" s="38"/>
      <c r="G58" s="38"/>
      <c r="H58" s="38"/>
      <c r="I58" s="38"/>
      <c r="J58" s="38"/>
      <c r="K58" s="38"/>
      <c r="L58" s="38"/>
      <c r="M58" s="7">
        <f>SUM(D58:L58)</f>
        <v>0</v>
      </c>
    </row>
    <row r="59" spans="1:13" s="9" customFormat="1" ht="12" customHeight="1">
      <c r="A59" s="7"/>
      <c r="B59" s="7"/>
      <c r="C59" s="12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9" customFormat="1" ht="19.5" customHeight="1">
      <c r="A60" s="8">
        <f>A61+A64+A67+A70+A73+A76+A79</f>
        <v>1765247692</v>
      </c>
      <c r="B60" s="8"/>
      <c r="C60" s="13" t="s">
        <v>20</v>
      </c>
      <c r="D60" s="8">
        <f aca="true" t="shared" si="19" ref="D60:L60">D61+D64+D67+D70+D73+D76+D79</f>
        <v>50444283230.05</v>
      </c>
      <c r="E60" s="8">
        <f t="shared" si="19"/>
        <v>811285820</v>
      </c>
      <c r="F60" s="8">
        <f t="shared" si="19"/>
        <v>4219140251</v>
      </c>
      <c r="G60" s="8">
        <f t="shared" si="19"/>
        <v>921025029</v>
      </c>
      <c r="H60" s="8">
        <f t="shared" si="19"/>
        <v>18894770720</v>
      </c>
      <c r="I60" s="8">
        <f t="shared" si="19"/>
        <v>16247673546</v>
      </c>
      <c r="J60" s="8">
        <f t="shared" si="19"/>
        <v>3923998</v>
      </c>
      <c r="K60" s="8">
        <f t="shared" si="19"/>
        <v>6234747893.030001</v>
      </c>
      <c r="L60" s="8">
        <f t="shared" si="19"/>
        <v>2257462</v>
      </c>
      <c r="M60" s="8">
        <f>M61+M64+M67+M70+M73+M76+M79</f>
        <v>97779107949.08</v>
      </c>
    </row>
    <row r="61" spans="1:13" s="9" customFormat="1" ht="16.5" customHeight="1">
      <c r="A61" s="16">
        <f>A62+A63</f>
        <v>0</v>
      </c>
      <c r="B61" s="16"/>
      <c r="C61" s="10" t="s">
        <v>35</v>
      </c>
      <c r="D61" s="7">
        <f aca="true" t="shared" si="20" ref="D61:L61">D62+D63</f>
        <v>18198485977</v>
      </c>
      <c r="E61" s="7">
        <f t="shared" si="20"/>
        <v>472526104</v>
      </c>
      <c r="F61" s="7">
        <f t="shared" si="20"/>
        <v>627110023</v>
      </c>
      <c r="G61" s="7">
        <f t="shared" si="20"/>
        <v>570434633</v>
      </c>
      <c r="H61" s="7">
        <f t="shared" si="20"/>
        <v>6934607299</v>
      </c>
      <c r="I61" s="7">
        <f t="shared" si="20"/>
        <v>5995075154</v>
      </c>
      <c r="J61" s="7">
        <f t="shared" si="20"/>
        <v>3923998</v>
      </c>
      <c r="K61" s="7">
        <f t="shared" si="20"/>
        <v>2228136897</v>
      </c>
      <c r="L61" s="7">
        <f t="shared" si="20"/>
        <v>841463</v>
      </c>
      <c r="M61" s="16">
        <f>M62+M63</f>
        <v>35031141548</v>
      </c>
    </row>
    <row r="62" spans="1:13" s="9" customFormat="1" ht="16.5" customHeight="1">
      <c r="A62" s="39"/>
      <c r="B62" s="16"/>
      <c r="C62" s="11" t="s">
        <v>45</v>
      </c>
      <c r="D62" s="39">
        <v>18198485977</v>
      </c>
      <c r="E62" s="39">
        <v>472526104</v>
      </c>
      <c r="F62" s="39">
        <v>627110023</v>
      </c>
      <c r="G62" s="39">
        <v>570434633</v>
      </c>
      <c r="H62" s="39">
        <v>6934607299</v>
      </c>
      <c r="I62" s="39">
        <v>5995075154</v>
      </c>
      <c r="J62" s="39">
        <v>3923998</v>
      </c>
      <c r="K62" s="39">
        <v>2228136897</v>
      </c>
      <c r="L62" s="39">
        <v>841463</v>
      </c>
      <c r="M62" s="16">
        <f>SUM(D62:L62)</f>
        <v>35031141548</v>
      </c>
    </row>
    <row r="63" spans="1:13" s="9" customFormat="1" ht="16.5" customHeight="1">
      <c r="A63" s="39"/>
      <c r="B63" s="16"/>
      <c r="C63" s="12" t="s">
        <v>26</v>
      </c>
      <c r="D63" s="39"/>
      <c r="E63" s="39"/>
      <c r="F63" s="39"/>
      <c r="G63" s="39"/>
      <c r="H63" s="39"/>
      <c r="I63" s="39"/>
      <c r="J63" s="39"/>
      <c r="K63" s="39"/>
      <c r="L63" s="39"/>
      <c r="M63" s="16">
        <f>SUM(D63:L63)</f>
        <v>0</v>
      </c>
    </row>
    <row r="64" spans="1:13" s="17" customFormat="1" ht="16.5" customHeight="1">
      <c r="A64" s="16">
        <f>A65+A66</f>
        <v>1765247692</v>
      </c>
      <c r="B64" s="16"/>
      <c r="C64" s="10" t="s">
        <v>21</v>
      </c>
      <c r="D64" s="16">
        <f aca="true" t="shared" si="21" ref="D64:L64">D65+D66</f>
        <v>22114488534</v>
      </c>
      <c r="E64" s="16">
        <f t="shared" si="21"/>
        <v>28308098</v>
      </c>
      <c r="F64" s="16">
        <f t="shared" si="21"/>
        <v>1745563553</v>
      </c>
      <c r="G64" s="16">
        <f t="shared" si="21"/>
        <v>325060099</v>
      </c>
      <c r="H64" s="16">
        <f t="shared" si="21"/>
        <v>8476988957</v>
      </c>
      <c r="I64" s="16">
        <f t="shared" si="21"/>
        <v>3532469822</v>
      </c>
      <c r="J64" s="16">
        <f t="shared" si="21"/>
        <v>0</v>
      </c>
      <c r="K64" s="16">
        <f t="shared" si="21"/>
        <v>2711440121.1</v>
      </c>
      <c r="L64" s="16">
        <f t="shared" si="21"/>
        <v>1067097</v>
      </c>
      <c r="M64" s="16">
        <f>M65+M66</f>
        <v>38935386281.1</v>
      </c>
    </row>
    <row r="65" spans="1:13" s="17" customFormat="1" ht="16.5" customHeight="1">
      <c r="A65" s="39">
        <v>1765247692</v>
      </c>
      <c r="B65" s="16"/>
      <c r="C65" s="11" t="s">
        <v>42</v>
      </c>
      <c r="D65" s="39">
        <v>22113521228</v>
      </c>
      <c r="E65" s="39">
        <v>28308098</v>
      </c>
      <c r="F65" s="39">
        <v>1745563553</v>
      </c>
      <c r="G65" s="39">
        <v>325060099</v>
      </c>
      <c r="H65" s="39">
        <v>8476988957</v>
      </c>
      <c r="I65" s="39">
        <v>3532469822</v>
      </c>
      <c r="J65" s="39"/>
      <c r="K65" s="39">
        <v>2711440121.1</v>
      </c>
      <c r="L65" s="39">
        <v>1067097</v>
      </c>
      <c r="M65" s="16">
        <f>SUM(D65:L65)</f>
        <v>38934418975.1</v>
      </c>
    </row>
    <row r="66" spans="1:13" s="17" customFormat="1" ht="16.5" customHeight="1">
      <c r="A66" s="39"/>
      <c r="B66" s="16"/>
      <c r="C66" s="12" t="s">
        <v>26</v>
      </c>
      <c r="D66" s="39">
        <v>967306</v>
      </c>
      <c r="E66" s="39"/>
      <c r="F66" s="39"/>
      <c r="G66" s="39"/>
      <c r="H66" s="39"/>
      <c r="I66" s="39"/>
      <c r="J66" s="39"/>
      <c r="K66" s="39"/>
      <c r="L66" s="39"/>
      <c r="M66" s="16">
        <f>SUM(D66:L66)</f>
        <v>967306</v>
      </c>
    </row>
    <row r="67" spans="1:13" s="9" customFormat="1" ht="16.5" customHeight="1">
      <c r="A67" s="7">
        <f>A68+A69</f>
        <v>0</v>
      </c>
      <c r="B67" s="7"/>
      <c r="C67" s="15" t="s">
        <v>46</v>
      </c>
      <c r="D67" s="7">
        <f aca="true" t="shared" si="22" ref="D67:L67">D68+D69</f>
        <v>6791987419.05</v>
      </c>
      <c r="E67" s="7">
        <f t="shared" si="22"/>
        <v>278839945</v>
      </c>
      <c r="F67" s="7">
        <f t="shared" si="22"/>
        <v>1602769260</v>
      </c>
      <c r="G67" s="7">
        <f t="shared" si="22"/>
        <v>21015386</v>
      </c>
      <c r="H67" s="7">
        <f t="shared" si="22"/>
        <v>2216804260</v>
      </c>
      <c r="I67" s="7">
        <f t="shared" si="22"/>
        <v>5312445119</v>
      </c>
      <c r="J67" s="7">
        <f t="shared" si="22"/>
        <v>0</v>
      </c>
      <c r="K67" s="7">
        <f t="shared" si="22"/>
        <v>898643456.93</v>
      </c>
      <c r="L67" s="7">
        <f t="shared" si="22"/>
        <v>183899</v>
      </c>
      <c r="M67" s="7">
        <f>M68+M69</f>
        <v>17122688744.98</v>
      </c>
    </row>
    <row r="68" spans="1:13" s="9" customFormat="1" ht="16.5" customHeight="1">
      <c r="A68" s="38"/>
      <c r="B68" s="7"/>
      <c r="C68" s="11" t="s">
        <v>42</v>
      </c>
      <c r="D68" s="38">
        <v>6791987419.05</v>
      </c>
      <c r="E68" s="38">
        <v>278839945</v>
      </c>
      <c r="F68" s="38">
        <v>1602769260</v>
      </c>
      <c r="G68" s="38">
        <v>21015386</v>
      </c>
      <c r="H68" s="38">
        <v>2216804260</v>
      </c>
      <c r="I68" s="38">
        <v>5312445119</v>
      </c>
      <c r="J68" s="38"/>
      <c r="K68" s="38">
        <v>898643456.93</v>
      </c>
      <c r="L68" s="38">
        <v>183899</v>
      </c>
      <c r="M68" s="7">
        <f>SUM(D68:L68)</f>
        <v>17122688744.98</v>
      </c>
    </row>
    <row r="69" spans="1:13" s="9" customFormat="1" ht="16.5" customHeight="1">
      <c r="A69" s="38"/>
      <c r="B69" s="7"/>
      <c r="C69" s="12" t="s">
        <v>26</v>
      </c>
      <c r="D69" s="38"/>
      <c r="E69" s="38"/>
      <c r="F69" s="38"/>
      <c r="G69" s="38"/>
      <c r="H69" s="38"/>
      <c r="I69" s="38"/>
      <c r="J69" s="38"/>
      <c r="K69" s="38"/>
      <c r="L69" s="38"/>
      <c r="M69" s="7">
        <f>SUM(D69:L69)</f>
        <v>0</v>
      </c>
    </row>
    <row r="70" spans="1:13" s="9" customFormat="1" ht="16.5" customHeight="1">
      <c r="A70" s="7">
        <f>A71+A72</f>
        <v>0</v>
      </c>
      <c r="B70" s="7"/>
      <c r="C70" s="15" t="s">
        <v>47</v>
      </c>
      <c r="D70" s="7">
        <f aca="true" t="shared" si="23" ref="D70:L70">D71+D72</f>
        <v>1315113086</v>
      </c>
      <c r="E70" s="7">
        <f t="shared" si="23"/>
        <v>16150759</v>
      </c>
      <c r="F70" s="7">
        <f t="shared" si="23"/>
        <v>84188633</v>
      </c>
      <c r="G70" s="7">
        <f t="shared" si="23"/>
        <v>149625</v>
      </c>
      <c r="H70" s="7">
        <f t="shared" si="23"/>
        <v>488273072</v>
      </c>
      <c r="I70" s="7">
        <f t="shared" si="23"/>
        <v>596355550</v>
      </c>
      <c r="J70" s="7">
        <f t="shared" si="23"/>
        <v>0</v>
      </c>
      <c r="K70" s="7">
        <f t="shared" si="23"/>
        <v>117571746</v>
      </c>
      <c r="L70" s="7">
        <f t="shared" si="23"/>
        <v>38029</v>
      </c>
      <c r="M70" s="7">
        <f>M71+M72</f>
        <v>2617840500</v>
      </c>
    </row>
    <row r="71" spans="1:13" s="9" customFormat="1" ht="16.5" customHeight="1">
      <c r="A71" s="38"/>
      <c r="B71" s="7"/>
      <c r="C71" s="11" t="s">
        <v>42</v>
      </c>
      <c r="D71" s="38">
        <v>1315113086</v>
      </c>
      <c r="E71" s="38">
        <v>16150759</v>
      </c>
      <c r="F71" s="38">
        <v>84188633</v>
      </c>
      <c r="G71" s="38">
        <v>149625</v>
      </c>
      <c r="H71" s="38">
        <v>488273072</v>
      </c>
      <c r="I71" s="38">
        <v>596355550</v>
      </c>
      <c r="J71" s="38"/>
      <c r="K71" s="38">
        <v>117571746</v>
      </c>
      <c r="L71" s="38">
        <v>38029</v>
      </c>
      <c r="M71" s="7">
        <f>SUM(D71:L71)</f>
        <v>2617840500</v>
      </c>
    </row>
    <row r="72" spans="1:13" s="9" customFormat="1" ht="16.5" customHeight="1">
      <c r="A72" s="38"/>
      <c r="B72" s="7"/>
      <c r="C72" s="12" t="s">
        <v>26</v>
      </c>
      <c r="D72" s="38"/>
      <c r="E72" s="38"/>
      <c r="F72" s="38"/>
      <c r="G72" s="38"/>
      <c r="H72" s="38"/>
      <c r="I72" s="38"/>
      <c r="J72" s="38"/>
      <c r="K72" s="38"/>
      <c r="L72" s="38"/>
      <c r="M72" s="7">
        <f>SUM(D72:L72)</f>
        <v>0</v>
      </c>
    </row>
    <row r="73" spans="1:13" s="9" customFormat="1" ht="16.5" customHeight="1">
      <c r="A73" s="7">
        <f>A74+A75</f>
        <v>0</v>
      </c>
      <c r="B73" s="7"/>
      <c r="C73" s="15" t="s">
        <v>48</v>
      </c>
      <c r="D73" s="7">
        <f aca="true" t="shared" si="24" ref="D73:L73">D74+D75</f>
        <v>447446416</v>
      </c>
      <c r="E73" s="7">
        <f t="shared" si="24"/>
        <v>15074914</v>
      </c>
      <c r="F73" s="7">
        <f t="shared" si="24"/>
        <v>35642737</v>
      </c>
      <c r="G73" s="7">
        <f t="shared" si="24"/>
        <v>0</v>
      </c>
      <c r="H73" s="7">
        <f t="shared" si="24"/>
        <v>174040113</v>
      </c>
      <c r="I73" s="7">
        <f t="shared" si="24"/>
        <v>144508581</v>
      </c>
      <c r="J73" s="7">
        <f t="shared" si="24"/>
        <v>0</v>
      </c>
      <c r="K73" s="7">
        <f t="shared" si="24"/>
        <v>58541737</v>
      </c>
      <c r="L73" s="7">
        <f t="shared" si="24"/>
        <v>37929</v>
      </c>
      <c r="M73" s="7">
        <f>M74+M75</f>
        <v>875292427</v>
      </c>
    </row>
    <row r="74" spans="1:13" s="9" customFormat="1" ht="16.5" customHeight="1">
      <c r="A74" s="38"/>
      <c r="B74" s="7"/>
      <c r="C74" s="11" t="s">
        <v>42</v>
      </c>
      <c r="D74" s="38">
        <v>447446416</v>
      </c>
      <c r="E74" s="38">
        <v>15074914</v>
      </c>
      <c r="F74" s="38">
        <v>35642737</v>
      </c>
      <c r="G74" s="38"/>
      <c r="H74" s="38">
        <v>174040113</v>
      </c>
      <c r="I74" s="38">
        <v>144508581</v>
      </c>
      <c r="J74" s="38"/>
      <c r="K74" s="38">
        <v>58541737</v>
      </c>
      <c r="L74" s="38">
        <v>37929</v>
      </c>
      <c r="M74" s="7">
        <f>SUM(D74:L74)</f>
        <v>875292427</v>
      </c>
    </row>
    <row r="75" spans="1:13" s="9" customFormat="1" ht="16.5" customHeight="1">
      <c r="A75" s="38"/>
      <c r="B75" s="7"/>
      <c r="C75" s="12" t="s">
        <v>26</v>
      </c>
      <c r="D75" s="38"/>
      <c r="E75" s="38"/>
      <c r="F75" s="38"/>
      <c r="G75" s="38"/>
      <c r="H75" s="38"/>
      <c r="I75" s="38"/>
      <c r="J75" s="38"/>
      <c r="K75" s="38"/>
      <c r="L75" s="38"/>
      <c r="M75" s="7">
        <f>SUM(D75:L75)</f>
        <v>0</v>
      </c>
    </row>
    <row r="76" spans="1:13" s="9" customFormat="1" ht="16.5" customHeight="1">
      <c r="A76" s="7">
        <f>A77+A78</f>
        <v>0</v>
      </c>
      <c r="B76" s="7"/>
      <c r="C76" s="15" t="s">
        <v>49</v>
      </c>
      <c r="D76" s="7">
        <f aca="true" t="shared" si="25" ref="D76:L76">D77+D78</f>
        <v>1410111178</v>
      </c>
      <c r="E76" s="7">
        <f t="shared" si="25"/>
        <v>196000</v>
      </c>
      <c r="F76" s="7">
        <f t="shared" si="25"/>
        <v>110418321</v>
      </c>
      <c r="G76" s="7">
        <f t="shared" si="25"/>
        <v>2809267</v>
      </c>
      <c r="H76" s="7">
        <f t="shared" si="25"/>
        <v>540935019</v>
      </c>
      <c r="I76" s="7">
        <f t="shared" si="25"/>
        <v>579580072</v>
      </c>
      <c r="J76" s="7">
        <f t="shared" si="25"/>
        <v>0</v>
      </c>
      <c r="K76" s="7">
        <f t="shared" si="25"/>
        <v>202084053</v>
      </c>
      <c r="L76" s="7">
        <f t="shared" si="25"/>
        <v>75764</v>
      </c>
      <c r="M76" s="7">
        <f>M77+M78</f>
        <v>2846209674</v>
      </c>
    </row>
    <row r="77" spans="1:13" s="9" customFormat="1" ht="16.5" customHeight="1">
      <c r="A77" s="38"/>
      <c r="B77" s="7"/>
      <c r="C77" s="11" t="s">
        <v>42</v>
      </c>
      <c r="D77" s="38">
        <v>1410111178</v>
      </c>
      <c r="E77" s="38">
        <v>196000</v>
      </c>
      <c r="F77" s="38">
        <v>110418321</v>
      </c>
      <c r="G77" s="38">
        <v>2809267</v>
      </c>
      <c r="H77" s="38">
        <v>540935019</v>
      </c>
      <c r="I77" s="38">
        <v>579580072</v>
      </c>
      <c r="J77" s="38"/>
      <c r="K77" s="38">
        <v>202084053</v>
      </c>
      <c r="L77" s="38">
        <v>75764</v>
      </c>
      <c r="M77" s="7">
        <f>SUM(D77:L77)</f>
        <v>2846209674</v>
      </c>
    </row>
    <row r="78" spans="1:13" s="9" customFormat="1" ht="16.5" customHeight="1">
      <c r="A78" s="38"/>
      <c r="B78" s="7"/>
      <c r="C78" s="12" t="s">
        <v>26</v>
      </c>
      <c r="D78" s="38"/>
      <c r="E78" s="38"/>
      <c r="F78" s="38"/>
      <c r="G78" s="41"/>
      <c r="H78" s="38"/>
      <c r="I78" s="38"/>
      <c r="J78" s="38"/>
      <c r="K78" s="38"/>
      <c r="L78" s="38"/>
      <c r="M78" s="7">
        <f>SUM(D78:L78)</f>
        <v>0</v>
      </c>
    </row>
    <row r="79" spans="1:13" s="9" customFormat="1" ht="16.5" customHeight="1">
      <c r="A79" s="7">
        <f>A80+A81</f>
        <v>0</v>
      </c>
      <c r="B79" s="7"/>
      <c r="C79" s="15" t="s">
        <v>50</v>
      </c>
      <c r="D79" s="7">
        <f aca="true" t="shared" si="26" ref="D79:L79">D80+D81</f>
        <v>166650620</v>
      </c>
      <c r="E79" s="7">
        <f t="shared" si="26"/>
        <v>190000</v>
      </c>
      <c r="F79" s="7">
        <f t="shared" si="26"/>
        <v>13447724</v>
      </c>
      <c r="G79" s="7">
        <f t="shared" si="26"/>
        <v>1556019</v>
      </c>
      <c r="H79" s="7">
        <f t="shared" si="26"/>
        <v>63122000</v>
      </c>
      <c r="I79" s="7">
        <f t="shared" si="26"/>
        <v>87239248</v>
      </c>
      <c r="J79" s="7">
        <f t="shared" si="26"/>
        <v>0</v>
      </c>
      <c r="K79" s="7">
        <f t="shared" si="26"/>
        <v>18329882</v>
      </c>
      <c r="L79" s="7">
        <f t="shared" si="26"/>
        <v>13281</v>
      </c>
      <c r="M79" s="7">
        <f>M80+M81</f>
        <v>350548774</v>
      </c>
    </row>
    <row r="80" spans="1:13" s="9" customFormat="1" ht="16.5" customHeight="1">
      <c r="A80" s="38"/>
      <c r="B80" s="7"/>
      <c r="C80" s="11" t="s">
        <v>42</v>
      </c>
      <c r="D80" s="38">
        <v>166650620</v>
      </c>
      <c r="E80" s="38">
        <v>190000</v>
      </c>
      <c r="F80" s="38">
        <v>13447724</v>
      </c>
      <c r="G80" s="38">
        <v>1556019</v>
      </c>
      <c r="H80" s="38">
        <v>63122000</v>
      </c>
      <c r="I80" s="38">
        <v>87239248</v>
      </c>
      <c r="J80" s="38"/>
      <c r="K80" s="38">
        <v>18329882</v>
      </c>
      <c r="L80" s="38">
        <v>13281</v>
      </c>
      <c r="M80" s="7">
        <f>SUM(D80:L80)</f>
        <v>350548774</v>
      </c>
    </row>
    <row r="81" spans="1:13" s="9" customFormat="1" ht="16.5" customHeight="1">
      <c r="A81" s="38"/>
      <c r="B81" s="7"/>
      <c r="C81" s="12" t="s">
        <v>26</v>
      </c>
      <c r="D81" s="38"/>
      <c r="E81" s="38"/>
      <c r="F81" s="38"/>
      <c r="G81" s="38"/>
      <c r="H81" s="38"/>
      <c r="I81" s="38"/>
      <c r="J81" s="38"/>
      <c r="K81" s="38"/>
      <c r="L81" s="38"/>
      <c r="M81" s="7">
        <f>SUM(D81:L81)</f>
        <v>0</v>
      </c>
    </row>
    <row r="82" spans="1:13" s="9" customFormat="1" ht="12" customHeight="1">
      <c r="A82" s="7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s="9" customFormat="1" ht="19.5" customHeight="1">
      <c r="A83" s="8">
        <f>A84</f>
        <v>0</v>
      </c>
      <c r="B83" s="8"/>
      <c r="C83" s="25" t="s">
        <v>51</v>
      </c>
      <c r="D83" s="8">
        <f aca="true" t="shared" si="27" ref="D83:L83">D84</f>
        <v>979582024.27</v>
      </c>
      <c r="E83" s="8">
        <f t="shared" si="27"/>
        <v>224587283.73</v>
      </c>
      <c r="F83" s="8">
        <f t="shared" si="27"/>
        <v>105604854</v>
      </c>
      <c r="G83" s="8">
        <f t="shared" si="27"/>
        <v>193558510</v>
      </c>
      <c r="H83" s="8">
        <f t="shared" si="27"/>
        <v>197005230</v>
      </c>
      <c r="I83" s="8">
        <f t="shared" si="27"/>
        <v>753566495</v>
      </c>
      <c r="J83" s="8">
        <f t="shared" si="27"/>
        <v>0</v>
      </c>
      <c r="K83" s="8">
        <f t="shared" si="27"/>
        <v>202248188.67</v>
      </c>
      <c r="L83" s="8">
        <f t="shared" si="27"/>
        <v>202460</v>
      </c>
      <c r="M83" s="8">
        <f>M84</f>
        <v>2656355045.67</v>
      </c>
    </row>
    <row r="84" spans="1:13" s="9" customFormat="1" ht="16.5" customHeight="1">
      <c r="A84" s="7">
        <f>A85+A86</f>
        <v>0</v>
      </c>
      <c r="B84" s="7"/>
      <c r="C84" s="10" t="s">
        <v>31</v>
      </c>
      <c r="D84" s="7">
        <f aca="true" t="shared" si="28" ref="D84:L84">D85+D86</f>
        <v>979582024.27</v>
      </c>
      <c r="E84" s="7">
        <f t="shared" si="28"/>
        <v>224587283.73</v>
      </c>
      <c r="F84" s="7">
        <f t="shared" si="28"/>
        <v>105604854</v>
      </c>
      <c r="G84" s="7">
        <f t="shared" si="28"/>
        <v>193558510</v>
      </c>
      <c r="H84" s="7">
        <f t="shared" si="28"/>
        <v>197005230</v>
      </c>
      <c r="I84" s="7">
        <f t="shared" si="28"/>
        <v>753566495</v>
      </c>
      <c r="J84" s="7">
        <f t="shared" si="28"/>
        <v>0</v>
      </c>
      <c r="K84" s="7">
        <f t="shared" si="28"/>
        <v>202248188.67</v>
      </c>
      <c r="L84" s="7">
        <f t="shared" si="28"/>
        <v>202460</v>
      </c>
      <c r="M84" s="7">
        <f>M85+M86</f>
        <v>2656355045.67</v>
      </c>
    </row>
    <row r="85" spans="1:13" s="9" customFormat="1" ht="16.5" customHeight="1">
      <c r="A85" s="38"/>
      <c r="B85" s="7"/>
      <c r="C85" s="11" t="s">
        <v>25</v>
      </c>
      <c r="D85" s="38">
        <v>965086165</v>
      </c>
      <c r="E85" s="38">
        <v>223595723</v>
      </c>
      <c r="F85" s="38">
        <v>105604854</v>
      </c>
      <c r="G85" s="38">
        <v>190181011</v>
      </c>
      <c r="H85" s="38">
        <v>194150180</v>
      </c>
      <c r="I85" s="38">
        <v>751716278</v>
      </c>
      <c r="J85" s="38"/>
      <c r="K85" s="38">
        <v>201137396.67</v>
      </c>
      <c r="L85" s="38">
        <v>202460</v>
      </c>
      <c r="M85" s="7">
        <f>SUM(D85:L85)</f>
        <v>2631674067.67</v>
      </c>
    </row>
    <row r="86" spans="1:13" s="9" customFormat="1" ht="16.5" customHeight="1">
      <c r="A86" s="38"/>
      <c r="B86" s="7"/>
      <c r="C86" s="12" t="s">
        <v>34</v>
      </c>
      <c r="D86" s="38">
        <v>14495859.27</v>
      </c>
      <c r="E86" s="38">
        <v>991560.73</v>
      </c>
      <c r="F86" s="38"/>
      <c r="G86" s="38">
        <v>3377499</v>
      </c>
      <c r="H86" s="38">
        <v>2855050</v>
      </c>
      <c r="I86" s="38">
        <v>1850217</v>
      </c>
      <c r="J86" s="38"/>
      <c r="K86" s="38">
        <v>1110792</v>
      </c>
      <c r="L86" s="38"/>
      <c r="M86" s="7">
        <f>SUM(D86:L86)</f>
        <v>24680978</v>
      </c>
    </row>
    <row r="87" spans="1:13" s="9" customFormat="1" ht="12" customHeight="1">
      <c r="A87" s="7"/>
      <c r="B87" s="7"/>
      <c r="C87" s="12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s="9" customFormat="1" ht="19.5" customHeight="1">
      <c r="A88" s="8">
        <f>A89</f>
        <v>0</v>
      </c>
      <c r="B88" s="7"/>
      <c r="C88" s="42" t="s">
        <v>52</v>
      </c>
      <c r="D88" s="8">
        <f>D90</f>
        <v>927295311</v>
      </c>
      <c r="E88" s="8">
        <f aca="true" t="shared" si="29" ref="E88:L88">E89</f>
        <v>107263823</v>
      </c>
      <c r="F88" s="8">
        <f t="shared" si="29"/>
        <v>40637303</v>
      </c>
      <c r="G88" s="8">
        <f t="shared" si="29"/>
        <v>1658925</v>
      </c>
      <c r="H88" s="8">
        <f t="shared" si="29"/>
        <v>365028249</v>
      </c>
      <c r="I88" s="8">
        <f t="shared" si="29"/>
        <v>94941930</v>
      </c>
      <c r="J88" s="8">
        <f t="shared" si="29"/>
        <v>0</v>
      </c>
      <c r="K88" s="8">
        <f t="shared" si="29"/>
        <v>187210018</v>
      </c>
      <c r="L88" s="8">
        <f t="shared" si="29"/>
        <v>34081</v>
      </c>
      <c r="M88" s="8">
        <f>M89</f>
        <v>1724069640</v>
      </c>
    </row>
    <row r="89" spans="1:13" s="9" customFormat="1" ht="16.5" customHeight="1">
      <c r="A89" s="16">
        <f>A90+A91</f>
        <v>0</v>
      </c>
      <c r="B89" s="16"/>
      <c r="C89" s="10" t="s">
        <v>22</v>
      </c>
      <c r="D89" s="7">
        <f aca="true" t="shared" si="30" ref="D89:L89">D90+D91</f>
        <v>927295311</v>
      </c>
      <c r="E89" s="7">
        <f t="shared" si="30"/>
        <v>107263823</v>
      </c>
      <c r="F89" s="7">
        <f t="shared" si="30"/>
        <v>40637303</v>
      </c>
      <c r="G89" s="7">
        <f t="shared" si="30"/>
        <v>1658925</v>
      </c>
      <c r="H89" s="7">
        <f t="shared" si="30"/>
        <v>365028249</v>
      </c>
      <c r="I89" s="7">
        <f t="shared" si="30"/>
        <v>94941930</v>
      </c>
      <c r="J89" s="7">
        <f t="shared" si="30"/>
        <v>0</v>
      </c>
      <c r="K89" s="7">
        <f t="shared" si="30"/>
        <v>187210018</v>
      </c>
      <c r="L89" s="7">
        <f t="shared" si="30"/>
        <v>34081</v>
      </c>
      <c r="M89" s="7">
        <f>M90+M91</f>
        <v>1724069640</v>
      </c>
    </row>
    <row r="90" spans="1:13" s="9" customFormat="1" ht="16.5" customHeight="1">
      <c r="A90" s="39"/>
      <c r="B90" s="16"/>
      <c r="C90" s="11" t="s">
        <v>25</v>
      </c>
      <c r="D90" s="39">
        <v>927295311</v>
      </c>
      <c r="E90" s="39">
        <v>107263823</v>
      </c>
      <c r="F90" s="39">
        <v>40637303</v>
      </c>
      <c r="G90" s="39">
        <v>1658925</v>
      </c>
      <c r="H90" s="39">
        <v>365028249</v>
      </c>
      <c r="I90" s="39">
        <v>94941930</v>
      </c>
      <c r="J90" s="39"/>
      <c r="K90" s="39">
        <v>187210018</v>
      </c>
      <c r="L90" s="39">
        <v>34081</v>
      </c>
      <c r="M90" s="16">
        <f>SUM(D90:L90)</f>
        <v>1724069640</v>
      </c>
    </row>
    <row r="91" spans="1:13" s="9" customFormat="1" ht="16.5" customHeight="1">
      <c r="A91" s="39"/>
      <c r="B91" s="16"/>
      <c r="C91" s="12" t="s">
        <v>34</v>
      </c>
      <c r="D91" s="39"/>
      <c r="E91" s="39"/>
      <c r="F91" s="39"/>
      <c r="G91" s="39"/>
      <c r="H91" s="39"/>
      <c r="I91" s="39"/>
      <c r="J91" s="39"/>
      <c r="K91" s="39"/>
      <c r="L91" s="39"/>
      <c r="M91" s="16">
        <f>SUM(D91:L91)</f>
        <v>0</v>
      </c>
    </row>
    <row r="92" spans="1:13" s="9" customFormat="1" ht="12" customHeight="1">
      <c r="A92" s="16"/>
      <c r="B92" s="16"/>
      <c r="C92" s="10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s="9" customFormat="1" ht="19.5" customHeight="1">
      <c r="A93" s="8">
        <f>A94</f>
        <v>0</v>
      </c>
      <c r="B93" s="7"/>
      <c r="C93" s="42" t="s">
        <v>53</v>
      </c>
      <c r="D93" s="8">
        <f aca="true" t="shared" si="31" ref="D93:L93">D94</f>
        <v>1777576167</v>
      </c>
      <c r="E93" s="8">
        <f t="shared" si="31"/>
        <v>228705270</v>
      </c>
      <c r="F93" s="8">
        <f t="shared" si="31"/>
        <v>79721663</v>
      </c>
      <c r="G93" s="8">
        <f t="shared" si="31"/>
        <v>1601077</v>
      </c>
      <c r="H93" s="8">
        <f t="shared" si="31"/>
        <v>677638064</v>
      </c>
      <c r="I93" s="8">
        <f t="shared" si="31"/>
        <v>236545441</v>
      </c>
      <c r="J93" s="8">
        <f t="shared" si="31"/>
        <v>46269170</v>
      </c>
      <c r="K93" s="8">
        <f t="shared" si="31"/>
        <v>334932417</v>
      </c>
      <c r="L93" s="8">
        <f t="shared" si="31"/>
        <v>118469</v>
      </c>
      <c r="M93" s="8">
        <f>M94</f>
        <v>3383107738</v>
      </c>
    </row>
    <row r="94" spans="1:13" s="9" customFormat="1" ht="16.5" customHeight="1">
      <c r="A94" s="7">
        <f>A95+A96</f>
        <v>0</v>
      </c>
      <c r="B94" s="7"/>
      <c r="C94" s="10" t="s">
        <v>23</v>
      </c>
      <c r="D94" s="7">
        <f aca="true" t="shared" si="32" ref="D94:L94">D95+D96</f>
        <v>1777576167</v>
      </c>
      <c r="E94" s="7">
        <f t="shared" si="32"/>
        <v>228705270</v>
      </c>
      <c r="F94" s="7">
        <f t="shared" si="32"/>
        <v>79721663</v>
      </c>
      <c r="G94" s="7">
        <f t="shared" si="32"/>
        <v>1601077</v>
      </c>
      <c r="H94" s="7">
        <f t="shared" si="32"/>
        <v>677638064</v>
      </c>
      <c r="I94" s="7">
        <f t="shared" si="32"/>
        <v>236545441</v>
      </c>
      <c r="J94" s="7">
        <f t="shared" si="32"/>
        <v>46269170</v>
      </c>
      <c r="K94" s="7">
        <f t="shared" si="32"/>
        <v>334932417</v>
      </c>
      <c r="L94" s="7">
        <f t="shared" si="32"/>
        <v>118469</v>
      </c>
      <c r="M94" s="7">
        <f>M95+M96</f>
        <v>3383107738</v>
      </c>
    </row>
    <row r="95" spans="1:13" s="9" customFormat="1" ht="16.5" customHeight="1">
      <c r="A95" s="38"/>
      <c r="B95" s="7"/>
      <c r="C95" s="11" t="s">
        <v>25</v>
      </c>
      <c r="D95" s="38">
        <v>1777576167</v>
      </c>
      <c r="E95" s="38">
        <v>228705270</v>
      </c>
      <c r="F95" s="38">
        <v>79721663</v>
      </c>
      <c r="G95" s="38">
        <v>1601077</v>
      </c>
      <c r="H95" s="38">
        <v>677638064</v>
      </c>
      <c r="I95" s="38">
        <v>236545441</v>
      </c>
      <c r="J95" s="38">
        <v>46269170</v>
      </c>
      <c r="K95" s="38">
        <v>334932417</v>
      </c>
      <c r="L95" s="38">
        <v>118469</v>
      </c>
      <c r="M95" s="7">
        <f>SUM(D95:L95)</f>
        <v>3383107738</v>
      </c>
    </row>
    <row r="96" spans="1:13" s="9" customFormat="1" ht="16.5" customHeight="1">
      <c r="A96" s="38"/>
      <c r="B96" s="7"/>
      <c r="C96" s="12" t="s">
        <v>34</v>
      </c>
      <c r="D96" s="38"/>
      <c r="E96" s="38"/>
      <c r="F96" s="38"/>
      <c r="G96" s="38"/>
      <c r="H96" s="38"/>
      <c r="I96" s="41"/>
      <c r="J96" s="38"/>
      <c r="K96" s="38"/>
      <c r="L96" s="38"/>
      <c r="M96" s="7">
        <f>SUM(D96:L96)</f>
        <v>0</v>
      </c>
    </row>
    <row r="97" spans="1:13" s="9" customFormat="1" ht="15" customHeight="1">
      <c r="A97" s="7"/>
      <c r="B97" s="7"/>
      <c r="C97" s="10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s="9" customFormat="1" ht="15" customHeight="1">
      <c r="A98" s="7"/>
      <c r="B98" s="7"/>
      <c r="C98" s="10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="18" customFormat="1" ht="15" customHeight="1"/>
    <row r="100" spans="1:13" s="21" customFormat="1" ht="21.75" customHeight="1" thickBot="1">
      <c r="A100" s="19">
        <f>A6+A11+A34+A60+A83+A88+A93</f>
        <v>8543045252.2</v>
      </c>
      <c r="B100" s="19"/>
      <c r="C100" s="20" t="s">
        <v>32</v>
      </c>
      <c r="D100" s="19">
        <f aca="true" t="shared" si="33" ref="D100:L100">D6+D11+D34+D60+D83+D88+D93</f>
        <v>119564339128.27</v>
      </c>
      <c r="E100" s="19">
        <f t="shared" si="33"/>
        <v>2962674442.54</v>
      </c>
      <c r="F100" s="19">
        <f t="shared" si="33"/>
        <v>11585770949.55</v>
      </c>
      <c r="G100" s="19">
        <f t="shared" si="33"/>
        <v>2984985790.1</v>
      </c>
      <c r="H100" s="19">
        <f t="shared" si="33"/>
        <v>43900531738.62</v>
      </c>
      <c r="I100" s="19">
        <f t="shared" si="33"/>
        <v>41743937648.83</v>
      </c>
      <c r="J100" s="19">
        <f t="shared" si="33"/>
        <v>337110509</v>
      </c>
      <c r="K100" s="19">
        <f t="shared" si="33"/>
        <v>15380344244.24</v>
      </c>
      <c r="L100" s="19">
        <f t="shared" si="33"/>
        <v>9225123.43</v>
      </c>
      <c r="M100" s="19">
        <f>M6+M11+M34+M60+M83+M88+M93</f>
        <v>238468919574.58002</v>
      </c>
    </row>
  </sheetData>
  <mergeCells count="7">
    <mergeCell ref="H3:M3"/>
    <mergeCell ref="D1:G1"/>
    <mergeCell ref="H1:J1"/>
    <mergeCell ref="A4:B4"/>
    <mergeCell ref="A3:B3"/>
    <mergeCell ref="C3:C4"/>
    <mergeCell ref="D3:G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李慧君</cp:lastModifiedBy>
  <cp:lastPrinted>2005-04-26T12:17:13Z</cp:lastPrinted>
  <dcterms:created xsi:type="dcterms:W3CDTF">1997-10-21T02:17:52Z</dcterms:created>
  <dcterms:modified xsi:type="dcterms:W3CDTF">2005-09-06T09:35:47Z</dcterms:modified>
  <cp:category/>
  <cp:version/>
  <cp:contentType/>
  <cp:contentStatus/>
</cp:coreProperties>
</file>