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09年總預算半年結算報告\6-第1冊及第2冊檔案\1-1總預算\"/>
    </mc:Choice>
  </mc:AlternateContent>
  <bookViews>
    <workbookView xWindow="120" yWindow="0" windowWidth="8775" windowHeight="0" tabRatio="822"/>
  </bookViews>
  <sheets>
    <sheet name="印書版" sheetId="1" r:id="rId1"/>
    <sheet name="公式元" sheetId="3" r:id="rId2"/>
    <sheet name="印書版與公式勾稽" sheetId="4" r:id="rId3"/>
    <sheet name="印書版與歲出勾稽" sheetId="14" r:id="rId4"/>
    <sheet name="印書版與歲入勾稽" sheetId="15" r:id="rId5"/>
    <sheet name="億元-公式roundown" sheetId="9" r:id="rId6"/>
  </sheets>
  <definedNames>
    <definedName name="_xlnm._FilterDatabase" localSheetId="4" hidden="1">印書版與歲入勾稽!$A$5:$O$44</definedName>
    <definedName name="_xlnm.Print_Area" localSheetId="1">公式元!$A$1:$F$43</definedName>
    <definedName name="_xlnm.Print_Area" localSheetId="0">印書版!$A$1:$F$43</definedName>
    <definedName name="_xlnm.Print_Area" localSheetId="3">印書版與歲出勾稽!$A$1:$M$53</definedName>
    <definedName name="_xlnm.Print_Area" localSheetId="5">'億元-公式roundown'!$A$1:$F$45</definedName>
    <definedName name="_xlnm.Print_Titles" localSheetId="1">公式元!$1:$2</definedName>
    <definedName name="_xlnm.Print_Titles" localSheetId="0">印書版!$1:$2</definedName>
    <definedName name="_xlnm.Print_Titles" localSheetId="2">印書版與公式勾稽!$1:$2</definedName>
    <definedName name="_xlnm.Print_Titles" localSheetId="4">印書版與歲入勾稽!$1:$5</definedName>
    <definedName name="_xlnm.Print_Titles" localSheetId="3">印書版與歲出勾稽!$1:$5</definedName>
    <definedName name="_xlnm.Print_Titles" localSheetId="5">'億元-公式roundown'!$1:$2</definedName>
  </definedNames>
  <calcPr calcId="162913"/>
</workbook>
</file>

<file path=xl/calcChain.xml><?xml version="1.0" encoding="utf-8"?>
<calcChain xmlns="http://schemas.openxmlformats.org/spreadsheetml/2006/main">
  <c r="L3" i="3" l="1"/>
  <c r="K3" i="3"/>
  <c r="J3" i="3"/>
  <c r="M5" i="3"/>
  <c r="N5" i="3"/>
  <c r="L5" i="3"/>
  <c r="K5" i="3"/>
  <c r="J5" i="3"/>
  <c r="N9" i="3"/>
  <c r="M9" i="3"/>
  <c r="N8" i="3"/>
  <c r="M8" i="3"/>
  <c r="N7" i="3"/>
  <c r="M7" i="3"/>
  <c r="N6" i="3"/>
  <c r="M6" i="3"/>
  <c r="N4" i="3"/>
  <c r="M4" i="3"/>
  <c r="N3" i="3" l="1"/>
  <c r="M3" i="3"/>
  <c r="D8" i="9"/>
  <c r="C8" i="9"/>
  <c r="D7" i="9"/>
  <c r="C7" i="9"/>
  <c r="D6" i="9"/>
  <c r="C6" i="9"/>
  <c r="D5" i="9"/>
  <c r="C5" i="9"/>
  <c r="D4" i="9"/>
  <c r="C4" i="9"/>
  <c r="B8" i="9"/>
  <c r="B7" i="9"/>
  <c r="B6" i="9"/>
  <c r="B5" i="9"/>
  <c r="B4" i="9"/>
  <c r="F37" i="9"/>
  <c r="D37" i="9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H11" i="3" l="1"/>
  <c r="F36" i="3" l="1"/>
  <c r="F36" i="9" s="1"/>
  <c r="F35" i="3"/>
  <c r="F35" i="9" s="1"/>
  <c r="F34" i="3"/>
  <c r="F34" i="9" s="1"/>
  <c r="F33" i="3"/>
  <c r="F33" i="9" s="1"/>
  <c r="F32" i="3"/>
  <c r="F32" i="9" s="1"/>
  <c r="F31" i="3"/>
  <c r="F31" i="9" s="1"/>
  <c r="F30" i="3"/>
  <c r="F30" i="9" s="1"/>
  <c r="F29" i="3"/>
  <c r="F29" i="9" s="1"/>
  <c r="F28" i="3"/>
  <c r="F28" i="9" s="1"/>
  <c r="F27" i="3"/>
  <c r="F27" i="9" s="1"/>
  <c r="F26" i="3"/>
  <c r="F26" i="9" s="1"/>
  <c r="F25" i="3"/>
  <c r="F25" i="9" s="1"/>
  <c r="F24" i="3"/>
  <c r="F24" i="9" s="1"/>
  <c r="F23" i="3"/>
  <c r="F23" i="9" s="1"/>
  <c r="F22" i="3"/>
  <c r="F22" i="9" s="1"/>
  <c r="F21" i="3"/>
  <c r="F21" i="9" s="1"/>
  <c r="F20" i="3"/>
  <c r="F20" i="9" s="1"/>
  <c r="F19" i="3"/>
  <c r="F19" i="9" s="1"/>
  <c r="F18" i="3"/>
  <c r="F18" i="9" s="1"/>
  <c r="F17" i="3"/>
  <c r="F17" i="9" s="1"/>
  <c r="F16" i="3"/>
  <c r="F16" i="9" s="1"/>
  <c r="F15" i="3"/>
  <c r="F15" i="9" s="1"/>
  <c r="F14" i="3"/>
  <c r="F14" i="9" s="1"/>
  <c r="F13" i="3"/>
  <c r="F13" i="9" s="1"/>
  <c r="F12" i="3"/>
  <c r="F12" i="9" s="1"/>
  <c r="F11" i="3"/>
  <c r="F11" i="9" s="1"/>
  <c r="F10" i="3"/>
  <c r="F10" i="9" s="1"/>
  <c r="F8" i="3"/>
  <c r="F8" i="9" s="1"/>
  <c r="F7" i="3"/>
  <c r="F7" i="9" s="1"/>
  <c r="F6" i="3"/>
  <c r="F6" i="9" s="1"/>
  <c r="F5" i="3"/>
  <c r="F5" i="9" s="1"/>
  <c r="F4" i="3"/>
  <c r="F4" i="9" s="1"/>
  <c r="P39" i="15"/>
  <c r="N39" i="15"/>
  <c r="J39" i="15"/>
  <c r="H39" i="15"/>
  <c r="P27" i="15"/>
  <c r="N27" i="15"/>
  <c r="J27" i="15"/>
  <c r="H27" i="15"/>
  <c r="P18" i="15"/>
  <c r="N18" i="15"/>
  <c r="J18" i="15"/>
  <c r="H18" i="15"/>
  <c r="P34" i="15"/>
  <c r="N34" i="15"/>
  <c r="J34" i="15"/>
  <c r="H34" i="15"/>
  <c r="P7" i="15"/>
  <c r="N7" i="15"/>
  <c r="J7" i="15"/>
  <c r="H7" i="15"/>
  <c r="P6" i="15"/>
  <c r="N6" i="15"/>
  <c r="J6" i="15"/>
  <c r="H6" i="15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N6" i="14"/>
  <c r="L6" i="14"/>
  <c r="H6" i="14"/>
  <c r="F6" i="14"/>
  <c r="G9" i="3" l="1"/>
  <c r="G3" i="3" l="1"/>
  <c r="G38" i="3" s="1"/>
  <c r="E37" i="3"/>
  <c r="E37" i="4" s="1"/>
  <c r="E36" i="3"/>
  <c r="E36" i="9" s="1"/>
  <c r="E35" i="3"/>
  <c r="E35" i="4" s="1"/>
  <c r="E34" i="3"/>
  <c r="E34" i="9" s="1"/>
  <c r="E33" i="3"/>
  <c r="E33" i="9" s="1"/>
  <c r="E32" i="3"/>
  <c r="E32" i="9" s="1"/>
  <c r="E31" i="3"/>
  <c r="E31" i="9" s="1"/>
  <c r="E30" i="3"/>
  <c r="E30" i="9" s="1"/>
  <c r="E29" i="3"/>
  <c r="E29" i="9" s="1"/>
  <c r="E28" i="3"/>
  <c r="E27" i="3"/>
  <c r="E27" i="4" s="1"/>
  <c r="E26" i="3"/>
  <c r="E26" i="4" s="1"/>
  <c r="E25" i="3"/>
  <c r="E25" i="9" s="1"/>
  <c r="E24" i="3"/>
  <c r="E23" i="3"/>
  <c r="E23" i="4" s="1"/>
  <c r="E22" i="3"/>
  <c r="E22" i="9" s="1"/>
  <c r="E21" i="3"/>
  <c r="E21" i="9" s="1"/>
  <c r="E20" i="3"/>
  <c r="E20" i="4" s="1"/>
  <c r="E19" i="3"/>
  <c r="E19" i="9" s="1"/>
  <c r="E18" i="3"/>
  <c r="E18" i="9" s="1"/>
  <c r="E17" i="3"/>
  <c r="E17" i="9" s="1"/>
  <c r="E16" i="3"/>
  <c r="E16" i="9" s="1"/>
  <c r="E15" i="3"/>
  <c r="E15" i="4" s="1"/>
  <c r="E14" i="3"/>
  <c r="E14" i="9" s="1"/>
  <c r="E13" i="3"/>
  <c r="E13" i="9" s="1"/>
  <c r="E12" i="3"/>
  <c r="E12" i="9" s="1"/>
  <c r="E11" i="3"/>
  <c r="E11" i="4" s="1"/>
  <c r="E10" i="3"/>
  <c r="E10" i="9" s="1"/>
  <c r="E8" i="3"/>
  <c r="E8" i="9" s="1"/>
  <c r="E7" i="3"/>
  <c r="E7" i="9" s="1"/>
  <c r="E6" i="3"/>
  <c r="E6" i="9" s="1"/>
  <c r="E5" i="3"/>
  <c r="E5" i="9" s="1"/>
  <c r="E4" i="3"/>
  <c r="E4" i="9" s="1"/>
  <c r="E35" i="9"/>
  <c r="E24" i="9"/>
  <c r="E23" i="9"/>
  <c r="F37" i="4"/>
  <c r="D37" i="4"/>
  <c r="C37" i="4"/>
  <c r="B37" i="4"/>
  <c r="F36" i="4"/>
  <c r="D36" i="4"/>
  <c r="C36" i="4"/>
  <c r="B36" i="4"/>
  <c r="F35" i="4"/>
  <c r="D35" i="4"/>
  <c r="C35" i="4"/>
  <c r="B35" i="4"/>
  <c r="F34" i="4"/>
  <c r="E34" i="4"/>
  <c r="D34" i="4"/>
  <c r="C34" i="4"/>
  <c r="B34" i="4"/>
  <c r="F33" i="4"/>
  <c r="D33" i="4"/>
  <c r="C33" i="4"/>
  <c r="B33" i="4"/>
  <c r="F32" i="4"/>
  <c r="D32" i="4"/>
  <c r="C32" i="4"/>
  <c r="B32" i="4"/>
  <c r="F31" i="4"/>
  <c r="E31" i="4"/>
  <c r="D31" i="4"/>
  <c r="C31" i="4"/>
  <c r="B31" i="4"/>
  <c r="F30" i="4"/>
  <c r="D30" i="4"/>
  <c r="C30" i="4"/>
  <c r="B30" i="4"/>
  <c r="F29" i="4"/>
  <c r="D29" i="4"/>
  <c r="C29" i="4"/>
  <c r="B29" i="4"/>
  <c r="F28" i="4"/>
  <c r="D28" i="4"/>
  <c r="C28" i="4"/>
  <c r="B28" i="4"/>
  <c r="F27" i="4"/>
  <c r="D27" i="4"/>
  <c r="C27" i="4"/>
  <c r="B27" i="4"/>
  <c r="F26" i="4"/>
  <c r="D26" i="4"/>
  <c r="C26" i="4"/>
  <c r="B26" i="4"/>
  <c r="F25" i="4"/>
  <c r="D25" i="4"/>
  <c r="C25" i="4"/>
  <c r="B25" i="4"/>
  <c r="F24" i="4"/>
  <c r="E24" i="4"/>
  <c r="D24" i="4"/>
  <c r="C24" i="4"/>
  <c r="B24" i="4"/>
  <c r="F23" i="4"/>
  <c r="D23" i="4"/>
  <c r="C23" i="4"/>
  <c r="B23" i="4"/>
  <c r="F22" i="4"/>
  <c r="E22" i="4"/>
  <c r="D22" i="4"/>
  <c r="C22" i="4"/>
  <c r="B22" i="4"/>
  <c r="F21" i="4"/>
  <c r="D21" i="4"/>
  <c r="C21" i="4"/>
  <c r="B21" i="4"/>
  <c r="F20" i="4"/>
  <c r="D20" i="4"/>
  <c r="C20" i="4"/>
  <c r="B20" i="4"/>
  <c r="F19" i="4"/>
  <c r="E19" i="4"/>
  <c r="D19" i="4"/>
  <c r="C19" i="4"/>
  <c r="B19" i="4"/>
  <c r="F18" i="4"/>
  <c r="D18" i="4"/>
  <c r="C18" i="4"/>
  <c r="B18" i="4"/>
  <c r="F17" i="4"/>
  <c r="D17" i="4"/>
  <c r="C17" i="4"/>
  <c r="B17" i="4"/>
  <c r="F16" i="4"/>
  <c r="D16" i="4"/>
  <c r="C16" i="4"/>
  <c r="B16" i="4"/>
  <c r="F15" i="4"/>
  <c r="D15" i="4"/>
  <c r="C15" i="4"/>
  <c r="B15" i="4"/>
  <c r="F14" i="4"/>
  <c r="D14" i="4"/>
  <c r="C14" i="4"/>
  <c r="B14" i="4"/>
  <c r="F13" i="4"/>
  <c r="D13" i="4"/>
  <c r="C13" i="4"/>
  <c r="B13" i="4"/>
  <c r="F12" i="4"/>
  <c r="E12" i="4"/>
  <c r="D12" i="4"/>
  <c r="C12" i="4"/>
  <c r="B12" i="4"/>
  <c r="F11" i="4"/>
  <c r="D11" i="4"/>
  <c r="C11" i="4"/>
  <c r="B11" i="4"/>
  <c r="F10" i="4"/>
  <c r="E10" i="4"/>
  <c r="D10" i="4"/>
  <c r="C10" i="4"/>
  <c r="B10" i="4"/>
  <c r="F8" i="4"/>
  <c r="D8" i="4"/>
  <c r="C8" i="4"/>
  <c r="B8" i="4"/>
  <c r="F7" i="4"/>
  <c r="D7" i="4"/>
  <c r="C7" i="4"/>
  <c r="B7" i="4"/>
  <c r="F6" i="4"/>
  <c r="D6" i="4"/>
  <c r="C6" i="4"/>
  <c r="B6" i="4"/>
  <c r="F5" i="4"/>
  <c r="D5" i="4"/>
  <c r="C5" i="4"/>
  <c r="B5" i="4"/>
  <c r="F4" i="4"/>
  <c r="D4" i="4"/>
  <c r="C4" i="4"/>
  <c r="B4" i="4"/>
  <c r="B3" i="4"/>
  <c r="D9" i="3"/>
  <c r="D9" i="9" s="1"/>
  <c r="C9" i="3"/>
  <c r="B9" i="3"/>
  <c r="B9" i="9" s="1"/>
  <c r="D3" i="3"/>
  <c r="D3" i="9" s="1"/>
  <c r="C3" i="3"/>
  <c r="C3" i="9" s="1"/>
  <c r="B3" i="3"/>
  <c r="B3" i="9" s="1"/>
  <c r="C3" i="4"/>
  <c r="E13" i="4" l="1"/>
  <c r="B9" i="4"/>
  <c r="E26" i="9"/>
  <c r="B38" i="3"/>
  <c r="E14" i="4"/>
  <c r="E25" i="4"/>
  <c r="C9" i="9"/>
  <c r="F9" i="3"/>
  <c r="F9" i="9" s="1"/>
  <c r="E11" i="9"/>
  <c r="F3" i="3"/>
  <c r="F3" i="9" s="1"/>
  <c r="E3" i="3"/>
  <c r="E3" i="4" s="1"/>
  <c r="E6" i="4"/>
  <c r="D3" i="4"/>
  <c r="E36" i="4"/>
  <c r="E28" i="9"/>
  <c r="E37" i="9"/>
  <c r="E28" i="4"/>
  <c r="E4" i="4"/>
  <c r="E9" i="3"/>
  <c r="E16" i="4"/>
  <c r="C38" i="3"/>
  <c r="C38" i="9" s="1"/>
  <c r="E29" i="4"/>
  <c r="E15" i="9"/>
  <c r="E27" i="9"/>
  <c r="D9" i="4"/>
  <c r="E17" i="4"/>
  <c r="E7" i="4"/>
  <c r="E32" i="4"/>
  <c r="E20" i="9"/>
  <c r="E8" i="4"/>
  <c r="E21" i="4"/>
  <c r="E33" i="4"/>
  <c r="E5" i="4"/>
  <c r="E18" i="4"/>
  <c r="E30" i="4"/>
  <c r="D38" i="3"/>
  <c r="D38" i="9" s="1"/>
  <c r="C9" i="4"/>
  <c r="B38" i="4" l="1"/>
  <c r="B38" i="9"/>
  <c r="F3" i="4"/>
  <c r="E3" i="9"/>
  <c r="F38" i="3"/>
  <c r="F38" i="9" s="1"/>
  <c r="E38" i="3"/>
  <c r="C38" i="4"/>
  <c r="D38" i="4"/>
  <c r="E9" i="9"/>
  <c r="E9" i="4"/>
  <c r="F9" i="4"/>
  <c r="E38" i="4" l="1"/>
  <c r="E38" i="9"/>
  <c r="F38" i="4"/>
</calcChain>
</file>

<file path=xl/sharedStrings.xml><?xml version="1.0" encoding="utf-8"?>
<sst xmlns="http://schemas.openxmlformats.org/spreadsheetml/2006/main" count="557" uniqueCount="192">
  <si>
    <t>項目</t>
  </si>
  <si>
    <t>預算數</t>
  </si>
  <si>
    <t>分配數</t>
  </si>
  <si>
    <t>執行數</t>
  </si>
  <si>
    <t>執行數占分配數%</t>
  </si>
  <si>
    <t>已分配尚
未執行數</t>
  </si>
  <si>
    <t>一、歲入合計</t>
  </si>
  <si>
    <t>1.稅課收入</t>
  </si>
  <si>
    <t>63.7</t>
  </si>
  <si>
    <t>2.營業盈餘及事業收入</t>
  </si>
  <si>
    <t>98.8</t>
  </si>
  <si>
    <t>3.規費及罰款收入</t>
  </si>
  <si>
    <t>4.財產收入</t>
  </si>
  <si>
    <t>301.3</t>
  </si>
  <si>
    <t>5.其他收入</t>
  </si>
  <si>
    <t>130.7</t>
  </si>
  <si>
    <t>二、歲出合計</t>
  </si>
  <si>
    <t>92.9</t>
  </si>
  <si>
    <t>1.總統府主管</t>
  </si>
  <si>
    <t>81.0</t>
  </si>
  <si>
    <t>2.行政院主管</t>
  </si>
  <si>
    <t>91.4</t>
  </si>
  <si>
    <t>3.立法院主管</t>
  </si>
  <si>
    <t>89.2</t>
  </si>
  <si>
    <t>4.司法院主管</t>
  </si>
  <si>
    <t>95.0</t>
  </si>
  <si>
    <t>5.考試院主管</t>
  </si>
  <si>
    <t>6.監察院主管</t>
  </si>
  <si>
    <t>90.6</t>
  </si>
  <si>
    <t>7.內政部主管</t>
  </si>
  <si>
    <t>94.8</t>
  </si>
  <si>
    <t>8.外交部主管</t>
  </si>
  <si>
    <t>72.4</t>
  </si>
  <si>
    <t>9.國防部主管</t>
  </si>
  <si>
    <t>91.8</t>
  </si>
  <si>
    <t>10.財政部主管</t>
  </si>
  <si>
    <t>11.教育部主管</t>
  </si>
  <si>
    <t>83.1</t>
  </si>
  <si>
    <t>12.法務部主管</t>
  </si>
  <si>
    <t>91.5</t>
  </si>
  <si>
    <t>13.經濟部主管</t>
  </si>
  <si>
    <t>92.0</t>
  </si>
  <si>
    <t>14.交通部主管</t>
  </si>
  <si>
    <t>87.7</t>
  </si>
  <si>
    <t>15.勞動部主管</t>
  </si>
  <si>
    <t>96.1</t>
  </si>
  <si>
    <t>16.僑務委員會主管</t>
  </si>
  <si>
    <t>80.9</t>
  </si>
  <si>
    <t>17.原子能委員會主管</t>
  </si>
  <si>
    <t>93.2</t>
  </si>
  <si>
    <t>18.農業委員會主管</t>
  </si>
  <si>
    <t>94.2</t>
  </si>
  <si>
    <t>19.衛生福利部主管</t>
  </si>
  <si>
    <t>97.2</t>
  </si>
  <si>
    <t>20.環境保護署主管</t>
  </si>
  <si>
    <t>75.8</t>
  </si>
  <si>
    <t>21.文化部主管</t>
  </si>
  <si>
    <t>82.9</t>
  </si>
  <si>
    <t>22.科技部主管</t>
  </si>
  <si>
    <t>99.4</t>
  </si>
  <si>
    <t>23.金融監督管理委員會主管</t>
  </si>
  <si>
    <t>24.海洋委員會主管</t>
  </si>
  <si>
    <t>25.國軍退除役官兵輔導委員會主管</t>
  </si>
  <si>
    <t>96.3</t>
  </si>
  <si>
    <t>26.省市地方政府</t>
  </si>
  <si>
    <t>99.9</t>
  </si>
  <si>
    <t>27.災害準備金</t>
  </si>
  <si>
    <t>28.第二預備金</t>
  </si>
  <si>
    <t>-</t>
  </si>
  <si>
    <t>三、歲入歲出餘絀</t>
  </si>
  <si>
    <t>中央政府總預算</t>
  </si>
  <si>
    <t>半年結算報告</t>
  </si>
  <si>
    <t>歲出機關別</t>
  </si>
  <si>
    <t>結算總表</t>
  </si>
  <si>
    <t>經資門併計</t>
  </si>
  <si>
    <t>中華民國109年01月01日</t>
  </si>
  <si>
    <t>至109年06月30日</t>
  </si>
  <si>
    <t>單位：新臺幣元</t>
  </si>
  <si>
    <t>科                     目</t>
  </si>
  <si>
    <t>款</t>
  </si>
  <si>
    <t>名稱</t>
  </si>
  <si>
    <t>原預算數</t>
  </si>
  <si>
    <t>預算增減數</t>
  </si>
  <si>
    <t>合計</t>
  </si>
  <si>
    <t>實現數</t>
  </si>
  <si>
    <t>預付數</t>
  </si>
  <si>
    <t/>
  </si>
  <si>
    <t>1</t>
  </si>
  <si>
    <t>總統府主管</t>
  </si>
  <si>
    <t>2</t>
  </si>
  <si>
    <t>行政院主管</t>
  </si>
  <si>
    <t>3</t>
  </si>
  <si>
    <t>立法院主管</t>
  </si>
  <si>
    <t>4</t>
  </si>
  <si>
    <t>司法院主管</t>
  </si>
  <si>
    <t>5</t>
  </si>
  <si>
    <t>考試院主管</t>
  </si>
  <si>
    <t>6</t>
  </si>
  <si>
    <t>監察院主管</t>
  </si>
  <si>
    <t>7</t>
  </si>
  <si>
    <t>內政部主管</t>
  </si>
  <si>
    <t>8</t>
  </si>
  <si>
    <t>外交部主管</t>
  </si>
  <si>
    <t>9</t>
  </si>
  <si>
    <t>國防部主管</t>
  </si>
  <si>
    <t>10</t>
  </si>
  <si>
    <t>財政部主管</t>
  </si>
  <si>
    <t>11</t>
  </si>
  <si>
    <t>教育部主管</t>
  </si>
  <si>
    <t>12</t>
  </si>
  <si>
    <t>法務部主管</t>
  </si>
  <si>
    <t>13</t>
  </si>
  <si>
    <t>經濟部主管</t>
  </si>
  <si>
    <t>14</t>
  </si>
  <si>
    <t>交通部主管</t>
  </si>
  <si>
    <t>15</t>
  </si>
  <si>
    <t>勞動部主管</t>
  </si>
  <si>
    <t>16</t>
  </si>
  <si>
    <t>僑務委員會主管</t>
  </si>
  <si>
    <t>17</t>
  </si>
  <si>
    <t>原子能委員會主管</t>
  </si>
  <si>
    <t>18</t>
  </si>
  <si>
    <t>農業委員會主管</t>
  </si>
  <si>
    <t>19</t>
  </si>
  <si>
    <t>衛生福利部主管</t>
  </si>
  <si>
    <t>20</t>
  </si>
  <si>
    <t>環境保護署主管</t>
  </si>
  <si>
    <t>21</t>
  </si>
  <si>
    <t>文化部主管</t>
  </si>
  <si>
    <t>22</t>
  </si>
  <si>
    <t>科技部主管</t>
  </si>
  <si>
    <t>23</t>
  </si>
  <si>
    <t>金融監督管理委員會主管</t>
  </si>
  <si>
    <t>24</t>
  </si>
  <si>
    <t>海洋委員會主管</t>
  </si>
  <si>
    <t>25</t>
  </si>
  <si>
    <t>國軍退除役官兵輔導委員會主管</t>
  </si>
  <si>
    <t>26</t>
  </si>
  <si>
    <t>省市地方政府</t>
  </si>
  <si>
    <t>28</t>
  </si>
  <si>
    <t>災害準備金</t>
  </si>
  <si>
    <t>29</t>
  </si>
  <si>
    <t>第二預備金</t>
  </si>
  <si>
    <t>勾稽</t>
    <phoneticPr fontId="1" type="noConversion"/>
  </si>
  <si>
    <t>歲入來源別</t>
  </si>
  <si>
    <t>分配數</t>
    <phoneticPr fontId="1" type="noConversion"/>
  </si>
  <si>
    <t>已分配尚
未執行數</t>
    <phoneticPr fontId="1" type="noConversion"/>
  </si>
  <si>
    <t>項</t>
  </si>
  <si>
    <t>目</t>
  </si>
  <si>
    <t>實現數</t>
    <phoneticPr fontId="1" type="noConversion"/>
  </si>
  <si>
    <t>預收數</t>
    <phoneticPr fontId="1" type="noConversion"/>
  </si>
  <si>
    <t>合計</t>
    <phoneticPr fontId="1" type="noConversion"/>
  </si>
  <si>
    <t>　　　　合           計</t>
  </si>
  <si>
    <t>(1. 稅課收入)</t>
  </si>
  <si>
    <t>稅課收入</t>
  </si>
  <si>
    <t>所得稅</t>
  </si>
  <si>
    <t>遺產及贈與稅</t>
  </si>
  <si>
    <t>關稅</t>
  </si>
  <si>
    <t>貨物稅</t>
  </si>
  <si>
    <t>證券交易稅</t>
  </si>
  <si>
    <t>期貨交易稅</t>
  </si>
  <si>
    <t>菸酒稅</t>
  </si>
  <si>
    <t>特種貨物及勞務稅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</si>
  <si>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</si>
  <si>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</si>
  <si>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</si>
  <si>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</si>
  <si>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</si>
  <si>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</si>
  <si>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</si>
  <si>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</si>
  <si>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</si>
  <si>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</si>
  <si>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</si>
  <si>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</si>
  <si>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</si>
  <si>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</si>
  <si>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</si>
  <si>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</si>
  <si>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</si>
  <si>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 營業盈餘及事業收入)</t>
  </si>
  <si>
    <t>營業盈餘及事業收入</t>
  </si>
  <si>
    <t>營業基金盈餘繳庫</t>
  </si>
  <si>
    <t>非營業特種基金賸餘繳庫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</si>
  <si>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</si>
  <si>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</si>
  <si>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</si>
  <si>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</si>
  <si>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</si>
  <si>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</si>
  <si>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</si>
  <si>
    <t>執行數占分配數％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</si>
</sst>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00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7"/>
      <name val="Arial"/>
      <family val="2"/>
    </font>
    <font>
      <sz val="11"/>
      <name val="新細明體"/>
      <family val="1"/>
      <charset val="136"/>
    </font>
    <font>
      <sz val="9"/>
      <name val="Arial"/>
      <family val="2"/>
    </font>
    <font>
      <sz val="8"/>
      <name val="Arial"/>
      <family val="2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6"/>
      <name val="Arial"/>
      <family val="2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176" fontId="4" fillId="0" borderId="2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indent="1"/>
    </xf>
    <xf numFmtId="0" fontId="5" fillId="0" borderId="1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176" fontId="3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indent="1"/>
    </xf>
    <xf numFmtId="3" fontId="6" fillId="0" borderId="3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3" fontId="7" fillId="0" borderId="3" xfId="0" applyNumberFormat="1" applyFont="1" applyBorder="1" applyAlignment="1">
      <alignment horizontal="right" vertical="top"/>
    </xf>
    <xf numFmtId="176" fontId="7" fillId="0" borderId="2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/>
    </xf>
    <xf numFmtId="3" fontId="0" fillId="0" borderId="0" xfId="0" applyNumberFormat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wrapText="1"/>
    </xf>
    <xf numFmtId="49" fontId="12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right" wrapText="1"/>
    </xf>
    <xf numFmtId="49" fontId="12" fillId="0" borderId="6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wrapText="1"/>
    </xf>
    <xf numFmtId="49" fontId="12" fillId="0" borderId="2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4" fontId="7" fillId="0" borderId="3" xfId="0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177" fontId="10" fillId="0" borderId="0" xfId="0" applyNumberFormat="1" applyFont="1" applyAlignment="1">
      <alignment horizontal="right" vertical="center" wrapText="1"/>
    </xf>
    <xf numFmtId="177" fontId="13" fillId="0" borderId="0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wrapText="1"/>
    </xf>
    <xf numFmtId="177" fontId="6" fillId="0" borderId="6" xfId="0" applyNumberFormat="1" applyFont="1" applyBorder="1" applyAlignment="1">
      <alignment horizontal="right" wrapText="1"/>
    </xf>
    <xf numFmtId="177" fontId="10" fillId="0" borderId="0" xfId="0" applyNumberFormat="1" applyFont="1" applyAlignment="1">
      <alignment horizontal="left" vertical="center" wrapText="1"/>
    </xf>
    <xf numFmtId="177" fontId="11" fillId="0" borderId="0" xfId="0" applyNumberFormat="1" applyFont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177" fontId="0" fillId="0" borderId="0" xfId="0" applyNumberFormat="1" applyAlignment="1">
      <alignment horizontal="right" vertical="center" wrapText="1"/>
    </xf>
    <xf numFmtId="177" fontId="11" fillId="0" borderId="0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 vertical="center" wrapText="1"/>
    </xf>
    <xf numFmtId="177" fontId="0" fillId="0" borderId="15" xfId="0" applyNumberForma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 wrapText="1"/>
    </xf>
    <xf numFmtId="177" fontId="6" fillId="0" borderId="7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13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177" fontId="10" fillId="0" borderId="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77" fontId="11" fillId="0" borderId="0" xfId="0" applyNumberFormat="1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Layout" zoomScaleNormal="100" zoomScaleSheetLayoutView="120" workbookViewId="0">
      <pane ySplit="1680"/>
      <selection sqref="A1:A2"/>
      <selection pane="bottomLeft" activeCell="E8" sqref="E8"/>
    </sheetView>
  </sheetViews>
  <sheetFormatPr defaultRowHeight="16.5"/>
  <cols>
    <col min="1" max="1" width="26.625" style="2" customWidth="1"/>
    <col min="2" max="2" width="15.25" style="3" customWidth="1"/>
    <col min="3" max="3" width="15.125" style="4" customWidth="1"/>
    <col min="4" max="4" width="13.625" style="4" customWidth="1"/>
    <col min="5" max="5" width="9.25" style="5" customWidth="1"/>
    <col min="6" max="6" width="12.625" style="6" customWidth="1"/>
    <col min="7" max="7" width="10.5" style="1" bestFit="1" customWidth="1"/>
    <col min="8" max="8" width="17.25" style="1" bestFit="1" customWidth="1"/>
    <col min="9" max="16384" width="9" style="1"/>
  </cols>
  <sheetData>
    <row r="1" spans="1:8" ht="16.149999999999999" customHeight="1">
      <c r="A1" s="82" t="s">
        <v>0</v>
      </c>
      <c r="B1" s="88" t="s">
        <v>1</v>
      </c>
      <c r="C1" s="88" t="s">
        <v>2</v>
      </c>
      <c r="D1" s="88" t="s">
        <v>3</v>
      </c>
      <c r="E1" s="86" t="s">
        <v>191</v>
      </c>
      <c r="F1" s="84" t="s">
        <v>5</v>
      </c>
    </row>
    <row r="2" spans="1:8">
      <c r="A2" s="83"/>
      <c r="B2" s="89"/>
      <c r="C2" s="89"/>
      <c r="D2" s="89"/>
      <c r="E2" s="87"/>
      <c r="F2" s="85"/>
    </row>
    <row r="3" spans="1:8">
      <c r="A3" s="2" t="s">
        <v>6</v>
      </c>
      <c r="B3" s="20">
        <v>2107027829000</v>
      </c>
      <c r="C3" s="20">
        <v>1124377855000</v>
      </c>
      <c r="D3" s="20">
        <v>908808621566.25</v>
      </c>
      <c r="E3" s="21">
        <v>80.8</v>
      </c>
      <c r="F3" s="20">
        <v>215569233433.75</v>
      </c>
    </row>
    <row r="4" spans="1:8" ht="16.5" customHeight="1">
      <c r="A4" s="13" t="s">
        <v>7</v>
      </c>
      <c r="B4" s="22">
        <v>1679592000000</v>
      </c>
      <c r="C4" s="23">
        <v>935906537000</v>
      </c>
      <c r="D4" s="23">
        <v>596484989866</v>
      </c>
      <c r="E4" s="21" t="s">
        <v>8</v>
      </c>
      <c r="F4" s="20">
        <v>339421547134</v>
      </c>
    </row>
    <row r="5" spans="1:8" ht="16.5" customHeight="1">
      <c r="A5" s="13" t="s">
        <v>9</v>
      </c>
      <c r="B5" s="22">
        <v>244253149000</v>
      </c>
      <c r="C5" s="23">
        <v>97894911000</v>
      </c>
      <c r="D5" s="23">
        <v>96689446250</v>
      </c>
      <c r="E5" s="21" t="s">
        <v>10</v>
      </c>
      <c r="F5" s="20">
        <v>1205464750</v>
      </c>
      <c r="G5" s="24"/>
      <c r="H5" s="24"/>
    </row>
    <row r="6" spans="1:8" ht="16.5" customHeight="1">
      <c r="A6" s="13" t="s">
        <v>11</v>
      </c>
      <c r="B6" s="22">
        <v>123209133000</v>
      </c>
      <c r="C6" s="23">
        <v>71620994000</v>
      </c>
      <c r="D6" s="23">
        <v>167873679976</v>
      </c>
      <c r="E6" s="21">
        <v>234.4</v>
      </c>
      <c r="F6" s="20">
        <v>-96252685976</v>
      </c>
    </row>
    <row r="7" spans="1:8" ht="16.5" customHeight="1">
      <c r="A7" s="13" t="s">
        <v>12</v>
      </c>
      <c r="B7" s="22">
        <v>48017875000</v>
      </c>
      <c r="C7" s="23">
        <v>13475357000</v>
      </c>
      <c r="D7" s="23">
        <v>40597780653</v>
      </c>
      <c r="E7" s="21" t="s">
        <v>13</v>
      </c>
      <c r="F7" s="20">
        <v>-27122423653</v>
      </c>
    </row>
    <row r="8" spans="1:8" ht="16.5" customHeight="1">
      <c r="A8" s="13" t="s">
        <v>14</v>
      </c>
      <c r="B8" s="22">
        <v>11955672000</v>
      </c>
      <c r="C8" s="23">
        <v>5480056000</v>
      </c>
      <c r="D8" s="23">
        <v>7162724821</v>
      </c>
      <c r="E8" s="21" t="s">
        <v>15</v>
      </c>
      <c r="F8" s="20">
        <v>-1682668821.25</v>
      </c>
    </row>
    <row r="9" spans="1:8" ht="16.5" customHeight="1">
      <c r="A9" s="2" t="s">
        <v>16</v>
      </c>
      <c r="B9" s="22">
        <v>2077568744000</v>
      </c>
      <c r="C9" s="23">
        <v>1141432431173</v>
      </c>
      <c r="D9" s="23">
        <v>1060055852373</v>
      </c>
      <c r="E9" s="21">
        <v>92.9</v>
      </c>
      <c r="F9" s="20">
        <v>81376578800</v>
      </c>
    </row>
    <row r="10" spans="1:8" ht="16.5" customHeight="1">
      <c r="A10" s="13" t="s">
        <v>18</v>
      </c>
      <c r="B10" s="22">
        <v>14029110000</v>
      </c>
      <c r="C10" s="23">
        <v>6847057000</v>
      </c>
      <c r="D10" s="23">
        <v>5545144349</v>
      </c>
      <c r="E10" s="21" t="s">
        <v>19</v>
      </c>
      <c r="F10" s="20">
        <v>1301912651</v>
      </c>
    </row>
    <row r="11" spans="1:8" ht="16.5" customHeight="1">
      <c r="A11" s="13" t="s">
        <v>20</v>
      </c>
      <c r="B11" s="22">
        <v>26329295000</v>
      </c>
      <c r="C11" s="23">
        <v>12801247000</v>
      </c>
      <c r="D11" s="23">
        <v>11702084654</v>
      </c>
      <c r="E11" s="21" t="s">
        <v>21</v>
      </c>
      <c r="F11" s="20">
        <v>1099162346</v>
      </c>
    </row>
    <row r="12" spans="1:8" ht="16.5" customHeight="1">
      <c r="A12" s="13" t="s">
        <v>22</v>
      </c>
      <c r="B12" s="22">
        <v>3513850000</v>
      </c>
      <c r="C12" s="23">
        <v>1793207000</v>
      </c>
      <c r="D12" s="23">
        <v>1599283670</v>
      </c>
      <c r="E12" s="21" t="s">
        <v>23</v>
      </c>
      <c r="F12" s="20">
        <v>193923330</v>
      </c>
    </row>
    <row r="13" spans="1:8" ht="16.5" customHeight="1">
      <c r="A13" s="13" t="s">
        <v>24</v>
      </c>
      <c r="B13" s="22">
        <v>23324401000</v>
      </c>
      <c r="C13" s="23">
        <v>12981012000</v>
      </c>
      <c r="D13" s="23">
        <v>12334091425</v>
      </c>
      <c r="E13" s="21" t="s">
        <v>25</v>
      </c>
      <c r="F13" s="20">
        <v>646920575</v>
      </c>
    </row>
    <row r="14" spans="1:8" ht="16.5" customHeight="1">
      <c r="A14" s="13" t="s">
        <v>26</v>
      </c>
      <c r="B14" s="22">
        <v>25775655000</v>
      </c>
      <c r="C14" s="23">
        <v>17551895000</v>
      </c>
      <c r="D14" s="23">
        <v>16299005935</v>
      </c>
      <c r="E14" s="21" t="s">
        <v>17</v>
      </c>
      <c r="F14" s="20">
        <v>1252889065</v>
      </c>
    </row>
    <row r="15" spans="1:8" ht="16.5" customHeight="1">
      <c r="A15" s="13" t="s">
        <v>27</v>
      </c>
      <c r="B15" s="22">
        <v>2212201000</v>
      </c>
      <c r="C15" s="23">
        <v>1284533000</v>
      </c>
      <c r="D15" s="23">
        <v>1164307097</v>
      </c>
      <c r="E15" s="21" t="s">
        <v>28</v>
      </c>
      <c r="F15" s="20">
        <v>120225903</v>
      </c>
    </row>
    <row r="16" spans="1:8" ht="16.5" customHeight="1">
      <c r="A16" s="13" t="s">
        <v>29</v>
      </c>
      <c r="B16" s="22">
        <v>62281060000</v>
      </c>
      <c r="C16" s="23">
        <v>31685455000</v>
      </c>
      <c r="D16" s="23">
        <v>30034073354</v>
      </c>
      <c r="E16" s="21" t="s">
        <v>30</v>
      </c>
      <c r="F16" s="20">
        <v>1651381646</v>
      </c>
    </row>
    <row r="17" spans="1:6" ht="16.5" customHeight="1">
      <c r="A17" s="13" t="s">
        <v>31</v>
      </c>
      <c r="B17" s="22">
        <v>28084973000</v>
      </c>
      <c r="C17" s="23">
        <v>14227607000</v>
      </c>
      <c r="D17" s="23">
        <v>10295059145</v>
      </c>
      <c r="E17" s="21" t="s">
        <v>32</v>
      </c>
      <c r="F17" s="20">
        <v>3932547855</v>
      </c>
    </row>
    <row r="18" spans="1:6" ht="16.5" customHeight="1">
      <c r="A18" s="13" t="s">
        <v>33</v>
      </c>
      <c r="B18" s="22">
        <v>351217751000</v>
      </c>
      <c r="C18" s="23">
        <v>151795227000</v>
      </c>
      <c r="D18" s="23">
        <v>139409377775</v>
      </c>
      <c r="E18" s="21" t="s">
        <v>34</v>
      </c>
      <c r="F18" s="20">
        <v>12385849225</v>
      </c>
    </row>
    <row r="19" spans="1:6" ht="16.5" customHeight="1">
      <c r="A19" s="13" t="s">
        <v>35</v>
      </c>
      <c r="B19" s="22">
        <v>169000359000</v>
      </c>
      <c r="C19" s="23">
        <v>97551343000</v>
      </c>
      <c r="D19" s="23">
        <v>90622384340</v>
      </c>
      <c r="E19" s="21" t="s">
        <v>17</v>
      </c>
      <c r="F19" s="20">
        <v>6928958660</v>
      </c>
    </row>
    <row r="20" spans="1:6" ht="16.5" customHeight="1">
      <c r="A20" s="13" t="s">
        <v>36</v>
      </c>
      <c r="B20" s="22">
        <v>256541817000</v>
      </c>
      <c r="C20" s="23">
        <v>142523284000</v>
      </c>
      <c r="D20" s="23">
        <v>118365725306</v>
      </c>
      <c r="E20" s="21" t="s">
        <v>37</v>
      </c>
      <c r="F20" s="20">
        <v>24157558694</v>
      </c>
    </row>
    <row r="21" spans="1:6" ht="16.5" customHeight="1">
      <c r="A21" s="13" t="s">
        <v>38</v>
      </c>
      <c r="B21" s="22">
        <v>35404112000</v>
      </c>
      <c r="C21" s="23">
        <v>19789667000</v>
      </c>
      <c r="D21" s="23">
        <v>18100554812</v>
      </c>
      <c r="E21" s="21" t="s">
        <v>39</v>
      </c>
      <c r="F21" s="20">
        <v>1689112188</v>
      </c>
    </row>
    <row r="22" spans="1:6" ht="16.5" customHeight="1">
      <c r="A22" s="13" t="s">
        <v>40</v>
      </c>
      <c r="B22" s="22">
        <v>53510442000</v>
      </c>
      <c r="C22" s="23">
        <v>25013377000</v>
      </c>
      <c r="D22" s="23">
        <v>23009814949</v>
      </c>
      <c r="E22" s="21" t="s">
        <v>41</v>
      </c>
      <c r="F22" s="20">
        <v>2003562051</v>
      </c>
    </row>
    <row r="23" spans="1:6" ht="16.5" customHeight="1">
      <c r="A23" s="13" t="s">
        <v>42</v>
      </c>
      <c r="B23" s="22">
        <v>74004913000</v>
      </c>
      <c r="C23" s="23">
        <v>31908268000</v>
      </c>
      <c r="D23" s="23">
        <v>27972504237</v>
      </c>
      <c r="E23" s="21" t="s">
        <v>43</v>
      </c>
      <c r="F23" s="20">
        <v>3935763763</v>
      </c>
    </row>
    <row r="24" spans="1:6" ht="16.5" customHeight="1">
      <c r="A24" s="13" t="s">
        <v>44</v>
      </c>
      <c r="B24" s="22">
        <v>151984303000</v>
      </c>
      <c r="C24" s="23">
        <v>106947592000</v>
      </c>
      <c r="D24" s="23">
        <v>102781629670</v>
      </c>
      <c r="E24" s="21" t="s">
        <v>45</v>
      </c>
      <c r="F24" s="20">
        <v>4165962330</v>
      </c>
    </row>
    <row r="25" spans="1:6" ht="16.5" customHeight="1">
      <c r="A25" s="13" t="s">
        <v>46</v>
      </c>
      <c r="B25" s="22">
        <v>1284318000</v>
      </c>
      <c r="C25" s="23">
        <v>617436000</v>
      </c>
      <c r="D25" s="23">
        <v>499584012</v>
      </c>
      <c r="E25" s="21" t="s">
        <v>47</v>
      </c>
      <c r="F25" s="20">
        <v>117851988</v>
      </c>
    </row>
    <row r="26" spans="1:6" ht="16.5" customHeight="1">
      <c r="A26" s="13" t="s">
        <v>48</v>
      </c>
      <c r="B26" s="22">
        <v>2500676000</v>
      </c>
      <c r="C26" s="23">
        <v>1286707000</v>
      </c>
      <c r="D26" s="23">
        <v>1198713408</v>
      </c>
      <c r="E26" s="21" t="s">
        <v>49</v>
      </c>
      <c r="F26" s="20">
        <v>87993592</v>
      </c>
    </row>
    <row r="27" spans="1:6" ht="16.5" customHeight="1">
      <c r="A27" s="13" t="s">
        <v>50</v>
      </c>
      <c r="B27" s="22">
        <v>162333407000</v>
      </c>
      <c r="C27" s="23">
        <v>76685861000</v>
      </c>
      <c r="D27" s="23">
        <v>72245106395</v>
      </c>
      <c r="E27" s="21" t="s">
        <v>51</v>
      </c>
      <c r="F27" s="20">
        <v>4440754605</v>
      </c>
    </row>
    <row r="28" spans="1:6" ht="16.5" customHeight="1">
      <c r="A28" s="13" t="s">
        <v>52</v>
      </c>
      <c r="B28" s="22">
        <v>231101109000</v>
      </c>
      <c r="C28" s="23">
        <v>162068581000</v>
      </c>
      <c r="D28" s="23">
        <v>157529535433</v>
      </c>
      <c r="E28" s="21" t="s">
        <v>53</v>
      </c>
      <c r="F28" s="20">
        <v>4539045567</v>
      </c>
    </row>
    <row r="29" spans="1:6" ht="16.5" customHeight="1">
      <c r="A29" s="13" t="s">
        <v>54</v>
      </c>
      <c r="B29" s="22">
        <v>6027345000</v>
      </c>
      <c r="C29" s="23">
        <v>2318006000</v>
      </c>
      <c r="D29" s="23">
        <v>1757023809</v>
      </c>
      <c r="E29" s="21" t="s">
        <v>55</v>
      </c>
      <c r="F29" s="20">
        <v>560982191</v>
      </c>
    </row>
    <row r="30" spans="1:6" ht="16.5" customHeight="1">
      <c r="A30" s="13" t="s">
        <v>56</v>
      </c>
      <c r="B30" s="22">
        <v>19428814000</v>
      </c>
      <c r="C30" s="23">
        <v>10270714000</v>
      </c>
      <c r="D30" s="23">
        <v>8519400150</v>
      </c>
      <c r="E30" s="21" t="s">
        <v>57</v>
      </c>
      <c r="F30" s="20">
        <v>1751313850</v>
      </c>
    </row>
    <row r="31" spans="1:6" ht="16.5" customHeight="1">
      <c r="A31" s="13" t="s">
        <v>58</v>
      </c>
      <c r="B31" s="22">
        <v>41819184000</v>
      </c>
      <c r="C31" s="23">
        <v>20580060000</v>
      </c>
      <c r="D31" s="23">
        <v>20465065470</v>
      </c>
      <c r="E31" s="21" t="s">
        <v>59</v>
      </c>
      <c r="F31" s="20">
        <v>114994530</v>
      </c>
    </row>
    <row r="32" spans="1:6" ht="16.5" customHeight="1">
      <c r="A32" s="13" t="s">
        <v>60</v>
      </c>
      <c r="B32" s="22">
        <v>1533591000</v>
      </c>
      <c r="C32" s="23">
        <v>872103000</v>
      </c>
      <c r="D32" s="23">
        <v>828282071</v>
      </c>
      <c r="E32" s="21" t="s">
        <v>25</v>
      </c>
      <c r="F32" s="20">
        <v>43820929</v>
      </c>
    </row>
    <row r="33" spans="1:6" ht="16.5" customHeight="1">
      <c r="A33" s="13" t="s">
        <v>61</v>
      </c>
      <c r="B33" s="22">
        <v>21250907000</v>
      </c>
      <c r="C33" s="23">
        <v>11585593000</v>
      </c>
      <c r="D33" s="23">
        <v>10761199741</v>
      </c>
      <c r="E33" s="21" t="s">
        <v>17</v>
      </c>
      <c r="F33" s="20">
        <v>824393259</v>
      </c>
    </row>
    <row r="34" spans="1:6" ht="16.5" customHeight="1">
      <c r="A34" s="13" t="s">
        <v>62</v>
      </c>
      <c r="B34" s="22">
        <v>128234923000</v>
      </c>
      <c r="C34" s="23">
        <v>87704806000</v>
      </c>
      <c r="D34" s="23">
        <v>84422830369</v>
      </c>
      <c r="E34" s="21" t="s">
        <v>63</v>
      </c>
      <c r="F34" s="20">
        <v>3281975631</v>
      </c>
    </row>
    <row r="35" spans="1:6" ht="16.5" customHeight="1">
      <c r="A35" s="13" t="s">
        <v>64</v>
      </c>
      <c r="B35" s="22">
        <v>176214095000</v>
      </c>
      <c r="C35" s="23">
        <v>92241793173</v>
      </c>
      <c r="D35" s="23">
        <v>92165409173</v>
      </c>
      <c r="E35" s="21" t="s">
        <v>65</v>
      </c>
      <c r="F35" s="20">
        <v>76384000</v>
      </c>
    </row>
    <row r="36" spans="1:6" ht="16.5" customHeight="1">
      <c r="A36" s="13" t="s">
        <v>66</v>
      </c>
      <c r="B36" s="22">
        <v>2000000000</v>
      </c>
      <c r="C36" s="23">
        <v>500000000</v>
      </c>
      <c r="D36" s="23">
        <v>428661624</v>
      </c>
      <c r="E36" s="21">
        <v>85.7</v>
      </c>
      <c r="F36" s="20">
        <v>71338376</v>
      </c>
    </row>
    <row r="37" spans="1:6" ht="16.5" customHeight="1">
      <c r="A37" s="13" t="s">
        <v>67</v>
      </c>
      <c r="B37" s="22">
        <v>6626133000</v>
      </c>
      <c r="C37" s="23" t="s">
        <v>68</v>
      </c>
      <c r="D37" s="23" t="s">
        <v>68</v>
      </c>
      <c r="E37" s="21" t="s">
        <v>68</v>
      </c>
      <c r="F37" s="20" t="s">
        <v>68</v>
      </c>
    </row>
    <row r="38" spans="1:6" ht="16.5" customHeight="1">
      <c r="A38" s="2" t="s">
        <v>69</v>
      </c>
      <c r="B38" s="22">
        <v>29459085000</v>
      </c>
      <c r="C38" s="23">
        <v>-17054576173</v>
      </c>
      <c r="D38" s="23">
        <v>-151247230806.75</v>
      </c>
      <c r="E38" s="21" t="s">
        <v>68</v>
      </c>
      <c r="F38" s="20">
        <v>134192654633.75</v>
      </c>
    </row>
    <row r="43" spans="1:6">
      <c r="A43" s="7"/>
      <c r="B43" s="8"/>
      <c r="C43" s="9"/>
      <c r="D43" s="9"/>
      <c r="E43" s="10"/>
      <c r="F43" s="11"/>
    </row>
  </sheetData>
  <mergeCells count="6">
    <mergeCell ref="A1:A2"/>
    <mergeCell ref="F1:F2"/>
    <mergeCell ref="E1:E2"/>
    <mergeCell ref="B1:B2"/>
    <mergeCell ref="C1:C2"/>
    <mergeCell ref="D1:D2"/>
  </mergeCells>
  <phoneticPr fontId="1" type="noConversion"/>
  <pageMargins left="0.39370078740157483" right="0.51181102362204722" top="1.5748031496062993" bottom="0.70866141732283472" header="0.70866141732283472" footer="0.31496062992125984"/>
  <pageSetup paperSize="9" pageOrder="overThenDown" orientation="portrait" useFirstPageNumber="1" r:id="rId1"/>
  <headerFooter alignWithMargins="0">
    <oddHeader>&amp;L&amp;"標楷體,標準"
&amp;C&amp;"標楷體,標準"&amp;14中央政府總預算半年結算報告&amp;12
&amp;16歲入歲出簡明比較分析表&amp;12
中華民國109年01月01日至109年06月30日&amp;R&amp;"標楷體,標準"
單位:新臺幣元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Normal="100" zoomScaleSheetLayoutView="100" workbookViewId="0">
      <selection activeCell="H5" sqref="H5"/>
    </sheetView>
  </sheetViews>
  <sheetFormatPr defaultRowHeight="16.5"/>
  <cols>
    <col min="1" max="1" width="26.625" style="2" customWidth="1"/>
    <col min="2" max="2" width="15.25" style="3" customWidth="1"/>
    <col min="3" max="3" width="15.125" style="4" customWidth="1"/>
    <col min="4" max="4" width="13.625" style="4" customWidth="1"/>
    <col min="5" max="5" width="9.25" style="5" customWidth="1"/>
    <col min="6" max="6" width="12.625" style="6" customWidth="1"/>
    <col min="7" max="7" width="15.5" style="1" bestFit="1" customWidth="1"/>
    <col min="8" max="8" width="16.875" style="1" customWidth="1"/>
    <col min="9" max="9" width="9" style="1"/>
    <col min="10" max="10" width="14.75" style="1" customWidth="1"/>
    <col min="11" max="11" width="13.5" style="1" customWidth="1"/>
    <col min="12" max="12" width="13.25" style="1" customWidth="1"/>
    <col min="13" max="13" width="9" style="1"/>
    <col min="14" max="14" width="15.75" style="1" customWidth="1"/>
    <col min="15" max="16384" width="9" style="1"/>
  </cols>
  <sheetData>
    <row r="1" spans="1:14" ht="16.149999999999999" customHeight="1">
      <c r="A1" s="82" t="s">
        <v>0</v>
      </c>
      <c r="B1" s="88" t="s">
        <v>1</v>
      </c>
      <c r="C1" s="88" t="s">
        <v>2</v>
      </c>
      <c r="D1" s="88" t="s">
        <v>3</v>
      </c>
      <c r="E1" s="86" t="s">
        <v>4</v>
      </c>
      <c r="F1" s="84" t="s">
        <v>5</v>
      </c>
    </row>
    <row r="2" spans="1:14">
      <c r="A2" s="83"/>
      <c r="B2" s="89"/>
      <c r="C2" s="89"/>
      <c r="D2" s="89"/>
      <c r="E2" s="87"/>
      <c r="F2" s="85"/>
    </row>
    <row r="3" spans="1:14">
      <c r="A3" s="2" t="s">
        <v>6</v>
      </c>
      <c r="B3" s="20">
        <f>SUM(B4:B8)</f>
        <v>2107027829000</v>
      </c>
      <c r="C3" s="20">
        <f>SUM(C4:C8)</f>
        <v>1124377855000</v>
      </c>
      <c r="D3" s="20">
        <f>SUM(D4:D8)</f>
        <v>908808621566</v>
      </c>
      <c r="E3" s="21">
        <f>+ROUND(D3*100/C3,1)</f>
        <v>80.8</v>
      </c>
      <c r="F3" s="20">
        <f>C3-D3</f>
        <v>215569233434</v>
      </c>
      <c r="G3" s="24">
        <f>SUM(F4:F8)</f>
        <v>215569233434</v>
      </c>
      <c r="H3" s="57">
        <v>908808621566.25</v>
      </c>
      <c r="I3" s="2" t="s">
        <v>6</v>
      </c>
      <c r="J3" s="20">
        <f>J4+J5</f>
        <v>2107027829000</v>
      </c>
      <c r="K3" s="20">
        <f>K4+K5</f>
        <v>1124377855000</v>
      </c>
      <c r="L3" s="20">
        <f>L4+L5</f>
        <v>908808621566</v>
      </c>
      <c r="M3" s="21">
        <f>+ROUND(L3*100/K3,1)</f>
        <v>80.8</v>
      </c>
      <c r="N3" s="20">
        <f>K3-L3</f>
        <v>215569233434</v>
      </c>
    </row>
    <row r="4" spans="1:14" ht="16.5" customHeight="1">
      <c r="A4" s="13" t="s">
        <v>7</v>
      </c>
      <c r="B4" s="22">
        <v>1679592000000</v>
      </c>
      <c r="C4" s="23">
        <v>935906537000</v>
      </c>
      <c r="D4" s="23">
        <v>596484989866</v>
      </c>
      <c r="E4" s="21">
        <f t="shared" ref="E4:E38" si="0">+ROUND(D4*100/C4,1)</f>
        <v>63.7</v>
      </c>
      <c r="F4" s="20">
        <f t="shared" ref="F4:F36" si="1">C4-D4</f>
        <v>339421547134</v>
      </c>
      <c r="I4" s="13" t="s">
        <v>7</v>
      </c>
      <c r="J4" s="22">
        <v>1679592000000</v>
      </c>
      <c r="K4" s="23">
        <v>935906537000</v>
      </c>
      <c r="L4" s="23">
        <v>596484989866</v>
      </c>
      <c r="M4" s="21">
        <f t="shared" ref="M4:M9" si="2">+ROUND(L4*100/K4,1)</f>
        <v>63.7</v>
      </c>
      <c r="N4" s="20">
        <f t="shared" ref="N4:N9" si="3">K4-L4</f>
        <v>339421547134</v>
      </c>
    </row>
    <row r="5" spans="1:14" ht="16.5" customHeight="1">
      <c r="A5" s="13" t="s">
        <v>9</v>
      </c>
      <c r="B5" s="22">
        <v>244253149000</v>
      </c>
      <c r="C5" s="23">
        <v>97894911000</v>
      </c>
      <c r="D5" s="23">
        <v>96689446250</v>
      </c>
      <c r="E5" s="21">
        <f t="shared" si="0"/>
        <v>98.8</v>
      </c>
      <c r="F5" s="20">
        <f t="shared" si="1"/>
        <v>1205464750</v>
      </c>
      <c r="I5" s="13"/>
      <c r="J5" s="22">
        <f>SUM(J6:J9)</f>
        <v>427435829000</v>
      </c>
      <c r="K5" s="22">
        <f t="shared" ref="K5:L5" si="4">SUM(K6:K9)</f>
        <v>188471318000</v>
      </c>
      <c r="L5" s="22">
        <f t="shared" si="4"/>
        <v>312323631700</v>
      </c>
      <c r="M5" s="21">
        <f>+ROUND(L5*100/K5,1)</f>
        <v>165.7</v>
      </c>
      <c r="N5" s="22">
        <f>SUM(N6:N9)</f>
        <v>-123852313700</v>
      </c>
    </row>
    <row r="6" spans="1:14" ht="16.5" customHeight="1">
      <c r="A6" s="13" t="s">
        <v>11</v>
      </c>
      <c r="B6" s="22">
        <v>123209133000</v>
      </c>
      <c r="C6" s="23">
        <v>71620994000</v>
      </c>
      <c r="D6" s="23">
        <v>167873679976</v>
      </c>
      <c r="E6" s="21">
        <f t="shared" si="0"/>
        <v>234.4</v>
      </c>
      <c r="F6" s="20">
        <f t="shared" si="1"/>
        <v>-96252685976</v>
      </c>
      <c r="I6" s="13" t="s">
        <v>9</v>
      </c>
      <c r="J6" s="22">
        <v>244253149000</v>
      </c>
      <c r="K6" s="23">
        <v>97894911000</v>
      </c>
      <c r="L6" s="23">
        <v>96689446250</v>
      </c>
      <c r="M6" s="21">
        <f t="shared" si="2"/>
        <v>98.8</v>
      </c>
      <c r="N6" s="20">
        <f t="shared" si="3"/>
        <v>1205464750</v>
      </c>
    </row>
    <row r="7" spans="1:14" ht="16.5" customHeight="1">
      <c r="A7" s="13" t="s">
        <v>12</v>
      </c>
      <c r="B7" s="22">
        <v>48017875000</v>
      </c>
      <c r="C7" s="23">
        <v>13475357000</v>
      </c>
      <c r="D7" s="23">
        <v>40597780653</v>
      </c>
      <c r="E7" s="21">
        <f t="shared" si="0"/>
        <v>301.3</v>
      </c>
      <c r="F7" s="20">
        <f t="shared" si="1"/>
        <v>-27122423653</v>
      </c>
      <c r="I7" s="13" t="s">
        <v>11</v>
      </c>
      <c r="J7" s="22">
        <v>123209133000</v>
      </c>
      <c r="K7" s="23">
        <v>71620994000</v>
      </c>
      <c r="L7" s="23">
        <v>167873679976</v>
      </c>
      <c r="M7" s="21">
        <f t="shared" si="2"/>
        <v>234.4</v>
      </c>
      <c r="N7" s="20">
        <f t="shared" si="3"/>
        <v>-96252685976</v>
      </c>
    </row>
    <row r="8" spans="1:14" ht="16.5" customHeight="1">
      <c r="A8" s="13" t="s">
        <v>14</v>
      </c>
      <c r="B8" s="22">
        <v>11955672000</v>
      </c>
      <c r="C8" s="23">
        <v>5480056000</v>
      </c>
      <c r="D8" s="23">
        <v>7162724821</v>
      </c>
      <c r="E8" s="21">
        <f t="shared" si="0"/>
        <v>130.69999999999999</v>
      </c>
      <c r="F8" s="20">
        <f t="shared" si="1"/>
        <v>-1682668821</v>
      </c>
      <c r="I8" s="13" t="s">
        <v>12</v>
      </c>
      <c r="J8" s="22">
        <v>48017875000</v>
      </c>
      <c r="K8" s="23">
        <v>13475357000</v>
      </c>
      <c r="L8" s="23">
        <v>40597780653</v>
      </c>
      <c r="M8" s="21">
        <f t="shared" si="2"/>
        <v>301.3</v>
      </c>
      <c r="N8" s="20">
        <f t="shared" si="3"/>
        <v>-27122423653</v>
      </c>
    </row>
    <row r="9" spans="1:14" ht="16.5" customHeight="1">
      <c r="A9" s="2" t="s">
        <v>16</v>
      </c>
      <c r="B9" s="22">
        <f>SUM(B10:B37)</f>
        <v>2077568744000</v>
      </c>
      <c r="C9" s="22">
        <f>SUM(C10:C37)</f>
        <v>1141432431173</v>
      </c>
      <c r="D9" s="22">
        <f>SUM(D10:D37)</f>
        <v>1060055852373</v>
      </c>
      <c r="E9" s="21">
        <f t="shared" si="0"/>
        <v>92.9</v>
      </c>
      <c r="F9" s="20">
        <f t="shared" si="1"/>
        <v>81376578800</v>
      </c>
      <c r="G9" s="24">
        <f>SUM(F10:F36)</f>
        <v>81376578800</v>
      </c>
      <c r="H9" s="58">
        <v>1060055852373</v>
      </c>
      <c r="I9" s="13" t="s">
        <v>14</v>
      </c>
      <c r="J9" s="22">
        <v>11955672000</v>
      </c>
      <c r="K9" s="23">
        <v>5480056000</v>
      </c>
      <c r="L9" s="23">
        <v>7162724821</v>
      </c>
      <c r="M9" s="21">
        <f t="shared" si="2"/>
        <v>130.69999999999999</v>
      </c>
      <c r="N9" s="20">
        <f t="shared" si="3"/>
        <v>-1682668821</v>
      </c>
    </row>
    <row r="10" spans="1:14" ht="16.5" customHeight="1">
      <c r="A10" s="13" t="s">
        <v>18</v>
      </c>
      <c r="B10" s="22">
        <v>14029110000</v>
      </c>
      <c r="C10" s="23">
        <v>6847057000</v>
      </c>
      <c r="D10" s="23">
        <v>5545144349</v>
      </c>
      <c r="E10" s="21">
        <f t="shared" si="0"/>
        <v>81</v>
      </c>
      <c r="F10" s="20">
        <f t="shared" si="1"/>
        <v>1301912651</v>
      </c>
    </row>
    <row r="11" spans="1:14" ht="16.5" customHeight="1">
      <c r="A11" s="13" t="s">
        <v>20</v>
      </c>
      <c r="B11" s="22">
        <v>26329295000</v>
      </c>
      <c r="C11" s="23">
        <v>12801247000</v>
      </c>
      <c r="D11" s="23">
        <v>11702084654</v>
      </c>
      <c r="E11" s="21">
        <f t="shared" si="0"/>
        <v>91.4</v>
      </c>
      <c r="F11" s="20">
        <f t="shared" si="1"/>
        <v>1099162346</v>
      </c>
      <c r="H11" s="24">
        <f>H3-H9</f>
        <v>-151247230806.75</v>
      </c>
    </row>
    <row r="12" spans="1:14" ht="16.5" customHeight="1">
      <c r="A12" s="13" t="s">
        <v>22</v>
      </c>
      <c r="B12" s="22">
        <v>3513850000</v>
      </c>
      <c r="C12" s="23">
        <v>1793207000</v>
      </c>
      <c r="D12" s="23">
        <v>1599283670</v>
      </c>
      <c r="E12" s="21">
        <f t="shared" si="0"/>
        <v>89.2</v>
      </c>
      <c r="F12" s="20">
        <f t="shared" si="1"/>
        <v>193923330</v>
      </c>
    </row>
    <row r="13" spans="1:14" ht="16.5" customHeight="1">
      <c r="A13" s="13" t="s">
        <v>24</v>
      </c>
      <c r="B13" s="22">
        <v>23324401000</v>
      </c>
      <c r="C13" s="23">
        <v>12981012000</v>
      </c>
      <c r="D13" s="23">
        <v>12334091425</v>
      </c>
      <c r="E13" s="21">
        <f t="shared" si="0"/>
        <v>95</v>
      </c>
      <c r="F13" s="20">
        <f t="shared" si="1"/>
        <v>646920575</v>
      </c>
    </row>
    <row r="14" spans="1:14" ht="16.5" customHeight="1">
      <c r="A14" s="13" t="s">
        <v>26</v>
      </c>
      <c r="B14" s="22">
        <v>25775655000</v>
      </c>
      <c r="C14" s="23">
        <v>17551895000</v>
      </c>
      <c r="D14" s="23">
        <v>16299005935</v>
      </c>
      <c r="E14" s="21">
        <f t="shared" si="0"/>
        <v>92.9</v>
      </c>
      <c r="F14" s="20">
        <f t="shared" si="1"/>
        <v>1252889065</v>
      </c>
    </row>
    <row r="15" spans="1:14" ht="16.5" customHeight="1">
      <c r="A15" s="13" t="s">
        <v>27</v>
      </c>
      <c r="B15" s="22">
        <v>2212201000</v>
      </c>
      <c r="C15" s="23">
        <v>1284533000</v>
      </c>
      <c r="D15" s="23">
        <v>1164307097</v>
      </c>
      <c r="E15" s="21">
        <f t="shared" si="0"/>
        <v>90.6</v>
      </c>
      <c r="F15" s="20">
        <f t="shared" si="1"/>
        <v>120225903</v>
      </c>
    </row>
    <row r="16" spans="1:14" ht="16.5" customHeight="1">
      <c r="A16" s="13" t="s">
        <v>29</v>
      </c>
      <c r="B16" s="22">
        <v>62281060000</v>
      </c>
      <c r="C16" s="23">
        <v>31685455000</v>
      </c>
      <c r="D16" s="23">
        <v>30034073354</v>
      </c>
      <c r="E16" s="21">
        <f t="shared" si="0"/>
        <v>94.8</v>
      </c>
      <c r="F16" s="20">
        <f t="shared" si="1"/>
        <v>1651381646</v>
      </c>
    </row>
    <row r="17" spans="1:6" ht="16.5" customHeight="1">
      <c r="A17" s="13" t="s">
        <v>31</v>
      </c>
      <c r="B17" s="22">
        <v>28084973000</v>
      </c>
      <c r="C17" s="23">
        <v>14227607000</v>
      </c>
      <c r="D17" s="23">
        <v>10295059145</v>
      </c>
      <c r="E17" s="21">
        <f t="shared" si="0"/>
        <v>72.400000000000006</v>
      </c>
      <c r="F17" s="20">
        <f t="shared" si="1"/>
        <v>3932547855</v>
      </c>
    </row>
    <row r="18" spans="1:6" ht="16.5" customHeight="1">
      <c r="A18" s="13" t="s">
        <v>33</v>
      </c>
      <c r="B18" s="22">
        <v>351217751000</v>
      </c>
      <c r="C18" s="23">
        <v>151795227000</v>
      </c>
      <c r="D18" s="23">
        <v>139409377775</v>
      </c>
      <c r="E18" s="21">
        <f t="shared" si="0"/>
        <v>91.8</v>
      </c>
      <c r="F18" s="20">
        <f t="shared" si="1"/>
        <v>12385849225</v>
      </c>
    </row>
    <row r="19" spans="1:6" ht="16.5" customHeight="1">
      <c r="A19" s="13" t="s">
        <v>35</v>
      </c>
      <c r="B19" s="22">
        <v>169000359000</v>
      </c>
      <c r="C19" s="23">
        <v>97551343000</v>
      </c>
      <c r="D19" s="23">
        <v>90622384340</v>
      </c>
      <c r="E19" s="21">
        <f t="shared" si="0"/>
        <v>92.9</v>
      </c>
      <c r="F19" s="20">
        <f t="shared" si="1"/>
        <v>6928958660</v>
      </c>
    </row>
    <row r="20" spans="1:6" ht="16.5" customHeight="1">
      <c r="A20" s="13" t="s">
        <v>36</v>
      </c>
      <c r="B20" s="22">
        <v>256541817000</v>
      </c>
      <c r="C20" s="23">
        <v>142523284000</v>
      </c>
      <c r="D20" s="23">
        <v>118365725306</v>
      </c>
      <c r="E20" s="21">
        <f t="shared" si="0"/>
        <v>83.1</v>
      </c>
      <c r="F20" s="20">
        <f t="shared" si="1"/>
        <v>24157558694</v>
      </c>
    </row>
    <row r="21" spans="1:6" ht="16.5" customHeight="1">
      <c r="A21" s="13" t="s">
        <v>38</v>
      </c>
      <c r="B21" s="22">
        <v>35404112000</v>
      </c>
      <c r="C21" s="23">
        <v>19789667000</v>
      </c>
      <c r="D21" s="23">
        <v>18100554812</v>
      </c>
      <c r="E21" s="21">
        <f t="shared" si="0"/>
        <v>91.5</v>
      </c>
      <c r="F21" s="20">
        <f t="shared" si="1"/>
        <v>1689112188</v>
      </c>
    </row>
    <row r="22" spans="1:6" ht="16.5" customHeight="1">
      <c r="A22" s="13" t="s">
        <v>40</v>
      </c>
      <c r="B22" s="22">
        <v>53510442000</v>
      </c>
      <c r="C22" s="23">
        <v>25013377000</v>
      </c>
      <c r="D22" s="23">
        <v>23009814949</v>
      </c>
      <c r="E22" s="21">
        <f t="shared" si="0"/>
        <v>92</v>
      </c>
      <c r="F22" s="20">
        <f t="shared" si="1"/>
        <v>2003562051</v>
      </c>
    </row>
    <row r="23" spans="1:6" ht="16.5" customHeight="1">
      <c r="A23" s="13" t="s">
        <v>42</v>
      </c>
      <c r="B23" s="22">
        <v>74004913000</v>
      </c>
      <c r="C23" s="23">
        <v>31908268000</v>
      </c>
      <c r="D23" s="23">
        <v>27972504237</v>
      </c>
      <c r="E23" s="21">
        <f t="shared" si="0"/>
        <v>87.7</v>
      </c>
      <c r="F23" s="20">
        <f t="shared" si="1"/>
        <v>3935763763</v>
      </c>
    </row>
    <row r="24" spans="1:6" ht="16.5" customHeight="1">
      <c r="A24" s="13" t="s">
        <v>44</v>
      </c>
      <c r="B24" s="22">
        <v>151984303000</v>
      </c>
      <c r="C24" s="23">
        <v>106947592000</v>
      </c>
      <c r="D24" s="23">
        <v>102781629670</v>
      </c>
      <c r="E24" s="21">
        <f t="shared" si="0"/>
        <v>96.1</v>
      </c>
      <c r="F24" s="20">
        <f t="shared" si="1"/>
        <v>4165962330</v>
      </c>
    </row>
    <row r="25" spans="1:6" ht="16.5" customHeight="1">
      <c r="A25" s="13" t="s">
        <v>46</v>
      </c>
      <c r="B25" s="22">
        <v>1284318000</v>
      </c>
      <c r="C25" s="23">
        <v>617436000</v>
      </c>
      <c r="D25" s="23">
        <v>499584012</v>
      </c>
      <c r="E25" s="21">
        <f t="shared" si="0"/>
        <v>80.900000000000006</v>
      </c>
      <c r="F25" s="20">
        <f t="shared" si="1"/>
        <v>117851988</v>
      </c>
    </row>
    <row r="26" spans="1:6" ht="16.5" customHeight="1">
      <c r="A26" s="13" t="s">
        <v>48</v>
      </c>
      <c r="B26" s="22">
        <v>2500676000</v>
      </c>
      <c r="C26" s="23">
        <v>1286707000</v>
      </c>
      <c r="D26" s="23">
        <v>1198713408</v>
      </c>
      <c r="E26" s="21">
        <f t="shared" si="0"/>
        <v>93.2</v>
      </c>
      <c r="F26" s="20">
        <f t="shared" si="1"/>
        <v>87993592</v>
      </c>
    </row>
    <row r="27" spans="1:6" ht="16.5" customHeight="1">
      <c r="A27" s="13" t="s">
        <v>50</v>
      </c>
      <c r="B27" s="22">
        <v>162333407000</v>
      </c>
      <c r="C27" s="23">
        <v>76685861000</v>
      </c>
      <c r="D27" s="23">
        <v>72245106395</v>
      </c>
      <c r="E27" s="21">
        <f t="shared" si="0"/>
        <v>94.2</v>
      </c>
      <c r="F27" s="20">
        <f t="shared" si="1"/>
        <v>4440754605</v>
      </c>
    </row>
    <row r="28" spans="1:6" ht="16.5" customHeight="1">
      <c r="A28" s="13" t="s">
        <v>52</v>
      </c>
      <c r="B28" s="22">
        <v>231101109000</v>
      </c>
      <c r="C28" s="23">
        <v>162068581000</v>
      </c>
      <c r="D28" s="23">
        <v>157529535433</v>
      </c>
      <c r="E28" s="21">
        <f t="shared" si="0"/>
        <v>97.2</v>
      </c>
      <c r="F28" s="20">
        <f t="shared" si="1"/>
        <v>4539045567</v>
      </c>
    </row>
    <row r="29" spans="1:6" ht="16.5" customHeight="1">
      <c r="A29" s="13" t="s">
        <v>54</v>
      </c>
      <c r="B29" s="22">
        <v>6027345000</v>
      </c>
      <c r="C29" s="23">
        <v>2318006000</v>
      </c>
      <c r="D29" s="23">
        <v>1757023809</v>
      </c>
      <c r="E29" s="21">
        <f t="shared" si="0"/>
        <v>75.8</v>
      </c>
      <c r="F29" s="20">
        <f t="shared" si="1"/>
        <v>560982191</v>
      </c>
    </row>
    <row r="30" spans="1:6" ht="16.5" customHeight="1">
      <c r="A30" s="13" t="s">
        <v>56</v>
      </c>
      <c r="B30" s="22">
        <v>19428814000</v>
      </c>
      <c r="C30" s="23">
        <v>10270714000</v>
      </c>
      <c r="D30" s="23">
        <v>8519400150</v>
      </c>
      <c r="E30" s="21">
        <f t="shared" si="0"/>
        <v>82.9</v>
      </c>
      <c r="F30" s="20">
        <f t="shared" si="1"/>
        <v>1751313850</v>
      </c>
    </row>
    <row r="31" spans="1:6" ht="16.5" customHeight="1">
      <c r="A31" s="13" t="s">
        <v>58</v>
      </c>
      <c r="B31" s="22">
        <v>41819184000</v>
      </c>
      <c r="C31" s="23">
        <v>20580060000</v>
      </c>
      <c r="D31" s="23">
        <v>20465065470</v>
      </c>
      <c r="E31" s="21">
        <f t="shared" si="0"/>
        <v>99.4</v>
      </c>
      <c r="F31" s="20">
        <f t="shared" si="1"/>
        <v>114994530</v>
      </c>
    </row>
    <row r="32" spans="1:6" ht="16.5" customHeight="1">
      <c r="A32" s="13" t="s">
        <v>60</v>
      </c>
      <c r="B32" s="22">
        <v>1533591000</v>
      </c>
      <c r="C32" s="23">
        <v>872103000</v>
      </c>
      <c r="D32" s="23">
        <v>828282071</v>
      </c>
      <c r="E32" s="21">
        <f t="shared" si="0"/>
        <v>95</v>
      </c>
      <c r="F32" s="20">
        <f t="shared" si="1"/>
        <v>43820929</v>
      </c>
    </row>
    <row r="33" spans="1:7" ht="16.5" customHeight="1">
      <c r="A33" s="13" t="s">
        <v>61</v>
      </c>
      <c r="B33" s="22">
        <v>21250907000</v>
      </c>
      <c r="C33" s="23">
        <v>11585593000</v>
      </c>
      <c r="D33" s="23">
        <v>10761199741</v>
      </c>
      <c r="E33" s="21">
        <f t="shared" si="0"/>
        <v>92.9</v>
      </c>
      <c r="F33" s="20">
        <f t="shared" si="1"/>
        <v>824393259</v>
      </c>
    </row>
    <row r="34" spans="1:7" ht="16.5" customHeight="1">
      <c r="A34" s="13" t="s">
        <v>62</v>
      </c>
      <c r="B34" s="22">
        <v>128234923000</v>
      </c>
      <c r="C34" s="23">
        <v>87704806000</v>
      </c>
      <c r="D34" s="23">
        <v>84422830369</v>
      </c>
      <c r="E34" s="21">
        <f t="shared" si="0"/>
        <v>96.3</v>
      </c>
      <c r="F34" s="20">
        <f t="shared" si="1"/>
        <v>3281975631</v>
      </c>
    </row>
    <row r="35" spans="1:7" ht="16.5" customHeight="1">
      <c r="A35" s="13" t="s">
        <v>64</v>
      </c>
      <c r="B35" s="22">
        <v>176214095000</v>
      </c>
      <c r="C35" s="23">
        <v>92241793173</v>
      </c>
      <c r="D35" s="23">
        <v>92165409173</v>
      </c>
      <c r="E35" s="21">
        <f t="shared" si="0"/>
        <v>99.9</v>
      </c>
      <c r="F35" s="20">
        <f t="shared" si="1"/>
        <v>76384000</v>
      </c>
    </row>
    <row r="36" spans="1:7" ht="16.5" customHeight="1">
      <c r="A36" s="13" t="s">
        <v>66</v>
      </c>
      <c r="B36" s="22">
        <v>2000000000</v>
      </c>
      <c r="C36" s="23">
        <v>500000000</v>
      </c>
      <c r="D36" s="23">
        <v>428661624</v>
      </c>
      <c r="E36" s="21">
        <f t="shared" si="0"/>
        <v>85.7</v>
      </c>
      <c r="F36" s="20">
        <f t="shared" si="1"/>
        <v>71338376</v>
      </c>
    </row>
    <row r="37" spans="1:7" ht="16.5" customHeight="1">
      <c r="A37" s="13" t="s">
        <v>67</v>
      </c>
      <c r="B37" s="22">
        <v>6626133000</v>
      </c>
      <c r="C37" s="23" t="s">
        <v>68</v>
      </c>
      <c r="D37" s="23" t="s">
        <v>68</v>
      </c>
      <c r="E37" s="21" t="e">
        <f t="shared" si="0"/>
        <v>#VALUE!</v>
      </c>
      <c r="F37" s="20" t="s">
        <v>68</v>
      </c>
    </row>
    <row r="38" spans="1:7" ht="16.5" customHeight="1">
      <c r="A38" s="2" t="s">
        <v>69</v>
      </c>
      <c r="B38" s="22">
        <f>B3-B9</f>
        <v>29459085000</v>
      </c>
      <c r="C38" s="22">
        <f>C3-C9</f>
        <v>-17054576173</v>
      </c>
      <c r="D38" s="22">
        <f>D3-D9</f>
        <v>-151247230807</v>
      </c>
      <c r="E38" s="21">
        <f t="shared" si="0"/>
        <v>886.8</v>
      </c>
      <c r="F38" s="20">
        <f>C38-D38</f>
        <v>134192654634</v>
      </c>
      <c r="G38" s="24">
        <f>G3-G9</f>
        <v>134192654634</v>
      </c>
    </row>
    <row r="43" spans="1:7">
      <c r="A43" s="7"/>
      <c r="B43" s="8"/>
      <c r="C43" s="9"/>
      <c r="D43" s="9"/>
      <c r="E43" s="10"/>
      <c r="F43" s="11"/>
    </row>
  </sheetData>
  <mergeCells count="6">
    <mergeCell ref="F1:F2"/>
    <mergeCell ref="A1:A2"/>
    <mergeCell ref="B1:B2"/>
    <mergeCell ref="C1:C2"/>
    <mergeCell ref="D1:D2"/>
    <mergeCell ref="E1:E2"/>
  </mergeCells>
  <phoneticPr fontId="1" type="noConversion"/>
  <pageMargins left="0.39370078740157483" right="0.51181102362204722" top="1.5748031496062993" bottom="0.70866141732283472" header="0.70866141732283472" footer="0.31496062992125984"/>
  <pageSetup paperSize="9" pageOrder="overThenDown" orientation="portrait" useFirstPageNumber="1" r:id="rId1"/>
  <headerFooter alignWithMargins="0">
    <oddHeader>&amp;L&amp;"標楷體,標準"
&amp;C&amp;"標楷體,標準"&amp;14中央政府總預算半年結算報告&amp;12
&amp;16歲入歲出簡明比較分析表&amp;12
中華民國109年01月01日至109年06月30日&amp;R&amp;"標楷體,標準"
單位:新臺幣元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activeCell="C36" sqref="C36"/>
    </sheetView>
  </sheetViews>
  <sheetFormatPr defaultRowHeight="16.5"/>
  <cols>
    <col min="1" max="1" width="26.625" style="2" customWidth="1"/>
    <col min="2" max="2" width="15.25" style="3" customWidth="1"/>
    <col min="3" max="3" width="15.125" style="4" customWidth="1"/>
    <col min="4" max="4" width="13.625" style="4" customWidth="1"/>
    <col min="5" max="5" width="9.25" style="5" customWidth="1"/>
    <col min="6" max="6" width="12.625" style="6" customWidth="1"/>
    <col min="7" max="16384" width="9" style="1"/>
  </cols>
  <sheetData>
    <row r="1" spans="1:6" ht="16.149999999999999" customHeight="1">
      <c r="A1" s="82" t="s">
        <v>0</v>
      </c>
      <c r="B1" s="88" t="s">
        <v>1</v>
      </c>
      <c r="C1" s="88" t="s">
        <v>2</v>
      </c>
      <c r="D1" s="88" t="s">
        <v>3</v>
      </c>
      <c r="E1" s="86" t="s">
        <v>4</v>
      </c>
      <c r="F1" s="84" t="s">
        <v>5</v>
      </c>
    </row>
    <row r="2" spans="1:6">
      <c r="A2" s="83"/>
      <c r="B2" s="89"/>
      <c r="C2" s="89"/>
      <c r="D2" s="89"/>
      <c r="E2" s="87"/>
      <c r="F2" s="85"/>
    </row>
    <row r="3" spans="1:6">
      <c r="A3" s="2" t="s">
        <v>6</v>
      </c>
      <c r="B3" s="12">
        <f>印書版!B3-公式元!B3</f>
        <v>0</v>
      </c>
      <c r="C3" s="12">
        <f>印書版!C3-公式元!C3</f>
        <v>0</v>
      </c>
      <c r="D3" s="12">
        <f>印書版!D3-公式元!D3</f>
        <v>0.25</v>
      </c>
      <c r="E3" s="12">
        <f>印書版!E3-公式元!E3</f>
        <v>0</v>
      </c>
      <c r="F3" s="12">
        <f>印書版!F3-公式元!F3</f>
        <v>-0.25</v>
      </c>
    </row>
    <row r="4" spans="1:6" ht="16.5" customHeight="1">
      <c r="A4" s="13" t="s">
        <v>7</v>
      </c>
      <c r="B4" s="12">
        <f>印書版!B4-公式元!B4</f>
        <v>0</v>
      </c>
      <c r="C4" s="12">
        <f>印書版!C4-公式元!C4</f>
        <v>0</v>
      </c>
      <c r="D4" s="12">
        <f>印書版!D4-公式元!D4</f>
        <v>0</v>
      </c>
      <c r="E4" s="12">
        <f>印書版!E4-公式元!E4</f>
        <v>0</v>
      </c>
      <c r="F4" s="12">
        <f>印書版!F4-公式元!F4</f>
        <v>0</v>
      </c>
    </row>
    <row r="5" spans="1:6" ht="16.5" customHeight="1">
      <c r="A5" s="13" t="s">
        <v>9</v>
      </c>
      <c r="B5" s="12">
        <f>印書版!B5-公式元!B5</f>
        <v>0</v>
      </c>
      <c r="C5" s="12">
        <f>印書版!C5-公式元!C5</f>
        <v>0</v>
      </c>
      <c r="D5" s="12">
        <f>印書版!D5-公式元!D5</f>
        <v>0</v>
      </c>
      <c r="E5" s="12">
        <f>印書版!E5-公式元!E5</f>
        <v>0</v>
      </c>
      <c r="F5" s="12">
        <f>印書版!F5-公式元!F5</f>
        <v>0</v>
      </c>
    </row>
    <row r="6" spans="1:6" ht="16.5" customHeight="1">
      <c r="A6" s="13" t="s">
        <v>11</v>
      </c>
      <c r="B6" s="12">
        <f>印書版!B6-公式元!B6</f>
        <v>0</v>
      </c>
      <c r="C6" s="12">
        <f>印書版!C6-公式元!C6</f>
        <v>0</v>
      </c>
      <c r="D6" s="12">
        <f>印書版!D6-公式元!D6</f>
        <v>0</v>
      </c>
      <c r="E6" s="12">
        <f>印書版!E6-公式元!E6</f>
        <v>0</v>
      </c>
      <c r="F6" s="12">
        <f>印書版!F6-公式元!F6</f>
        <v>0</v>
      </c>
    </row>
    <row r="7" spans="1:6" ht="16.5" customHeight="1">
      <c r="A7" s="13" t="s">
        <v>12</v>
      </c>
      <c r="B7" s="12">
        <f>印書版!B7-公式元!B7</f>
        <v>0</v>
      </c>
      <c r="C7" s="12">
        <f>印書版!C7-公式元!C7</f>
        <v>0</v>
      </c>
      <c r="D7" s="12">
        <f>印書版!D7-公式元!D7</f>
        <v>0</v>
      </c>
      <c r="E7" s="12">
        <f>印書版!E7-公式元!E7</f>
        <v>0</v>
      </c>
      <c r="F7" s="12">
        <f>印書版!F7-公式元!F7</f>
        <v>0</v>
      </c>
    </row>
    <row r="8" spans="1:6" ht="16.5" customHeight="1">
      <c r="A8" s="13" t="s">
        <v>14</v>
      </c>
      <c r="B8" s="12">
        <f>印書版!B8-公式元!B8</f>
        <v>0</v>
      </c>
      <c r="C8" s="12">
        <f>印書版!C8-公式元!C8</f>
        <v>0</v>
      </c>
      <c r="D8" s="12">
        <f>印書版!D8-公式元!D8</f>
        <v>0</v>
      </c>
      <c r="E8" s="12">
        <f>印書版!E8-公式元!E8</f>
        <v>0</v>
      </c>
      <c r="F8" s="12">
        <f>印書版!F8-公式元!F8</f>
        <v>-0.25</v>
      </c>
    </row>
    <row r="9" spans="1:6" ht="16.5" customHeight="1">
      <c r="A9" s="2" t="s">
        <v>16</v>
      </c>
      <c r="B9" s="12">
        <f>印書版!B9-公式元!B9</f>
        <v>0</v>
      </c>
      <c r="C9" s="12">
        <f>印書版!C9-公式元!C9</f>
        <v>0</v>
      </c>
      <c r="D9" s="12">
        <f>印書版!D9-公式元!D9</f>
        <v>0</v>
      </c>
      <c r="E9" s="12">
        <f>印書版!E9-公式元!E9</f>
        <v>0</v>
      </c>
      <c r="F9" s="12">
        <f>印書版!F9-公式元!F9</f>
        <v>0</v>
      </c>
    </row>
    <row r="10" spans="1:6" ht="16.5" customHeight="1">
      <c r="A10" s="13" t="s">
        <v>18</v>
      </c>
      <c r="B10" s="12">
        <f>印書版!B10-公式元!B10</f>
        <v>0</v>
      </c>
      <c r="C10" s="12">
        <f>印書版!C10-公式元!C10</f>
        <v>0</v>
      </c>
      <c r="D10" s="12">
        <f>印書版!D10-公式元!D10</f>
        <v>0</v>
      </c>
      <c r="E10" s="12">
        <f>印書版!E10-公式元!E10</f>
        <v>0</v>
      </c>
      <c r="F10" s="12">
        <f>印書版!F10-公式元!F10</f>
        <v>0</v>
      </c>
    </row>
    <row r="11" spans="1:6" ht="16.5" customHeight="1">
      <c r="A11" s="13" t="s">
        <v>20</v>
      </c>
      <c r="B11" s="12">
        <f>印書版!B11-公式元!B11</f>
        <v>0</v>
      </c>
      <c r="C11" s="12">
        <f>印書版!C11-公式元!C11</f>
        <v>0</v>
      </c>
      <c r="D11" s="12">
        <f>印書版!D11-公式元!D11</f>
        <v>0</v>
      </c>
      <c r="E11" s="12">
        <f>印書版!E11-公式元!E11</f>
        <v>0</v>
      </c>
      <c r="F11" s="12">
        <f>印書版!F11-公式元!F11</f>
        <v>0</v>
      </c>
    </row>
    <row r="12" spans="1:6" ht="16.5" customHeight="1">
      <c r="A12" s="13" t="s">
        <v>22</v>
      </c>
      <c r="B12" s="12">
        <f>印書版!B12-公式元!B12</f>
        <v>0</v>
      </c>
      <c r="C12" s="12">
        <f>印書版!C12-公式元!C12</f>
        <v>0</v>
      </c>
      <c r="D12" s="12">
        <f>印書版!D12-公式元!D12</f>
        <v>0</v>
      </c>
      <c r="E12" s="12">
        <f>印書版!E12-公式元!E12</f>
        <v>0</v>
      </c>
      <c r="F12" s="12">
        <f>印書版!F12-公式元!F12</f>
        <v>0</v>
      </c>
    </row>
    <row r="13" spans="1:6" ht="16.5" customHeight="1">
      <c r="A13" s="13" t="s">
        <v>24</v>
      </c>
      <c r="B13" s="12">
        <f>印書版!B13-公式元!B13</f>
        <v>0</v>
      </c>
      <c r="C13" s="12">
        <f>印書版!C13-公式元!C13</f>
        <v>0</v>
      </c>
      <c r="D13" s="12">
        <f>印書版!D13-公式元!D13</f>
        <v>0</v>
      </c>
      <c r="E13" s="12">
        <f>印書版!E13-公式元!E13</f>
        <v>0</v>
      </c>
      <c r="F13" s="12">
        <f>印書版!F13-公式元!F13</f>
        <v>0</v>
      </c>
    </row>
    <row r="14" spans="1:6" ht="16.5" customHeight="1">
      <c r="A14" s="13" t="s">
        <v>26</v>
      </c>
      <c r="B14" s="12">
        <f>印書版!B14-公式元!B14</f>
        <v>0</v>
      </c>
      <c r="C14" s="12">
        <f>印書版!C14-公式元!C14</f>
        <v>0</v>
      </c>
      <c r="D14" s="12">
        <f>印書版!D14-公式元!D14</f>
        <v>0</v>
      </c>
      <c r="E14" s="12">
        <f>印書版!E14-公式元!E14</f>
        <v>0</v>
      </c>
      <c r="F14" s="12">
        <f>印書版!F14-公式元!F14</f>
        <v>0</v>
      </c>
    </row>
    <row r="15" spans="1:6" ht="16.5" customHeight="1">
      <c r="A15" s="13" t="s">
        <v>27</v>
      </c>
      <c r="B15" s="12">
        <f>印書版!B15-公式元!B15</f>
        <v>0</v>
      </c>
      <c r="C15" s="12">
        <f>印書版!C15-公式元!C15</f>
        <v>0</v>
      </c>
      <c r="D15" s="12">
        <f>印書版!D15-公式元!D15</f>
        <v>0</v>
      </c>
      <c r="E15" s="12">
        <f>印書版!E15-公式元!E15</f>
        <v>0</v>
      </c>
      <c r="F15" s="12">
        <f>印書版!F15-公式元!F15</f>
        <v>0</v>
      </c>
    </row>
    <row r="16" spans="1:6" ht="16.5" customHeight="1">
      <c r="A16" s="13" t="s">
        <v>29</v>
      </c>
      <c r="B16" s="12">
        <f>印書版!B16-公式元!B16</f>
        <v>0</v>
      </c>
      <c r="C16" s="12">
        <f>印書版!C16-公式元!C16</f>
        <v>0</v>
      </c>
      <c r="D16" s="12">
        <f>印書版!D16-公式元!D16</f>
        <v>0</v>
      </c>
      <c r="E16" s="12">
        <f>印書版!E16-公式元!E16</f>
        <v>0</v>
      </c>
      <c r="F16" s="12">
        <f>印書版!F16-公式元!F16</f>
        <v>0</v>
      </c>
    </row>
    <row r="17" spans="1:6" ht="16.5" customHeight="1">
      <c r="A17" s="13" t="s">
        <v>31</v>
      </c>
      <c r="B17" s="12">
        <f>印書版!B17-公式元!B17</f>
        <v>0</v>
      </c>
      <c r="C17" s="12">
        <f>印書版!C17-公式元!C17</f>
        <v>0</v>
      </c>
      <c r="D17" s="12">
        <f>印書版!D17-公式元!D17</f>
        <v>0</v>
      </c>
      <c r="E17" s="12">
        <f>印書版!E17-公式元!E17</f>
        <v>0</v>
      </c>
      <c r="F17" s="12">
        <f>印書版!F17-公式元!F17</f>
        <v>0</v>
      </c>
    </row>
    <row r="18" spans="1:6" ht="16.5" customHeight="1">
      <c r="A18" s="13" t="s">
        <v>33</v>
      </c>
      <c r="B18" s="12">
        <f>印書版!B18-公式元!B18</f>
        <v>0</v>
      </c>
      <c r="C18" s="12">
        <f>印書版!C18-公式元!C18</f>
        <v>0</v>
      </c>
      <c r="D18" s="12">
        <f>印書版!D18-公式元!D18</f>
        <v>0</v>
      </c>
      <c r="E18" s="12">
        <f>印書版!E18-公式元!E18</f>
        <v>0</v>
      </c>
      <c r="F18" s="12">
        <f>印書版!F18-公式元!F18</f>
        <v>0</v>
      </c>
    </row>
    <row r="19" spans="1:6" ht="16.5" customHeight="1">
      <c r="A19" s="13" t="s">
        <v>35</v>
      </c>
      <c r="B19" s="12">
        <f>印書版!B19-公式元!B19</f>
        <v>0</v>
      </c>
      <c r="C19" s="12">
        <f>印書版!C19-公式元!C19</f>
        <v>0</v>
      </c>
      <c r="D19" s="12">
        <f>印書版!D19-公式元!D19</f>
        <v>0</v>
      </c>
      <c r="E19" s="12">
        <f>印書版!E19-公式元!E19</f>
        <v>0</v>
      </c>
      <c r="F19" s="12">
        <f>印書版!F19-公式元!F19</f>
        <v>0</v>
      </c>
    </row>
    <row r="20" spans="1:6" ht="16.5" customHeight="1">
      <c r="A20" s="13" t="s">
        <v>36</v>
      </c>
      <c r="B20" s="12">
        <f>印書版!B20-公式元!B20</f>
        <v>0</v>
      </c>
      <c r="C20" s="12">
        <f>印書版!C20-公式元!C20</f>
        <v>0</v>
      </c>
      <c r="D20" s="12">
        <f>印書版!D20-公式元!D20</f>
        <v>0</v>
      </c>
      <c r="E20" s="12">
        <f>印書版!E20-公式元!E20</f>
        <v>0</v>
      </c>
      <c r="F20" s="12">
        <f>印書版!F20-公式元!F20</f>
        <v>0</v>
      </c>
    </row>
    <row r="21" spans="1:6" ht="16.5" customHeight="1">
      <c r="A21" s="13" t="s">
        <v>38</v>
      </c>
      <c r="B21" s="12">
        <f>印書版!B21-公式元!B21</f>
        <v>0</v>
      </c>
      <c r="C21" s="12">
        <f>印書版!C21-公式元!C21</f>
        <v>0</v>
      </c>
      <c r="D21" s="12">
        <f>印書版!D21-公式元!D21</f>
        <v>0</v>
      </c>
      <c r="E21" s="12">
        <f>印書版!E21-公式元!E21</f>
        <v>0</v>
      </c>
      <c r="F21" s="12">
        <f>印書版!F21-公式元!F21</f>
        <v>0</v>
      </c>
    </row>
    <row r="22" spans="1:6" ht="16.5" customHeight="1">
      <c r="A22" s="13" t="s">
        <v>40</v>
      </c>
      <c r="B22" s="12">
        <f>印書版!B22-公式元!B22</f>
        <v>0</v>
      </c>
      <c r="C22" s="12">
        <f>印書版!C22-公式元!C22</f>
        <v>0</v>
      </c>
      <c r="D22" s="12">
        <f>印書版!D22-公式元!D22</f>
        <v>0</v>
      </c>
      <c r="E22" s="12">
        <f>印書版!E22-公式元!E22</f>
        <v>0</v>
      </c>
      <c r="F22" s="12">
        <f>印書版!F22-公式元!F22</f>
        <v>0</v>
      </c>
    </row>
    <row r="23" spans="1:6" ht="16.5" customHeight="1">
      <c r="A23" s="13" t="s">
        <v>42</v>
      </c>
      <c r="B23" s="12">
        <f>印書版!B23-公式元!B23</f>
        <v>0</v>
      </c>
      <c r="C23" s="12">
        <f>印書版!C23-公式元!C23</f>
        <v>0</v>
      </c>
      <c r="D23" s="12">
        <f>印書版!D23-公式元!D23</f>
        <v>0</v>
      </c>
      <c r="E23" s="12">
        <f>印書版!E23-公式元!E23</f>
        <v>0</v>
      </c>
      <c r="F23" s="12">
        <f>印書版!F23-公式元!F23</f>
        <v>0</v>
      </c>
    </row>
    <row r="24" spans="1:6" ht="16.5" customHeight="1">
      <c r="A24" s="13" t="s">
        <v>44</v>
      </c>
      <c r="B24" s="12">
        <f>印書版!B24-公式元!B24</f>
        <v>0</v>
      </c>
      <c r="C24" s="12">
        <f>印書版!C24-公式元!C24</f>
        <v>0</v>
      </c>
      <c r="D24" s="12">
        <f>印書版!D24-公式元!D24</f>
        <v>0</v>
      </c>
      <c r="E24" s="12">
        <f>印書版!E24-公式元!E24</f>
        <v>0</v>
      </c>
      <c r="F24" s="12">
        <f>印書版!F24-公式元!F24</f>
        <v>0</v>
      </c>
    </row>
    <row r="25" spans="1:6" ht="16.5" customHeight="1">
      <c r="A25" s="13" t="s">
        <v>46</v>
      </c>
      <c r="B25" s="12">
        <f>印書版!B25-公式元!B25</f>
        <v>0</v>
      </c>
      <c r="C25" s="12">
        <f>印書版!C25-公式元!C25</f>
        <v>0</v>
      </c>
      <c r="D25" s="12">
        <f>印書版!D25-公式元!D25</f>
        <v>0</v>
      </c>
      <c r="E25" s="12">
        <f>印書版!E25-公式元!E25</f>
        <v>0</v>
      </c>
      <c r="F25" s="12">
        <f>印書版!F25-公式元!F25</f>
        <v>0</v>
      </c>
    </row>
    <row r="26" spans="1:6" ht="16.5" customHeight="1">
      <c r="A26" s="13" t="s">
        <v>48</v>
      </c>
      <c r="B26" s="12">
        <f>印書版!B26-公式元!B26</f>
        <v>0</v>
      </c>
      <c r="C26" s="12">
        <f>印書版!C26-公式元!C26</f>
        <v>0</v>
      </c>
      <c r="D26" s="12">
        <f>印書版!D26-公式元!D26</f>
        <v>0</v>
      </c>
      <c r="E26" s="12">
        <f>印書版!E26-公式元!E26</f>
        <v>0</v>
      </c>
      <c r="F26" s="12">
        <f>印書版!F26-公式元!F26</f>
        <v>0</v>
      </c>
    </row>
    <row r="27" spans="1:6" ht="16.5" customHeight="1">
      <c r="A27" s="13" t="s">
        <v>50</v>
      </c>
      <c r="B27" s="12">
        <f>印書版!B27-公式元!B27</f>
        <v>0</v>
      </c>
      <c r="C27" s="12">
        <f>印書版!C27-公式元!C27</f>
        <v>0</v>
      </c>
      <c r="D27" s="12">
        <f>印書版!D27-公式元!D27</f>
        <v>0</v>
      </c>
      <c r="E27" s="12">
        <f>印書版!E27-公式元!E27</f>
        <v>0</v>
      </c>
      <c r="F27" s="12">
        <f>印書版!F27-公式元!F27</f>
        <v>0</v>
      </c>
    </row>
    <row r="28" spans="1:6" ht="16.5" customHeight="1">
      <c r="A28" s="13" t="s">
        <v>52</v>
      </c>
      <c r="B28" s="12">
        <f>印書版!B28-公式元!B28</f>
        <v>0</v>
      </c>
      <c r="C28" s="12">
        <f>印書版!C28-公式元!C28</f>
        <v>0</v>
      </c>
      <c r="D28" s="12">
        <f>印書版!D28-公式元!D28</f>
        <v>0</v>
      </c>
      <c r="E28" s="12">
        <f>印書版!E28-公式元!E28</f>
        <v>0</v>
      </c>
      <c r="F28" s="12">
        <f>印書版!F28-公式元!F28</f>
        <v>0</v>
      </c>
    </row>
    <row r="29" spans="1:6" ht="16.5" customHeight="1">
      <c r="A29" s="13" t="s">
        <v>54</v>
      </c>
      <c r="B29" s="12">
        <f>印書版!B29-公式元!B29</f>
        <v>0</v>
      </c>
      <c r="C29" s="12">
        <f>印書版!C29-公式元!C29</f>
        <v>0</v>
      </c>
      <c r="D29" s="12">
        <f>印書版!D29-公式元!D29</f>
        <v>0</v>
      </c>
      <c r="E29" s="12">
        <f>印書版!E29-公式元!E29</f>
        <v>0</v>
      </c>
      <c r="F29" s="12">
        <f>印書版!F29-公式元!F29</f>
        <v>0</v>
      </c>
    </row>
    <row r="30" spans="1:6" ht="16.5" customHeight="1">
      <c r="A30" s="13" t="s">
        <v>56</v>
      </c>
      <c r="B30" s="12">
        <f>印書版!B30-公式元!B30</f>
        <v>0</v>
      </c>
      <c r="C30" s="12">
        <f>印書版!C30-公式元!C30</f>
        <v>0</v>
      </c>
      <c r="D30" s="12">
        <f>印書版!D30-公式元!D30</f>
        <v>0</v>
      </c>
      <c r="E30" s="12">
        <f>印書版!E30-公式元!E30</f>
        <v>0</v>
      </c>
      <c r="F30" s="12">
        <f>印書版!F30-公式元!F30</f>
        <v>0</v>
      </c>
    </row>
    <row r="31" spans="1:6" ht="16.5" customHeight="1">
      <c r="A31" s="13" t="s">
        <v>58</v>
      </c>
      <c r="B31" s="12">
        <f>印書版!B31-公式元!B31</f>
        <v>0</v>
      </c>
      <c r="C31" s="12">
        <f>印書版!C31-公式元!C31</f>
        <v>0</v>
      </c>
      <c r="D31" s="12">
        <f>印書版!D31-公式元!D31</f>
        <v>0</v>
      </c>
      <c r="E31" s="12">
        <f>印書版!E31-公式元!E31</f>
        <v>0</v>
      </c>
      <c r="F31" s="12">
        <f>印書版!F31-公式元!F31</f>
        <v>0</v>
      </c>
    </row>
    <row r="32" spans="1:6" ht="16.5" customHeight="1">
      <c r="A32" s="13" t="s">
        <v>60</v>
      </c>
      <c r="B32" s="12">
        <f>印書版!B32-公式元!B32</f>
        <v>0</v>
      </c>
      <c r="C32" s="12">
        <f>印書版!C32-公式元!C32</f>
        <v>0</v>
      </c>
      <c r="D32" s="12">
        <f>印書版!D32-公式元!D32</f>
        <v>0</v>
      </c>
      <c r="E32" s="12">
        <f>印書版!E32-公式元!E32</f>
        <v>0</v>
      </c>
      <c r="F32" s="12">
        <f>印書版!F32-公式元!F32</f>
        <v>0</v>
      </c>
    </row>
    <row r="33" spans="1:6" ht="16.5" customHeight="1">
      <c r="A33" s="13" t="s">
        <v>61</v>
      </c>
      <c r="B33" s="12">
        <f>印書版!B33-公式元!B33</f>
        <v>0</v>
      </c>
      <c r="C33" s="12">
        <f>印書版!C33-公式元!C33</f>
        <v>0</v>
      </c>
      <c r="D33" s="12">
        <f>印書版!D33-公式元!D33</f>
        <v>0</v>
      </c>
      <c r="E33" s="12">
        <f>印書版!E33-公式元!E33</f>
        <v>0</v>
      </c>
      <c r="F33" s="12">
        <f>印書版!F33-公式元!F33</f>
        <v>0</v>
      </c>
    </row>
    <row r="34" spans="1:6" ht="16.5" customHeight="1">
      <c r="A34" s="13" t="s">
        <v>62</v>
      </c>
      <c r="B34" s="12">
        <f>印書版!B34-公式元!B34</f>
        <v>0</v>
      </c>
      <c r="C34" s="12">
        <f>印書版!C34-公式元!C34</f>
        <v>0</v>
      </c>
      <c r="D34" s="12">
        <f>印書版!D34-公式元!D34</f>
        <v>0</v>
      </c>
      <c r="E34" s="12">
        <f>印書版!E34-公式元!E34</f>
        <v>0</v>
      </c>
      <c r="F34" s="12">
        <f>印書版!F34-公式元!F34</f>
        <v>0</v>
      </c>
    </row>
    <row r="35" spans="1:6" ht="16.5" customHeight="1">
      <c r="A35" s="13" t="s">
        <v>64</v>
      </c>
      <c r="B35" s="12">
        <f>印書版!B35-公式元!B35</f>
        <v>0</v>
      </c>
      <c r="C35" s="12">
        <f>印書版!C35-公式元!C35</f>
        <v>0</v>
      </c>
      <c r="D35" s="12">
        <f>印書版!D35-公式元!D35</f>
        <v>0</v>
      </c>
      <c r="E35" s="12">
        <f>印書版!E35-公式元!E35</f>
        <v>0</v>
      </c>
      <c r="F35" s="12">
        <f>印書版!F35-公式元!F35</f>
        <v>0</v>
      </c>
    </row>
    <row r="36" spans="1:6" ht="16.5" customHeight="1">
      <c r="A36" s="13" t="s">
        <v>66</v>
      </c>
      <c r="B36" s="12">
        <f>印書版!B36-公式元!B36</f>
        <v>0</v>
      </c>
      <c r="C36" s="12">
        <f>印書版!C36-公式元!C36</f>
        <v>0</v>
      </c>
      <c r="D36" s="12">
        <f>印書版!D36-公式元!D36</f>
        <v>0</v>
      </c>
      <c r="E36" s="12">
        <f>印書版!E36-公式元!E36</f>
        <v>0</v>
      </c>
      <c r="F36" s="12">
        <f>印書版!F36-公式元!F36</f>
        <v>0</v>
      </c>
    </row>
    <row r="37" spans="1:6" ht="16.5" customHeight="1">
      <c r="A37" s="13" t="s">
        <v>67</v>
      </c>
      <c r="B37" s="12">
        <f>印書版!B37-公式元!B37</f>
        <v>0</v>
      </c>
      <c r="C37" s="12" t="e">
        <f>印書版!C37-公式元!C37</f>
        <v>#VALUE!</v>
      </c>
      <c r="D37" s="12" t="e">
        <f>印書版!D37-公式元!D37</f>
        <v>#VALUE!</v>
      </c>
      <c r="E37" s="12" t="e">
        <f>印書版!E37-公式元!E37</f>
        <v>#VALUE!</v>
      </c>
      <c r="F37" s="12" t="e">
        <f>印書版!F37-公式元!F37</f>
        <v>#VALUE!</v>
      </c>
    </row>
    <row r="38" spans="1:6" ht="16.5" customHeight="1">
      <c r="A38" s="2" t="s">
        <v>69</v>
      </c>
      <c r="B38" s="12">
        <f>印書版!B38-公式元!B38</f>
        <v>0</v>
      </c>
      <c r="C38" s="12">
        <f>印書版!C38-公式元!C38</f>
        <v>0</v>
      </c>
      <c r="D38" s="12">
        <f>印書版!D38-公式元!D38</f>
        <v>0.25</v>
      </c>
      <c r="E38" s="12" t="e">
        <f>印書版!E38-公式元!E38</f>
        <v>#VALUE!</v>
      </c>
      <c r="F38" s="12">
        <f>印書版!F38-公式元!F38</f>
        <v>-0.25</v>
      </c>
    </row>
    <row r="45" spans="1:6">
      <c r="A45" s="7"/>
      <c r="B45" s="8"/>
      <c r="C45" s="9"/>
      <c r="D45" s="9"/>
      <c r="E45" s="10"/>
      <c r="F45" s="11"/>
    </row>
  </sheetData>
  <mergeCells count="6">
    <mergeCell ref="F1:F2"/>
    <mergeCell ref="A1:A2"/>
    <mergeCell ref="B1:B2"/>
    <mergeCell ref="C1:C2"/>
    <mergeCell ref="D1:D2"/>
    <mergeCell ref="E1:E2"/>
  </mergeCells>
  <phoneticPr fontId="1" type="noConversion"/>
  <pageMargins left="0.39370078740157483" right="0.51181102362204722" top="1.1811023622047245" bottom="0.70866141732283472" header="0.31496062992125984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&amp;16歲入歲出簡明比較分析表&amp;12
中華民國109年01月01日至109年06月30日&amp;L&amp;"標楷體,標準"
&amp;R&amp;"標楷體,標準"
單位:新臺幣元</oddHeader>
    <oddFooter>&amp;C&amp;"標楷體,標準"&amp;10&amp;P&amp;L&amp;R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zoomScaleSheetLayoutView="100" workbookViewId="0">
      <selection activeCell="N1" sqref="N1:N1048576"/>
    </sheetView>
  </sheetViews>
  <sheetFormatPr defaultRowHeight="27.95" customHeight="1"/>
  <cols>
    <col min="1" max="1" width="3.25" style="36" customWidth="1"/>
    <col min="2" max="2" width="26.625" style="37" customWidth="1"/>
    <col min="3" max="4" width="18.625" style="44" customWidth="1"/>
    <col min="5" max="5" width="18.75" style="44" customWidth="1"/>
    <col min="6" max="6" width="10.25" style="64" customWidth="1"/>
    <col min="7" max="7" width="18.75" style="44" customWidth="1"/>
    <col min="8" max="8" width="10.25" style="64" customWidth="1"/>
    <col min="9" max="9" width="16.875" style="44" customWidth="1"/>
    <col min="10" max="11" width="16.5" style="44" customWidth="1"/>
    <col min="12" max="12" width="10.25" style="64" customWidth="1"/>
    <col min="13" max="13" width="17.5" style="45" customWidth="1"/>
    <col min="14" max="14" width="10.25" style="64" customWidth="1"/>
    <col min="15" max="259" width="9" style="30"/>
    <col min="260" max="260" width="3.25" style="30" customWidth="1"/>
    <col min="261" max="261" width="26.625" style="30" customWidth="1"/>
    <col min="262" max="263" width="18.625" style="30" customWidth="1"/>
    <col min="264" max="265" width="18.75" style="30" customWidth="1"/>
    <col min="266" max="266" width="16.875" style="30" customWidth="1"/>
    <col min="267" max="268" width="16.5" style="30" customWidth="1"/>
    <col min="269" max="269" width="17.5" style="30" customWidth="1"/>
    <col min="270" max="515" width="9" style="30"/>
    <col min="516" max="516" width="3.25" style="30" customWidth="1"/>
    <col min="517" max="517" width="26.625" style="30" customWidth="1"/>
    <col min="518" max="519" width="18.625" style="30" customWidth="1"/>
    <col min="520" max="521" width="18.75" style="30" customWidth="1"/>
    <col min="522" max="522" width="16.875" style="30" customWidth="1"/>
    <col min="523" max="524" width="16.5" style="30" customWidth="1"/>
    <col min="525" max="525" width="17.5" style="30" customWidth="1"/>
    <col min="526" max="771" width="9" style="30"/>
    <col min="772" max="772" width="3.25" style="30" customWidth="1"/>
    <col min="773" max="773" width="26.625" style="30" customWidth="1"/>
    <col min="774" max="775" width="18.625" style="30" customWidth="1"/>
    <col min="776" max="777" width="18.75" style="30" customWidth="1"/>
    <col min="778" max="778" width="16.875" style="30" customWidth="1"/>
    <col min="779" max="780" width="16.5" style="30" customWidth="1"/>
    <col min="781" max="781" width="17.5" style="30" customWidth="1"/>
    <col min="782" max="1027" width="9" style="30"/>
    <col min="1028" max="1028" width="3.25" style="30" customWidth="1"/>
    <col min="1029" max="1029" width="26.625" style="30" customWidth="1"/>
    <col min="1030" max="1031" width="18.625" style="30" customWidth="1"/>
    <col min="1032" max="1033" width="18.75" style="30" customWidth="1"/>
    <col min="1034" max="1034" width="16.875" style="30" customWidth="1"/>
    <col min="1035" max="1036" width="16.5" style="30" customWidth="1"/>
    <col min="1037" max="1037" width="17.5" style="30" customWidth="1"/>
    <col min="1038" max="1283" width="9" style="30"/>
    <col min="1284" max="1284" width="3.25" style="30" customWidth="1"/>
    <col min="1285" max="1285" width="26.625" style="30" customWidth="1"/>
    <col min="1286" max="1287" width="18.625" style="30" customWidth="1"/>
    <col min="1288" max="1289" width="18.75" style="30" customWidth="1"/>
    <col min="1290" max="1290" width="16.875" style="30" customWidth="1"/>
    <col min="1291" max="1292" width="16.5" style="30" customWidth="1"/>
    <col min="1293" max="1293" width="17.5" style="30" customWidth="1"/>
    <col min="1294" max="1539" width="9" style="30"/>
    <col min="1540" max="1540" width="3.25" style="30" customWidth="1"/>
    <col min="1541" max="1541" width="26.625" style="30" customWidth="1"/>
    <col min="1542" max="1543" width="18.625" style="30" customWidth="1"/>
    <col min="1544" max="1545" width="18.75" style="30" customWidth="1"/>
    <col min="1546" max="1546" width="16.875" style="30" customWidth="1"/>
    <col min="1547" max="1548" width="16.5" style="30" customWidth="1"/>
    <col min="1549" max="1549" width="17.5" style="30" customWidth="1"/>
    <col min="1550" max="1795" width="9" style="30"/>
    <col min="1796" max="1796" width="3.25" style="30" customWidth="1"/>
    <col min="1797" max="1797" width="26.625" style="30" customWidth="1"/>
    <col min="1798" max="1799" width="18.625" style="30" customWidth="1"/>
    <col min="1800" max="1801" width="18.75" style="30" customWidth="1"/>
    <col min="1802" max="1802" width="16.875" style="30" customWidth="1"/>
    <col min="1803" max="1804" width="16.5" style="30" customWidth="1"/>
    <col min="1805" max="1805" width="17.5" style="30" customWidth="1"/>
    <col min="1806" max="2051" width="9" style="30"/>
    <col min="2052" max="2052" width="3.25" style="30" customWidth="1"/>
    <col min="2053" max="2053" width="26.625" style="30" customWidth="1"/>
    <col min="2054" max="2055" width="18.625" style="30" customWidth="1"/>
    <col min="2056" max="2057" width="18.75" style="30" customWidth="1"/>
    <col min="2058" max="2058" width="16.875" style="30" customWidth="1"/>
    <col min="2059" max="2060" width="16.5" style="30" customWidth="1"/>
    <col min="2061" max="2061" width="17.5" style="30" customWidth="1"/>
    <col min="2062" max="2307" width="9" style="30"/>
    <col min="2308" max="2308" width="3.25" style="30" customWidth="1"/>
    <col min="2309" max="2309" width="26.625" style="30" customWidth="1"/>
    <col min="2310" max="2311" width="18.625" style="30" customWidth="1"/>
    <col min="2312" max="2313" width="18.75" style="30" customWidth="1"/>
    <col min="2314" max="2314" width="16.875" style="30" customWidth="1"/>
    <col min="2315" max="2316" width="16.5" style="30" customWidth="1"/>
    <col min="2317" max="2317" width="17.5" style="30" customWidth="1"/>
    <col min="2318" max="2563" width="9" style="30"/>
    <col min="2564" max="2564" width="3.25" style="30" customWidth="1"/>
    <col min="2565" max="2565" width="26.625" style="30" customWidth="1"/>
    <col min="2566" max="2567" width="18.625" style="30" customWidth="1"/>
    <col min="2568" max="2569" width="18.75" style="30" customWidth="1"/>
    <col min="2570" max="2570" width="16.875" style="30" customWidth="1"/>
    <col min="2571" max="2572" width="16.5" style="30" customWidth="1"/>
    <col min="2573" max="2573" width="17.5" style="30" customWidth="1"/>
    <col min="2574" max="2819" width="9" style="30"/>
    <col min="2820" max="2820" width="3.25" style="30" customWidth="1"/>
    <col min="2821" max="2821" width="26.625" style="30" customWidth="1"/>
    <col min="2822" max="2823" width="18.625" style="30" customWidth="1"/>
    <col min="2824" max="2825" width="18.75" style="30" customWidth="1"/>
    <col min="2826" max="2826" width="16.875" style="30" customWidth="1"/>
    <col min="2827" max="2828" width="16.5" style="30" customWidth="1"/>
    <col min="2829" max="2829" width="17.5" style="30" customWidth="1"/>
    <col min="2830" max="3075" width="9" style="30"/>
    <col min="3076" max="3076" width="3.25" style="30" customWidth="1"/>
    <col min="3077" max="3077" width="26.625" style="30" customWidth="1"/>
    <col min="3078" max="3079" width="18.625" style="30" customWidth="1"/>
    <col min="3080" max="3081" width="18.75" style="30" customWidth="1"/>
    <col min="3082" max="3082" width="16.875" style="30" customWidth="1"/>
    <col min="3083" max="3084" width="16.5" style="30" customWidth="1"/>
    <col min="3085" max="3085" width="17.5" style="30" customWidth="1"/>
    <col min="3086" max="3331" width="9" style="30"/>
    <col min="3332" max="3332" width="3.25" style="30" customWidth="1"/>
    <col min="3333" max="3333" width="26.625" style="30" customWidth="1"/>
    <col min="3334" max="3335" width="18.625" style="30" customWidth="1"/>
    <col min="3336" max="3337" width="18.75" style="30" customWidth="1"/>
    <col min="3338" max="3338" width="16.875" style="30" customWidth="1"/>
    <col min="3339" max="3340" width="16.5" style="30" customWidth="1"/>
    <col min="3341" max="3341" width="17.5" style="30" customWidth="1"/>
    <col min="3342" max="3587" width="9" style="30"/>
    <col min="3588" max="3588" width="3.25" style="30" customWidth="1"/>
    <col min="3589" max="3589" width="26.625" style="30" customWidth="1"/>
    <col min="3590" max="3591" width="18.625" style="30" customWidth="1"/>
    <col min="3592" max="3593" width="18.75" style="30" customWidth="1"/>
    <col min="3594" max="3594" width="16.875" style="30" customWidth="1"/>
    <col min="3595" max="3596" width="16.5" style="30" customWidth="1"/>
    <col min="3597" max="3597" width="17.5" style="30" customWidth="1"/>
    <col min="3598" max="3843" width="9" style="30"/>
    <col min="3844" max="3844" width="3.25" style="30" customWidth="1"/>
    <col min="3845" max="3845" width="26.625" style="30" customWidth="1"/>
    <col min="3846" max="3847" width="18.625" style="30" customWidth="1"/>
    <col min="3848" max="3849" width="18.75" style="30" customWidth="1"/>
    <col min="3850" max="3850" width="16.875" style="30" customWidth="1"/>
    <col min="3851" max="3852" width="16.5" style="30" customWidth="1"/>
    <col min="3853" max="3853" width="17.5" style="30" customWidth="1"/>
    <col min="3854" max="4099" width="9" style="30"/>
    <col min="4100" max="4100" width="3.25" style="30" customWidth="1"/>
    <col min="4101" max="4101" width="26.625" style="30" customWidth="1"/>
    <col min="4102" max="4103" width="18.625" style="30" customWidth="1"/>
    <col min="4104" max="4105" width="18.75" style="30" customWidth="1"/>
    <col min="4106" max="4106" width="16.875" style="30" customWidth="1"/>
    <col min="4107" max="4108" width="16.5" style="30" customWidth="1"/>
    <col min="4109" max="4109" width="17.5" style="30" customWidth="1"/>
    <col min="4110" max="4355" width="9" style="30"/>
    <col min="4356" max="4356" width="3.25" style="30" customWidth="1"/>
    <col min="4357" max="4357" width="26.625" style="30" customWidth="1"/>
    <col min="4358" max="4359" width="18.625" style="30" customWidth="1"/>
    <col min="4360" max="4361" width="18.75" style="30" customWidth="1"/>
    <col min="4362" max="4362" width="16.875" style="30" customWidth="1"/>
    <col min="4363" max="4364" width="16.5" style="30" customWidth="1"/>
    <col min="4365" max="4365" width="17.5" style="30" customWidth="1"/>
    <col min="4366" max="4611" width="9" style="30"/>
    <col min="4612" max="4612" width="3.25" style="30" customWidth="1"/>
    <col min="4613" max="4613" width="26.625" style="30" customWidth="1"/>
    <col min="4614" max="4615" width="18.625" style="30" customWidth="1"/>
    <col min="4616" max="4617" width="18.75" style="30" customWidth="1"/>
    <col min="4618" max="4618" width="16.875" style="30" customWidth="1"/>
    <col min="4619" max="4620" width="16.5" style="30" customWidth="1"/>
    <col min="4621" max="4621" width="17.5" style="30" customWidth="1"/>
    <col min="4622" max="4867" width="9" style="30"/>
    <col min="4868" max="4868" width="3.25" style="30" customWidth="1"/>
    <col min="4869" max="4869" width="26.625" style="30" customWidth="1"/>
    <col min="4870" max="4871" width="18.625" style="30" customWidth="1"/>
    <col min="4872" max="4873" width="18.75" style="30" customWidth="1"/>
    <col min="4874" max="4874" width="16.875" style="30" customWidth="1"/>
    <col min="4875" max="4876" width="16.5" style="30" customWidth="1"/>
    <col min="4877" max="4877" width="17.5" style="30" customWidth="1"/>
    <col min="4878" max="5123" width="9" style="30"/>
    <col min="5124" max="5124" width="3.25" style="30" customWidth="1"/>
    <col min="5125" max="5125" width="26.625" style="30" customWidth="1"/>
    <col min="5126" max="5127" width="18.625" style="30" customWidth="1"/>
    <col min="5128" max="5129" width="18.75" style="30" customWidth="1"/>
    <col min="5130" max="5130" width="16.875" style="30" customWidth="1"/>
    <col min="5131" max="5132" width="16.5" style="30" customWidth="1"/>
    <col min="5133" max="5133" width="17.5" style="30" customWidth="1"/>
    <col min="5134" max="5379" width="9" style="30"/>
    <col min="5380" max="5380" width="3.25" style="30" customWidth="1"/>
    <col min="5381" max="5381" width="26.625" style="30" customWidth="1"/>
    <col min="5382" max="5383" width="18.625" style="30" customWidth="1"/>
    <col min="5384" max="5385" width="18.75" style="30" customWidth="1"/>
    <col min="5386" max="5386" width="16.875" style="30" customWidth="1"/>
    <col min="5387" max="5388" width="16.5" style="30" customWidth="1"/>
    <col min="5389" max="5389" width="17.5" style="30" customWidth="1"/>
    <col min="5390" max="5635" width="9" style="30"/>
    <col min="5636" max="5636" width="3.25" style="30" customWidth="1"/>
    <col min="5637" max="5637" width="26.625" style="30" customWidth="1"/>
    <col min="5638" max="5639" width="18.625" style="30" customWidth="1"/>
    <col min="5640" max="5641" width="18.75" style="30" customWidth="1"/>
    <col min="5642" max="5642" width="16.875" style="30" customWidth="1"/>
    <col min="5643" max="5644" width="16.5" style="30" customWidth="1"/>
    <col min="5645" max="5645" width="17.5" style="30" customWidth="1"/>
    <col min="5646" max="5891" width="9" style="30"/>
    <col min="5892" max="5892" width="3.25" style="30" customWidth="1"/>
    <col min="5893" max="5893" width="26.625" style="30" customWidth="1"/>
    <col min="5894" max="5895" width="18.625" style="30" customWidth="1"/>
    <col min="5896" max="5897" width="18.75" style="30" customWidth="1"/>
    <col min="5898" max="5898" width="16.875" style="30" customWidth="1"/>
    <col min="5899" max="5900" width="16.5" style="30" customWidth="1"/>
    <col min="5901" max="5901" width="17.5" style="30" customWidth="1"/>
    <col min="5902" max="6147" width="9" style="30"/>
    <col min="6148" max="6148" width="3.25" style="30" customWidth="1"/>
    <col min="6149" max="6149" width="26.625" style="30" customWidth="1"/>
    <col min="6150" max="6151" width="18.625" style="30" customWidth="1"/>
    <col min="6152" max="6153" width="18.75" style="30" customWidth="1"/>
    <col min="6154" max="6154" width="16.875" style="30" customWidth="1"/>
    <col min="6155" max="6156" width="16.5" style="30" customWidth="1"/>
    <col min="6157" max="6157" width="17.5" style="30" customWidth="1"/>
    <col min="6158" max="6403" width="9" style="30"/>
    <col min="6404" max="6404" width="3.25" style="30" customWidth="1"/>
    <col min="6405" max="6405" width="26.625" style="30" customWidth="1"/>
    <col min="6406" max="6407" width="18.625" style="30" customWidth="1"/>
    <col min="6408" max="6409" width="18.75" style="30" customWidth="1"/>
    <col min="6410" max="6410" width="16.875" style="30" customWidth="1"/>
    <col min="6411" max="6412" width="16.5" style="30" customWidth="1"/>
    <col min="6413" max="6413" width="17.5" style="30" customWidth="1"/>
    <col min="6414" max="6659" width="9" style="30"/>
    <col min="6660" max="6660" width="3.25" style="30" customWidth="1"/>
    <col min="6661" max="6661" width="26.625" style="30" customWidth="1"/>
    <col min="6662" max="6663" width="18.625" style="30" customWidth="1"/>
    <col min="6664" max="6665" width="18.75" style="30" customWidth="1"/>
    <col min="6666" max="6666" width="16.875" style="30" customWidth="1"/>
    <col min="6667" max="6668" width="16.5" style="30" customWidth="1"/>
    <col min="6669" max="6669" width="17.5" style="30" customWidth="1"/>
    <col min="6670" max="6915" width="9" style="30"/>
    <col min="6916" max="6916" width="3.25" style="30" customWidth="1"/>
    <col min="6917" max="6917" width="26.625" style="30" customWidth="1"/>
    <col min="6918" max="6919" width="18.625" style="30" customWidth="1"/>
    <col min="6920" max="6921" width="18.75" style="30" customWidth="1"/>
    <col min="6922" max="6922" width="16.875" style="30" customWidth="1"/>
    <col min="6923" max="6924" width="16.5" style="30" customWidth="1"/>
    <col min="6925" max="6925" width="17.5" style="30" customWidth="1"/>
    <col min="6926" max="7171" width="9" style="30"/>
    <col min="7172" max="7172" width="3.25" style="30" customWidth="1"/>
    <col min="7173" max="7173" width="26.625" style="30" customWidth="1"/>
    <col min="7174" max="7175" width="18.625" style="30" customWidth="1"/>
    <col min="7176" max="7177" width="18.75" style="30" customWidth="1"/>
    <col min="7178" max="7178" width="16.875" style="30" customWidth="1"/>
    <col min="7179" max="7180" width="16.5" style="30" customWidth="1"/>
    <col min="7181" max="7181" width="17.5" style="30" customWidth="1"/>
    <col min="7182" max="7427" width="9" style="30"/>
    <col min="7428" max="7428" width="3.25" style="30" customWidth="1"/>
    <col min="7429" max="7429" width="26.625" style="30" customWidth="1"/>
    <col min="7430" max="7431" width="18.625" style="30" customWidth="1"/>
    <col min="7432" max="7433" width="18.75" style="30" customWidth="1"/>
    <col min="7434" max="7434" width="16.875" style="30" customWidth="1"/>
    <col min="7435" max="7436" width="16.5" style="30" customWidth="1"/>
    <col min="7437" max="7437" width="17.5" style="30" customWidth="1"/>
    <col min="7438" max="7683" width="9" style="30"/>
    <col min="7684" max="7684" width="3.25" style="30" customWidth="1"/>
    <col min="7685" max="7685" width="26.625" style="30" customWidth="1"/>
    <col min="7686" max="7687" width="18.625" style="30" customWidth="1"/>
    <col min="7688" max="7689" width="18.75" style="30" customWidth="1"/>
    <col min="7690" max="7690" width="16.875" style="30" customWidth="1"/>
    <col min="7691" max="7692" width="16.5" style="30" customWidth="1"/>
    <col min="7693" max="7693" width="17.5" style="30" customWidth="1"/>
    <col min="7694" max="7939" width="9" style="30"/>
    <col min="7940" max="7940" width="3.25" style="30" customWidth="1"/>
    <col min="7941" max="7941" width="26.625" style="30" customWidth="1"/>
    <col min="7942" max="7943" width="18.625" style="30" customWidth="1"/>
    <col min="7944" max="7945" width="18.75" style="30" customWidth="1"/>
    <col min="7946" max="7946" width="16.875" style="30" customWidth="1"/>
    <col min="7947" max="7948" width="16.5" style="30" customWidth="1"/>
    <col min="7949" max="7949" width="17.5" style="30" customWidth="1"/>
    <col min="7950" max="8195" width="9" style="30"/>
    <col min="8196" max="8196" width="3.25" style="30" customWidth="1"/>
    <col min="8197" max="8197" width="26.625" style="30" customWidth="1"/>
    <col min="8198" max="8199" width="18.625" style="30" customWidth="1"/>
    <col min="8200" max="8201" width="18.75" style="30" customWidth="1"/>
    <col min="8202" max="8202" width="16.875" style="30" customWidth="1"/>
    <col min="8203" max="8204" width="16.5" style="30" customWidth="1"/>
    <col min="8205" max="8205" width="17.5" style="30" customWidth="1"/>
    <col min="8206" max="8451" width="9" style="30"/>
    <col min="8452" max="8452" width="3.25" style="30" customWidth="1"/>
    <col min="8453" max="8453" width="26.625" style="30" customWidth="1"/>
    <col min="8454" max="8455" width="18.625" style="30" customWidth="1"/>
    <col min="8456" max="8457" width="18.75" style="30" customWidth="1"/>
    <col min="8458" max="8458" width="16.875" style="30" customWidth="1"/>
    <col min="8459" max="8460" width="16.5" style="30" customWidth="1"/>
    <col min="8461" max="8461" width="17.5" style="30" customWidth="1"/>
    <col min="8462" max="8707" width="9" style="30"/>
    <col min="8708" max="8708" width="3.25" style="30" customWidth="1"/>
    <col min="8709" max="8709" width="26.625" style="30" customWidth="1"/>
    <col min="8710" max="8711" width="18.625" style="30" customWidth="1"/>
    <col min="8712" max="8713" width="18.75" style="30" customWidth="1"/>
    <col min="8714" max="8714" width="16.875" style="30" customWidth="1"/>
    <col min="8715" max="8716" width="16.5" style="30" customWidth="1"/>
    <col min="8717" max="8717" width="17.5" style="30" customWidth="1"/>
    <col min="8718" max="8963" width="9" style="30"/>
    <col min="8964" max="8964" width="3.25" style="30" customWidth="1"/>
    <col min="8965" max="8965" width="26.625" style="30" customWidth="1"/>
    <col min="8966" max="8967" width="18.625" style="30" customWidth="1"/>
    <col min="8968" max="8969" width="18.75" style="30" customWidth="1"/>
    <col min="8970" max="8970" width="16.875" style="30" customWidth="1"/>
    <col min="8971" max="8972" width="16.5" style="30" customWidth="1"/>
    <col min="8973" max="8973" width="17.5" style="30" customWidth="1"/>
    <col min="8974" max="9219" width="9" style="30"/>
    <col min="9220" max="9220" width="3.25" style="30" customWidth="1"/>
    <col min="9221" max="9221" width="26.625" style="30" customWidth="1"/>
    <col min="9222" max="9223" width="18.625" style="30" customWidth="1"/>
    <col min="9224" max="9225" width="18.75" style="30" customWidth="1"/>
    <col min="9226" max="9226" width="16.875" style="30" customWidth="1"/>
    <col min="9227" max="9228" width="16.5" style="30" customWidth="1"/>
    <col min="9229" max="9229" width="17.5" style="30" customWidth="1"/>
    <col min="9230" max="9475" width="9" style="30"/>
    <col min="9476" max="9476" width="3.25" style="30" customWidth="1"/>
    <col min="9477" max="9477" width="26.625" style="30" customWidth="1"/>
    <col min="9478" max="9479" width="18.625" style="30" customWidth="1"/>
    <col min="9480" max="9481" width="18.75" style="30" customWidth="1"/>
    <col min="9482" max="9482" width="16.875" style="30" customWidth="1"/>
    <col min="9483" max="9484" width="16.5" style="30" customWidth="1"/>
    <col min="9485" max="9485" width="17.5" style="30" customWidth="1"/>
    <col min="9486" max="9731" width="9" style="30"/>
    <col min="9732" max="9732" width="3.25" style="30" customWidth="1"/>
    <col min="9733" max="9733" width="26.625" style="30" customWidth="1"/>
    <col min="9734" max="9735" width="18.625" style="30" customWidth="1"/>
    <col min="9736" max="9737" width="18.75" style="30" customWidth="1"/>
    <col min="9738" max="9738" width="16.875" style="30" customWidth="1"/>
    <col min="9739" max="9740" width="16.5" style="30" customWidth="1"/>
    <col min="9741" max="9741" width="17.5" style="30" customWidth="1"/>
    <col min="9742" max="9987" width="9" style="30"/>
    <col min="9988" max="9988" width="3.25" style="30" customWidth="1"/>
    <col min="9989" max="9989" width="26.625" style="30" customWidth="1"/>
    <col min="9990" max="9991" width="18.625" style="30" customWidth="1"/>
    <col min="9992" max="9993" width="18.75" style="30" customWidth="1"/>
    <col min="9994" max="9994" width="16.875" style="30" customWidth="1"/>
    <col min="9995" max="9996" width="16.5" style="30" customWidth="1"/>
    <col min="9997" max="9997" width="17.5" style="30" customWidth="1"/>
    <col min="9998" max="10243" width="9" style="30"/>
    <col min="10244" max="10244" width="3.25" style="30" customWidth="1"/>
    <col min="10245" max="10245" width="26.625" style="30" customWidth="1"/>
    <col min="10246" max="10247" width="18.625" style="30" customWidth="1"/>
    <col min="10248" max="10249" width="18.75" style="30" customWidth="1"/>
    <col min="10250" max="10250" width="16.875" style="30" customWidth="1"/>
    <col min="10251" max="10252" width="16.5" style="30" customWidth="1"/>
    <col min="10253" max="10253" width="17.5" style="30" customWidth="1"/>
    <col min="10254" max="10499" width="9" style="30"/>
    <col min="10500" max="10500" width="3.25" style="30" customWidth="1"/>
    <col min="10501" max="10501" width="26.625" style="30" customWidth="1"/>
    <col min="10502" max="10503" width="18.625" style="30" customWidth="1"/>
    <col min="10504" max="10505" width="18.75" style="30" customWidth="1"/>
    <col min="10506" max="10506" width="16.875" style="30" customWidth="1"/>
    <col min="10507" max="10508" width="16.5" style="30" customWidth="1"/>
    <col min="10509" max="10509" width="17.5" style="30" customWidth="1"/>
    <col min="10510" max="10755" width="9" style="30"/>
    <col min="10756" max="10756" width="3.25" style="30" customWidth="1"/>
    <col min="10757" max="10757" width="26.625" style="30" customWidth="1"/>
    <col min="10758" max="10759" width="18.625" style="30" customWidth="1"/>
    <col min="10760" max="10761" width="18.75" style="30" customWidth="1"/>
    <col min="10762" max="10762" width="16.875" style="30" customWidth="1"/>
    <col min="10763" max="10764" width="16.5" style="30" customWidth="1"/>
    <col min="10765" max="10765" width="17.5" style="30" customWidth="1"/>
    <col min="10766" max="11011" width="9" style="30"/>
    <col min="11012" max="11012" width="3.25" style="30" customWidth="1"/>
    <col min="11013" max="11013" width="26.625" style="30" customWidth="1"/>
    <col min="11014" max="11015" width="18.625" style="30" customWidth="1"/>
    <col min="11016" max="11017" width="18.75" style="30" customWidth="1"/>
    <col min="11018" max="11018" width="16.875" style="30" customWidth="1"/>
    <col min="11019" max="11020" width="16.5" style="30" customWidth="1"/>
    <col min="11021" max="11021" width="17.5" style="30" customWidth="1"/>
    <col min="11022" max="11267" width="9" style="30"/>
    <col min="11268" max="11268" width="3.25" style="30" customWidth="1"/>
    <col min="11269" max="11269" width="26.625" style="30" customWidth="1"/>
    <col min="11270" max="11271" width="18.625" style="30" customWidth="1"/>
    <col min="11272" max="11273" width="18.75" style="30" customWidth="1"/>
    <col min="11274" max="11274" width="16.875" style="30" customWidth="1"/>
    <col min="11275" max="11276" width="16.5" style="30" customWidth="1"/>
    <col min="11277" max="11277" width="17.5" style="30" customWidth="1"/>
    <col min="11278" max="11523" width="9" style="30"/>
    <col min="11524" max="11524" width="3.25" style="30" customWidth="1"/>
    <col min="11525" max="11525" width="26.625" style="30" customWidth="1"/>
    <col min="11526" max="11527" width="18.625" style="30" customWidth="1"/>
    <col min="11528" max="11529" width="18.75" style="30" customWidth="1"/>
    <col min="11530" max="11530" width="16.875" style="30" customWidth="1"/>
    <col min="11531" max="11532" width="16.5" style="30" customWidth="1"/>
    <col min="11533" max="11533" width="17.5" style="30" customWidth="1"/>
    <col min="11534" max="11779" width="9" style="30"/>
    <col min="11780" max="11780" width="3.25" style="30" customWidth="1"/>
    <col min="11781" max="11781" width="26.625" style="30" customWidth="1"/>
    <col min="11782" max="11783" width="18.625" style="30" customWidth="1"/>
    <col min="11784" max="11785" width="18.75" style="30" customWidth="1"/>
    <col min="11786" max="11786" width="16.875" style="30" customWidth="1"/>
    <col min="11787" max="11788" width="16.5" style="30" customWidth="1"/>
    <col min="11789" max="11789" width="17.5" style="30" customWidth="1"/>
    <col min="11790" max="12035" width="9" style="30"/>
    <col min="12036" max="12036" width="3.25" style="30" customWidth="1"/>
    <col min="12037" max="12037" width="26.625" style="30" customWidth="1"/>
    <col min="12038" max="12039" width="18.625" style="30" customWidth="1"/>
    <col min="12040" max="12041" width="18.75" style="30" customWidth="1"/>
    <col min="12042" max="12042" width="16.875" style="30" customWidth="1"/>
    <col min="12043" max="12044" width="16.5" style="30" customWidth="1"/>
    <col min="12045" max="12045" width="17.5" style="30" customWidth="1"/>
    <col min="12046" max="12291" width="9" style="30"/>
    <col min="12292" max="12292" width="3.25" style="30" customWidth="1"/>
    <col min="12293" max="12293" width="26.625" style="30" customWidth="1"/>
    <col min="12294" max="12295" width="18.625" style="30" customWidth="1"/>
    <col min="12296" max="12297" width="18.75" style="30" customWidth="1"/>
    <col min="12298" max="12298" width="16.875" style="30" customWidth="1"/>
    <col min="12299" max="12300" width="16.5" style="30" customWidth="1"/>
    <col min="12301" max="12301" width="17.5" style="30" customWidth="1"/>
    <col min="12302" max="12547" width="9" style="30"/>
    <col min="12548" max="12548" width="3.25" style="30" customWidth="1"/>
    <col min="12549" max="12549" width="26.625" style="30" customWidth="1"/>
    <col min="12550" max="12551" width="18.625" style="30" customWidth="1"/>
    <col min="12552" max="12553" width="18.75" style="30" customWidth="1"/>
    <col min="12554" max="12554" width="16.875" style="30" customWidth="1"/>
    <col min="12555" max="12556" width="16.5" style="30" customWidth="1"/>
    <col min="12557" max="12557" width="17.5" style="30" customWidth="1"/>
    <col min="12558" max="12803" width="9" style="30"/>
    <col min="12804" max="12804" width="3.25" style="30" customWidth="1"/>
    <col min="12805" max="12805" width="26.625" style="30" customWidth="1"/>
    <col min="12806" max="12807" width="18.625" style="30" customWidth="1"/>
    <col min="12808" max="12809" width="18.75" style="30" customWidth="1"/>
    <col min="12810" max="12810" width="16.875" style="30" customWidth="1"/>
    <col min="12811" max="12812" width="16.5" style="30" customWidth="1"/>
    <col min="12813" max="12813" width="17.5" style="30" customWidth="1"/>
    <col min="12814" max="13059" width="9" style="30"/>
    <col min="13060" max="13060" width="3.25" style="30" customWidth="1"/>
    <col min="13061" max="13061" width="26.625" style="30" customWidth="1"/>
    <col min="13062" max="13063" width="18.625" style="30" customWidth="1"/>
    <col min="13064" max="13065" width="18.75" style="30" customWidth="1"/>
    <col min="13066" max="13066" width="16.875" style="30" customWidth="1"/>
    <col min="13067" max="13068" width="16.5" style="30" customWidth="1"/>
    <col min="13069" max="13069" width="17.5" style="30" customWidth="1"/>
    <col min="13070" max="13315" width="9" style="30"/>
    <col min="13316" max="13316" width="3.25" style="30" customWidth="1"/>
    <col min="13317" max="13317" width="26.625" style="30" customWidth="1"/>
    <col min="13318" max="13319" width="18.625" style="30" customWidth="1"/>
    <col min="13320" max="13321" width="18.75" style="30" customWidth="1"/>
    <col min="13322" max="13322" width="16.875" style="30" customWidth="1"/>
    <col min="13323" max="13324" width="16.5" style="30" customWidth="1"/>
    <col min="13325" max="13325" width="17.5" style="30" customWidth="1"/>
    <col min="13326" max="13571" width="9" style="30"/>
    <col min="13572" max="13572" width="3.25" style="30" customWidth="1"/>
    <col min="13573" max="13573" width="26.625" style="30" customWidth="1"/>
    <col min="13574" max="13575" width="18.625" style="30" customWidth="1"/>
    <col min="13576" max="13577" width="18.75" style="30" customWidth="1"/>
    <col min="13578" max="13578" width="16.875" style="30" customWidth="1"/>
    <col min="13579" max="13580" width="16.5" style="30" customWidth="1"/>
    <col min="13581" max="13581" width="17.5" style="30" customWidth="1"/>
    <col min="13582" max="13827" width="9" style="30"/>
    <col min="13828" max="13828" width="3.25" style="30" customWidth="1"/>
    <col min="13829" max="13829" width="26.625" style="30" customWidth="1"/>
    <col min="13830" max="13831" width="18.625" style="30" customWidth="1"/>
    <col min="13832" max="13833" width="18.75" style="30" customWidth="1"/>
    <col min="13834" max="13834" width="16.875" style="30" customWidth="1"/>
    <col min="13835" max="13836" width="16.5" style="30" customWidth="1"/>
    <col min="13837" max="13837" width="17.5" style="30" customWidth="1"/>
    <col min="13838" max="14083" width="9" style="30"/>
    <col min="14084" max="14084" width="3.25" style="30" customWidth="1"/>
    <col min="14085" max="14085" width="26.625" style="30" customWidth="1"/>
    <col min="14086" max="14087" width="18.625" style="30" customWidth="1"/>
    <col min="14088" max="14089" width="18.75" style="30" customWidth="1"/>
    <col min="14090" max="14090" width="16.875" style="30" customWidth="1"/>
    <col min="14091" max="14092" width="16.5" style="30" customWidth="1"/>
    <col min="14093" max="14093" width="17.5" style="30" customWidth="1"/>
    <col min="14094" max="14339" width="9" style="30"/>
    <col min="14340" max="14340" width="3.25" style="30" customWidth="1"/>
    <col min="14341" max="14341" width="26.625" style="30" customWidth="1"/>
    <col min="14342" max="14343" width="18.625" style="30" customWidth="1"/>
    <col min="14344" max="14345" width="18.75" style="30" customWidth="1"/>
    <col min="14346" max="14346" width="16.875" style="30" customWidth="1"/>
    <col min="14347" max="14348" width="16.5" style="30" customWidth="1"/>
    <col min="14349" max="14349" width="17.5" style="30" customWidth="1"/>
    <col min="14350" max="14595" width="9" style="30"/>
    <col min="14596" max="14596" width="3.25" style="30" customWidth="1"/>
    <col min="14597" max="14597" width="26.625" style="30" customWidth="1"/>
    <col min="14598" max="14599" width="18.625" style="30" customWidth="1"/>
    <col min="14600" max="14601" width="18.75" style="30" customWidth="1"/>
    <col min="14602" max="14602" width="16.875" style="30" customWidth="1"/>
    <col min="14603" max="14604" width="16.5" style="30" customWidth="1"/>
    <col min="14605" max="14605" width="17.5" style="30" customWidth="1"/>
    <col min="14606" max="14851" width="9" style="30"/>
    <col min="14852" max="14852" width="3.25" style="30" customWidth="1"/>
    <col min="14853" max="14853" width="26.625" style="30" customWidth="1"/>
    <col min="14854" max="14855" width="18.625" style="30" customWidth="1"/>
    <col min="14856" max="14857" width="18.75" style="30" customWidth="1"/>
    <col min="14858" max="14858" width="16.875" style="30" customWidth="1"/>
    <col min="14859" max="14860" width="16.5" style="30" customWidth="1"/>
    <col min="14861" max="14861" width="17.5" style="30" customWidth="1"/>
    <col min="14862" max="15107" width="9" style="30"/>
    <col min="15108" max="15108" width="3.25" style="30" customWidth="1"/>
    <col min="15109" max="15109" width="26.625" style="30" customWidth="1"/>
    <col min="15110" max="15111" width="18.625" style="30" customWidth="1"/>
    <col min="15112" max="15113" width="18.75" style="30" customWidth="1"/>
    <col min="15114" max="15114" width="16.875" style="30" customWidth="1"/>
    <col min="15115" max="15116" width="16.5" style="30" customWidth="1"/>
    <col min="15117" max="15117" width="17.5" style="30" customWidth="1"/>
    <col min="15118" max="15363" width="9" style="30"/>
    <col min="15364" max="15364" width="3.25" style="30" customWidth="1"/>
    <col min="15365" max="15365" width="26.625" style="30" customWidth="1"/>
    <col min="15366" max="15367" width="18.625" style="30" customWidth="1"/>
    <col min="15368" max="15369" width="18.75" style="30" customWidth="1"/>
    <col min="15370" max="15370" width="16.875" style="30" customWidth="1"/>
    <col min="15371" max="15372" width="16.5" style="30" customWidth="1"/>
    <col min="15373" max="15373" width="17.5" style="30" customWidth="1"/>
    <col min="15374" max="15619" width="9" style="30"/>
    <col min="15620" max="15620" width="3.25" style="30" customWidth="1"/>
    <col min="15621" max="15621" width="26.625" style="30" customWidth="1"/>
    <col min="15622" max="15623" width="18.625" style="30" customWidth="1"/>
    <col min="15624" max="15625" width="18.75" style="30" customWidth="1"/>
    <col min="15626" max="15626" width="16.875" style="30" customWidth="1"/>
    <col min="15627" max="15628" width="16.5" style="30" customWidth="1"/>
    <col min="15629" max="15629" width="17.5" style="30" customWidth="1"/>
    <col min="15630" max="15875" width="9" style="30"/>
    <col min="15876" max="15876" width="3.25" style="30" customWidth="1"/>
    <col min="15877" max="15877" width="26.625" style="30" customWidth="1"/>
    <col min="15878" max="15879" width="18.625" style="30" customWidth="1"/>
    <col min="15880" max="15881" width="18.75" style="30" customWidth="1"/>
    <col min="15882" max="15882" width="16.875" style="30" customWidth="1"/>
    <col min="15883" max="15884" width="16.5" style="30" customWidth="1"/>
    <col min="15885" max="15885" width="17.5" style="30" customWidth="1"/>
    <col min="15886" max="16131" width="9" style="30"/>
    <col min="16132" max="16132" width="3.25" style="30" customWidth="1"/>
    <col min="16133" max="16133" width="26.625" style="30" customWidth="1"/>
    <col min="16134" max="16135" width="18.625" style="30" customWidth="1"/>
    <col min="16136" max="16137" width="18.75" style="30" customWidth="1"/>
    <col min="16138" max="16138" width="16.875" style="30" customWidth="1"/>
    <col min="16139" max="16140" width="16.5" style="30" customWidth="1"/>
    <col min="16141" max="16141" width="17.5" style="30" customWidth="1"/>
    <col min="16142" max="16384" width="9" style="30"/>
  </cols>
  <sheetData>
    <row r="1" spans="1:14" ht="19.5">
      <c r="A1" s="27"/>
      <c r="B1" s="28"/>
      <c r="C1" s="95" t="s">
        <v>70</v>
      </c>
      <c r="D1" s="96"/>
      <c r="E1" s="96"/>
      <c r="F1" s="59"/>
      <c r="G1" s="97" t="s">
        <v>71</v>
      </c>
      <c r="H1" s="97"/>
      <c r="I1" s="98"/>
      <c r="J1" s="98"/>
      <c r="K1" s="98"/>
      <c r="L1" s="66"/>
      <c r="M1" s="29"/>
      <c r="N1" s="66"/>
    </row>
    <row r="2" spans="1:14" ht="21">
      <c r="A2" s="27"/>
      <c r="B2" s="99" t="s">
        <v>72</v>
      </c>
      <c r="C2" s="100"/>
      <c r="D2" s="100"/>
      <c r="E2" s="100"/>
      <c r="F2" s="60"/>
      <c r="G2" s="101" t="s">
        <v>73</v>
      </c>
      <c r="H2" s="101"/>
      <c r="I2" s="101"/>
      <c r="J2" s="101"/>
      <c r="K2" s="101"/>
      <c r="L2" s="67"/>
      <c r="M2" s="29"/>
      <c r="N2" s="67"/>
    </row>
    <row r="3" spans="1:14" ht="16.5">
      <c r="A3" s="102" t="s">
        <v>74</v>
      </c>
      <c r="B3" s="102"/>
      <c r="C3" s="103" t="s">
        <v>75</v>
      </c>
      <c r="D3" s="103"/>
      <c r="E3" s="103"/>
      <c r="F3" s="61"/>
      <c r="G3" s="104" t="s">
        <v>76</v>
      </c>
      <c r="H3" s="104"/>
      <c r="I3" s="104"/>
      <c r="J3" s="104"/>
      <c r="K3" s="104"/>
      <c r="L3" s="68"/>
      <c r="M3" s="31" t="s">
        <v>77</v>
      </c>
      <c r="N3" s="68"/>
    </row>
    <row r="4" spans="1:14" s="32" customFormat="1" ht="26.25" customHeight="1">
      <c r="A4" s="90" t="s">
        <v>78</v>
      </c>
      <c r="B4" s="91"/>
      <c r="C4" s="92" t="s">
        <v>1</v>
      </c>
      <c r="D4" s="93"/>
      <c r="E4" s="94"/>
      <c r="F4" s="62"/>
      <c r="G4" s="88" t="s">
        <v>2</v>
      </c>
      <c r="H4" s="62"/>
      <c r="I4" s="92" t="s">
        <v>3</v>
      </c>
      <c r="J4" s="93"/>
      <c r="K4" s="94"/>
      <c r="L4" s="62"/>
      <c r="M4" s="84" t="s">
        <v>5</v>
      </c>
      <c r="N4" s="62"/>
    </row>
    <row r="5" spans="1:14" s="32" customFormat="1" ht="28.5" customHeight="1">
      <c r="A5" s="33" t="s">
        <v>79</v>
      </c>
      <c r="B5" s="34" t="s">
        <v>80</v>
      </c>
      <c r="C5" s="35" t="s">
        <v>81</v>
      </c>
      <c r="D5" s="35" t="s">
        <v>82</v>
      </c>
      <c r="E5" s="35" t="s">
        <v>83</v>
      </c>
      <c r="F5" s="63" t="s">
        <v>143</v>
      </c>
      <c r="G5" s="89"/>
      <c r="H5" s="63" t="s">
        <v>143</v>
      </c>
      <c r="I5" s="25" t="s">
        <v>84</v>
      </c>
      <c r="J5" s="25" t="s">
        <v>85</v>
      </c>
      <c r="K5" s="25" t="s">
        <v>83</v>
      </c>
      <c r="L5" s="63" t="s">
        <v>143</v>
      </c>
      <c r="M5" s="85"/>
      <c r="N5" s="63" t="s">
        <v>143</v>
      </c>
    </row>
    <row r="6" spans="1:14" ht="27.95" customHeight="1">
      <c r="A6" s="36" t="s">
        <v>86</v>
      </c>
      <c r="B6" s="37" t="s">
        <v>83</v>
      </c>
      <c r="C6" s="38">
        <v>2077568744000</v>
      </c>
      <c r="D6" s="38" t="s">
        <v>68</v>
      </c>
      <c r="E6" s="38">
        <v>2077568744000</v>
      </c>
      <c r="F6" s="64">
        <f>印書版!B9-印書版與歲出勾稽!E6</f>
        <v>0</v>
      </c>
      <c r="G6" s="38">
        <v>1141432431173</v>
      </c>
      <c r="H6" s="64">
        <f>印書版!C9-印書版與歲出勾稽!G6</f>
        <v>0</v>
      </c>
      <c r="I6" s="38">
        <v>1022669575543</v>
      </c>
      <c r="J6" s="38">
        <v>37386276830</v>
      </c>
      <c r="K6" s="38">
        <v>1060055852373</v>
      </c>
      <c r="L6" s="64">
        <f>印書版!D9-印書版與歲出勾稽!K6</f>
        <v>0</v>
      </c>
      <c r="M6" s="18">
        <v>81376578800</v>
      </c>
      <c r="N6" s="64">
        <f>印書版!F9-印書版與歲出勾稽!M6</f>
        <v>0</v>
      </c>
    </row>
    <row r="7" spans="1:14" ht="27.95" customHeight="1">
      <c r="A7" s="36" t="s">
        <v>87</v>
      </c>
      <c r="B7" s="37" t="s">
        <v>88</v>
      </c>
      <c r="C7" s="38">
        <v>14029110000</v>
      </c>
      <c r="D7" s="38" t="s">
        <v>68</v>
      </c>
      <c r="E7" s="38">
        <v>14029110000</v>
      </c>
      <c r="F7" s="64">
        <f>印書版!B10-印書版與歲出勾稽!E7</f>
        <v>0</v>
      </c>
      <c r="G7" s="38">
        <v>6847057000</v>
      </c>
      <c r="H7" s="64">
        <f>印書版!C10-印書版與歲出勾稽!G7</f>
        <v>0</v>
      </c>
      <c r="I7" s="38">
        <v>5337590187</v>
      </c>
      <c r="J7" s="38">
        <v>207554162</v>
      </c>
      <c r="K7" s="38">
        <v>5545144349</v>
      </c>
      <c r="L7" s="64">
        <f>印書版!D10-印書版與歲出勾稽!K7</f>
        <v>0</v>
      </c>
      <c r="M7" s="18">
        <v>1301912651</v>
      </c>
      <c r="N7" s="64">
        <f>印書版!F10-印書版與歲出勾稽!M7</f>
        <v>0</v>
      </c>
    </row>
    <row r="8" spans="1:14" ht="27.95" customHeight="1">
      <c r="A8" s="36" t="s">
        <v>89</v>
      </c>
      <c r="B8" s="37" t="s">
        <v>90</v>
      </c>
      <c r="C8" s="38">
        <v>26300519000</v>
      </c>
      <c r="D8" s="38">
        <v>28776000</v>
      </c>
      <c r="E8" s="38">
        <v>26329295000</v>
      </c>
      <c r="F8" s="64">
        <f>印書版!B11-印書版與歲出勾稽!E8</f>
        <v>0</v>
      </c>
      <c r="G8" s="38">
        <v>12801247000</v>
      </c>
      <c r="H8" s="64">
        <f>印書版!C11-印書版與歲出勾稽!G8</f>
        <v>0</v>
      </c>
      <c r="I8" s="38">
        <v>9922574249</v>
      </c>
      <c r="J8" s="38">
        <v>1779510405</v>
      </c>
      <c r="K8" s="38">
        <v>11702084654</v>
      </c>
      <c r="L8" s="64">
        <f>印書版!D11-印書版與歲出勾稽!K8</f>
        <v>0</v>
      </c>
      <c r="M8" s="18">
        <v>1099162346</v>
      </c>
      <c r="N8" s="64">
        <f>印書版!F11-印書版與歲出勾稽!M8</f>
        <v>0</v>
      </c>
    </row>
    <row r="9" spans="1:14" ht="27.95" customHeight="1">
      <c r="A9" s="36" t="s">
        <v>91</v>
      </c>
      <c r="B9" s="37" t="s">
        <v>92</v>
      </c>
      <c r="C9" s="38">
        <v>3513850000</v>
      </c>
      <c r="D9" s="38" t="s">
        <v>68</v>
      </c>
      <c r="E9" s="38">
        <v>3513850000</v>
      </c>
      <c r="F9" s="64">
        <f>印書版!B12-印書版與歲出勾稽!E9</f>
        <v>0</v>
      </c>
      <c r="G9" s="38">
        <v>1793207000</v>
      </c>
      <c r="H9" s="64">
        <f>印書版!C12-印書版與歲出勾稽!G9</f>
        <v>0</v>
      </c>
      <c r="I9" s="38">
        <v>1592750336</v>
      </c>
      <c r="J9" s="38">
        <v>6533334</v>
      </c>
      <c r="K9" s="38">
        <v>1599283670</v>
      </c>
      <c r="L9" s="64">
        <f>印書版!D12-印書版與歲出勾稽!K9</f>
        <v>0</v>
      </c>
      <c r="M9" s="18">
        <v>193923330</v>
      </c>
      <c r="N9" s="64">
        <f>印書版!F12-印書版與歲出勾稽!M9</f>
        <v>0</v>
      </c>
    </row>
    <row r="10" spans="1:14" ht="27.95" customHeight="1">
      <c r="A10" s="36" t="s">
        <v>93</v>
      </c>
      <c r="B10" s="37" t="s">
        <v>94</v>
      </c>
      <c r="C10" s="38">
        <v>23324401000</v>
      </c>
      <c r="D10" s="38" t="s">
        <v>68</v>
      </c>
      <c r="E10" s="38">
        <v>23324401000</v>
      </c>
      <c r="F10" s="64">
        <f>印書版!B13-印書版與歲出勾稽!E10</f>
        <v>0</v>
      </c>
      <c r="G10" s="38">
        <v>12981012000</v>
      </c>
      <c r="H10" s="64">
        <f>印書版!C13-印書版與歲出勾稽!G10</f>
        <v>0</v>
      </c>
      <c r="I10" s="38">
        <v>11825439159</v>
      </c>
      <c r="J10" s="38">
        <v>508652266</v>
      </c>
      <c r="K10" s="38">
        <v>12334091425</v>
      </c>
      <c r="L10" s="64">
        <f>印書版!D13-印書版與歲出勾稽!K10</f>
        <v>0</v>
      </c>
      <c r="M10" s="18">
        <v>646920575</v>
      </c>
      <c r="N10" s="64">
        <f>印書版!F13-印書版與歲出勾稽!M10</f>
        <v>0</v>
      </c>
    </row>
    <row r="11" spans="1:14" ht="27.95" customHeight="1">
      <c r="A11" s="36" t="s">
        <v>95</v>
      </c>
      <c r="B11" s="37" t="s">
        <v>96</v>
      </c>
      <c r="C11" s="38">
        <v>25775655000</v>
      </c>
      <c r="D11" s="38" t="s">
        <v>68</v>
      </c>
      <c r="E11" s="38">
        <v>25775655000</v>
      </c>
      <c r="F11" s="64">
        <f>印書版!B14-印書版與歲出勾稽!E11</f>
        <v>0</v>
      </c>
      <c r="G11" s="38">
        <v>17551895000</v>
      </c>
      <c r="H11" s="64">
        <f>印書版!C14-印書版與歲出勾稽!G11</f>
        <v>0</v>
      </c>
      <c r="I11" s="38">
        <v>16131604542</v>
      </c>
      <c r="J11" s="38">
        <v>167401393</v>
      </c>
      <c r="K11" s="38">
        <v>16299005935</v>
      </c>
      <c r="L11" s="64">
        <f>印書版!D14-印書版與歲出勾稽!K11</f>
        <v>0</v>
      </c>
      <c r="M11" s="18">
        <v>1252889065</v>
      </c>
      <c r="N11" s="64">
        <f>印書版!F14-印書版與歲出勾稽!M11</f>
        <v>0</v>
      </c>
    </row>
    <row r="12" spans="1:14" ht="27.95" customHeight="1">
      <c r="A12" s="36" t="s">
        <v>97</v>
      </c>
      <c r="B12" s="37" t="s">
        <v>98</v>
      </c>
      <c r="C12" s="38">
        <v>2195399000</v>
      </c>
      <c r="D12" s="38">
        <v>16802000</v>
      </c>
      <c r="E12" s="38">
        <v>2212201000</v>
      </c>
      <c r="F12" s="64">
        <f>印書版!B15-印書版與歲出勾稽!E12</f>
        <v>0</v>
      </c>
      <c r="G12" s="38">
        <v>1284533000</v>
      </c>
      <c r="H12" s="64">
        <f>印書版!C15-印書版與歲出勾稽!G12</f>
        <v>0</v>
      </c>
      <c r="I12" s="38">
        <v>1163266154</v>
      </c>
      <c r="J12" s="38">
        <v>1040943</v>
      </c>
      <c r="K12" s="38">
        <v>1164307097</v>
      </c>
      <c r="L12" s="64">
        <f>印書版!D15-印書版與歲出勾稽!K12</f>
        <v>0</v>
      </c>
      <c r="M12" s="18">
        <v>120225903</v>
      </c>
      <c r="N12" s="64">
        <f>印書版!F15-印書版與歲出勾稽!M12</f>
        <v>0</v>
      </c>
    </row>
    <row r="13" spans="1:14" ht="27.95" customHeight="1">
      <c r="A13" s="36" t="s">
        <v>99</v>
      </c>
      <c r="B13" s="37" t="s">
        <v>100</v>
      </c>
      <c r="C13" s="38">
        <v>62209916000</v>
      </c>
      <c r="D13" s="38">
        <v>71144000</v>
      </c>
      <c r="E13" s="38">
        <v>62281060000</v>
      </c>
      <c r="F13" s="64">
        <f>印書版!B16-印書版與歲出勾稽!E13</f>
        <v>0</v>
      </c>
      <c r="G13" s="38">
        <v>31685455000</v>
      </c>
      <c r="H13" s="64">
        <f>印書版!C16-印書版與歲出勾稽!G13</f>
        <v>0</v>
      </c>
      <c r="I13" s="38">
        <v>28283940679</v>
      </c>
      <c r="J13" s="38">
        <v>1750132675</v>
      </c>
      <c r="K13" s="38">
        <v>30034073354</v>
      </c>
      <c r="L13" s="64">
        <f>印書版!D16-印書版與歲出勾稽!K13</f>
        <v>0</v>
      </c>
      <c r="M13" s="18">
        <v>1651381646</v>
      </c>
      <c r="N13" s="64">
        <f>印書版!F16-印書版與歲出勾稽!M13</f>
        <v>0</v>
      </c>
    </row>
    <row r="14" spans="1:14" ht="27.95" customHeight="1">
      <c r="A14" s="36" t="s">
        <v>101</v>
      </c>
      <c r="B14" s="37" t="s">
        <v>102</v>
      </c>
      <c r="C14" s="38">
        <v>28084973000</v>
      </c>
      <c r="D14" s="38" t="s">
        <v>68</v>
      </c>
      <c r="E14" s="38">
        <v>28084973000</v>
      </c>
      <c r="F14" s="64">
        <f>印書版!B17-印書版與歲出勾稽!E14</f>
        <v>0</v>
      </c>
      <c r="G14" s="38">
        <v>14227607000</v>
      </c>
      <c r="H14" s="64">
        <f>印書版!C17-印書版與歲出勾稽!G14</f>
        <v>0</v>
      </c>
      <c r="I14" s="38">
        <v>7614643269</v>
      </c>
      <c r="J14" s="38">
        <v>2680415876</v>
      </c>
      <c r="K14" s="38">
        <v>10295059145</v>
      </c>
      <c r="L14" s="64">
        <f>印書版!D17-印書版與歲出勾稽!K14</f>
        <v>0</v>
      </c>
      <c r="M14" s="18">
        <v>3932547855</v>
      </c>
      <c r="N14" s="64">
        <f>印書版!F17-印書版與歲出勾稽!M14</f>
        <v>0</v>
      </c>
    </row>
    <row r="15" spans="1:14" ht="27.95" customHeight="1">
      <c r="A15" s="36" t="s">
        <v>103</v>
      </c>
      <c r="B15" s="37" t="s">
        <v>104</v>
      </c>
      <c r="C15" s="38">
        <v>351217751000</v>
      </c>
      <c r="D15" s="38" t="s">
        <v>68</v>
      </c>
      <c r="E15" s="38">
        <v>351217751000</v>
      </c>
      <c r="F15" s="64">
        <f>印書版!B18-印書版與歲出勾稽!E15</f>
        <v>0</v>
      </c>
      <c r="G15" s="38">
        <v>151795227000</v>
      </c>
      <c r="H15" s="64">
        <f>印書版!C18-印書版與歲出勾稽!G15</f>
        <v>0</v>
      </c>
      <c r="I15" s="38">
        <v>134655595552</v>
      </c>
      <c r="J15" s="38">
        <v>4753782223</v>
      </c>
      <c r="K15" s="38">
        <v>139409377775</v>
      </c>
      <c r="L15" s="64">
        <f>印書版!D18-印書版與歲出勾稽!K15</f>
        <v>0</v>
      </c>
      <c r="M15" s="18">
        <v>12385849225</v>
      </c>
      <c r="N15" s="64">
        <f>印書版!F18-印書版與歲出勾稽!M15</f>
        <v>0</v>
      </c>
    </row>
    <row r="16" spans="1:14" ht="27.95" customHeight="1">
      <c r="A16" s="36" t="s">
        <v>105</v>
      </c>
      <c r="B16" s="37" t="s">
        <v>106</v>
      </c>
      <c r="C16" s="38">
        <v>168459172000</v>
      </c>
      <c r="D16" s="38">
        <v>541187000</v>
      </c>
      <c r="E16" s="38">
        <v>169000359000</v>
      </c>
      <c r="F16" s="64">
        <f>印書版!B19-印書版與歲出勾稽!E16</f>
        <v>0</v>
      </c>
      <c r="G16" s="38">
        <v>97551343000</v>
      </c>
      <c r="H16" s="64">
        <f>印書版!C19-印書版與歲出勾稽!G16</f>
        <v>0</v>
      </c>
      <c r="I16" s="38">
        <v>85776203137</v>
      </c>
      <c r="J16" s="38">
        <v>4846181203</v>
      </c>
      <c r="K16" s="38">
        <v>90622384340</v>
      </c>
      <c r="L16" s="64">
        <f>印書版!D19-印書版與歲出勾稽!K16</f>
        <v>0</v>
      </c>
      <c r="M16" s="18">
        <v>6928958660</v>
      </c>
      <c r="N16" s="64">
        <f>印書版!F19-印書版與歲出勾稽!M16</f>
        <v>0</v>
      </c>
    </row>
    <row r="17" spans="1:14" ht="27.95" customHeight="1">
      <c r="A17" s="36" t="s">
        <v>107</v>
      </c>
      <c r="B17" s="37" t="s">
        <v>108</v>
      </c>
      <c r="C17" s="38">
        <v>256541817000</v>
      </c>
      <c r="D17" s="38" t="s">
        <v>68</v>
      </c>
      <c r="E17" s="38">
        <v>256541817000</v>
      </c>
      <c r="F17" s="64">
        <f>印書版!B20-印書版與歲出勾稽!E17</f>
        <v>0</v>
      </c>
      <c r="G17" s="38">
        <v>142523284000</v>
      </c>
      <c r="H17" s="64">
        <f>印書版!C20-印書版與歲出勾稽!G17</f>
        <v>0</v>
      </c>
      <c r="I17" s="38">
        <v>116952395006</v>
      </c>
      <c r="J17" s="38">
        <v>1413330300</v>
      </c>
      <c r="K17" s="38">
        <v>118365725306</v>
      </c>
      <c r="L17" s="64">
        <f>印書版!D20-印書版與歲出勾稽!K17</f>
        <v>0</v>
      </c>
      <c r="M17" s="18">
        <v>24157558694</v>
      </c>
      <c r="N17" s="64">
        <f>印書版!F20-印書版與歲出勾稽!M17</f>
        <v>0</v>
      </c>
    </row>
    <row r="18" spans="1:14" ht="27.95" customHeight="1">
      <c r="A18" s="36" t="s">
        <v>109</v>
      </c>
      <c r="B18" s="37" t="s">
        <v>110</v>
      </c>
      <c r="C18" s="38">
        <v>35404112000</v>
      </c>
      <c r="D18" s="38" t="s">
        <v>68</v>
      </c>
      <c r="E18" s="38">
        <v>35404112000</v>
      </c>
      <c r="F18" s="64">
        <f>印書版!B21-印書版與歲出勾稽!E18</f>
        <v>0</v>
      </c>
      <c r="G18" s="38">
        <v>19789667000</v>
      </c>
      <c r="H18" s="64">
        <f>印書版!C21-印書版與歲出勾稽!G18</f>
        <v>0</v>
      </c>
      <c r="I18" s="38">
        <v>17633831571</v>
      </c>
      <c r="J18" s="38">
        <v>466723241</v>
      </c>
      <c r="K18" s="38">
        <v>18100554812</v>
      </c>
      <c r="L18" s="64">
        <f>印書版!D21-印書版與歲出勾稽!K18</f>
        <v>0</v>
      </c>
      <c r="M18" s="18">
        <v>1689112188</v>
      </c>
      <c r="N18" s="64">
        <f>印書版!F21-印書版與歲出勾稽!M18</f>
        <v>0</v>
      </c>
    </row>
    <row r="19" spans="1:14" ht="27.95" customHeight="1">
      <c r="A19" s="36" t="s">
        <v>111</v>
      </c>
      <c r="B19" s="37" t="s">
        <v>112</v>
      </c>
      <c r="C19" s="38">
        <v>53510442000</v>
      </c>
      <c r="D19" s="38" t="s">
        <v>68</v>
      </c>
      <c r="E19" s="38">
        <v>53510442000</v>
      </c>
      <c r="F19" s="64">
        <f>印書版!B22-印書版與歲出勾稽!E19</f>
        <v>0</v>
      </c>
      <c r="G19" s="38">
        <v>25013377000</v>
      </c>
      <c r="H19" s="64">
        <f>印書版!C22-印書版與歲出勾稽!G19</f>
        <v>0</v>
      </c>
      <c r="I19" s="38">
        <v>22005966212</v>
      </c>
      <c r="J19" s="38">
        <v>1003848737</v>
      </c>
      <c r="K19" s="38">
        <v>23009814949</v>
      </c>
      <c r="L19" s="64">
        <f>印書版!D22-印書版與歲出勾稽!K19</f>
        <v>0</v>
      </c>
      <c r="M19" s="18">
        <v>2003562051</v>
      </c>
      <c r="N19" s="64">
        <f>印書版!F22-印書版與歲出勾稽!M19</f>
        <v>0</v>
      </c>
    </row>
    <row r="20" spans="1:14" ht="27.95" customHeight="1">
      <c r="A20" s="36" t="s">
        <v>113</v>
      </c>
      <c r="B20" s="37" t="s">
        <v>114</v>
      </c>
      <c r="C20" s="38">
        <v>73988303000</v>
      </c>
      <c r="D20" s="38">
        <v>16610000</v>
      </c>
      <c r="E20" s="38">
        <v>74004913000</v>
      </c>
      <c r="F20" s="64">
        <f>印書版!B23-印書版與歲出勾稽!E20</f>
        <v>0</v>
      </c>
      <c r="G20" s="38">
        <v>31908268000</v>
      </c>
      <c r="H20" s="64">
        <f>印書版!C23-印書版與歲出勾稽!G20</f>
        <v>0</v>
      </c>
      <c r="I20" s="38">
        <v>23874273060</v>
      </c>
      <c r="J20" s="38">
        <v>4098231177</v>
      </c>
      <c r="K20" s="38">
        <v>27972504237</v>
      </c>
      <c r="L20" s="64">
        <f>印書版!D23-印書版與歲出勾稽!K20</f>
        <v>0</v>
      </c>
      <c r="M20" s="18">
        <v>3935763763</v>
      </c>
      <c r="N20" s="64">
        <f>印書版!F23-印書版與歲出勾稽!M20</f>
        <v>0</v>
      </c>
    </row>
    <row r="21" spans="1:14" ht="27.95" customHeight="1">
      <c r="A21" s="36" t="s">
        <v>115</v>
      </c>
      <c r="B21" s="37" t="s">
        <v>116</v>
      </c>
      <c r="C21" s="38">
        <v>151984303000</v>
      </c>
      <c r="D21" s="38" t="s">
        <v>68</v>
      </c>
      <c r="E21" s="38">
        <v>151984303000</v>
      </c>
      <c r="F21" s="64">
        <f>印書版!B24-印書版與歲出勾稽!E21</f>
        <v>0</v>
      </c>
      <c r="G21" s="38">
        <v>106947592000</v>
      </c>
      <c r="H21" s="64">
        <f>印書版!C24-印書版與歲出勾稽!G21</f>
        <v>0</v>
      </c>
      <c r="I21" s="38">
        <v>96398750555</v>
      </c>
      <c r="J21" s="38">
        <v>6382879115</v>
      </c>
      <c r="K21" s="38">
        <v>102781629670</v>
      </c>
      <c r="L21" s="64">
        <f>印書版!D24-印書版與歲出勾稽!K21</f>
        <v>0</v>
      </c>
      <c r="M21" s="18">
        <v>4165962330</v>
      </c>
      <c r="N21" s="64">
        <f>印書版!F24-印書版與歲出勾稽!M21</f>
        <v>0</v>
      </c>
    </row>
    <row r="22" spans="1:14" ht="27.95" customHeight="1">
      <c r="A22" s="36" t="s">
        <v>117</v>
      </c>
      <c r="B22" s="37" t="s">
        <v>118</v>
      </c>
      <c r="C22" s="38">
        <v>1284318000</v>
      </c>
      <c r="D22" s="38" t="s">
        <v>68</v>
      </c>
      <c r="E22" s="38">
        <v>1284318000</v>
      </c>
      <c r="F22" s="64">
        <f>印書版!B25-印書版與歲出勾稽!E22</f>
        <v>0</v>
      </c>
      <c r="G22" s="38">
        <v>617436000</v>
      </c>
      <c r="H22" s="64">
        <f>印書版!C25-印書版與歲出勾稽!G22</f>
        <v>0</v>
      </c>
      <c r="I22" s="38">
        <v>415339148</v>
      </c>
      <c r="J22" s="38">
        <v>84244864</v>
      </c>
      <c r="K22" s="38">
        <v>499584012</v>
      </c>
      <c r="L22" s="64">
        <f>印書版!D25-印書版與歲出勾稽!K22</f>
        <v>0</v>
      </c>
      <c r="M22" s="18">
        <v>117851988</v>
      </c>
      <c r="N22" s="64">
        <f>印書版!F25-印書版與歲出勾稽!M22</f>
        <v>0</v>
      </c>
    </row>
    <row r="23" spans="1:14" ht="27.95" customHeight="1">
      <c r="A23" s="36" t="s">
        <v>119</v>
      </c>
      <c r="B23" s="37" t="s">
        <v>120</v>
      </c>
      <c r="C23" s="38">
        <v>2500676000</v>
      </c>
      <c r="D23" s="38" t="s">
        <v>68</v>
      </c>
      <c r="E23" s="38">
        <v>2500676000</v>
      </c>
      <c r="F23" s="64">
        <f>印書版!B26-印書版與歲出勾稽!E23</f>
        <v>0</v>
      </c>
      <c r="G23" s="38">
        <v>1286707000</v>
      </c>
      <c r="H23" s="64">
        <f>印書版!C26-印書版與歲出勾稽!G23</f>
        <v>0</v>
      </c>
      <c r="I23" s="38">
        <v>1118609259</v>
      </c>
      <c r="J23" s="38">
        <v>80104149</v>
      </c>
      <c r="K23" s="38">
        <v>1198713408</v>
      </c>
      <c r="L23" s="64">
        <f>印書版!D26-印書版與歲出勾稽!K23</f>
        <v>0</v>
      </c>
      <c r="M23" s="18">
        <v>87993592</v>
      </c>
      <c r="N23" s="64">
        <f>印書版!F26-印書版與歲出勾稽!M23</f>
        <v>0</v>
      </c>
    </row>
    <row r="24" spans="1:14" ht="27.95" customHeight="1">
      <c r="A24" s="36" t="s">
        <v>121</v>
      </c>
      <c r="B24" s="37" t="s">
        <v>122</v>
      </c>
      <c r="C24" s="38">
        <v>162234059000</v>
      </c>
      <c r="D24" s="38">
        <v>99348000</v>
      </c>
      <c r="E24" s="38">
        <v>162333407000</v>
      </c>
      <c r="F24" s="64">
        <f>印書版!B27-印書版與歲出勾稽!E24</f>
        <v>0</v>
      </c>
      <c r="G24" s="38">
        <v>76685861000</v>
      </c>
      <c r="H24" s="64">
        <f>印書版!C27-印書版與歲出勾稽!G24</f>
        <v>0</v>
      </c>
      <c r="I24" s="38">
        <v>71508398611</v>
      </c>
      <c r="J24" s="38">
        <v>736707784</v>
      </c>
      <c r="K24" s="38">
        <v>72245106395</v>
      </c>
      <c r="L24" s="64">
        <f>印書版!D27-印書版與歲出勾稽!K24</f>
        <v>0</v>
      </c>
      <c r="M24" s="18">
        <v>4440754605</v>
      </c>
      <c r="N24" s="64">
        <f>印書版!F27-印書版與歲出勾稽!M24</f>
        <v>0</v>
      </c>
    </row>
    <row r="25" spans="1:14" ht="27.95" customHeight="1">
      <c r="A25" s="36" t="s">
        <v>123</v>
      </c>
      <c r="B25" s="37" t="s">
        <v>124</v>
      </c>
      <c r="C25" s="38">
        <v>231101109000</v>
      </c>
      <c r="D25" s="38" t="s">
        <v>68</v>
      </c>
      <c r="E25" s="38">
        <v>231101109000</v>
      </c>
      <c r="F25" s="64">
        <f>印書版!B28-印書版與歲出勾稽!E25</f>
        <v>0</v>
      </c>
      <c r="G25" s="38">
        <v>162068581000</v>
      </c>
      <c r="H25" s="64">
        <f>印書版!C28-印書版與歲出勾稽!G25</f>
        <v>0</v>
      </c>
      <c r="I25" s="38">
        <v>154787518858</v>
      </c>
      <c r="J25" s="38">
        <v>2742016575</v>
      </c>
      <c r="K25" s="38">
        <v>157529535433</v>
      </c>
      <c r="L25" s="64">
        <f>印書版!D28-印書版與歲出勾稽!K25</f>
        <v>0</v>
      </c>
      <c r="M25" s="18">
        <v>4539045567</v>
      </c>
      <c r="N25" s="64">
        <f>印書版!F28-印書版與歲出勾稽!M25</f>
        <v>0</v>
      </c>
    </row>
    <row r="26" spans="1:14" ht="27.95" customHeight="1">
      <c r="A26" s="36" t="s">
        <v>125</v>
      </c>
      <c r="B26" s="37" t="s">
        <v>126</v>
      </c>
      <c r="C26" s="38">
        <v>6027345000</v>
      </c>
      <c r="D26" s="38" t="s">
        <v>68</v>
      </c>
      <c r="E26" s="38">
        <v>6027345000</v>
      </c>
      <c r="F26" s="64">
        <f>印書版!B29-印書版與歲出勾稽!E26</f>
        <v>0</v>
      </c>
      <c r="G26" s="38">
        <v>2318006000</v>
      </c>
      <c r="H26" s="64">
        <f>印書版!C29-印書版與歲出勾稽!G26</f>
        <v>0</v>
      </c>
      <c r="I26" s="38">
        <v>1676690185</v>
      </c>
      <c r="J26" s="38">
        <v>80333624</v>
      </c>
      <c r="K26" s="38">
        <v>1757023809</v>
      </c>
      <c r="L26" s="64">
        <f>印書版!D29-印書版與歲出勾稽!K26</f>
        <v>0</v>
      </c>
      <c r="M26" s="18">
        <v>560982191</v>
      </c>
      <c r="N26" s="64">
        <f>印書版!F29-印書版與歲出勾稽!M26</f>
        <v>0</v>
      </c>
    </row>
    <row r="27" spans="1:14" ht="27.95" customHeight="1">
      <c r="A27" s="36" t="s">
        <v>127</v>
      </c>
      <c r="B27" s="37" t="s">
        <v>128</v>
      </c>
      <c r="C27" s="38">
        <v>19428814000</v>
      </c>
      <c r="D27" s="38" t="s">
        <v>68</v>
      </c>
      <c r="E27" s="38">
        <v>19428814000</v>
      </c>
      <c r="F27" s="64">
        <f>印書版!B30-印書版與歲出勾稽!E27</f>
        <v>0</v>
      </c>
      <c r="G27" s="38">
        <v>10270714000</v>
      </c>
      <c r="H27" s="64">
        <f>印書版!C30-印書版與歲出勾稽!G27</f>
        <v>0</v>
      </c>
      <c r="I27" s="38">
        <v>7504188506</v>
      </c>
      <c r="J27" s="38">
        <v>1015211644</v>
      </c>
      <c r="K27" s="38">
        <v>8519400150</v>
      </c>
      <c r="L27" s="64">
        <f>印書版!D30-印書版與歲出勾稽!K27</f>
        <v>0</v>
      </c>
      <c r="M27" s="18">
        <v>1751313850</v>
      </c>
      <c r="N27" s="64">
        <f>印書版!F30-印書版與歲出勾稽!M27</f>
        <v>0</v>
      </c>
    </row>
    <row r="28" spans="1:14" ht="27.95" customHeight="1">
      <c r="A28" s="36" t="s">
        <v>129</v>
      </c>
      <c r="B28" s="37" t="s">
        <v>130</v>
      </c>
      <c r="C28" s="38">
        <v>41819184000</v>
      </c>
      <c r="D28" s="38" t="s">
        <v>68</v>
      </c>
      <c r="E28" s="38">
        <v>41819184000</v>
      </c>
      <c r="F28" s="64">
        <f>印書版!B31-印書版與歲出勾稽!E28</f>
        <v>0</v>
      </c>
      <c r="G28" s="38">
        <v>20580060000</v>
      </c>
      <c r="H28" s="64">
        <f>印書版!C31-印書版與歲出勾稽!G28</f>
        <v>0</v>
      </c>
      <c r="I28" s="38">
        <v>19648230321</v>
      </c>
      <c r="J28" s="38">
        <v>816835149</v>
      </c>
      <c r="K28" s="38">
        <v>20465065470</v>
      </c>
      <c r="L28" s="64">
        <f>印書版!D31-印書版與歲出勾稽!K28</f>
        <v>0</v>
      </c>
      <c r="M28" s="18">
        <v>114994530</v>
      </c>
      <c r="N28" s="64">
        <f>印書版!F31-印書版與歲出勾稽!M28</f>
        <v>0</v>
      </c>
    </row>
    <row r="29" spans="1:14" ht="27.95" customHeight="1">
      <c r="A29" s="39" t="s">
        <v>131</v>
      </c>
      <c r="B29" s="40" t="s">
        <v>132</v>
      </c>
      <c r="C29" s="41">
        <v>1533591000</v>
      </c>
      <c r="D29" s="41" t="s">
        <v>68</v>
      </c>
      <c r="E29" s="41">
        <v>1533591000</v>
      </c>
      <c r="F29" s="64">
        <f>印書版!B32-印書版與歲出勾稽!E29</f>
        <v>0</v>
      </c>
      <c r="G29" s="41">
        <v>872103000</v>
      </c>
      <c r="H29" s="64">
        <f>印書版!C32-印書版與歲出勾稽!G29</f>
        <v>0</v>
      </c>
      <c r="I29" s="41">
        <v>823501482</v>
      </c>
      <c r="J29" s="41">
        <v>4780589</v>
      </c>
      <c r="K29" s="41">
        <v>828282071</v>
      </c>
      <c r="L29" s="64">
        <f>印書版!D32-印書版與歲出勾稽!K29</f>
        <v>0</v>
      </c>
      <c r="M29" s="19">
        <v>43820929</v>
      </c>
      <c r="N29" s="64">
        <f>印書版!F32-印書版與歲出勾稽!M29</f>
        <v>0</v>
      </c>
    </row>
    <row r="30" spans="1:14" ht="27.95" customHeight="1">
      <c r="A30" s="36" t="s">
        <v>133</v>
      </c>
      <c r="B30" s="37" t="s">
        <v>134</v>
      </c>
      <c r="C30" s="38">
        <v>21250907000</v>
      </c>
      <c r="D30" s="38" t="s">
        <v>68</v>
      </c>
      <c r="E30" s="38">
        <v>21250907000</v>
      </c>
      <c r="F30" s="64">
        <f>印書版!B33-印書版與歲出勾稽!E30</f>
        <v>0</v>
      </c>
      <c r="G30" s="38">
        <v>11585593000</v>
      </c>
      <c r="H30" s="64">
        <f>印書版!C33-印書版與歲出勾稽!G30</f>
        <v>0</v>
      </c>
      <c r="I30" s="38">
        <v>10404632810</v>
      </c>
      <c r="J30" s="38">
        <v>356566931</v>
      </c>
      <c r="K30" s="38">
        <v>10761199741</v>
      </c>
      <c r="L30" s="64">
        <f>印書版!D33-印書版與歲出勾稽!K30</f>
        <v>0</v>
      </c>
      <c r="M30" s="18">
        <v>824393259</v>
      </c>
      <c r="N30" s="64">
        <f>印書版!F33-印書版與歲出勾稽!M30</f>
        <v>0</v>
      </c>
    </row>
    <row r="31" spans="1:14" ht="27.95" customHeight="1">
      <c r="A31" s="36" t="s">
        <v>135</v>
      </c>
      <c r="B31" s="37" t="s">
        <v>136</v>
      </c>
      <c r="C31" s="38">
        <v>128234923000</v>
      </c>
      <c r="D31" s="38" t="s">
        <v>68</v>
      </c>
      <c r="E31" s="38">
        <v>128234923000</v>
      </c>
      <c r="F31" s="64">
        <f>印書版!B34-印書版與歲出勾稽!E31</f>
        <v>0</v>
      </c>
      <c r="G31" s="38">
        <v>87704806000</v>
      </c>
      <c r="H31" s="64">
        <f>印書版!C34-印書版與歲出勾稽!G31</f>
        <v>0</v>
      </c>
      <c r="I31" s="38">
        <v>83448233522</v>
      </c>
      <c r="J31" s="38">
        <v>974596847</v>
      </c>
      <c r="K31" s="38">
        <v>84422830369</v>
      </c>
      <c r="L31" s="64">
        <f>印書版!D34-印書版與歲出勾稽!K31</f>
        <v>0</v>
      </c>
      <c r="M31" s="18">
        <v>3281975631</v>
      </c>
      <c r="N31" s="64">
        <f>印書版!F34-印書版與歲出勾稽!M31</f>
        <v>0</v>
      </c>
    </row>
    <row r="32" spans="1:14" ht="27.95" customHeight="1">
      <c r="A32" s="36" t="s">
        <v>137</v>
      </c>
      <c r="B32" s="37" t="s">
        <v>138</v>
      </c>
      <c r="C32" s="38">
        <v>176214095000</v>
      </c>
      <c r="D32" s="38" t="s">
        <v>68</v>
      </c>
      <c r="E32" s="38">
        <v>176214095000</v>
      </c>
      <c r="F32" s="64">
        <f>印書版!B35-印書版與歲出勾稽!E32</f>
        <v>0</v>
      </c>
      <c r="G32" s="38">
        <v>92241793173</v>
      </c>
      <c r="H32" s="64">
        <f>印書版!C35-印書版與歲出勾稽!G32</f>
        <v>0</v>
      </c>
      <c r="I32" s="38">
        <v>92165409173</v>
      </c>
      <c r="J32" s="38" t="s">
        <v>68</v>
      </c>
      <c r="K32" s="38">
        <v>92165409173</v>
      </c>
      <c r="L32" s="64">
        <f>印書版!D35-印書版與歲出勾稽!K32</f>
        <v>0</v>
      </c>
      <c r="M32" s="18">
        <v>76384000</v>
      </c>
      <c r="N32" s="64">
        <f>印書版!F35-印書版與歲出勾稽!M32</f>
        <v>0</v>
      </c>
    </row>
    <row r="33" spans="1:14" ht="27.95" customHeight="1">
      <c r="A33" s="36" t="s">
        <v>139</v>
      </c>
      <c r="B33" s="37" t="s">
        <v>140</v>
      </c>
      <c r="C33" s="38">
        <v>2000000000</v>
      </c>
      <c r="D33" s="38" t="s">
        <v>68</v>
      </c>
      <c r="E33" s="38">
        <v>2000000000</v>
      </c>
      <c r="F33" s="64">
        <f>印書版!B36-印書版與歲出勾稽!E33</f>
        <v>0</v>
      </c>
      <c r="G33" s="38">
        <v>500000000</v>
      </c>
      <c r="H33" s="64">
        <f>印書版!C36-印書版與歲出勾稽!G33</f>
        <v>0</v>
      </c>
      <c r="I33" s="38" t="s">
        <v>68</v>
      </c>
      <c r="J33" s="38">
        <v>428661624</v>
      </c>
      <c r="K33" s="38">
        <v>428661624</v>
      </c>
      <c r="L33" s="64">
        <f>印書版!D36-印書版與歲出勾稽!K33</f>
        <v>0</v>
      </c>
      <c r="M33" s="18">
        <v>71338376</v>
      </c>
      <c r="N33" s="64">
        <f>印書版!F36-印書版與歲出勾稽!M33</f>
        <v>0</v>
      </c>
    </row>
    <row r="34" spans="1:14" ht="27.95" customHeight="1">
      <c r="A34" s="36" t="s">
        <v>141</v>
      </c>
      <c r="B34" s="37" t="s">
        <v>142</v>
      </c>
      <c r="C34" s="38">
        <v>7400000000</v>
      </c>
      <c r="D34" s="38">
        <v>-773867000</v>
      </c>
      <c r="E34" s="38">
        <v>6626133000</v>
      </c>
      <c r="F34" s="64">
        <f>印書版!B37-印書版與歲出勾稽!E34</f>
        <v>0</v>
      </c>
      <c r="G34" s="38" t="s">
        <v>68</v>
      </c>
      <c r="H34" s="64" t="e">
        <f>印書版!C37-印書版與歲出勾稽!G34</f>
        <v>#VALUE!</v>
      </c>
      <c r="I34" s="38" t="s">
        <v>68</v>
      </c>
      <c r="J34" s="38" t="s">
        <v>68</v>
      </c>
      <c r="K34" s="38" t="s">
        <v>68</v>
      </c>
      <c r="L34" s="64" t="e">
        <f>印書版!D37-印書版與歲出勾稽!K34</f>
        <v>#VALUE!</v>
      </c>
      <c r="M34" s="18" t="s">
        <v>68</v>
      </c>
      <c r="N34" s="64" t="e">
        <f>印書版!F37-印書版與歲出勾稽!M34</f>
        <v>#VALUE!</v>
      </c>
    </row>
    <row r="53" spans="1:14" ht="27.95" customHeight="1">
      <c r="A53" s="39"/>
      <c r="B53" s="40"/>
      <c r="C53" s="42"/>
      <c r="D53" s="42"/>
      <c r="E53" s="42"/>
      <c r="F53" s="65"/>
      <c r="G53" s="42"/>
      <c r="H53" s="65"/>
      <c r="I53" s="42"/>
      <c r="J53" s="42"/>
      <c r="K53" s="42"/>
      <c r="L53" s="65"/>
      <c r="M53" s="43"/>
      <c r="N53" s="65"/>
    </row>
  </sheetData>
  <mergeCells count="12">
    <mergeCell ref="C1:E1"/>
    <mergeCell ref="G1:K1"/>
    <mergeCell ref="B2:E2"/>
    <mergeCell ref="G2:K2"/>
    <mergeCell ref="A3:B3"/>
    <mergeCell ref="C3:E3"/>
    <mergeCell ref="G3:K3"/>
    <mergeCell ref="A4:B4"/>
    <mergeCell ref="C4:E4"/>
    <mergeCell ref="G4:G5"/>
    <mergeCell ref="I4:K4"/>
    <mergeCell ref="M4:M5"/>
  </mergeCells>
  <phoneticPr fontId="1" type="noConversion"/>
  <pageMargins left="0.74803149606299213" right="0.74803149606299213" top="0.70866141732283472" bottom="0.70866141732283472" header="0.51181102362204722" footer="0.51181102362204722"/>
  <pageSetup paperSize="9" fitToWidth="0" pageOrder="overThenDown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1"/>
  <sheetViews>
    <sheetView zoomScaleNormal="100" zoomScaleSheetLayoutView="100" workbookViewId="0">
      <selection activeCell="K39" sqref="K39"/>
    </sheetView>
  </sheetViews>
  <sheetFormatPr defaultRowHeight="27.95" customHeight="1"/>
  <cols>
    <col min="1" max="1" width="3.25" style="36" customWidth="1"/>
    <col min="2" max="3" width="3.25" style="53" customWidth="1"/>
    <col min="4" max="4" width="23.625" style="37" customWidth="1"/>
    <col min="5" max="7" width="17.5" style="44" customWidth="1"/>
    <col min="8" max="8" width="9.125" style="64" customWidth="1"/>
    <col min="9" max="9" width="17.5" style="44" customWidth="1"/>
    <col min="10" max="10" width="6.75" style="64" customWidth="1"/>
    <col min="11" max="12" width="17.25" style="44" customWidth="1"/>
    <col min="13" max="13" width="17.5" style="44" customWidth="1"/>
    <col min="14" max="14" width="8" style="75" customWidth="1"/>
    <col min="15" max="15" width="16.25" style="45" customWidth="1"/>
    <col min="16" max="259" width="9" style="49"/>
    <col min="260" max="262" width="3.25" style="49" customWidth="1"/>
    <col min="263" max="263" width="23.625" style="49" customWidth="1"/>
    <col min="264" max="267" width="17.5" style="49" customWidth="1"/>
    <col min="268" max="269" width="17.25" style="49" customWidth="1"/>
    <col min="270" max="270" width="17.5" style="49" customWidth="1"/>
    <col min="271" max="271" width="16.25" style="49" customWidth="1"/>
    <col min="272" max="515" width="9" style="49"/>
    <col min="516" max="518" width="3.25" style="49" customWidth="1"/>
    <col min="519" max="519" width="23.625" style="49" customWidth="1"/>
    <col min="520" max="523" width="17.5" style="49" customWidth="1"/>
    <col min="524" max="525" width="17.25" style="49" customWidth="1"/>
    <col min="526" max="526" width="17.5" style="49" customWidth="1"/>
    <col min="527" max="527" width="16.25" style="49" customWidth="1"/>
    <col min="528" max="771" width="9" style="49"/>
    <col min="772" max="774" width="3.25" style="49" customWidth="1"/>
    <col min="775" max="775" width="23.625" style="49" customWidth="1"/>
    <col min="776" max="779" width="17.5" style="49" customWidth="1"/>
    <col min="780" max="781" width="17.25" style="49" customWidth="1"/>
    <col min="782" max="782" width="17.5" style="49" customWidth="1"/>
    <col min="783" max="783" width="16.25" style="49" customWidth="1"/>
    <col min="784" max="1027" width="9" style="49"/>
    <col min="1028" max="1030" width="3.25" style="49" customWidth="1"/>
    <col min="1031" max="1031" width="23.625" style="49" customWidth="1"/>
    <col min="1032" max="1035" width="17.5" style="49" customWidth="1"/>
    <col min="1036" max="1037" width="17.25" style="49" customWidth="1"/>
    <col min="1038" max="1038" width="17.5" style="49" customWidth="1"/>
    <col min="1039" max="1039" width="16.25" style="49" customWidth="1"/>
    <col min="1040" max="1283" width="9" style="49"/>
    <col min="1284" max="1286" width="3.25" style="49" customWidth="1"/>
    <col min="1287" max="1287" width="23.625" style="49" customWidth="1"/>
    <col min="1288" max="1291" width="17.5" style="49" customWidth="1"/>
    <col min="1292" max="1293" width="17.25" style="49" customWidth="1"/>
    <col min="1294" max="1294" width="17.5" style="49" customWidth="1"/>
    <col min="1295" max="1295" width="16.25" style="49" customWidth="1"/>
    <col min="1296" max="1539" width="9" style="49"/>
    <col min="1540" max="1542" width="3.25" style="49" customWidth="1"/>
    <col min="1543" max="1543" width="23.625" style="49" customWidth="1"/>
    <col min="1544" max="1547" width="17.5" style="49" customWidth="1"/>
    <col min="1548" max="1549" width="17.25" style="49" customWidth="1"/>
    <col min="1550" max="1550" width="17.5" style="49" customWidth="1"/>
    <col min="1551" max="1551" width="16.25" style="49" customWidth="1"/>
    <col min="1552" max="1795" width="9" style="49"/>
    <col min="1796" max="1798" width="3.25" style="49" customWidth="1"/>
    <col min="1799" max="1799" width="23.625" style="49" customWidth="1"/>
    <col min="1800" max="1803" width="17.5" style="49" customWidth="1"/>
    <col min="1804" max="1805" width="17.25" style="49" customWidth="1"/>
    <col min="1806" max="1806" width="17.5" style="49" customWidth="1"/>
    <col min="1807" max="1807" width="16.25" style="49" customWidth="1"/>
    <col min="1808" max="2051" width="9" style="49"/>
    <col min="2052" max="2054" width="3.25" style="49" customWidth="1"/>
    <col min="2055" max="2055" width="23.625" style="49" customWidth="1"/>
    <col min="2056" max="2059" width="17.5" style="49" customWidth="1"/>
    <col min="2060" max="2061" width="17.25" style="49" customWidth="1"/>
    <col min="2062" max="2062" width="17.5" style="49" customWidth="1"/>
    <col min="2063" max="2063" width="16.25" style="49" customWidth="1"/>
    <col min="2064" max="2307" width="9" style="49"/>
    <col min="2308" max="2310" width="3.25" style="49" customWidth="1"/>
    <col min="2311" max="2311" width="23.625" style="49" customWidth="1"/>
    <col min="2312" max="2315" width="17.5" style="49" customWidth="1"/>
    <col min="2316" max="2317" width="17.25" style="49" customWidth="1"/>
    <col min="2318" max="2318" width="17.5" style="49" customWidth="1"/>
    <col min="2319" max="2319" width="16.25" style="49" customWidth="1"/>
    <col min="2320" max="2563" width="9" style="49"/>
    <col min="2564" max="2566" width="3.25" style="49" customWidth="1"/>
    <col min="2567" max="2567" width="23.625" style="49" customWidth="1"/>
    <col min="2568" max="2571" width="17.5" style="49" customWidth="1"/>
    <col min="2572" max="2573" width="17.25" style="49" customWidth="1"/>
    <col min="2574" max="2574" width="17.5" style="49" customWidth="1"/>
    <col min="2575" max="2575" width="16.25" style="49" customWidth="1"/>
    <col min="2576" max="2819" width="9" style="49"/>
    <col min="2820" max="2822" width="3.25" style="49" customWidth="1"/>
    <col min="2823" max="2823" width="23.625" style="49" customWidth="1"/>
    <col min="2824" max="2827" width="17.5" style="49" customWidth="1"/>
    <col min="2828" max="2829" width="17.25" style="49" customWidth="1"/>
    <col min="2830" max="2830" width="17.5" style="49" customWidth="1"/>
    <col min="2831" max="2831" width="16.25" style="49" customWidth="1"/>
    <col min="2832" max="3075" width="9" style="49"/>
    <col min="3076" max="3078" width="3.25" style="49" customWidth="1"/>
    <col min="3079" max="3079" width="23.625" style="49" customWidth="1"/>
    <col min="3080" max="3083" width="17.5" style="49" customWidth="1"/>
    <col min="3084" max="3085" width="17.25" style="49" customWidth="1"/>
    <col min="3086" max="3086" width="17.5" style="49" customWidth="1"/>
    <col min="3087" max="3087" width="16.25" style="49" customWidth="1"/>
    <col min="3088" max="3331" width="9" style="49"/>
    <col min="3332" max="3334" width="3.25" style="49" customWidth="1"/>
    <col min="3335" max="3335" width="23.625" style="49" customWidth="1"/>
    <col min="3336" max="3339" width="17.5" style="49" customWidth="1"/>
    <col min="3340" max="3341" width="17.25" style="49" customWidth="1"/>
    <col min="3342" max="3342" width="17.5" style="49" customWidth="1"/>
    <col min="3343" max="3343" width="16.25" style="49" customWidth="1"/>
    <col min="3344" max="3587" width="9" style="49"/>
    <col min="3588" max="3590" width="3.25" style="49" customWidth="1"/>
    <col min="3591" max="3591" width="23.625" style="49" customWidth="1"/>
    <col min="3592" max="3595" width="17.5" style="49" customWidth="1"/>
    <col min="3596" max="3597" width="17.25" style="49" customWidth="1"/>
    <col min="3598" max="3598" width="17.5" style="49" customWidth="1"/>
    <col min="3599" max="3599" width="16.25" style="49" customWidth="1"/>
    <col min="3600" max="3843" width="9" style="49"/>
    <col min="3844" max="3846" width="3.25" style="49" customWidth="1"/>
    <col min="3847" max="3847" width="23.625" style="49" customWidth="1"/>
    <col min="3848" max="3851" width="17.5" style="49" customWidth="1"/>
    <col min="3852" max="3853" width="17.25" style="49" customWidth="1"/>
    <col min="3854" max="3854" width="17.5" style="49" customWidth="1"/>
    <col min="3855" max="3855" width="16.25" style="49" customWidth="1"/>
    <col min="3856" max="4099" width="9" style="49"/>
    <col min="4100" max="4102" width="3.25" style="49" customWidth="1"/>
    <col min="4103" max="4103" width="23.625" style="49" customWidth="1"/>
    <col min="4104" max="4107" width="17.5" style="49" customWidth="1"/>
    <col min="4108" max="4109" width="17.25" style="49" customWidth="1"/>
    <col min="4110" max="4110" width="17.5" style="49" customWidth="1"/>
    <col min="4111" max="4111" width="16.25" style="49" customWidth="1"/>
    <col min="4112" max="4355" width="9" style="49"/>
    <col min="4356" max="4358" width="3.25" style="49" customWidth="1"/>
    <col min="4359" max="4359" width="23.625" style="49" customWidth="1"/>
    <col min="4360" max="4363" width="17.5" style="49" customWidth="1"/>
    <col min="4364" max="4365" width="17.25" style="49" customWidth="1"/>
    <col min="4366" max="4366" width="17.5" style="49" customWidth="1"/>
    <col min="4367" max="4367" width="16.25" style="49" customWidth="1"/>
    <col min="4368" max="4611" width="9" style="49"/>
    <col min="4612" max="4614" width="3.25" style="49" customWidth="1"/>
    <col min="4615" max="4615" width="23.625" style="49" customWidth="1"/>
    <col min="4616" max="4619" width="17.5" style="49" customWidth="1"/>
    <col min="4620" max="4621" width="17.25" style="49" customWidth="1"/>
    <col min="4622" max="4622" width="17.5" style="49" customWidth="1"/>
    <col min="4623" max="4623" width="16.25" style="49" customWidth="1"/>
    <col min="4624" max="4867" width="9" style="49"/>
    <col min="4868" max="4870" width="3.25" style="49" customWidth="1"/>
    <col min="4871" max="4871" width="23.625" style="49" customWidth="1"/>
    <col min="4872" max="4875" width="17.5" style="49" customWidth="1"/>
    <col min="4876" max="4877" width="17.25" style="49" customWidth="1"/>
    <col min="4878" max="4878" width="17.5" style="49" customWidth="1"/>
    <col min="4879" max="4879" width="16.25" style="49" customWidth="1"/>
    <col min="4880" max="5123" width="9" style="49"/>
    <col min="5124" max="5126" width="3.25" style="49" customWidth="1"/>
    <col min="5127" max="5127" width="23.625" style="49" customWidth="1"/>
    <col min="5128" max="5131" width="17.5" style="49" customWidth="1"/>
    <col min="5132" max="5133" width="17.25" style="49" customWidth="1"/>
    <col min="5134" max="5134" width="17.5" style="49" customWidth="1"/>
    <col min="5135" max="5135" width="16.25" style="49" customWidth="1"/>
    <col min="5136" max="5379" width="9" style="49"/>
    <col min="5380" max="5382" width="3.25" style="49" customWidth="1"/>
    <col min="5383" max="5383" width="23.625" style="49" customWidth="1"/>
    <col min="5384" max="5387" width="17.5" style="49" customWidth="1"/>
    <col min="5388" max="5389" width="17.25" style="49" customWidth="1"/>
    <col min="5390" max="5390" width="17.5" style="49" customWidth="1"/>
    <col min="5391" max="5391" width="16.25" style="49" customWidth="1"/>
    <col min="5392" max="5635" width="9" style="49"/>
    <col min="5636" max="5638" width="3.25" style="49" customWidth="1"/>
    <col min="5639" max="5639" width="23.625" style="49" customWidth="1"/>
    <col min="5640" max="5643" width="17.5" style="49" customWidth="1"/>
    <col min="5644" max="5645" width="17.25" style="49" customWidth="1"/>
    <col min="5646" max="5646" width="17.5" style="49" customWidth="1"/>
    <col min="5647" max="5647" width="16.25" style="49" customWidth="1"/>
    <col min="5648" max="5891" width="9" style="49"/>
    <col min="5892" max="5894" width="3.25" style="49" customWidth="1"/>
    <col min="5895" max="5895" width="23.625" style="49" customWidth="1"/>
    <col min="5896" max="5899" width="17.5" style="49" customWidth="1"/>
    <col min="5900" max="5901" width="17.25" style="49" customWidth="1"/>
    <col min="5902" max="5902" width="17.5" style="49" customWidth="1"/>
    <col min="5903" max="5903" width="16.25" style="49" customWidth="1"/>
    <col min="5904" max="6147" width="9" style="49"/>
    <col min="6148" max="6150" width="3.25" style="49" customWidth="1"/>
    <col min="6151" max="6151" width="23.625" style="49" customWidth="1"/>
    <col min="6152" max="6155" width="17.5" style="49" customWidth="1"/>
    <col min="6156" max="6157" width="17.25" style="49" customWidth="1"/>
    <col min="6158" max="6158" width="17.5" style="49" customWidth="1"/>
    <col min="6159" max="6159" width="16.25" style="49" customWidth="1"/>
    <col min="6160" max="6403" width="9" style="49"/>
    <col min="6404" max="6406" width="3.25" style="49" customWidth="1"/>
    <col min="6407" max="6407" width="23.625" style="49" customWidth="1"/>
    <col min="6408" max="6411" width="17.5" style="49" customWidth="1"/>
    <col min="6412" max="6413" width="17.25" style="49" customWidth="1"/>
    <col min="6414" max="6414" width="17.5" style="49" customWidth="1"/>
    <col min="6415" max="6415" width="16.25" style="49" customWidth="1"/>
    <col min="6416" max="6659" width="9" style="49"/>
    <col min="6660" max="6662" width="3.25" style="49" customWidth="1"/>
    <col min="6663" max="6663" width="23.625" style="49" customWidth="1"/>
    <col min="6664" max="6667" width="17.5" style="49" customWidth="1"/>
    <col min="6668" max="6669" width="17.25" style="49" customWidth="1"/>
    <col min="6670" max="6670" width="17.5" style="49" customWidth="1"/>
    <col min="6671" max="6671" width="16.25" style="49" customWidth="1"/>
    <col min="6672" max="6915" width="9" style="49"/>
    <col min="6916" max="6918" width="3.25" style="49" customWidth="1"/>
    <col min="6919" max="6919" width="23.625" style="49" customWidth="1"/>
    <col min="6920" max="6923" width="17.5" style="49" customWidth="1"/>
    <col min="6924" max="6925" width="17.25" style="49" customWidth="1"/>
    <col min="6926" max="6926" width="17.5" style="49" customWidth="1"/>
    <col min="6927" max="6927" width="16.25" style="49" customWidth="1"/>
    <col min="6928" max="7171" width="9" style="49"/>
    <col min="7172" max="7174" width="3.25" style="49" customWidth="1"/>
    <col min="7175" max="7175" width="23.625" style="49" customWidth="1"/>
    <col min="7176" max="7179" width="17.5" style="49" customWidth="1"/>
    <col min="7180" max="7181" width="17.25" style="49" customWidth="1"/>
    <col min="7182" max="7182" width="17.5" style="49" customWidth="1"/>
    <col min="7183" max="7183" width="16.25" style="49" customWidth="1"/>
    <col min="7184" max="7427" width="9" style="49"/>
    <col min="7428" max="7430" width="3.25" style="49" customWidth="1"/>
    <col min="7431" max="7431" width="23.625" style="49" customWidth="1"/>
    <col min="7432" max="7435" width="17.5" style="49" customWidth="1"/>
    <col min="7436" max="7437" width="17.25" style="49" customWidth="1"/>
    <col min="7438" max="7438" width="17.5" style="49" customWidth="1"/>
    <col min="7439" max="7439" width="16.25" style="49" customWidth="1"/>
    <col min="7440" max="7683" width="9" style="49"/>
    <col min="7684" max="7686" width="3.25" style="49" customWidth="1"/>
    <col min="7687" max="7687" width="23.625" style="49" customWidth="1"/>
    <col min="7688" max="7691" width="17.5" style="49" customWidth="1"/>
    <col min="7692" max="7693" width="17.25" style="49" customWidth="1"/>
    <col min="7694" max="7694" width="17.5" style="49" customWidth="1"/>
    <col min="7695" max="7695" width="16.25" style="49" customWidth="1"/>
    <col min="7696" max="7939" width="9" style="49"/>
    <col min="7940" max="7942" width="3.25" style="49" customWidth="1"/>
    <col min="7943" max="7943" width="23.625" style="49" customWidth="1"/>
    <col min="7944" max="7947" width="17.5" style="49" customWidth="1"/>
    <col min="7948" max="7949" width="17.25" style="49" customWidth="1"/>
    <col min="7950" max="7950" width="17.5" style="49" customWidth="1"/>
    <col min="7951" max="7951" width="16.25" style="49" customWidth="1"/>
    <col min="7952" max="8195" width="9" style="49"/>
    <col min="8196" max="8198" width="3.25" style="49" customWidth="1"/>
    <col min="8199" max="8199" width="23.625" style="49" customWidth="1"/>
    <col min="8200" max="8203" width="17.5" style="49" customWidth="1"/>
    <col min="8204" max="8205" width="17.25" style="49" customWidth="1"/>
    <col min="8206" max="8206" width="17.5" style="49" customWidth="1"/>
    <col min="8207" max="8207" width="16.25" style="49" customWidth="1"/>
    <col min="8208" max="8451" width="9" style="49"/>
    <col min="8452" max="8454" width="3.25" style="49" customWidth="1"/>
    <col min="8455" max="8455" width="23.625" style="49" customWidth="1"/>
    <col min="8456" max="8459" width="17.5" style="49" customWidth="1"/>
    <col min="8460" max="8461" width="17.25" style="49" customWidth="1"/>
    <col min="8462" max="8462" width="17.5" style="49" customWidth="1"/>
    <col min="8463" max="8463" width="16.25" style="49" customWidth="1"/>
    <col min="8464" max="8707" width="9" style="49"/>
    <col min="8708" max="8710" width="3.25" style="49" customWidth="1"/>
    <col min="8711" max="8711" width="23.625" style="49" customWidth="1"/>
    <col min="8712" max="8715" width="17.5" style="49" customWidth="1"/>
    <col min="8716" max="8717" width="17.25" style="49" customWidth="1"/>
    <col min="8718" max="8718" width="17.5" style="49" customWidth="1"/>
    <col min="8719" max="8719" width="16.25" style="49" customWidth="1"/>
    <col min="8720" max="8963" width="9" style="49"/>
    <col min="8964" max="8966" width="3.25" style="49" customWidth="1"/>
    <col min="8967" max="8967" width="23.625" style="49" customWidth="1"/>
    <col min="8968" max="8971" width="17.5" style="49" customWidth="1"/>
    <col min="8972" max="8973" width="17.25" style="49" customWidth="1"/>
    <col min="8974" max="8974" width="17.5" style="49" customWidth="1"/>
    <col min="8975" max="8975" width="16.25" style="49" customWidth="1"/>
    <col min="8976" max="9219" width="9" style="49"/>
    <col min="9220" max="9222" width="3.25" style="49" customWidth="1"/>
    <col min="9223" max="9223" width="23.625" style="49" customWidth="1"/>
    <col min="9224" max="9227" width="17.5" style="49" customWidth="1"/>
    <col min="9228" max="9229" width="17.25" style="49" customWidth="1"/>
    <col min="9230" max="9230" width="17.5" style="49" customWidth="1"/>
    <col min="9231" max="9231" width="16.25" style="49" customWidth="1"/>
    <col min="9232" max="9475" width="9" style="49"/>
    <col min="9476" max="9478" width="3.25" style="49" customWidth="1"/>
    <col min="9479" max="9479" width="23.625" style="49" customWidth="1"/>
    <col min="9480" max="9483" width="17.5" style="49" customWidth="1"/>
    <col min="9484" max="9485" width="17.25" style="49" customWidth="1"/>
    <col min="9486" max="9486" width="17.5" style="49" customWidth="1"/>
    <col min="9487" max="9487" width="16.25" style="49" customWidth="1"/>
    <col min="9488" max="9731" width="9" style="49"/>
    <col min="9732" max="9734" width="3.25" style="49" customWidth="1"/>
    <col min="9735" max="9735" width="23.625" style="49" customWidth="1"/>
    <col min="9736" max="9739" width="17.5" style="49" customWidth="1"/>
    <col min="9740" max="9741" width="17.25" style="49" customWidth="1"/>
    <col min="9742" max="9742" width="17.5" style="49" customWidth="1"/>
    <col min="9743" max="9743" width="16.25" style="49" customWidth="1"/>
    <col min="9744" max="9987" width="9" style="49"/>
    <col min="9988" max="9990" width="3.25" style="49" customWidth="1"/>
    <col min="9991" max="9991" width="23.625" style="49" customWidth="1"/>
    <col min="9992" max="9995" width="17.5" style="49" customWidth="1"/>
    <col min="9996" max="9997" width="17.25" style="49" customWidth="1"/>
    <col min="9998" max="9998" width="17.5" style="49" customWidth="1"/>
    <col min="9999" max="9999" width="16.25" style="49" customWidth="1"/>
    <col min="10000" max="10243" width="9" style="49"/>
    <col min="10244" max="10246" width="3.25" style="49" customWidth="1"/>
    <col min="10247" max="10247" width="23.625" style="49" customWidth="1"/>
    <col min="10248" max="10251" width="17.5" style="49" customWidth="1"/>
    <col min="10252" max="10253" width="17.25" style="49" customWidth="1"/>
    <col min="10254" max="10254" width="17.5" style="49" customWidth="1"/>
    <col min="10255" max="10255" width="16.25" style="49" customWidth="1"/>
    <col min="10256" max="10499" width="9" style="49"/>
    <col min="10500" max="10502" width="3.25" style="49" customWidth="1"/>
    <col min="10503" max="10503" width="23.625" style="49" customWidth="1"/>
    <col min="10504" max="10507" width="17.5" style="49" customWidth="1"/>
    <col min="10508" max="10509" width="17.25" style="49" customWidth="1"/>
    <col min="10510" max="10510" width="17.5" style="49" customWidth="1"/>
    <col min="10511" max="10511" width="16.25" style="49" customWidth="1"/>
    <col min="10512" max="10755" width="9" style="49"/>
    <col min="10756" max="10758" width="3.25" style="49" customWidth="1"/>
    <col min="10759" max="10759" width="23.625" style="49" customWidth="1"/>
    <col min="10760" max="10763" width="17.5" style="49" customWidth="1"/>
    <col min="10764" max="10765" width="17.25" style="49" customWidth="1"/>
    <col min="10766" max="10766" width="17.5" style="49" customWidth="1"/>
    <col min="10767" max="10767" width="16.25" style="49" customWidth="1"/>
    <col min="10768" max="11011" width="9" style="49"/>
    <col min="11012" max="11014" width="3.25" style="49" customWidth="1"/>
    <col min="11015" max="11015" width="23.625" style="49" customWidth="1"/>
    <col min="11016" max="11019" width="17.5" style="49" customWidth="1"/>
    <col min="11020" max="11021" width="17.25" style="49" customWidth="1"/>
    <col min="11022" max="11022" width="17.5" style="49" customWidth="1"/>
    <col min="11023" max="11023" width="16.25" style="49" customWidth="1"/>
    <col min="11024" max="11267" width="9" style="49"/>
    <col min="11268" max="11270" width="3.25" style="49" customWidth="1"/>
    <col min="11271" max="11271" width="23.625" style="49" customWidth="1"/>
    <col min="11272" max="11275" width="17.5" style="49" customWidth="1"/>
    <col min="11276" max="11277" width="17.25" style="49" customWidth="1"/>
    <col min="11278" max="11278" width="17.5" style="49" customWidth="1"/>
    <col min="11279" max="11279" width="16.25" style="49" customWidth="1"/>
    <col min="11280" max="11523" width="9" style="49"/>
    <col min="11524" max="11526" width="3.25" style="49" customWidth="1"/>
    <col min="11527" max="11527" width="23.625" style="49" customWidth="1"/>
    <col min="11528" max="11531" width="17.5" style="49" customWidth="1"/>
    <col min="11532" max="11533" width="17.25" style="49" customWidth="1"/>
    <col min="11534" max="11534" width="17.5" style="49" customWidth="1"/>
    <col min="11535" max="11535" width="16.25" style="49" customWidth="1"/>
    <col min="11536" max="11779" width="9" style="49"/>
    <col min="11780" max="11782" width="3.25" style="49" customWidth="1"/>
    <col min="11783" max="11783" width="23.625" style="49" customWidth="1"/>
    <col min="11784" max="11787" width="17.5" style="49" customWidth="1"/>
    <col min="11788" max="11789" width="17.25" style="49" customWidth="1"/>
    <col min="11790" max="11790" width="17.5" style="49" customWidth="1"/>
    <col min="11791" max="11791" width="16.25" style="49" customWidth="1"/>
    <col min="11792" max="12035" width="9" style="49"/>
    <col min="12036" max="12038" width="3.25" style="49" customWidth="1"/>
    <col min="12039" max="12039" width="23.625" style="49" customWidth="1"/>
    <col min="12040" max="12043" width="17.5" style="49" customWidth="1"/>
    <col min="12044" max="12045" width="17.25" style="49" customWidth="1"/>
    <col min="12046" max="12046" width="17.5" style="49" customWidth="1"/>
    <col min="12047" max="12047" width="16.25" style="49" customWidth="1"/>
    <col min="12048" max="12291" width="9" style="49"/>
    <col min="12292" max="12294" width="3.25" style="49" customWidth="1"/>
    <col min="12295" max="12295" width="23.625" style="49" customWidth="1"/>
    <col min="12296" max="12299" width="17.5" style="49" customWidth="1"/>
    <col min="12300" max="12301" width="17.25" style="49" customWidth="1"/>
    <col min="12302" max="12302" width="17.5" style="49" customWidth="1"/>
    <col min="12303" max="12303" width="16.25" style="49" customWidth="1"/>
    <col min="12304" max="12547" width="9" style="49"/>
    <col min="12548" max="12550" width="3.25" style="49" customWidth="1"/>
    <col min="12551" max="12551" width="23.625" style="49" customWidth="1"/>
    <col min="12552" max="12555" width="17.5" style="49" customWidth="1"/>
    <col min="12556" max="12557" width="17.25" style="49" customWidth="1"/>
    <col min="12558" max="12558" width="17.5" style="49" customWidth="1"/>
    <col min="12559" max="12559" width="16.25" style="49" customWidth="1"/>
    <col min="12560" max="12803" width="9" style="49"/>
    <col min="12804" max="12806" width="3.25" style="49" customWidth="1"/>
    <col min="12807" max="12807" width="23.625" style="49" customWidth="1"/>
    <col min="12808" max="12811" width="17.5" style="49" customWidth="1"/>
    <col min="12812" max="12813" width="17.25" style="49" customWidth="1"/>
    <col min="12814" max="12814" width="17.5" style="49" customWidth="1"/>
    <col min="12815" max="12815" width="16.25" style="49" customWidth="1"/>
    <col min="12816" max="13059" width="9" style="49"/>
    <col min="13060" max="13062" width="3.25" style="49" customWidth="1"/>
    <col min="13063" max="13063" width="23.625" style="49" customWidth="1"/>
    <col min="13064" max="13067" width="17.5" style="49" customWidth="1"/>
    <col min="13068" max="13069" width="17.25" style="49" customWidth="1"/>
    <col min="13070" max="13070" width="17.5" style="49" customWidth="1"/>
    <col min="13071" max="13071" width="16.25" style="49" customWidth="1"/>
    <col min="13072" max="13315" width="9" style="49"/>
    <col min="13316" max="13318" width="3.25" style="49" customWidth="1"/>
    <col min="13319" max="13319" width="23.625" style="49" customWidth="1"/>
    <col min="13320" max="13323" width="17.5" style="49" customWidth="1"/>
    <col min="13324" max="13325" width="17.25" style="49" customWidth="1"/>
    <col min="13326" max="13326" width="17.5" style="49" customWidth="1"/>
    <col min="13327" max="13327" width="16.25" style="49" customWidth="1"/>
    <col min="13328" max="13571" width="9" style="49"/>
    <col min="13572" max="13574" width="3.25" style="49" customWidth="1"/>
    <col min="13575" max="13575" width="23.625" style="49" customWidth="1"/>
    <col min="13576" max="13579" width="17.5" style="49" customWidth="1"/>
    <col min="13580" max="13581" width="17.25" style="49" customWidth="1"/>
    <col min="13582" max="13582" width="17.5" style="49" customWidth="1"/>
    <col min="13583" max="13583" width="16.25" style="49" customWidth="1"/>
    <col min="13584" max="13827" width="9" style="49"/>
    <col min="13828" max="13830" width="3.25" style="49" customWidth="1"/>
    <col min="13831" max="13831" width="23.625" style="49" customWidth="1"/>
    <col min="13832" max="13835" width="17.5" style="49" customWidth="1"/>
    <col min="13836" max="13837" width="17.25" style="49" customWidth="1"/>
    <col min="13838" max="13838" width="17.5" style="49" customWidth="1"/>
    <col min="13839" max="13839" width="16.25" style="49" customWidth="1"/>
    <col min="13840" max="14083" width="9" style="49"/>
    <col min="14084" max="14086" width="3.25" style="49" customWidth="1"/>
    <col min="14087" max="14087" width="23.625" style="49" customWidth="1"/>
    <col min="14088" max="14091" width="17.5" style="49" customWidth="1"/>
    <col min="14092" max="14093" width="17.25" style="49" customWidth="1"/>
    <col min="14094" max="14094" width="17.5" style="49" customWidth="1"/>
    <col min="14095" max="14095" width="16.25" style="49" customWidth="1"/>
    <col min="14096" max="14339" width="9" style="49"/>
    <col min="14340" max="14342" width="3.25" style="49" customWidth="1"/>
    <col min="14343" max="14343" width="23.625" style="49" customWidth="1"/>
    <col min="14344" max="14347" width="17.5" style="49" customWidth="1"/>
    <col min="14348" max="14349" width="17.25" style="49" customWidth="1"/>
    <col min="14350" max="14350" width="17.5" style="49" customWidth="1"/>
    <col min="14351" max="14351" width="16.25" style="49" customWidth="1"/>
    <col min="14352" max="14595" width="9" style="49"/>
    <col min="14596" max="14598" width="3.25" style="49" customWidth="1"/>
    <col min="14599" max="14599" width="23.625" style="49" customWidth="1"/>
    <col min="14600" max="14603" width="17.5" style="49" customWidth="1"/>
    <col min="14604" max="14605" width="17.25" style="49" customWidth="1"/>
    <col min="14606" max="14606" width="17.5" style="49" customWidth="1"/>
    <col min="14607" max="14607" width="16.25" style="49" customWidth="1"/>
    <col min="14608" max="14851" width="9" style="49"/>
    <col min="14852" max="14854" width="3.25" style="49" customWidth="1"/>
    <col min="14855" max="14855" width="23.625" style="49" customWidth="1"/>
    <col min="14856" max="14859" width="17.5" style="49" customWidth="1"/>
    <col min="14860" max="14861" width="17.25" style="49" customWidth="1"/>
    <col min="14862" max="14862" width="17.5" style="49" customWidth="1"/>
    <col min="14863" max="14863" width="16.25" style="49" customWidth="1"/>
    <col min="14864" max="15107" width="9" style="49"/>
    <col min="15108" max="15110" width="3.25" style="49" customWidth="1"/>
    <col min="15111" max="15111" width="23.625" style="49" customWidth="1"/>
    <col min="15112" max="15115" width="17.5" style="49" customWidth="1"/>
    <col min="15116" max="15117" width="17.25" style="49" customWidth="1"/>
    <col min="15118" max="15118" width="17.5" style="49" customWidth="1"/>
    <col min="15119" max="15119" width="16.25" style="49" customWidth="1"/>
    <col min="15120" max="15363" width="9" style="49"/>
    <col min="15364" max="15366" width="3.25" style="49" customWidth="1"/>
    <col min="15367" max="15367" width="23.625" style="49" customWidth="1"/>
    <col min="15368" max="15371" width="17.5" style="49" customWidth="1"/>
    <col min="15372" max="15373" width="17.25" style="49" customWidth="1"/>
    <col min="15374" max="15374" width="17.5" style="49" customWidth="1"/>
    <col min="15375" max="15375" width="16.25" style="49" customWidth="1"/>
    <col min="15376" max="15619" width="9" style="49"/>
    <col min="15620" max="15622" width="3.25" style="49" customWidth="1"/>
    <col min="15623" max="15623" width="23.625" style="49" customWidth="1"/>
    <col min="15624" max="15627" width="17.5" style="49" customWidth="1"/>
    <col min="15628" max="15629" width="17.25" style="49" customWidth="1"/>
    <col min="15630" max="15630" width="17.5" style="49" customWidth="1"/>
    <col min="15631" max="15631" width="16.25" style="49" customWidth="1"/>
    <col min="15632" max="15875" width="9" style="49"/>
    <col min="15876" max="15878" width="3.25" style="49" customWidth="1"/>
    <col min="15879" max="15879" width="23.625" style="49" customWidth="1"/>
    <col min="15880" max="15883" width="17.5" style="49" customWidth="1"/>
    <col min="15884" max="15885" width="17.25" style="49" customWidth="1"/>
    <col min="15886" max="15886" width="17.5" style="49" customWidth="1"/>
    <col min="15887" max="15887" width="16.25" style="49" customWidth="1"/>
    <col min="15888" max="16131" width="9" style="49"/>
    <col min="16132" max="16134" width="3.25" style="49" customWidth="1"/>
    <col min="16135" max="16135" width="23.625" style="49" customWidth="1"/>
    <col min="16136" max="16139" width="17.5" style="49" customWidth="1"/>
    <col min="16140" max="16141" width="17.25" style="49" customWidth="1"/>
    <col min="16142" max="16142" width="17.5" style="49" customWidth="1"/>
    <col min="16143" max="16143" width="16.25" style="49" customWidth="1"/>
    <col min="16144" max="16384" width="9" style="49"/>
  </cols>
  <sheetData>
    <row r="1" spans="1:16" ht="19.5">
      <c r="A1" s="46"/>
      <c r="B1" s="46"/>
      <c r="C1" s="46"/>
      <c r="D1" s="47"/>
      <c r="E1" s="95" t="s">
        <v>70</v>
      </c>
      <c r="F1" s="110"/>
      <c r="G1" s="110"/>
      <c r="H1" s="69"/>
      <c r="I1" s="97" t="s">
        <v>71</v>
      </c>
      <c r="J1" s="111"/>
      <c r="K1" s="112"/>
      <c r="L1" s="112"/>
      <c r="M1" s="112"/>
      <c r="N1" s="73"/>
      <c r="O1" s="48"/>
    </row>
    <row r="2" spans="1:16" ht="21">
      <c r="A2" s="46"/>
      <c r="B2" s="46"/>
      <c r="C2" s="46"/>
      <c r="D2" s="99" t="s">
        <v>144</v>
      </c>
      <c r="E2" s="99"/>
      <c r="F2" s="99"/>
      <c r="G2" s="99"/>
      <c r="H2" s="70"/>
      <c r="I2" s="101" t="s">
        <v>73</v>
      </c>
      <c r="J2" s="113"/>
      <c r="K2" s="101"/>
      <c r="L2" s="101"/>
      <c r="M2" s="101"/>
      <c r="N2" s="67"/>
      <c r="O2" s="50"/>
    </row>
    <row r="3" spans="1:16" ht="16.5">
      <c r="A3" s="102" t="s">
        <v>74</v>
      </c>
      <c r="B3" s="102"/>
      <c r="C3" s="102"/>
      <c r="D3" s="102"/>
      <c r="E3" s="103" t="s">
        <v>75</v>
      </c>
      <c r="F3" s="103"/>
      <c r="G3" s="103"/>
      <c r="H3" s="61"/>
      <c r="I3" s="104" t="s">
        <v>76</v>
      </c>
      <c r="J3" s="114"/>
      <c r="K3" s="104"/>
      <c r="L3" s="104"/>
      <c r="M3" s="104"/>
      <c r="N3" s="68"/>
      <c r="O3" s="31" t="s">
        <v>77</v>
      </c>
    </row>
    <row r="4" spans="1:16" s="51" customFormat="1" ht="26.25" customHeight="1">
      <c r="A4" s="90" t="s">
        <v>78</v>
      </c>
      <c r="B4" s="90"/>
      <c r="C4" s="90"/>
      <c r="D4" s="91"/>
      <c r="E4" s="92" t="s">
        <v>1</v>
      </c>
      <c r="F4" s="105"/>
      <c r="G4" s="106"/>
      <c r="H4" s="71"/>
      <c r="I4" s="88" t="s">
        <v>145</v>
      </c>
      <c r="J4" s="72"/>
      <c r="K4" s="92" t="s">
        <v>3</v>
      </c>
      <c r="L4" s="105"/>
      <c r="M4" s="108"/>
      <c r="N4" s="74"/>
      <c r="O4" s="84" t="s">
        <v>146</v>
      </c>
    </row>
    <row r="5" spans="1:16" s="51" customFormat="1" ht="31.5" customHeight="1">
      <c r="A5" s="33" t="s">
        <v>79</v>
      </c>
      <c r="B5" s="52" t="s">
        <v>147</v>
      </c>
      <c r="C5" s="52" t="s">
        <v>148</v>
      </c>
      <c r="D5" s="34" t="s">
        <v>80</v>
      </c>
      <c r="E5" s="35" t="s">
        <v>81</v>
      </c>
      <c r="F5" s="35" t="s">
        <v>82</v>
      </c>
      <c r="G5" s="35" t="s">
        <v>83</v>
      </c>
      <c r="H5" s="63" t="s">
        <v>143</v>
      </c>
      <c r="I5" s="107"/>
      <c r="J5" s="63" t="s">
        <v>143</v>
      </c>
      <c r="K5" s="25" t="s">
        <v>149</v>
      </c>
      <c r="L5" s="25" t="s">
        <v>150</v>
      </c>
      <c r="M5" s="25" t="s">
        <v>151</v>
      </c>
      <c r="N5" s="63" t="s">
        <v>143</v>
      </c>
      <c r="O5" s="109"/>
      <c r="P5" s="26" t="s">
        <v>143</v>
      </c>
    </row>
    <row r="6" spans="1:16" ht="27.95" customHeight="1">
      <c r="A6" s="36" t="s">
        <v>86</v>
      </c>
      <c r="B6" s="53" t="s">
        <v>86</v>
      </c>
      <c r="C6" s="53" t="s">
        <v>86</v>
      </c>
      <c r="D6" s="54" t="s">
        <v>152</v>
      </c>
      <c r="E6" s="38">
        <v>2107027829000</v>
      </c>
      <c r="F6" s="38" t="s">
        <v>68</v>
      </c>
      <c r="G6" s="38">
        <v>2107027829000</v>
      </c>
      <c r="H6" s="64">
        <f>印書版!B3-印書版與歲入勾稽!G6</f>
        <v>0</v>
      </c>
      <c r="I6" s="38">
        <v>1124377855000</v>
      </c>
      <c r="J6" s="64">
        <f>印書版!C3-印書版與歲入勾稽!I6</f>
        <v>0</v>
      </c>
      <c r="K6" s="38">
        <v>908799475811.25</v>
      </c>
      <c r="L6" s="38">
        <v>9145755</v>
      </c>
      <c r="M6" s="38">
        <v>908808621566.25</v>
      </c>
      <c r="N6" s="75">
        <f>印書版!D3-印書版與歲入勾稽!M6</f>
        <v>0</v>
      </c>
      <c r="O6" s="18">
        <v>215569233433.75</v>
      </c>
      <c r="P6" s="56">
        <f>印書版!F3-印書版與歲入勾稽!O6</f>
        <v>0</v>
      </c>
    </row>
    <row r="7" spans="1:16" ht="28.5" customHeight="1">
      <c r="B7" s="53" t="s">
        <v>86</v>
      </c>
      <c r="C7" s="53" t="s">
        <v>86</v>
      </c>
      <c r="D7" s="37" t="s">
        <v>153</v>
      </c>
      <c r="E7" s="38">
        <v>1679592000000</v>
      </c>
      <c r="F7" s="38" t="s">
        <v>68</v>
      </c>
      <c r="G7" s="38">
        <v>1679592000000</v>
      </c>
      <c r="H7" s="64">
        <f>印書版!B4-印書版與歲入勾稽!G7</f>
        <v>0</v>
      </c>
      <c r="I7" s="38">
        <v>935906537000</v>
      </c>
      <c r="J7" s="64">
        <f>印書版!C4-印書版與歲入勾稽!I7</f>
        <v>0</v>
      </c>
      <c r="K7" s="38">
        <v>596484989866</v>
      </c>
      <c r="L7" s="38" t="s">
        <v>68</v>
      </c>
      <c r="M7" s="38">
        <v>596484989866</v>
      </c>
      <c r="N7" s="75">
        <f>印書版!D4-印書版與歲入勾稽!M7</f>
        <v>0</v>
      </c>
      <c r="O7" s="18">
        <v>339421547134</v>
      </c>
      <c r="P7" s="18">
        <f>印書版!F4-印書版與歲入勾稽!O7</f>
        <v>0</v>
      </c>
    </row>
    <row r="8" spans="1:16" ht="28.5" hidden="1" customHeight="1">
      <c r="A8" s="36" t="s">
        <v>87</v>
      </c>
      <c r="B8" s="53" t="s">
        <v>86</v>
      </c>
      <c r="C8" s="53" t="s">
        <v>86</v>
      </c>
      <c r="D8" s="37" t="s">
        <v>154</v>
      </c>
      <c r="E8" s="38">
        <v>1679592000000</v>
      </c>
      <c r="F8" s="38" t="s">
        <v>68</v>
      </c>
      <c r="G8" s="38">
        <v>1679592000000</v>
      </c>
      <c r="H8" s="38"/>
      <c r="I8" s="38">
        <v>935906537000</v>
      </c>
      <c r="J8" s="38"/>
      <c r="K8" s="38">
        <v>596484989866</v>
      </c>
      <c r="L8" s="38" t="s">
        <v>68</v>
      </c>
      <c r="M8" s="38">
        <v>596484989866</v>
      </c>
      <c r="N8" s="18"/>
      <c r="O8" s="18">
        <v>339421547134</v>
      </c>
    </row>
    <row r="9" spans="1:16" ht="28.5" hidden="1" customHeight="1">
      <c r="A9" s="36" t="s">
        <v>86</v>
      </c>
      <c r="B9" s="53" t="s">
        <v>86</v>
      </c>
      <c r="C9" s="53">
        <v>1</v>
      </c>
      <c r="D9" s="37" t="s">
        <v>155</v>
      </c>
      <c r="E9" s="38">
        <v>997514000000</v>
      </c>
      <c r="F9" s="38" t="s">
        <v>68</v>
      </c>
      <c r="G9" s="38">
        <v>997514000000</v>
      </c>
      <c r="H9" s="38"/>
      <c r="I9" s="38">
        <v>606289024000</v>
      </c>
      <c r="J9" s="38"/>
      <c r="K9" s="38">
        <v>261317513772</v>
      </c>
      <c r="L9" s="38" t="s">
        <v>68</v>
      </c>
      <c r="M9" s="38">
        <v>261317513772</v>
      </c>
      <c r="N9" s="18"/>
      <c r="O9" s="18">
        <v>344971510228</v>
      </c>
    </row>
    <row r="10" spans="1:16" ht="28.5" hidden="1" customHeight="1">
      <c r="A10" s="36" t="s">
        <v>86</v>
      </c>
      <c r="B10" s="53" t="s">
        <v>86</v>
      </c>
      <c r="C10" s="53">
        <v>2</v>
      </c>
      <c r="D10" s="37" t="s">
        <v>156</v>
      </c>
      <c r="E10" s="38">
        <v>13491000000</v>
      </c>
      <c r="F10" s="38" t="s">
        <v>68</v>
      </c>
      <c r="G10" s="38">
        <v>13491000000</v>
      </c>
      <c r="H10" s="38"/>
      <c r="I10" s="38">
        <v>6513204000</v>
      </c>
      <c r="J10" s="38"/>
      <c r="K10" s="38">
        <v>6838085078</v>
      </c>
      <c r="L10" s="38" t="s">
        <v>68</v>
      </c>
      <c r="M10" s="38">
        <v>6838085078</v>
      </c>
      <c r="N10" s="18"/>
      <c r="O10" s="18">
        <v>-324881078</v>
      </c>
    </row>
    <row r="11" spans="1:16" ht="28.5" hidden="1" customHeight="1">
      <c r="A11" s="36" t="s">
        <v>86</v>
      </c>
      <c r="B11" s="53" t="s">
        <v>86</v>
      </c>
      <c r="C11" s="53">
        <v>3</v>
      </c>
      <c r="D11" s="37" t="s">
        <v>157</v>
      </c>
      <c r="E11" s="38">
        <v>119741000000</v>
      </c>
      <c r="F11" s="38" t="s">
        <v>68</v>
      </c>
      <c r="G11" s="38">
        <v>119741000000</v>
      </c>
      <c r="H11" s="38"/>
      <c r="I11" s="38">
        <v>58278769000</v>
      </c>
      <c r="J11" s="38"/>
      <c r="K11" s="38">
        <v>56918314177</v>
      </c>
      <c r="L11" s="38" t="s">
        <v>68</v>
      </c>
      <c r="M11" s="38">
        <v>56918314177</v>
      </c>
      <c r="N11" s="18"/>
      <c r="O11" s="18">
        <v>1360454823</v>
      </c>
    </row>
    <row r="12" spans="1:16" ht="28.5" hidden="1" customHeight="1">
      <c r="A12" s="36" t="s">
        <v>86</v>
      </c>
      <c r="B12" s="53" t="s">
        <v>86</v>
      </c>
      <c r="C12" s="53">
        <v>4</v>
      </c>
      <c r="D12" s="37" t="s">
        <v>158</v>
      </c>
      <c r="E12" s="38">
        <v>160500000000</v>
      </c>
      <c r="F12" s="38" t="s">
        <v>68</v>
      </c>
      <c r="G12" s="38">
        <v>160500000000</v>
      </c>
      <c r="H12" s="38"/>
      <c r="I12" s="38">
        <v>77567799000</v>
      </c>
      <c r="J12" s="38"/>
      <c r="K12" s="38">
        <v>73496378327</v>
      </c>
      <c r="L12" s="38" t="s">
        <v>68</v>
      </c>
      <c r="M12" s="38">
        <v>73496378327</v>
      </c>
      <c r="N12" s="18"/>
      <c r="O12" s="18">
        <v>4071420673</v>
      </c>
    </row>
    <row r="13" spans="1:16" ht="28.5" hidden="1" customHeight="1">
      <c r="A13" s="36" t="s">
        <v>86</v>
      </c>
      <c r="B13" s="53" t="s">
        <v>86</v>
      </c>
      <c r="C13" s="53">
        <v>5</v>
      </c>
      <c r="D13" s="37" t="s">
        <v>159</v>
      </c>
      <c r="E13" s="38">
        <v>106475000000</v>
      </c>
      <c r="F13" s="38" t="s">
        <v>68</v>
      </c>
      <c r="G13" s="38">
        <v>106475000000</v>
      </c>
      <c r="H13" s="38"/>
      <c r="I13" s="38">
        <v>51045038000</v>
      </c>
      <c r="J13" s="38"/>
      <c r="K13" s="38">
        <v>60978343212</v>
      </c>
      <c r="L13" s="38" t="s">
        <v>68</v>
      </c>
      <c r="M13" s="38">
        <v>60978343212</v>
      </c>
      <c r="N13" s="18"/>
      <c r="O13" s="18">
        <v>-9933305212</v>
      </c>
    </row>
    <row r="14" spans="1:16" ht="28.5" hidden="1" customHeight="1">
      <c r="A14" s="36" t="s">
        <v>86</v>
      </c>
      <c r="B14" s="53" t="s">
        <v>86</v>
      </c>
      <c r="C14" s="53">
        <v>6</v>
      </c>
      <c r="D14" s="37" t="s">
        <v>160</v>
      </c>
      <c r="E14" s="38">
        <v>5145000000</v>
      </c>
      <c r="F14" s="38" t="s">
        <v>68</v>
      </c>
      <c r="G14" s="38">
        <v>5145000000</v>
      </c>
      <c r="H14" s="38"/>
      <c r="I14" s="38">
        <v>2436919000</v>
      </c>
      <c r="J14" s="38"/>
      <c r="K14" s="38">
        <v>3720103402</v>
      </c>
      <c r="L14" s="38" t="s">
        <v>68</v>
      </c>
      <c r="M14" s="38">
        <v>3720103402</v>
      </c>
      <c r="N14" s="18"/>
      <c r="O14" s="18">
        <v>-1283184402</v>
      </c>
    </row>
    <row r="15" spans="1:16" ht="28.5" hidden="1" customHeight="1">
      <c r="A15" s="36" t="s">
        <v>86</v>
      </c>
      <c r="B15" s="53" t="s">
        <v>86</v>
      </c>
      <c r="C15" s="53">
        <v>7</v>
      </c>
      <c r="D15" s="37" t="s">
        <v>161</v>
      </c>
      <c r="E15" s="38">
        <v>33080000000</v>
      </c>
      <c r="F15" s="38" t="s">
        <v>68</v>
      </c>
      <c r="G15" s="38">
        <v>33080000000</v>
      </c>
      <c r="H15" s="38"/>
      <c r="I15" s="38">
        <v>15912239000</v>
      </c>
      <c r="J15" s="38"/>
      <c r="K15" s="38">
        <v>15352588407</v>
      </c>
      <c r="L15" s="38" t="s">
        <v>68</v>
      </c>
      <c r="M15" s="38">
        <v>15352588407</v>
      </c>
      <c r="N15" s="18"/>
      <c r="O15" s="18">
        <v>559650593</v>
      </c>
    </row>
    <row r="16" spans="1:16" ht="28.5" hidden="1" customHeight="1">
      <c r="A16" s="36" t="s">
        <v>86</v>
      </c>
      <c r="B16" s="53" t="s">
        <v>86</v>
      </c>
      <c r="C16" s="53">
        <v>8</v>
      </c>
      <c r="D16" s="37" t="s">
        <v>162</v>
      </c>
      <c r="E16" s="38">
        <v>2174000000</v>
      </c>
      <c r="F16" s="38" t="s">
        <v>68</v>
      </c>
      <c r="G16" s="38">
        <v>2174000000</v>
      </c>
      <c r="H16" s="38"/>
      <c r="I16" s="38">
        <v>1053567000</v>
      </c>
      <c r="J16" s="38"/>
      <c r="K16" s="38">
        <v>1116695955</v>
      </c>
      <c r="L16" s="38" t="s">
        <v>68</v>
      </c>
      <c r="M16" s="38">
        <v>1116695955</v>
      </c>
      <c r="N16" s="18"/>
      <c r="O16" s="18">
        <v>-63128955</v>
      </c>
    </row>
    <row r="17" spans="1:16" ht="28.5" hidden="1" customHeight="1">
      <c r="A17" s="36" t="s">
        <v>86</v>
      </c>
      <c r="B17" s="53" t="s">
        <v>86</v>
      </c>
      <c r="C17" s="53">
        <v>9</v>
      </c>
      <c r="D17" s="37" t="s">
        <v>163</v>
      </c>
      <c r="E17" s="38">
        <v>241472000000</v>
      </c>
      <c r="F17" s="38" t="s">
        <v>68</v>
      </c>
      <c r="G17" s="38">
        <v>241472000000</v>
      </c>
      <c r="H17" s="38"/>
      <c r="I17" s="38">
        <v>116809978000</v>
      </c>
      <c r="J17" s="38"/>
      <c r="K17" s="38">
        <v>116746967536</v>
      </c>
      <c r="L17" s="38" t="s">
        <v>68</v>
      </c>
      <c r="M17" s="38">
        <v>116746967536</v>
      </c>
      <c r="N17" s="18"/>
      <c r="O17" s="18">
        <v>63010464</v>
      </c>
    </row>
    <row r="18" spans="1:16" ht="28.5" customHeight="1">
      <c r="A18" s="36" t="s">
        <v>86</v>
      </c>
      <c r="B18" s="53" t="s">
        <v>86</v>
      </c>
      <c r="C18" s="53" t="s">
        <v>86</v>
      </c>
      <c r="D18" s="37" t="s">
        <v>164</v>
      </c>
      <c r="E18" s="38">
        <v>123209133000</v>
      </c>
      <c r="F18" s="38" t="s">
        <v>68</v>
      </c>
      <c r="G18" s="38">
        <v>123209133000</v>
      </c>
      <c r="H18" s="64">
        <f>印書版!B6-印書版與歲入勾稽!G18</f>
        <v>0</v>
      </c>
      <c r="I18" s="38">
        <v>71620994000</v>
      </c>
      <c r="J18" s="64">
        <f>印書版!C6-印書版與歲入勾稽!I18</f>
        <v>0</v>
      </c>
      <c r="K18" s="38">
        <v>167864809950</v>
      </c>
      <c r="L18" s="38">
        <v>8870026</v>
      </c>
      <c r="M18" s="38">
        <v>167873679976</v>
      </c>
      <c r="N18" s="75">
        <f>印書版!D6-印書版與歲入勾稽!M18</f>
        <v>0</v>
      </c>
      <c r="O18" s="18">
        <v>-96252685976</v>
      </c>
      <c r="P18" s="18">
        <f>印書版!F6-印書版與歲入勾稽!O18</f>
        <v>0</v>
      </c>
    </row>
    <row r="19" spans="1:16" ht="28.5" hidden="1" customHeight="1">
      <c r="A19" s="36" t="s">
        <v>89</v>
      </c>
      <c r="B19" s="53" t="s">
        <v>86</v>
      </c>
      <c r="C19" s="53" t="s">
        <v>86</v>
      </c>
      <c r="D19" s="37" t="s">
        <v>165</v>
      </c>
      <c r="E19" s="38">
        <v>20707399000</v>
      </c>
      <c r="F19" s="38" t="s">
        <v>68</v>
      </c>
      <c r="G19" s="38">
        <v>20707399000</v>
      </c>
      <c r="H19" s="38"/>
      <c r="I19" s="38">
        <v>9869595000</v>
      </c>
      <c r="J19" s="38"/>
      <c r="K19" s="38">
        <v>9900267405</v>
      </c>
      <c r="L19" s="38">
        <v>1202294</v>
      </c>
      <c r="M19" s="38">
        <v>9901469699</v>
      </c>
      <c r="N19" s="18"/>
      <c r="O19" s="18">
        <v>-31874699</v>
      </c>
    </row>
    <row r="20" spans="1:16" ht="28.5" hidden="1" customHeight="1">
      <c r="A20" s="36" t="s">
        <v>86</v>
      </c>
      <c r="B20" s="53" t="s">
        <v>86</v>
      </c>
      <c r="C20" s="53">
        <v>1</v>
      </c>
      <c r="D20" s="37" t="s">
        <v>166</v>
      </c>
      <c r="E20" s="38">
        <v>17007939000</v>
      </c>
      <c r="F20" s="38" t="s">
        <v>68</v>
      </c>
      <c r="G20" s="38">
        <v>17007939000</v>
      </c>
      <c r="H20" s="38"/>
      <c r="I20" s="38">
        <v>8159085000</v>
      </c>
      <c r="J20" s="38"/>
      <c r="K20" s="38">
        <v>7483610738</v>
      </c>
      <c r="L20" s="38">
        <v>1200000</v>
      </c>
      <c r="M20" s="38">
        <v>7484810738</v>
      </c>
      <c r="N20" s="18"/>
      <c r="O20" s="18">
        <v>674274262</v>
      </c>
    </row>
    <row r="21" spans="1:16" ht="28.5" hidden="1" customHeight="1">
      <c r="A21" s="36" t="s">
        <v>86</v>
      </c>
      <c r="B21" s="53" t="s">
        <v>86</v>
      </c>
      <c r="C21" s="53">
        <v>2</v>
      </c>
      <c r="D21" s="37" t="s">
        <v>167</v>
      </c>
      <c r="E21" s="38">
        <v>2592464000</v>
      </c>
      <c r="F21" s="38" t="s">
        <v>68</v>
      </c>
      <c r="G21" s="38">
        <v>2592464000</v>
      </c>
      <c r="H21" s="38"/>
      <c r="I21" s="38">
        <v>1315886000</v>
      </c>
      <c r="J21" s="38"/>
      <c r="K21" s="38">
        <v>1795345349</v>
      </c>
      <c r="L21" s="38" t="s">
        <v>68</v>
      </c>
      <c r="M21" s="38">
        <v>1795345349</v>
      </c>
      <c r="N21" s="18"/>
      <c r="O21" s="18">
        <v>-479459349</v>
      </c>
    </row>
    <row r="22" spans="1:16" ht="28.5" hidden="1" customHeight="1">
      <c r="A22" s="36" t="s">
        <v>86</v>
      </c>
      <c r="B22" s="53" t="s">
        <v>86</v>
      </c>
      <c r="C22" s="53">
        <v>3</v>
      </c>
      <c r="D22" s="37" t="s">
        <v>168</v>
      </c>
      <c r="E22" s="38">
        <v>1106996000</v>
      </c>
      <c r="F22" s="38" t="s">
        <v>68</v>
      </c>
      <c r="G22" s="38">
        <v>1106996000</v>
      </c>
      <c r="H22" s="38"/>
      <c r="I22" s="38">
        <v>394624000</v>
      </c>
      <c r="J22" s="38"/>
      <c r="K22" s="38">
        <v>621311318</v>
      </c>
      <c r="L22" s="38">
        <v>2294</v>
      </c>
      <c r="M22" s="38">
        <v>621313612</v>
      </c>
      <c r="N22" s="18"/>
      <c r="O22" s="18">
        <v>-226689612</v>
      </c>
    </row>
    <row r="23" spans="1:16" ht="28.5" hidden="1" customHeight="1">
      <c r="A23" s="36" t="s">
        <v>91</v>
      </c>
      <c r="B23" s="53" t="s">
        <v>86</v>
      </c>
      <c r="C23" s="53" t="s">
        <v>86</v>
      </c>
      <c r="D23" s="37" t="s">
        <v>169</v>
      </c>
      <c r="E23" s="38">
        <v>102501734000</v>
      </c>
      <c r="F23" s="38" t="s">
        <v>68</v>
      </c>
      <c r="G23" s="38">
        <v>102501734000</v>
      </c>
      <c r="H23" s="38"/>
      <c r="I23" s="38">
        <v>61751399000</v>
      </c>
      <c r="J23" s="38"/>
      <c r="K23" s="38">
        <v>157964542545</v>
      </c>
      <c r="L23" s="38">
        <v>7667732</v>
      </c>
      <c r="M23" s="38">
        <v>157972210277</v>
      </c>
      <c r="N23" s="18"/>
      <c r="O23" s="18">
        <v>-96220811277</v>
      </c>
    </row>
    <row r="24" spans="1:16" ht="28.5" hidden="1" customHeight="1">
      <c r="A24" s="36" t="s">
        <v>86</v>
      </c>
      <c r="B24" s="53" t="s">
        <v>86</v>
      </c>
      <c r="C24" s="53">
        <v>1</v>
      </c>
      <c r="D24" s="37" t="s">
        <v>170</v>
      </c>
      <c r="E24" s="38">
        <v>64394236000</v>
      </c>
      <c r="F24" s="38" t="s">
        <v>68</v>
      </c>
      <c r="G24" s="38">
        <v>64394236000</v>
      </c>
      <c r="H24" s="38"/>
      <c r="I24" s="38">
        <v>54380134000</v>
      </c>
      <c r="J24" s="38"/>
      <c r="K24" s="38">
        <v>150763639744</v>
      </c>
      <c r="L24" s="38">
        <v>12600</v>
      </c>
      <c r="M24" s="38">
        <v>150763652344</v>
      </c>
      <c r="N24" s="18"/>
      <c r="O24" s="18">
        <v>-96383518344</v>
      </c>
    </row>
    <row r="25" spans="1:16" ht="28.5" hidden="1" customHeight="1">
      <c r="A25" s="36" t="s">
        <v>86</v>
      </c>
      <c r="B25" s="53" t="s">
        <v>86</v>
      </c>
      <c r="C25" s="53">
        <v>2</v>
      </c>
      <c r="D25" s="37" t="s">
        <v>171</v>
      </c>
      <c r="E25" s="38">
        <v>6053006000</v>
      </c>
      <c r="F25" s="38" t="s">
        <v>68</v>
      </c>
      <c r="G25" s="38">
        <v>6053006000</v>
      </c>
      <c r="H25" s="38"/>
      <c r="I25" s="38">
        <v>2963222000</v>
      </c>
      <c r="J25" s="38"/>
      <c r="K25" s="38">
        <v>3086524346</v>
      </c>
      <c r="L25" s="38" t="s">
        <v>68</v>
      </c>
      <c r="M25" s="38">
        <v>3086524346</v>
      </c>
      <c r="N25" s="18"/>
      <c r="O25" s="18">
        <v>-123302346</v>
      </c>
    </row>
    <row r="26" spans="1:16" ht="28.5" hidden="1" customHeight="1">
      <c r="A26" s="36" t="s">
        <v>86</v>
      </c>
      <c r="B26" s="53" t="s">
        <v>86</v>
      </c>
      <c r="C26" s="53">
        <v>3</v>
      </c>
      <c r="D26" s="37" t="s">
        <v>172</v>
      </c>
      <c r="E26" s="38">
        <v>32054492000</v>
      </c>
      <c r="F26" s="38" t="s">
        <v>68</v>
      </c>
      <c r="G26" s="38">
        <v>32054492000</v>
      </c>
      <c r="H26" s="38"/>
      <c r="I26" s="38">
        <v>4408043000</v>
      </c>
      <c r="J26" s="38"/>
      <c r="K26" s="38">
        <v>4114378455</v>
      </c>
      <c r="L26" s="38">
        <v>7655132</v>
      </c>
      <c r="M26" s="38">
        <v>4122033587</v>
      </c>
      <c r="N26" s="18"/>
      <c r="O26" s="18">
        <v>286009413</v>
      </c>
    </row>
    <row r="27" spans="1:16" ht="28.5" customHeight="1">
      <c r="A27" s="36" t="s">
        <v>86</v>
      </c>
      <c r="B27" s="53" t="s">
        <v>86</v>
      </c>
      <c r="C27" s="53" t="s">
        <v>86</v>
      </c>
      <c r="D27" s="37" t="s">
        <v>173</v>
      </c>
      <c r="E27" s="38">
        <v>48017875000</v>
      </c>
      <c r="F27" s="38" t="s">
        <v>68</v>
      </c>
      <c r="G27" s="38">
        <v>48017875000</v>
      </c>
      <c r="H27" s="64">
        <f>印書版!B7-印書版與歲入勾稽!G27</f>
        <v>0</v>
      </c>
      <c r="I27" s="38">
        <v>13475357000</v>
      </c>
      <c r="J27" s="64">
        <f>印書版!C7-印書版與歲入勾稽!I27</f>
        <v>0</v>
      </c>
      <c r="K27" s="38">
        <v>40597715097</v>
      </c>
      <c r="L27" s="38">
        <v>65556</v>
      </c>
      <c r="M27" s="38">
        <v>40597780653</v>
      </c>
      <c r="N27" s="75">
        <f>印書版!D7-印書版與歲入勾稽!M27</f>
        <v>0</v>
      </c>
      <c r="O27" s="18">
        <v>-27122423653</v>
      </c>
      <c r="P27" s="18">
        <f>印書版!F7-印書版與歲入勾稽!O27</f>
        <v>0</v>
      </c>
    </row>
    <row r="28" spans="1:16" ht="28.5" hidden="1" customHeight="1">
      <c r="A28" s="39" t="s">
        <v>93</v>
      </c>
      <c r="B28" s="55" t="s">
        <v>86</v>
      </c>
      <c r="C28" s="55" t="s">
        <v>86</v>
      </c>
      <c r="D28" s="40" t="s">
        <v>174</v>
      </c>
      <c r="E28" s="41">
        <v>48017875000</v>
      </c>
      <c r="F28" s="41" t="s">
        <v>68</v>
      </c>
      <c r="G28" s="41">
        <v>48017875000</v>
      </c>
      <c r="H28" s="41"/>
      <c r="I28" s="41">
        <v>13475357000</v>
      </c>
      <c r="J28" s="41"/>
      <c r="K28" s="41">
        <v>40597715097</v>
      </c>
      <c r="L28" s="41">
        <v>65556</v>
      </c>
      <c r="M28" s="41">
        <v>40597780653</v>
      </c>
      <c r="N28" s="19"/>
      <c r="O28" s="19">
        <v>-27122423653</v>
      </c>
    </row>
    <row r="29" spans="1:16" ht="28.5" hidden="1" customHeight="1">
      <c r="A29" s="36" t="s">
        <v>86</v>
      </c>
      <c r="B29" s="53" t="s">
        <v>86</v>
      </c>
      <c r="C29" s="53">
        <v>1</v>
      </c>
      <c r="D29" s="37" t="s">
        <v>175</v>
      </c>
      <c r="E29" s="38">
        <v>9784179000</v>
      </c>
      <c r="F29" s="38" t="s">
        <v>68</v>
      </c>
      <c r="G29" s="38">
        <v>9784179000</v>
      </c>
      <c r="H29" s="38"/>
      <c r="I29" s="38">
        <v>3623927000</v>
      </c>
      <c r="J29" s="38"/>
      <c r="K29" s="38">
        <v>35040785708</v>
      </c>
      <c r="L29" s="38">
        <v>65556</v>
      </c>
      <c r="M29" s="38">
        <v>35040851264</v>
      </c>
      <c r="N29" s="18"/>
      <c r="O29" s="18">
        <v>-31416924264</v>
      </c>
    </row>
    <row r="30" spans="1:16" ht="28.5" hidden="1" customHeight="1">
      <c r="A30" s="36" t="s">
        <v>86</v>
      </c>
      <c r="B30" s="53" t="s">
        <v>86</v>
      </c>
      <c r="C30" s="53">
        <v>2</v>
      </c>
      <c r="D30" s="37" t="s">
        <v>176</v>
      </c>
      <c r="E30" s="38">
        <v>9973235000</v>
      </c>
      <c r="F30" s="38" t="s">
        <v>68</v>
      </c>
      <c r="G30" s="38">
        <v>9973235000</v>
      </c>
      <c r="H30" s="38"/>
      <c r="I30" s="38">
        <v>4792716000</v>
      </c>
      <c r="J30" s="38"/>
      <c r="K30" s="38">
        <v>350300856</v>
      </c>
      <c r="L30" s="38" t="s">
        <v>68</v>
      </c>
      <c r="M30" s="38">
        <v>350300856</v>
      </c>
      <c r="N30" s="18"/>
      <c r="O30" s="18">
        <v>4442415144</v>
      </c>
    </row>
    <row r="31" spans="1:16" ht="28.5" hidden="1" customHeight="1">
      <c r="A31" s="36" t="s">
        <v>86</v>
      </c>
      <c r="B31" s="53" t="s">
        <v>86</v>
      </c>
      <c r="C31" s="53">
        <v>3</v>
      </c>
      <c r="D31" s="37" t="s">
        <v>177</v>
      </c>
      <c r="E31" s="38">
        <v>4896980000</v>
      </c>
      <c r="F31" s="38" t="s">
        <v>68</v>
      </c>
      <c r="G31" s="38">
        <v>4896980000</v>
      </c>
      <c r="H31" s="38"/>
      <c r="I31" s="38">
        <v>4896976000</v>
      </c>
      <c r="J31" s="38"/>
      <c r="K31" s="38">
        <v>4896976000</v>
      </c>
      <c r="L31" s="38" t="s">
        <v>68</v>
      </c>
      <c r="M31" s="38">
        <v>4896976000</v>
      </c>
      <c r="N31" s="18"/>
      <c r="O31" s="18" t="s">
        <v>68</v>
      </c>
    </row>
    <row r="32" spans="1:16" ht="28.5" hidden="1" customHeight="1">
      <c r="A32" s="36" t="s">
        <v>86</v>
      </c>
      <c r="B32" s="53" t="s">
        <v>86</v>
      </c>
      <c r="C32" s="53">
        <v>4</v>
      </c>
      <c r="D32" s="37" t="s">
        <v>178</v>
      </c>
      <c r="E32" s="38">
        <v>22901142000</v>
      </c>
      <c r="F32" s="38" t="s">
        <v>68</v>
      </c>
      <c r="G32" s="38">
        <v>22901142000</v>
      </c>
      <c r="H32" s="38"/>
      <c r="I32" s="38" t="s">
        <v>68</v>
      </c>
      <c r="J32" s="38"/>
      <c r="K32" s="38" t="s">
        <v>68</v>
      </c>
      <c r="L32" s="38" t="s">
        <v>68</v>
      </c>
      <c r="M32" s="38" t="s">
        <v>68</v>
      </c>
      <c r="N32" s="18"/>
      <c r="O32" s="18" t="s">
        <v>68</v>
      </c>
    </row>
    <row r="33" spans="1:16" ht="28.5" hidden="1" customHeight="1">
      <c r="A33" s="36" t="s">
        <v>86</v>
      </c>
      <c r="B33" s="53" t="s">
        <v>86</v>
      </c>
      <c r="C33" s="53">
        <v>5</v>
      </c>
      <c r="D33" s="37" t="s">
        <v>179</v>
      </c>
      <c r="E33" s="38">
        <v>462339000</v>
      </c>
      <c r="F33" s="38" t="s">
        <v>68</v>
      </c>
      <c r="G33" s="38">
        <v>462339000</v>
      </c>
      <c r="H33" s="38"/>
      <c r="I33" s="38">
        <v>161738000</v>
      </c>
      <c r="J33" s="38"/>
      <c r="K33" s="38">
        <v>309652533</v>
      </c>
      <c r="L33" s="38" t="s">
        <v>68</v>
      </c>
      <c r="M33" s="38">
        <v>309652533</v>
      </c>
      <c r="N33" s="18"/>
      <c r="O33" s="18">
        <v>-147914533</v>
      </c>
    </row>
    <row r="34" spans="1:16" ht="28.5" customHeight="1">
      <c r="A34" s="36" t="s">
        <v>86</v>
      </c>
      <c r="B34" s="53" t="s">
        <v>86</v>
      </c>
      <c r="C34" s="53" t="s">
        <v>86</v>
      </c>
      <c r="D34" s="37" t="s">
        <v>180</v>
      </c>
      <c r="E34" s="38">
        <v>244253149000</v>
      </c>
      <c r="F34" s="38" t="s">
        <v>68</v>
      </c>
      <c r="G34" s="38">
        <v>244253149000</v>
      </c>
      <c r="H34" s="64">
        <f>印書版!B5-印書版與歲入勾稽!G34</f>
        <v>0</v>
      </c>
      <c r="I34" s="38">
        <v>97894911000</v>
      </c>
      <c r="J34" s="64">
        <f>印書版!C5-印書版與歲入勾稽!I34</f>
        <v>0</v>
      </c>
      <c r="K34" s="38">
        <v>96689446250</v>
      </c>
      <c r="L34" s="38" t="s">
        <v>68</v>
      </c>
      <c r="M34" s="38">
        <v>96689446250</v>
      </c>
      <c r="N34" s="75">
        <f>印書版!D5-印書版與歲入勾稽!M34</f>
        <v>0</v>
      </c>
      <c r="O34" s="18">
        <v>1205464750</v>
      </c>
      <c r="P34" s="18">
        <f>印書版!F5-印書版與歲入勾稽!O34</f>
        <v>0</v>
      </c>
    </row>
    <row r="35" spans="1:16" ht="28.5" hidden="1" customHeight="1">
      <c r="A35" s="36" t="s">
        <v>95</v>
      </c>
      <c r="B35" s="53" t="s">
        <v>86</v>
      </c>
      <c r="C35" s="53" t="s">
        <v>86</v>
      </c>
      <c r="D35" s="37" t="s">
        <v>181</v>
      </c>
      <c r="E35" s="38">
        <v>244253149000</v>
      </c>
      <c r="F35" s="38" t="s">
        <v>68</v>
      </c>
      <c r="G35" s="38">
        <v>244253149000</v>
      </c>
      <c r="H35" s="38"/>
      <c r="I35" s="38">
        <v>97894911000</v>
      </c>
      <c r="J35" s="38"/>
      <c r="K35" s="38">
        <v>96689446250</v>
      </c>
      <c r="L35" s="38" t="s">
        <v>68</v>
      </c>
      <c r="M35" s="38">
        <v>96689446250</v>
      </c>
      <c r="N35" s="18"/>
      <c r="O35" s="18">
        <v>1205464750</v>
      </c>
    </row>
    <row r="36" spans="1:16" ht="28.5" hidden="1" customHeight="1">
      <c r="A36" s="36" t="s">
        <v>86</v>
      </c>
      <c r="B36" s="53" t="s">
        <v>86</v>
      </c>
      <c r="C36" s="53">
        <v>1</v>
      </c>
      <c r="D36" s="37" t="s">
        <v>182</v>
      </c>
      <c r="E36" s="38">
        <v>204374350000</v>
      </c>
      <c r="F36" s="38" t="s">
        <v>68</v>
      </c>
      <c r="G36" s="38">
        <v>204374350000</v>
      </c>
      <c r="H36" s="38"/>
      <c r="I36" s="38">
        <v>94821807000</v>
      </c>
      <c r="J36" s="38"/>
      <c r="K36" s="38">
        <v>93684957250</v>
      </c>
      <c r="L36" s="38" t="s">
        <v>68</v>
      </c>
      <c r="M36" s="38">
        <v>93684957250</v>
      </c>
      <c r="N36" s="18"/>
      <c r="O36" s="18">
        <v>1136849750</v>
      </c>
    </row>
    <row r="37" spans="1:16" ht="28.5" hidden="1" customHeight="1">
      <c r="A37" s="36" t="s">
        <v>86</v>
      </c>
      <c r="B37" s="53" t="s">
        <v>86</v>
      </c>
      <c r="C37" s="53">
        <v>2</v>
      </c>
      <c r="D37" s="37" t="s">
        <v>183</v>
      </c>
      <c r="E37" s="38">
        <v>17357114000</v>
      </c>
      <c r="F37" s="38" t="s">
        <v>68</v>
      </c>
      <c r="G37" s="38">
        <v>17357114000</v>
      </c>
      <c r="H37" s="38"/>
      <c r="I37" s="38">
        <v>3050739000</v>
      </c>
      <c r="J37" s="38"/>
      <c r="K37" s="38">
        <v>3004489000</v>
      </c>
      <c r="L37" s="38" t="s">
        <v>68</v>
      </c>
      <c r="M37" s="38">
        <v>3004489000</v>
      </c>
      <c r="N37" s="18"/>
      <c r="O37" s="18">
        <v>46250000</v>
      </c>
    </row>
    <row r="38" spans="1:16" ht="28.5" hidden="1" customHeight="1">
      <c r="A38" s="36" t="s">
        <v>86</v>
      </c>
      <c r="B38" s="53" t="s">
        <v>86</v>
      </c>
      <c r="C38" s="53">
        <v>3</v>
      </c>
      <c r="D38" s="37" t="s">
        <v>184</v>
      </c>
      <c r="E38" s="38">
        <v>22521685000</v>
      </c>
      <c r="F38" s="38" t="s">
        <v>68</v>
      </c>
      <c r="G38" s="38">
        <v>22521685000</v>
      </c>
      <c r="H38" s="38"/>
      <c r="I38" s="38">
        <v>22365000</v>
      </c>
      <c r="J38" s="38"/>
      <c r="K38" s="38" t="s">
        <v>68</v>
      </c>
      <c r="L38" s="38" t="s">
        <v>68</v>
      </c>
      <c r="M38" s="38" t="s">
        <v>68</v>
      </c>
      <c r="N38" s="18"/>
      <c r="O38" s="18">
        <v>22365000</v>
      </c>
    </row>
    <row r="39" spans="1:16" ht="28.5" customHeight="1">
      <c r="A39" s="36" t="s">
        <v>86</v>
      </c>
      <c r="B39" s="53" t="s">
        <v>86</v>
      </c>
      <c r="C39" s="53" t="s">
        <v>86</v>
      </c>
      <c r="D39" s="37" t="s">
        <v>185</v>
      </c>
      <c r="E39" s="38">
        <v>11955672000</v>
      </c>
      <c r="F39" s="38" t="s">
        <v>68</v>
      </c>
      <c r="G39" s="38">
        <v>11955672000</v>
      </c>
      <c r="H39" s="64">
        <f>印書版!B8-印書版與歲入勾稽!G39</f>
        <v>0</v>
      </c>
      <c r="I39" s="38">
        <v>5480056000</v>
      </c>
      <c r="J39" s="64">
        <f>印書版!C8-印書版與歲入勾稽!I39</f>
        <v>0</v>
      </c>
      <c r="K39" s="38">
        <v>7162514648.25</v>
      </c>
      <c r="L39" s="38">
        <v>210173</v>
      </c>
      <c r="M39" s="38">
        <v>7162724821.25</v>
      </c>
      <c r="N39" s="75">
        <f>印書版!D8-印書版與歲入勾稽!M39</f>
        <v>-0.25</v>
      </c>
      <c r="O39" s="18">
        <v>-1682668821.25</v>
      </c>
      <c r="P39" s="18">
        <f>印書版!F8-印書版與歲入勾稽!O39</f>
        <v>0</v>
      </c>
    </row>
    <row r="40" spans="1:16" ht="28.5" hidden="1" customHeight="1">
      <c r="A40" s="36" t="s">
        <v>97</v>
      </c>
      <c r="B40" s="53" t="s">
        <v>86</v>
      </c>
      <c r="C40" s="53" t="s">
        <v>86</v>
      </c>
      <c r="D40" s="37" t="s">
        <v>186</v>
      </c>
      <c r="E40" s="38" t="s">
        <v>68</v>
      </c>
      <c r="F40" s="38" t="s">
        <v>68</v>
      </c>
      <c r="G40" s="38" t="s">
        <v>68</v>
      </c>
      <c r="H40" s="38"/>
      <c r="I40" s="38" t="s">
        <v>68</v>
      </c>
      <c r="J40" s="38"/>
      <c r="K40" s="38">
        <v>2752340</v>
      </c>
      <c r="L40" s="38" t="s">
        <v>68</v>
      </c>
      <c r="M40" s="38">
        <v>2752340</v>
      </c>
      <c r="N40" s="18"/>
      <c r="O40" s="18">
        <v>-2752340</v>
      </c>
    </row>
    <row r="41" spans="1:16" ht="28.5" hidden="1" customHeight="1">
      <c r="A41" s="36" t="s">
        <v>86</v>
      </c>
      <c r="B41" s="53" t="s">
        <v>86</v>
      </c>
      <c r="C41" s="53">
        <v>1</v>
      </c>
      <c r="D41" s="37" t="s">
        <v>187</v>
      </c>
      <c r="E41" s="38" t="s">
        <v>68</v>
      </c>
      <c r="F41" s="38" t="s">
        <v>68</v>
      </c>
      <c r="G41" s="38" t="s">
        <v>68</v>
      </c>
      <c r="H41" s="38"/>
      <c r="I41" s="38" t="s">
        <v>68</v>
      </c>
      <c r="J41" s="38"/>
      <c r="K41" s="38">
        <v>2752340</v>
      </c>
      <c r="L41" s="38" t="s">
        <v>68</v>
      </c>
      <c r="M41" s="38">
        <v>2752340</v>
      </c>
      <c r="N41" s="18"/>
      <c r="O41" s="18">
        <v>-2752340</v>
      </c>
    </row>
    <row r="42" spans="1:16" ht="28.5" hidden="1" customHeight="1">
      <c r="A42" s="36" t="s">
        <v>99</v>
      </c>
      <c r="B42" s="53" t="s">
        <v>86</v>
      </c>
      <c r="C42" s="53" t="s">
        <v>86</v>
      </c>
      <c r="D42" s="37" t="s">
        <v>188</v>
      </c>
      <c r="E42" s="38">
        <v>11955672000</v>
      </c>
      <c r="F42" s="38" t="s">
        <v>68</v>
      </c>
      <c r="G42" s="38">
        <v>11955672000</v>
      </c>
      <c r="H42" s="38"/>
      <c r="I42" s="38">
        <v>5480056000</v>
      </c>
      <c r="J42" s="38"/>
      <c r="K42" s="38">
        <v>7159762308.25</v>
      </c>
      <c r="L42" s="38">
        <v>210173</v>
      </c>
      <c r="M42" s="38">
        <v>7159972481.25</v>
      </c>
      <c r="N42" s="18"/>
      <c r="O42" s="18">
        <v>-1679916481.25</v>
      </c>
    </row>
    <row r="43" spans="1:16" ht="28.5" hidden="1" customHeight="1">
      <c r="A43" s="36" t="s">
        <v>86</v>
      </c>
      <c r="B43" s="53" t="s">
        <v>86</v>
      </c>
      <c r="C43" s="53">
        <v>1</v>
      </c>
      <c r="D43" s="37" t="s">
        <v>189</v>
      </c>
      <c r="E43" s="38">
        <v>62604000</v>
      </c>
      <c r="F43" s="38" t="s">
        <v>68</v>
      </c>
      <c r="G43" s="38">
        <v>62604000</v>
      </c>
      <c r="H43" s="38"/>
      <c r="I43" s="38">
        <v>30131000</v>
      </c>
      <c r="J43" s="38"/>
      <c r="K43" s="38">
        <v>31391995</v>
      </c>
      <c r="L43" s="38" t="s">
        <v>68</v>
      </c>
      <c r="M43" s="38">
        <v>31391995</v>
      </c>
      <c r="N43" s="18"/>
      <c r="O43" s="18">
        <v>-1260995</v>
      </c>
    </row>
    <row r="44" spans="1:16" ht="28.5" hidden="1" customHeight="1">
      <c r="A44" s="36" t="s">
        <v>86</v>
      </c>
      <c r="B44" s="53" t="s">
        <v>86</v>
      </c>
      <c r="C44" s="53">
        <v>2</v>
      </c>
      <c r="D44" s="37" t="s">
        <v>190</v>
      </c>
      <c r="E44" s="38">
        <v>11893068000</v>
      </c>
      <c r="F44" s="38" t="s">
        <v>68</v>
      </c>
      <c r="G44" s="38">
        <v>11893068000</v>
      </c>
      <c r="H44" s="38"/>
      <c r="I44" s="38">
        <v>5449925000</v>
      </c>
      <c r="J44" s="38"/>
      <c r="K44" s="38">
        <v>7128370313.25</v>
      </c>
      <c r="L44" s="38">
        <v>210173</v>
      </c>
      <c r="M44" s="38">
        <v>7128580486.25</v>
      </c>
      <c r="N44" s="18"/>
      <c r="O44" s="18">
        <v>-1678655486.25</v>
      </c>
    </row>
    <row r="45" spans="1:16" ht="28.5" customHeight="1"/>
    <row r="46" spans="1:16" ht="28.5" customHeight="1"/>
    <row r="47" spans="1:16" ht="28.5" customHeight="1"/>
    <row r="48" spans="1:16" ht="28.5" customHeight="1"/>
    <row r="49" spans="1:15" ht="28.5" customHeight="1"/>
    <row r="50" spans="1:15" ht="28.5" customHeight="1"/>
    <row r="51" spans="1:15" ht="27.95" customHeight="1">
      <c r="A51" s="39"/>
      <c r="B51" s="55"/>
      <c r="C51" s="55"/>
      <c r="D51" s="40"/>
      <c r="E51" s="42"/>
      <c r="F51" s="42"/>
      <c r="G51" s="42"/>
      <c r="H51" s="65"/>
      <c r="I51" s="42"/>
      <c r="J51" s="65"/>
      <c r="K51" s="42"/>
      <c r="L51" s="42"/>
      <c r="M51" s="42"/>
      <c r="N51" s="76"/>
      <c r="O51" s="43"/>
    </row>
  </sheetData>
  <autoFilter ref="A5:O44">
    <filterColumn colId="3">
      <filters>
        <filter val="　　　　合           計"/>
        <filter val="(1. 稅課收入)"/>
        <filter val="(2. 營業盈餘及事業收入)"/>
        <filter val="(3. 規費及罰款收入)"/>
        <filter val="(4. 財產收入)"/>
        <filter val="(5. 其他收入)"/>
      </filters>
    </filterColumn>
  </autoFilter>
  <mergeCells count="12">
    <mergeCell ref="E1:G1"/>
    <mergeCell ref="I1:M1"/>
    <mergeCell ref="D2:G2"/>
    <mergeCell ref="I2:M2"/>
    <mergeCell ref="A3:D3"/>
    <mergeCell ref="E3:G3"/>
    <mergeCell ref="I3:M3"/>
    <mergeCell ref="A4:D4"/>
    <mergeCell ref="E4:G4"/>
    <mergeCell ref="I4:I5"/>
    <mergeCell ref="K4:M4"/>
    <mergeCell ref="O4:O5"/>
  </mergeCells>
  <phoneticPr fontId="1" type="noConversion"/>
  <pageMargins left="0.74803149606299213" right="0.74803149606299213" top="0.70866141732283472" bottom="0.70866141732283472" header="0.51181102362204722" footer="0.51181102362204722"/>
  <pageSetup paperSize="9" fitToWidth="0" pageOrder="overThenDown" orientation="portrait" useFirstPageNumber="1" r:id="rId1"/>
  <headerFooter alignWithMargins="0">
    <oddFooter>&amp;C&amp;"標楷體,標準"&amp;10&amp;P&amp;L&amp;R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zoomScaleSheetLayoutView="100" workbookViewId="0">
      <selection activeCell="B7" sqref="B7"/>
    </sheetView>
  </sheetViews>
  <sheetFormatPr defaultRowHeight="16.5"/>
  <cols>
    <col min="1" max="1" width="26.625" style="2" customWidth="1"/>
    <col min="2" max="2" width="15.25" style="79" customWidth="1"/>
    <col min="3" max="3" width="15.125" style="80" customWidth="1"/>
    <col min="4" max="4" width="13.625" style="80" customWidth="1"/>
    <col min="5" max="5" width="9.25" style="5" customWidth="1"/>
    <col min="6" max="6" width="12.625" style="12" customWidth="1"/>
    <col min="7" max="7" width="12.125" style="1" customWidth="1"/>
    <col min="8" max="16384" width="9" style="1"/>
  </cols>
  <sheetData>
    <row r="1" spans="1:7" ht="16.149999999999999" customHeight="1">
      <c r="A1" s="82" t="s">
        <v>0</v>
      </c>
      <c r="B1" s="117" t="s">
        <v>1</v>
      </c>
      <c r="C1" s="117" t="s">
        <v>2</v>
      </c>
      <c r="D1" s="117" t="s">
        <v>3</v>
      </c>
      <c r="E1" s="86" t="s">
        <v>4</v>
      </c>
      <c r="F1" s="115" t="s">
        <v>5</v>
      </c>
      <c r="G1" s="1">
        <v>100000000</v>
      </c>
    </row>
    <row r="2" spans="1:7">
      <c r="A2" s="83"/>
      <c r="B2" s="118"/>
      <c r="C2" s="118"/>
      <c r="D2" s="118"/>
      <c r="E2" s="87"/>
      <c r="F2" s="116"/>
    </row>
    <row r="3" spans="1:7">
      <c r="A3" s="14" t="s">
        <v>6</v>
      </c>
      <c r="B3" s="15">
        <f>ROUNDDOWN(公式元!B3/'億元-公式roundown'!$G$1,0)</f>
        <v>21070</v>
      </c>
      <c r="C3" s="15">
        <f>ROUNDDOWN(公式元!C3/'億元-公式roundown'!$G$1,0)</f>
        <v>11243</v>
      </c>
      <c r="D3" s="15">
        <f>ROUNDDOWN(公式元!D3/'億元-公式roundown'!$G$1,0)</f>
        <v>9088</v>
      </c>
      <c r="E3" s="16">
        <f>公式元!E3</f>
        <v>80.8</v>
      </c>
      <c r="F3" s="15">
        <f>ROUNDDOWN(公式元!F3/'億元-公式roundown'!$G$1,0)</f>
        <v>2155</v>
      </c>
    </row>
    <row r="4" spans="1:7" ht="16.5" customHeight="1">
      <c r="A4" s="17" t="s">
        <v>7</v>
      </c>
      <c r="B4" s="15">
        <f>ROUNDDOWN(公式元!B4/'億元-公式roundown'!$G$1,0)</f>
        <v>16795</v>
      </c>
      <c r="C4" s="15">
        <f>ROUNDDOWN(公式元!C4/'億元-公式roundown'!$G$1,0)</f>
        <v>9359</v>
      </c>
      <c r="D4" s="15">
        <f>ROUNDDOWN(公式元!D4/'億元-公式roundown'!$G$1,0)</f>
        <v>5964</v>
      </c>
      <c r="E4" s="16">
        <f>公式元!E4</f>
        <v>63.7</v>
      </c>
      <c r="F4" s="15">
        <f>ROUNDDOWN(公式元!F4/'億元-公式roundown'!$G$1,0)</f>
        <v>3394</v>
      </c>
    </row>
    <row r="5" spans="1:7" ht="16.5" customHeight="1">
      <c r="A5" s="17" t="s">
        <v>9</v>
      </c>
      <c r="B5" s="15">
        <f>ROUNDDOWN(公式元!B5/'億元-公式roundown'!$G$1,0)</f>
        <v>2442</v>
      </c>
      <c r="C5" s="15">
        <f>ROUNDDOWN(公式元!C5/'億元-公式roundown'!$G$1,0)</f>
        <v>978</v>
      </c>
      <c r="D5" s="15">
        <f>ROUNDDOWN(公式元!D5/'億元-公式roundown'!$G$1,0)</f>
        <v>966</v>
      </c>
      <c r="E5" s="16">
        <f>公式元!E5</f>
        <v>98.8</v>
      </c>
      <c r="F5" s="15">
        <f>ROUNDDOWN(公式元!F5/'億元-公式roundown'!$G$1,0)</f>
        <v>12</v>
      </c>
    </row>
    <row r="6" spans="1:7" ht="16.5" customHeight="1">
      <c r="A6" s="17" t="s">
        <v>11</v>
      </c>
      <c r="B6" s="15">
        <f>ROUNDDOWN(公式元!B6/'億元-公式roundown'!$G$1,0)</f>
        <v>1232</v>
      </c>
      <c r="C6" s="15">
        <f>ROUNDDOWN(公式元!C6/'億元-公式roundown'!$G$1,0)</f>
        <v>716</v>
      </c>
      <c r="D6" s="15">
        <f>ROUNDDOWN(公式元!D6/'億元-公式roundown'!$G$1,0)</f>
        <v>1678</v>
      </c>
      <c r="E6" s="16">
        <f>公式元!E6</f>
        <v>234.4</v>
      </c>
      <c r="F6" s="15">
        <f>ROUNDDOWN(公式元!F6/'億元-公式roundown'!$G$1,0)</f>
        <v>-962</v>
      </c>
    </row>
    <row r="7" spans="1:7" ht="16.5" customHeight="1">
      <c r="A7" s="17" t="s">
        <v>12</v>
      </c>
      <c r="B7" s="15">
        <f>ROUNDDOWN(公式元!B7/'億元-公式roundown'!$G$1,0)</f>
        <v>480</v>
      </c>
      <c r="C7" s="15">
        <f>ROUNDDOWN(公式元!C7/'億元-公式roundown'!$G$1,0)</f>
        <v>134</v>
      </c>
      <c r="D7" s="15">
        <f>ROUNDDOWN(公式元!D7/'億元-公式roundown'!$G$1,0)</f>
        <v>405</v>
      </c>
      <c r="E7" s="16">
        <f>公式元!E7</f>
        <v>301.3</v>
      </c>
      <c r="F7" s="15">
        <f>ROUNDDOWN(公式元!F7/'億元-公式roundown'!$G$1,0)</f>
        <v>-271</v>
      </c>
    </row>
    <row r="8" spans="1:7" ht="16.5" customHeight="1">
      <c r="A8" s="17" t="s">
        <v>14</v>
      </c>
      <c r="B8" s="15">
        <f>ROUNDDOWN(公式元!B8/'億元-公式roundown'!$G$1,0)</f>
        <v>119</v>
      </c>
      <c r="C8" s="15">
        <f>ROUNDDOWN(公式元!C8/'億元-公式roundown'!$G$1,0)</f>
        <v>54</v>
      </c>
      <c r="D8" s="15">
        <f>ROUNDDOWN(公式元!D8/'億元-公式roundown'!$G$1,0)</f>
        <v>71</v>
      </c>
      <c r="E8" s="16">
        <f>公式元!E8</f>
        <v>130.69999999999999</v>
      </c>
      <c r="F8" s="15">
        <f>ROUNDDOWN(公式元!F8/'億元-公式roundown'!$G$1,0)</f>
        <v>-16</v>
      </c>
    </row>
    <row r="9" spans="1:7" ht="16.5" customHeight="1">
      <c r="A9" s="14" t="s">
        <v>16</v>
      </c>
      <c r="B9" s="15">
        <f>ROUNDDOWN(公式元!B9/'億元-公式roundown'!$G$1,0)</f>
        <v>20775</v>
      </c>
      <c r="C9" s="15">
        <f>ROUNDDOWN(公式元!C9/'億元-公式roundown'!$G$1,0)</f>
        <v>11414</v>
      </c>
      <c r="D9" s="15">
        <f>ROUNDDOWN(公式元!D9/'億元-公式roundown'!$G$1,0)</f>
        <v>10600</v>
      </c>
      <c r="E9" s="16">
        <f>公式元!E9</f>
        <v>92.9</v>
      </c>
      <c r="F9" s="15">
        <f>ROUNDDOWN(公式元!F9/'億元-公式roundown'!$G$1,0)</f>
        <v>813</v>
      </c>
    </row>
    <row r="10" spans="1:7" ht="16.5" customHeight="1">
      <c r="A10" s="17" t="s">
        <v>18</v>
      </c>
      <c r="B10" s="15">
        <f>ROUNDDOWN(公式元!B10/'億元-公式roundown'!$G$1,0)</f>
        <v>140</v>
      </c>
      <c r="C10" s="15">
        <f>ROUNDDOWN(公式元!C10/'億元-公式roundown'!$G$1,0)</f>
        <v>68</v>
      </c>
      <c r="D10" s="15">
        <f>ROUNDDOWN(公式元!D10/'億元-公式roundown'!$G$1,0)</f>
        <v>55</v>
      </c>
      <c r="E10" s="16">
        <f>公式元!E10</f>
        <v>81</v>
      </c>
      <c r="F10" s="15">
        <f>ROUNDDOWN(公式元!F10/'億元-公式roundown'!$G$1,0)</f>
        <v>13</v>
      </c>
    </row>
    <row r="11" spans="1:7" ht="16.5" customHeight="1">
      <c r="A11" s="17" t="s">
        <v>20</v>
      </c>
      <c r="B11" s="15">
        <f>ROUNDDOWN(公式元!B11/'億元-公式roundown'!$G$1,0)</f>
        <v>263</v>
      </c>
      <c r="C11" s="15">
        <f>ROUNDDOWN(公式元!C11/'億元-公式roundown'!$G$1,0)</f>
        <v>128</v>
      </c>
      <c r="D11" s="15">
        <f>ROUNDDOWN(公式元!D11/'億元-公式roundown'!$G$1,0)</f>
        <v>117</v>
      </c>
      <c r="E11" s="16">
        <f>公式元!E11</f>
        <v>91.4</v>
      </c>
      <c r="F11" s="15">
        <f>ROUNDDOWN(公式元!F11/'億元-公式roundown'!$G$1,0)</f>
        <v>10</v>
      </c>
    </row>
    <row r="12" spans="1:7" ht="16.5" customHeight="1">
      <c r="A12" s="17" t="s">
        <v>22</v>
      </c>
      <c r="B12" s="15">
        <f>ROUNDDOWN(公式元!B12/'億元-公式roundown'!$G$1,0)</f>
        <v>35</v>
      </c>
      <c r="C12" s="15">
        <f>ROUNDDOWN(公式元!C12/'億元-公式roundown'!$G$1,0)</f>
        <v>17</v>
      </c>
      <c r="D12" s="15">
        <f>ROUNDDOWN(公式元!D12/'億元-公式roundown'!$G$1,0)</f>
        <v>15</v>
      </c>
      <c r="E12" s="16">
        <f>公式元!E12</f>
        <v>89.2</v>
      </c>
      <c r="F12" s="15">
        <f>ROUNDDOWN(公式元!F12/'億元-公式roundown'!$G$1,0)</f>
        <v>1</v>
      </c>
    </row>
    <row r="13" spans="1:7" ht="16.5" customHeight="1">
      <c r="A13" s="17" t="s">
        <v>24</v>
      </c>
      <c r="B13" s="15">
        <f>ROUNDDOWN(公式元!B13/'億元-公式roundown'!$G$1,0)</f>
        <v>233</v>
      </c>
      <c r="C13" s="15">
        <f>ROUNDDOWN(公式元!C13/'億元-公式roundown'!$G$1,0)</f>
        <v>129</v>
      </c>
      <c r="D13" s="15">
        <f>ROUNDDOWN(公式元!D13/'億元-公式roundown'!$G$1,0)</f>
        <v>123</v>
      </c>
      <c r="E13" s="16">
        <f>公式元!E13</f>
        <v>95</v>
      </c>
      <c r="F13" s="15">
        <f>ROUNDDOWN(公式元!F13/'億元-公式roundown'!$G$1,0)</f>
        <v>6</v>
      </c>
    </row>
    <row r="14" spans="1:7" ht="16.5" customHeight="1">
      <c r="A14" s="17" t="s">
        <v>26</v>
      </c>
      <c r="B14" s="15">
        <f>ROUNDDOWN(公式元!B14/'億元-公式roundown'!$G$1,0)</f>
        <v>257</v>
      </c>
      <c r="C14" s="15">
        <f>ROUNDDOWN(公式元!C14/'億元-公式roundown'!$G$1,0)</f>
        <v>175</v>
      </c>
      <c r="D14" s="15">
        <f>ROUNDDOWN(公式元!D14/'億元-公式roundown'!$G$1,0)</f>
        <v>162</v>
      </c>
      <c r="E14" s="16">
        <f>公式元!E14</f>
        <v>92.9</v>
      </c>
      <c r="F14" s="15">
        <f>ROUNDDOWN(公式元!F14/'億元-公式roundown'!$G$1,0)</f>
        <v>12</v>
      </c>
    </row>
    <row r="15" spans="1:7" ht="16.5" customHeight="1">
      <c r="A15" s="17" t="s">
        <v>27</v>
      </c>
      <c r="B15" s="15">
        <f>ROUNDDOWN(公式元!B15/'億元-公式roundown'!$G$1,0)</f>
        <v>22</v>
      </c>
      <c r="C15" s="15">
        <f>ROUNDDOWN(公式元!C15/'億元-公式roundown'!$G$1,0)</f>
        <v>12</v>
      </c>
      <c r="D15" s="15">
        <f>ROUNDDOWN(公式元!D15/'億元-公式roundown'!$G$1,0)</f>
        <v>11</v>
      </c>
      <c r="E15" s="16">
        <f>公式元!E15</f>
        <v>90.6</v>
      </c>
      <c r="F15" s="15">
        <f>ROUNDDOWN(公式元!F15/'億元-公式roundown'!$G$1,0)</f>
        <v>1</v>
      </c>
    </row>
    <row r="16" spans="1:7" ht="16.5" customHeight="1">
      <c r="A16" s="17" t="s">
        <v>29</v>
      </c>
      <c r="B16" s="15">
        <f>ROUNDDOWN(公式元!B16/'億元-公式roundown'!$G$1,0)</f>
        <v>622</v>
      </c>
      <c r="C16" s="15">
        <f>ROUNDDOWN(公式元!C16/'億元-公式roundown'!$G$1,0)</f>
        <v>316</v>
      </c>
      <c r="D16" s="15">
        <f>ROUNDDOWN(公式元!D16/'億元-公式roundown'!$G$1,0)</f>
        <v>300</v>
      </c>
      <c r="E16" s="16">
        <f>公式元!E16</f>
        <v>94.8</v>
      </c>
      <c r="F16" s="15">
        <f>ROUNDDOWN(公式元!F16/'億元-公式roundown'!$G$1,0)</f>
        <v>16</v>
      </c>
    </row>
    <row r="17" spans="1:6" ht="16.5" customHeight="1">
      <c r="A17" s="17" t="s">
        <v>31</v>
      </c>
      <c r="B17" s="15">
        <f>ROUNDDOWN(公式元!B17/'億元-公式roundown'!$G$1,0)</f>
        <v>280</v>
      </c>
      <c r="C17" s="15">
        <f>ROUNDDOWN(公式元!C17/'億元-公式roundown'!$G$1,0)</f>
        <v>142</v>
      </c>
      <c r="D17" s="15">
        <f>ROUNDDOWN(公式元!D17/'億元-公式roundown'!$G$1,0)</f>
        <v>102</v>
      </c>
      <c r="E17" s="16">
        <f>公式元!E17</f>
        <v>72.400000000000006</v>
      </c>
      <c r="F17" s="15">
        <f>ROUNDDOWN(公式元!F17/'億元-公式roundown'!$G$1,0)</f>
        <v>39</v>
      </c>
    </row>
    <row r="18" spans="1:6" ht="16.5" customHeight="1">
      <c r="A18" s="17" t="s">
        <v>33</v>
      </c>
      <c r="B18" s="15">
        <f>ROUNDDOWN(公式元!B18/'億元-公式roundown'!$G$1,0)</f>
        <v>3512</v>
      </c>
      <c r="C18" s="15">
        <f>ROUNDDOWN(公式元!C18/'億元-公式roundown'!$G$1,0)</f>
        <v>1517</v>
      </c>
      <c r="D18" s="15">
        <f>ROUNDDOWN(公式元!D18/'億元-公式roundown'!$G$1,0)</f>
        <v>1394</v>
      </c>
      <c r="E18" s="16">
        <f>公式元!E18</f>
        <v>91.8</v>
      </c>
      <c r="F18" s="15">
        <f>ROUNDDOWN(公式元!F18/'億元-公式roundown'!$G$1,0)</f>
        <v>123</v>
      </c>
    </row>
    <row r="19" spans="1:6" ht="16.5" customHeight="1">
      <c r="A19" s="17" t="s">
        <v>35</v>
      </c>
      <c r="B19" s="15">
        <f>ROUNDDOWN(公式元!B19/'億元-公式roundown'!$G$1,0)</f>
        <v>1690</v>
      </c>
      <c r="C19" s="15">
        <f>ROUNDDOWN(公式元!C19/'億元-公式roundown'!$G$1,0)</f>
        <v>975</v>
      </c>
      <c r="D19" s="15">
        <f>ROUNDDOWN(公式元!D19/'億元-公式roundown'!$G$1,0)</f>
        <v>906</v>
      </c>
      <c r="E19" s="16">
        <f>公式元!E19</f>
        <v>92.9</v>
      </c>
      <c r="F19" s="15">
        <f>ROUNDDOWN(公式元!F19/'億元-公式roundown'!$G$1,0)</f>
        <v>69</v>
      </c>
    </row>
    <row r="20" spans="1:6" ht="16.5" customHeight="1">
      <c r="A20" s="17" t="s">
        <v>36</v>
      </c>
      <c r="B20" s="15">
        <f>ROUNDDOWN(公式元!B20/'億元-公式roundown'!$G$1,0)</f>
        <v>2565</v>
      </c>
      <c r="C20" s="15">
        <f>ROUNDDOWN(公式元!C20/'億元-公式roundown'!$G$1,0)</f>
        <v>1425</v>
      </c>
      <c r="D20" s="15">
        <f>ROUNDDOWN(公式元!D20/'億元-公式roundown'!$G$1,0)</f>
        <v>1183</v>
      </c>
      <c r="E20" s="16">
        <f>公式元!E20</f>
        <v>83.1</v>
      </c>
      <c r="F20" s="15">
        <f>ROUNDDOWN(公式元!F20/'億元-公式roundown'!$G$1,0)</f>
        <v>241</v>
      </c>
    </row>
    <row r="21" spans="1:6" ht="16.5" customHeight="1">
      <c r="A21" s="17" t="s">
        <v>38</v>
      </c>
      <c r="B21" s="15">
        <f>ROUNDDOWN(公式元!B21/'億元-公式roundown'!$G$1,0)</f>
        <v>354</v>
      </c>
      <c r="C21" s="15">
        <f>ROUNDDOWN(公式元!C21/'億元-公式roundown'!$G$1,0)</f>
        <v>197</v>
      </c>
      <c r="D21" s="15">
        <f>ROUNDDOWN(公式元!D21/'億元-公式roundown'!$G$1,0)</f>
        <v>181</v>
      </c>
      <c r="E21" s="16">
        <f>公式元!E21</f>
        <v>91.5</v>
      </c>
      <c r="F21" s="15">
        <f>ROUNDDOWN(公式元!F21/'億元-公式roundown'!$G$1,0)</f>
        <v>16</v>
      </c>
    </row>
    <row r="22" spans="1:6" ht="16.5" customHeight="1">
      <c r="A22" s="17" t="s">
        <v>40</v>
      </c>
      <c r="B22" s="15">
        <f>ROUNDDOWN(公式元!B22/'億元-公式roundown'!$G$1,0)</f>
        <v>535</v>
      </c>
      <c r="C22" s="15">
        <f>ROUNDDOWN(公式元!C22/'億元-公式roundown'!$G$1,0)</f>
        <v>250</v>
      </c>
      <c r="D22" s="15">
        <f>ROUNDDOWN(公式元!D22/'億元-公式roundown'!$G$1,0)</f>
        <v>230</v>
      </c>
      <c r="E22" s="16">
        <f>公式元!E22</f>
        <v>92</v>
      </c>
      <c r="F22" s="15">
        <f>ROUNDDOWN(公式元!F22/'億元-公式roundown'!$G$1,0)</f>
        <v>20</v>
      </c>
    </row>
    <row r="23" spans="1:6" ht="16.5" customHeight="1">
      <c r="A23" s="17" t="s">
        <v>42</v>
      </c>
      <c r="B23" s="15">
        <f>ROUNDDOWN(公式元!B23/'億元-公式roundown'!$G$1,0)</f>
        <v>740</v>
      </c>
      <c r="C23" s="15">
        <f>ROUNDDOWN(公式元!C23/'億元-公式roundown'!$G$1,0)</f>
        <v>319</v>
      </c>
      <c r="D23" s="15">
        <f>ROUNDDOWN(公式元!D23/'億元-公式roundown'!$G$1,0)</f>
        <v>279</v>
      </c>
      <c r="E23" s="16">
        <f>公式元!E23</f>
        <v>87.7</v>
      </c>
      <c r="F23" s="15">
        <f>ROUNDDOWN(公式元!F23/'億元-公式roundown'!$G$1,0)</f>
        <v>39</v>
      </c>
    </row>
    <row r="24" spans="1:6" ht="16.5" customHeight="1">
      <c r="A24" s="17" t="s">
        <v>44</v>
      </c>
      <c r="B24" s="15">
        <f>ROUNDDOWN(公式元!B24/'億元-公式roundown'!$G$1,0)</f>
        <v>1519</v>
      </c>
      <c r="C24" s="15">
        <f>ROUNDDOWN(公式元!C24/'億元-公式roundown'!$G$1,0)</f>
        <v>1069</v>
      </c>
      <c r="D24" s="15">
        <f>ROUNDDOWN(公式元!D24/'億元-公式roundown'!$G$1,0)</f>
        <v>1027</v>
      </c>
      <c r="E24" s="16">
        <f>公式元!E24</f>
        <v>96.1</v>
      </c>
      <c r="F24" s="15">
        <f>ROUNDDOWN(公式元!F24/'億元-公式roundown'!$G$1,0)</f>
        <v>41</v>
      </c>
    </row>
    <row r="25" spans="1:6" ht="16.5" customHeight="1">
      <c r="A25" s="17" t="s">
        <v>46</v>
      </c>
      <c r="B25" s="15">
        <f>ROUNDDOWN(公式元!B25/'億元-公式roundown'!$G$1,0)</f>
        <v>12</v>
      </c>
      <c r="C25" s="15">
        <f>ROUNDDOWN(公式元!C25/'億元-公式roundown'!$G$1,0)</f>
        <v>6</v>
      </c>
      <c r="D25" s="15">
        <f>ROUNDDOWN(公式元!D25/'億元-公式roundown'!$G$1,0)</f>
        <v>4</v>
      </c>
      <c r="E25" s="16">
        <f>公式元!E25</f>
        <v>80.900000000000006</v>
      </c>
      <c r="F25" s="15">
        <f>ROUNDDOWN(公式元!F25/'億元-公式roundown'!$G$1,0)</f>
        <v>1</v>
      </c>
    </row>
    <row r="26" spans="1:6" ht="16.5" customHeight="1">
      <c r="A26" s="17" t="s">
        <v>48</v>
      </c>
      <c r="B26" s="15">
        <f>ROUNDDOWN(公式元!B26/'億元-公式roundown'!$G$1,0)</f>
        <v>25</v>
      </c>
      <c r="C26" s="15">
        <f>ROUNDDOWN(公式元!C26/'億元-公式roundown'!$G$1,0)</f>
        <v>12</v>
      </c>
      <c r="D26" s="15">
        <f>ROUNDDOWN(公式元!D26/'億元-公式roundown'!$G$1,0)</f>
        <v>11</v>
      </c>
      <c r="E26" s="16">
        <f>公式元!E26</f>
        <v>93.2</v>
      </c>
      <c r="F26" s="15">
        <f>ROUNDDOWN(公式元!F26/'億元-公式roundown'!$G$1,0)</f>
        <v>0</v>
      </c>
    </row>
    <row r="27" spans="1:6" ht="16.5" customHeight="1">
      <c r="A27" s="17" t="s">
        <v>50</v>
      </c>
      <c r="B27" s="15">
        <f>ROUNDDOWN(公式元!B27/'億元-公式roundown'!$G$1,0)</f>
        <v>1623</v>
      </c>
      <c r="C27" s="15">
        <f>ROUNDDOWN(公式元!C27/'億元-公式roundown'!$G$1,0)</f>
        <v>766</v>
      </c>
      <c r="D27" s="15">
        <f>ROUNDDOWN(公式元!D27/'億元-公式roundown'!$G$1,0)</f>
        <v>722</v>
      </c>
      <c r="E27" s="16">
        <f>公式元!E27</f>
        <v>94.2</v>
      </c>
      <c r="F27" s="15">
        <f>ROUNDDOWN(公式元!F27/'億元-公式roundown'!$G$1,0)</f>
        <v>44</v>
      </c>
    </row>
    <row r="28" spans="1:6" ht="16.5" customHeight="1">
      <c r="A28" s="17" t="s">
        <v>52</v>
      </c>
      <c r="B28" s="15">
        <f>ROUNDDOWN(公式元!B28/'億元-公式roundown'!$G$1,0)</f>
        <v>2311</v>
      </c>
      <c r="C28" s="15">
        <f>ROUNDDOWN(公式元!C28/'億元-公式roundown'!$G$1,0)</f>
        <v>1620</v>
      </c>
      <c r="D28" s="15">
        <f>ROUNDDOWN(公式元!D28/'億元-公式roundown'!$G$1,0)</f>
        <v>1575</v>
      </c>
      <c r="E28" s="16">
        <f>公式元!E28</f>
        <v>97.2</v>
      </c>
      <c r="F28" s="15">
        <f>ROUNDDOWN(公式元!F28/'億元-公式roundown'!$G$1,0)</f>
        <v>45</v>
      </c>
    </row>
    <row r="29" spans="1:6" ht="16.5" customHeight="1">
      <c r="A29" s="17" t="s">
        <v>54</v>
      </c>
      <c r="B29" s="15">
        <f>ROUNDDOWN(公式元!B29/'億元-公式roundown'!$G$1,0)</f>
        <v>60</v>
      </c>
      <c r="C29" s="15">
        <f>ROUNDDOWN(公式元!C29/'億元-公式roundown'!$G$1,0)</f>
        <v>23</v>
      </c>
      <c r="D29" s="15">
        <f>ROUNDDOWN(公式元!D29/'億元-公式roundown'!$G$1,0)</f>
        <v>17</v>
      </c>
      <c r="E29" s="16">
        <f>公式元!E29</f>
        <v>75.8</v>
      </c>
      <c r="F29" s="15">
        <f>ROUNDDOWN(公式元!F29/'億元-公式roundown'!$G$1,0)</f>
        <v>5</v>
      </c>
    </row>
    <row r="30" spans="1:6" ht="16.5" customHeight="1">
      <c r="A30" s="17" t="s">
        <v>56</v>
      </c>
      <c r="B30" s="15">
        <f>ROUNDDOWN(公式元!B30/'億元-公式roundown'!$G$1,0)</f>
        <v>194</v>
      </c>
      <c r="C30" s="15">
        <f>ROUNDDOWN(公式元!C30/'億元-公式roundown'!$G$1,0)</f>
        <v>102</v>
      </c>
      <c r="D30" s="15">
        <f>ROUNDDOWN(公式元!D30/'億元-公式roundown'!$G$1,0)</f>
        <v>85</v>
      </c>
      <c r="E30" s="16">
        <f>公式元!E30</f>
        <v>82.9</v>
      </c>
      <c r="F30" s="15">
        <f>ROUNDDOWN(公式元!F30/'億元-公式roundown'!$G$1,0)</f>
        <v>17</v>
      </c>
    </row>
    <row r="31" spans="1:6" ht="16.5" customHeight="1">
      <c r="A31" s="17" t="s">
        <v>58</v>
      </c>
      <c r="B31" s="15">
        <f>ROUNDDOWN(公式元!B31/'億元-公式roundown'!$G$1,0)</f>
        <v>418</v>
      </c>
      <c r="C31" s="15">
        <f>ROUNDDOWN(公式元!C31/'億元-公式roundown'!$G$1,0)</f>
        <v>205</v>
      </c>
      <c r="D31" s="15">
        <f>ROUNDDOWN(公式元!D31/'億元-公式roundown'!$G$1,0)</f>
        <v>204</v>
      </c>
      <c r="E31" s="16">
        <f>公式元!E31</f>
        <v>99.4</v>
      </c>
      <c r="F31" s="15">
        <f>ROUNDDOWN(公式元!F31/'億元-公式roundown'!$G$1,0)</f>
        <v>1</v>
      </c>
    </row>
    <row r="32" spans="1:6" ht="16.5" customHeight="1">
      <c r="A32" s="17" t="s">
        <v>60</v>
      </c>
      <c r="B32" s="15">
        <f>ROUNDDOWN(公式元!B32/'億元-公式roundown'!$G$1,0)</f>
        <v>15</v>
      </c>
      <c r="C32" s="15">
        <f>ROUNDDOWN(公式元!C32/'億元-公式roundown'!$G$1,0)</f>
        <v>8</v>
      </c>
      <c r="D32" s="15">
        <f>ROUNDDOWN(公式元!D32/'億元-公式roundown'!$G$1,0)</f>
        <v>8</v>
      </c>
      <c r="E32" s="16">
        <f>公式元!E32</f>
        <v>95</v>
      </c>
      <c r="F32" s="15">
        <f>ROUNDDOWN(公式元!F32/'億元-公式roundown'!$G$1,0)</f>
        <v>0</v>
      </c>
    </row>
    <row r="33" spans="1:6" ht="16.5" customHeight="1">
      <c r="A33" s="17" t="s">
        <v>61</v>
      </c>
      <c r="B33" s="15">
        <f>ROUNDDOWN(公式元!B33/'億元-公式roundown'!$G$1,0)</f>
        <v>212</v>
      </c>
      <c r="C33" s="15">
        <f>ROUNDDOWN(公式元!C33/'億元-公式roundown'!$G$1,0)</f>
        <v>115</v>
      </c>
      <c r="D33" s="15">
        <f>ROUNDDOWN(公式元!D33/'億元-公式roundown'!$G$1,0)</f>
        <v>107</v>
      </c>
      <c r="E33" s="16">
        <f>公式元!E33</f>
        <v>92.9</v>
      </c>
      <c r="F33" s="15">
        <f>ROUNDDOWN(公式元!F33/'億元-公式roundown'!$G$1,0)</f>
        <v>8</v>
      </c>
    </row>
    <row r="34" spans="1:6" ht="16.5" customHeight="1">
      <c r="A34" s="17" t="s">
        <v>62</v>
      </c>
      <c r="B34" s="15">
        <f>ROUNDDOWN(公式元!B34/'億元-公式roundown'!$G$1,0)</f>
        <v>1282</v>
      </c>
      <c r="C34" s="15">
        <f>ROUNDDOWN(公式元!C34/'億元-公式roundown'!$G$1,0)</f>
        <v>877</v>
      </c>
      <c r="D34" s="15">
        <f>ROUNDDOWN(公式元!D34/'億元-公式roundown'!$G$1,0)</f>
        <v>844</v>
      </c>
      <c r="E34" s="16">
        <f>公式元!E34</f>
        <v>96.3</v>
      </c>
      <c r="F34" s="15">
        <f>ROUNDDOWN(公式元!F34/'億元-公式roundown'!$G$1,0)</f>
        <v>32</v>
      </c>
    </row>
    <row r="35" spans="1:6" ht="16.5" customHeight="1">
      <c r="A35" s="17" t="s">
        <v>64</v>
      </c>
      <c r="B35" s="15">
        <f>ROUNDDOWN(公式元!B35/'億元-公式roundown'!$G$1,0)</f>
        <v>1762</v>
      </c>
      <c r="C35" s="15">
        <f>ROUNDDOWN(公式元!C35/'億元-公式roundown'!$G$1,0)</f>
        <v>922</v>
      </c>
      <c r="D35" s="15">
        <f>ROUNDDOWN(公式元!D35/'億元-公式roundown'!$G$1,0)</f>
        <v>921</v>
      </c>
      <c r="E35" s="16">
        <f>公式元!E35</f>
        <v>99.9</v>
      </c>
      <c r="F35" s="15">
        <f>ROUNDDOWN(公式元!F35/'億元-公式roundown'!$G$1,0)</f>
        <v>0</v>
      </c>
    </row>
    <row r="36" spans="1:6" ht="16.5" customHeight="1">
      <c r="A36" s="17" t="s">
        <v>66</v>
      </c>
      <c r="B36" s="15">
        <f>ROUNDDOWN(公式元!B36/'億元-公式roundown'!$G$1,0)</f>
        <v>20</v>
      </c>
      <c r="C36" s="15">
        <f>ROUNDDOWN(公式元!C36/'億元-公式roundown'!$G$1,0)</f>
        <v>5</v>
      </c>
      <c r="D36" s="15">
        <f>ROUNDDOWN(公式元!D36/'億元-公式roundown'!$G$1,0)</f>
        <v>4</v>
      </c>
      <c r="E36" s="16">
        <f>公式元!E36</f>
        <v>85.7</v>
      </c>
      <c r="F36" s="15">
        <f>ROUNDDOWN(公式元!F36/'億元-公式roundown'!$G$1,0)</f>
        <v>0</v>
      </c>
    </row>
    <row r="37" spans="1:6" ht="16.5" customHeight="1">
      <c r="A37" s="17" t="s">
        <v>67</v>
      </c>
      <c r="B37" s="15">
        <f>ROUNDDOWN(公式元!B37/'億元-公式roundown'!$G$1,0)</f>
        <v>66</v>
      </c>
      <c r="C37" s="15" t="e">
        <f>ROUNDDOWN(公式元!C37/'億元-公式roundown'!$G$1,0)</f>
        <v>#VALUE!</v>
      </c>
      <c r="D37" s="15" t="e">
        <f>ROUNDDOWN(公式元!D37/'億元-公式roundown'!$G$1,0)</f>
        <v>#VALUE!</v>
      </c>
      <c r="E37" s="16" t="e">
        <f>公式元!E37</f>
        <v>#VALUE!</v>
      </c>
      <c r="F37" s="15" t="e">
        <f>ROUNDDOWN(公式元!F37/'億元-公式roundown'!$G$1,0)</f>
        <v>#VALUE!</v>
      </c>
    </row>
    <row r="38" spans="1:6" ht="16.5" customHeight="1">
      <c r="A38" s="14" t="s">
        <v>69</v>
      </c>
      <c r="B38" s="15">
        <f>ROUNDDOWN(公式元!B38/'億元-公式roundown'!$G$1,0)</f>
        <v>294</v>
      </c>
      <c r="C38" s="15">
        <f>ROUNDDOWN(公式元!C38/'億元-公式roundown'!$G$1,0)</f>
        <v>-170</v>
      </c>
      <c r="D38" s="15">
        <f>ROUNDDOWN(公式元!D38/'億元-公式roundown'!$G$1,0)</f>
        <v>-1512</v>
      </c>
      <c r="E38" s="16">
        <f>公式元!E38</f>
        <v>886.8</v>
      </c>
      <c r="F38" s="15">
        <f>ROUNDDOWN(公式元!F38/'億元-公式roundown'!$G$1,0)</f>
        <v>1341</v>
      </c>
    </row>
    <row r="45" spans="1:6">
      <c r="A45" s="7"/>
      <c r="B45" s="77"/>
      <c r="C45" s="78"/>
      <c r="D45" s="78"/>
      <c r="E45" s="10"/>
      <c r="F45" s="81"/>
    </row>
  </sheetData>
  <mergeCells count="6">
    <mergeCell ref="F1:F2"/>
    <mergeCell ref="A1:A2"/>
    <mergeCell ref="B1:B2"/>
    <mergeCell ref="C1:C2"/>
    <mergeCell ref="D1:D2"/>
    <mergeCell ref="E1:E2"/>
  </mergeCells>
  <phoneticPr fontId="1" type="noConversion"/>
  <pageMargins left="0.39370078740157483" right="0.51181102362204722" top="1.1811023622047245" bottom="0.70866141732283472" header="0.31496062992125984" footer="0.31496062992125984"/>
  <pageSetup paperSize="9" pageOrder="overThenDown" orientation="portrait" useFirstPageNumber="1" r:id="rId1"/>
  <headerFooter alignWithMargins="0">
    <oddHeader>&amp;C&amp;"標楷體,標準"&amp;14中央政府總預算半年結算報告&amp;12
&amp;16歲入歲出簡明比較分析表&amp;12
中華民國109年01月01日至109年06月30日&amp;L&amp;"標楷體,標準"
&amp;R&amp;"標楷體,標準"
單位:新臺幣元</oddHeader>
    <oddFooter>&amp;C&amp;"標楷體,標準"&amp;10&amp;P&amp;L&amp;R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10</vt:i4>
      </vt:variant>
    </vt:vector>
  </HeadingPairs>
  <TitlesOfParts>
    <vt:vector size="16" baseType="lpstr">
      <vt:lpstr>印書版</vt:lpstr>
      <vt:lpstr>公式元</vt:lpstr>
      <vt:lpstr>印書版與公式勾稽</vt:lpstr>
      <vt:lpstr>印書版與歲出勾稽</vt:lpstr>
      <vt:lpstr>印書版與歲入勾稽</vt:lpstr>
      <vt:lpstr>億元-公式roundown</vt:lpstr>
      <vt:lpstr>公式元!Print_Area</vt:lpstr>
      <vt:lpstr>印書版!Print_Area</vt:lpstr>
      <vt:lpstr>印書版與歲出勾稽!Print_Area</vt:lpstr>
      <vt:lpstr>'億元-公式roundown'!Print_Area</vt:lpstr>
      <vt:lpstr>公式元!Print_Titles</vt:lpstr>
      <vt:lpstr>印書版!Print_Titles</vt:lpstr>
      <vt:lpstr>印書版與公式勾稽!Print_Titles</vt:lpstr>
      <vt:lpstr>印書版與歲入勾稽!Print_Titles</vt:lpstr>
      <vt:lpstr>印書版與歲出勾稽!Print_Titles</vt:lpstr>
      <vt:lpstr>'億元-公式roundown'!Print_Titles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謝慧燕</cp:lastModifiedBy>
  <cp:lastPrinted>2020-08-14T09:21:35Z</cp:lastPrinted>
  <dcterms:created xsi:type="dcterms:W3CDTF">2011-06-09T01:20:26Z</dcterms:created>
  <dcterms:modified xsi:type="dcterms:W3CDTF">2020-08-18T03:33:26Z</dcterms:modified>
</cp:coreProperties>
</file>