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0475" windowHeight="10080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<sst xmlns="http://schemas.openxmlformats.org/spreadsheetml/2006/main" count="48" uniqueCount="48">
  <si>
    <t>　　　　　　單位:新臺幣元</t>
  </si>
  <si>
    <t xml:space="preserve"> 機   關   名   稱</t>
  </si>
  <si>
    <t>決　　　　　             　　    算 　　　　　　　                  數</t>
  </si>
  <si>
    <t>比　較　增　減</t>
  </si>
  <si>
    <t>帳  　　面  　　價　 　值</t>
  </si>
  <si>
    <t>金　　額</t>
  </si>
  <si>
    <t>％</t>
  </si>
  <si>
    <t>成本或重估價值</t>
  </si>
  <si>
    <t>經 濟 部 主 管</t>
  </si>
  <si>
    <t>財 政 部 主 管</t>
  </si>
  <si>
    <t>交 通 部 主 管</t>
  </si>
  <si>
    <t xml:space="preserve">    總          計</t>
  </si>
  <si>
    <t xml:space="preserve"> </t>
  </si>
  <si>
    <t>135      資      產      變                賣      綜     計     表　</t>
  </si>
  <si>
    <r>
      <t>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虧(-)
預   算   數</t>
    </r>
  </si>
  <si>
    <t>　變　　　　賣　　　　　收　　　　入</t>
  </si>
  <si>
    <t>未實現重估增值
減少數</t>
  </si>
  <si>
    <t>估計應付土地
增值稅減少數</t>
  </si>
  <si>
    <t>變賣盈虧(-)</t>
  </si>
  <si>
    <t>已提折舊額</t>
  </si>
  <si>
    <t>減損調整數</t>
  </si>
  <si>
    <t>淨額</t>
  </si>
  <si>
    <t>總收入</t>
  </si>
  <si>
    <t>處理費用</t>
  </si>
  <si>
    <t>淨收入</t>
  </si>
  <si>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</si>
  <si>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</si>
  <si>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</si>
  <si>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</si>
  <si>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</si>
  <si>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</si>
  <si>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</si>
  <si>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</si>
  <si>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</si>
  <si>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</si>
  <si>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</si>
  <si>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</si>
  <si>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</si>
  <si>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</si>
  <si>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</si>
  <si>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</si>
  <si>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</si>
  <si>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</si>
  <si>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勞工保險局</t>
  </si>
  <si>
    <t>中央存款保險股份有限公司</t>
  </si>
  <si>
    <t>行政院主管</t>
  </si>
  <si>
    <t>行政院勞工委員會主管</t>
  </si>
  <si>
    <t>行政院金融監督管理委員會
主管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</si>
</sst>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Helv"/>
      <family val="2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8"/>
      <color indexed="8"/>
      <name val="華康特粗明體"/>
      <family val="1"/>
    </font>
    <font>
      <sz val="12"/>
      <color indexed="12"/>
      <name val="Helv"/>
      <family val="2"/>
    </font>
    <font>
      <sz val="12"/>
      <color indexed="8"/>
      <name val="Helv"/>
      <family val="2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name val="細明體"/>
      <family val="3"/>
    </font>
    <font>
      <b/>
      <sz val="12"/>
      <color indexed="8"/>
      <name val="細明體"/>
      <family val="3"/>
    </font>
    <font>
      <b/>
      <sz val="12"/>
      <color indexed="8"/>
      <name val="Times New Roman"/>
      <family val="1"/>
    </font>
    <font>
      <b/>
      <sz val="12"/>
      <color indexed="8"/>
      <name val="Helv"/>
      <family val="2"/>
    </font>
    <font>
      <b/>
      <sz val="12"/>
      <color indexed="8"/>
      <name val="華康中黑體"/>
      <family val="3"/>
    </font>
    <font>
      <sz val="12"/>
      <color indexed="8"/>
      <name val="華康中黑體"/>
      <family val="3"/>
    </font>
    <font>
      <sz val="12"/>
      <name val="華康中黑體"/>
      <family val="3"/>
    </font>
    <font>
      <strike/>
      <sz val="12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3" fontId="5" fillId="0" borderId="0">
      <alignment/>
      <protection/>
    </xf>
    <xf numFmtId="0" fontId="6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2" applyNumberFormat="0" applyFill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9" fontId="0" fillId="0" borderId="0" applyFont="0" applyFill="0" applyBorder="0" applyAlignment="0" applyProtection="0"/>
    <xf numFmtId="0" fontId="13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4" applyNumberFormat="0" applyFill="0" applyAlignment="0" applyProtection="0"/>
    <xf numFmtId="0" fontId="7" fillId="19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3" applyNumberFormat="0" applyAlignment="0" applyProtection="0"/>
    <xf numFmtId="0" fontId="23" fillId="18" borderId="9" applyNumberFormat="0" applyAlignment="0" applyProtection="0"/>
    <xf numFmtId="0" fontId="24" fillId="0" borderId="0" applyNumberFormat="0" applyFill="0" applyBorder="0" applyAlignment="0" applyProtection="0"/>
    <xf numFmtId="0" fontId="25" fillId="24" borderId="10" applyNumberFormat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4" fontId="31" fillId="0" borderId="0" xfId="38" applyNumberFormat="1" applyFont="1" applyProtection="1">
      <alignment/>
      <protection/>
    </xf>
    <xf numFmtId="4" fontId="31" fillId="0" borderId="0" xfId="38" applyNumberFormat="1" applyFont="1">
      <alignment/>
      <protection/>
    </xf>
    <xf numFmtId="4" fontId="31" fillId="0" borderId="11" xfId="38" applyNumberFormat="1" applyFont="1" applyBorder="1" applyAlignment="1" applyProtection="1">
      <alignment horizontal="left"/>
      <protection locked="0"/>
    </xf>
    <xf numFmtId="4" fontId="31" fillId="0" borderId="11" xfId="38" applyNumberFormat="1" applyFont="1" applyBorder="1">
      <alignment/>
      <protection/>
    </xf>
    <xf numFmtId="4" fontId="32" fillId="0" borderId="0" xfId="38" applyNumberFormat="1" applyFont="1" applyAlignment="1" applyProtection="1" quotePrefix="1">
      <alignment horizontal="right"/>
      <protection/>
    </xf>
    <xf numFmtId="4" fontId="32" fillId="0" borderId="12" xfId="38" applyNumberFormat="1" applyFont="1" applyBorder="1" applyAlignment="1" applyProtection="1">
      <alignment horizontal="centerContinuous" vertical="center"/>
      <protection/>
    </xf>
    <xf numFmtId="4" fontId="32" fillId="0" borderId="13" xfId="38" applyNumberFormat="1" applyFont="1" applyBorder="1" applyAlignment="1" applyProtection="1">
      <alignment horizontal="centerContinuous" vertical="center"/>
      <protection/>
    </xf>
    <xf numFmtId="4" fontId="32" fillId="0" borderId="12" xfId="38" applyNumberFormat="1" applyFont="1" applyBorder="1" applyAlignment="1">
      <alignment horizontal="centerContinuous" vertical="center"/>
      <protection/>
    </xf>
    <xf numFmtId="4" fontId="32" fillId="0" borderId="14" xfId="38" applyNumberFormat="1" applyFont="1" applyBorder="1" applyAlignment="1">
      <alignment horizontal="centerContinuous" vertical="center"/>
      <protection/>
    </xf>
    <xf numFmtId="4" fontId="32" fillId="0" borderId="12" xfId="38" applyNumberFormat="1" applyFont="1" applyBorder="1" applyAlignment="1" applyProtection="1" quotePrefix="1">
      <alignment horizontal="centerContinuous" vertical="center"/>
      <protection/>
    </xf>
    <xf numFmtId="4" fontId="31" fillId="0" borderId="0" xfId="38" applyNumberFormat="1" applyFont="1" applyAlignment="1" applyProtection="1">
      <alignment horizontal="left" vertical="center"/>
      <protection/>
    </xf>
    <xf numFmtId="4" fontId="31" fillId="0" borderId="0" xfId="38" applyNumberFormat="1" applyFont="1" applyAlignment="1">
      <alignment horizontal="left" vertical="center"/>
      <protection/>
    </xf>
    <xf numFmtId="4" fontId="32" fillId="0" borderId="15" xfId="38" applyNumberFormat="1" applyFont="1" applyBorder="1" applyAlignment="1" applyProtection="1">
      <alignment horizontal="centerContinuous" vertical="center"/>
      <protection/>
    </xf>
    <xf numFmtId="4" fontId="32" fillId="0" borderId="15" xfId="38" applyNumberFormat="1" applyFont="1" applyBorder="1" applyAlignment="1" applyProtection="1" quotePrefix="1">
      <alignment horizontal="centerContinuous" vertical="center"/>
      <protection/>
    </xf>
    <xf numFmtId="4" fontId="31" fillId="0" borderId="0" xfId="38" applyNumberFormat="1" applyFont="1" applyAlignment="1" applyProtection="1">
      <alignment vertical="center"/>
      <protection/>
    </xf>
    <xf numFmtId="4" fontId="31" fillId="0" borderId="0" xfId="38" applyNumberFormat="1" applyFont="1" applyAlignment="1">
      <alignment vertical="center"/>
      <protection/>
    </xf>
    <xf numFmtId="4" fontId="32" fillId="0" borderId="16" xfId="38" applyNumberFormat="1" applyFont="1" applyBorder="1" applyAlignment="1">
      <alignment horizontal="distributed" vertical="center"/>
      <protection/>
    </xf>
    <xf numFmtId="4" fontId="32" fillId="0" borderId="17" xfId="38" applyNumberFormat="1" applyFont="1" applyBorder="1" applyAlignment="1" quotePrefix="1">
      <alignment horizontal="distributed" vertical="center"/>
      <protection/>
    </xf>
    <xf numFmtId="4" fontId="32" fillId="0" borderId="17" xfId="38" applyNumberFormat="1" applyFont="1" applyBorder="1" applyAlignment="1">
      <alignment horizontal="distributed" vertical="center"/>
      <protection/>
    </xf>
    <xf numFmtId="4" fontId="34" fillId="0" borderId="17" xfId="38" applyNumberFormat="1" applyFont="1" applyBorder="1" applyAlignment="1" quotePrefix="1">
      <alignment horizontal="distributed" vertical="center"/>
      <protection/>
    </xf>
    <xf numFmtId="4" fontId="32" fillId="0" borderId="11" xfId="38" applyNumberFormat="1" applyFont="1" applyBorder="1" applyAlignment="1">
      <alignment horizontal="distributed" vertical="center"/>
      <protection/>
    </xf>
    <xf numFmtId="4" fontId="34" fillId="0" borderId="17" xfId="38" applyNumberFormat="1" applyFont="1" applyBorder="1" applyAlignment="1">
      <alignment horizontal="distributed" vertical="center"/>
      <protection/>
    </xf>
    <xf numFmtId="4" fontId="32" fillId="0" borderId="0" xfId="38" applyNumberFormat="1" applyFont="1" applyBorder="1" applyAlignment="1" applyProtection="1" quotePrefix="1">
      <alignment horizontal="center" vertical="center"/>
      <protection/>
    </xf>
    <xf numFmtId="4" fontId="33" fillId="0" borderId="0" xfId="38" applyNumberFormat="1" applyFont="1" applyBorder="1" applyAlignment="1">
      <alignment horizontal="center" vertical="center"/>
      <protection/>
    </xf>
    <xf numFmtId="4" fontId="33" fillId="0" borderId="0" xfId="38" applyNumberFormat="1" applyFont="1" applyBorder="1" applyAlignment="1" quotePrefix="1">
      <alignment horizontal="center" vertical="center"/>
      <protection/>
    </xf>
    <xf numFmtId="4" fontId="33" fillId="0" borderId="0" xfId="38" applyNumberFormat="1" applyFont="1" applyBorder="1" applyAlignment="1" applyProtection="1">
      <alignment horizontal="center" vertical="center" wrapText="1"/>
      <protection/>
    </xf>
    <xf numFmtId="4" fontId="33" fillId="0" borderId="0" xfId="38" applyNumberFormat="1" applyFont="1" applyBorder="1" applyAlignment="1" applyProtection="1">
      <alignment horizontal="center" vertical="center"/>
      <protection/>
    </xf>
    <xf numFmtId="4" fontId="35" fillId="0" borderId="0" xfId="38" applyNumberFormat="1" applyFont="1" applyBorder="1" applyAlignment="1" applyProtection="1">
      <alignment vertical="center"/>
      <protection/>
    </xf>
    <xf numFmtId="196" fontId="36" fillId="0" borderId="0" xfId="38" applyNumberFormat="1" applyFont="1" applyAlignment="1" applyProtection="1">
      <alignment horizontal="right" vertical="center"/>
      <protection/>
    </xf>
    <xf numFmtId="196" fontId="33" fillId="0" borderId="0" xfId="38" applyNumberFormat="1" applyFont="1" applyBorder="1" applyAlignment="1">
      <alignment horizontal="right" vertical="center"/>
      <protection/>
    </xf>
    <xf numFmtId="196" fontId="33" fillId="0" borderId="0" xfId="37" applyNumberFormat="1" applyFont="1" applyBorder="1" applyAlignment="1" applyProtection="1">
      <alignment horizontal="right" vertical="center"/>
      <protection/>
    </xf>
    <xf numFmtId="196" fontId="36" fillId="0" borderId="0" xfId="38" applyNumberFormat="1" applyFont="1" applyBorder="1" applyAlignment="1" applyProtection="1">
      <alignment horizontal="right" vertical="center"/>
      <protection/>
    </xf>
    <xf numFmtId="4" fontId="37" fillId="0" borderId="0" xfId="38" applyNumberFormat="1" applyFont="1" applyAlignment="1" applyProtection="1">
      <alignment vertical="center"/>
      <protection/>
    </xf>
    <xf numFmtId="4" fontId="37" fillId="0" borderId="0" xfId="38" applyNumberFormat="1" applyFont="1" applyAlignment="1">
      <alignment vertical="center"/>
      <protection/>
    </xf>
    <xf numFmtId="4" fontId="32" fillId="0" borderId="0" xfId="38" applyNumberFormat="1" applyFont="1" applyBorder="1" applyAlignment="1" applyProtection="1">
      <alignment vertical="center"/>
      <protection/>
    </xf>
    <xf numFmtId="196" fontId="33" fillId="0" borderId="0" xfId="37" applyNumberFormat="1" applyFont="1" applyBorder="1" applyAlignment="1" applyProtection="1">
      <alignment horizontal="right" vertical="center"/>
      <protection locked="0"/>
    </xf>
    <xf numFmtId="196" fontId="33" fillId="0" borderId="0" xfId="38" applyNumberFormat="1" applyFont="1" applyBorder="1" applyAlignment="1" applyProtection="1">
      <alignment horizontal="right" vertical="center"/>
      <protection locked="0"/>
    </xf>
    <xf numFmtId="4" fontId="32" fillId="0" borderId="0" xfId="38" applyNumberFormat="1" applyFont="1" applyAlignment="1" applyProtection="1">
      <alignment horizontal="left" vertical="center"/>
      <protection/>
    </xf>
    <xf numFmtId="196" fontId="33" fillId="0" borderId="0" xfId="38" applyNumberFormat="1" applyFont="1" applyAlignment="1" applyProtection="1">
      <alignment horizontal="right" vertical="center"/>
      <protection/>
    </xf>
    <xf numFmtId="196" fontId="33" fillId="0" borderId="0" xfId="38" applyNumberFormat="1" applyFont="1" applyBorder="1" applyAlignment="1" applyProtection="1" quotePrefix="1">
      <alignment horizontal="right" vertical="center"/>
      <protection/>
    </xf>
    <xf numFmtId="196" fontId="33" fillId="0" borderId="0" xfId="38" applyNumberFormat="1" applyFont="1" applyBorder="1" applyAlignment="1" applyProtection="1">
      <alignment horizontal="right" vertical="center"/>
      <protection/>
    </xf>
    <xf numFmtId="4" fontId="38" fillId="0" borderId="0" xfId="38" applyNumberFormat="1" applyFont="1" applyAlignment="1" applyProtection="1">
      <alignment horizontal="left" vertical="center"/>
      <protection/>
    </xf>
    <xf numFmtId="4" fontId="32" fillId="0" borderId="0" xfId="38" applyNumberFormat="1" applyFont="1" applyFill="1" applyAlignment="1" applyProtection="1">
      <alignment horizontal="left" vertical="center"/>
      <protection/>
    </xf>
    <xf numFmtId="196" fontId="33" fillId="0" borderId="0" xfId="37" applyNumberFormat="1" applyFont="1" applyAlignment="1" applyProtection="1">
      <alignment horizontal="right" vertical="center"/>
      <protection locked="0"/>
    </xf>
    <xf numFmtId="4" fontId="32" fillId="0" borderId="0" xfId="38" applyNumberFormat="1" applyFont="1" applyFill="1" applyAlignment="1" applyProtection="1">
      <alignment horizontal="left" vertical="center" wrapText="1"/>
      <protection/>
    </xf>
    <xf numFmtId="4" fontId="37" fillId="0" borderId="0" xfId="38" applyNumberFormat="1" applyFont="1" applyAlignment="1" applyProtection="1">
      <alignment vertical="center" wrapText="1"/>
      <protection/>
    </xf>
    <xf numFmtId="4" fontId="37" fillId="0" borderId="0" xfId="38" applyNumberFormat="1" applyFont="1" applyAlignment="1">
      <alignment vertical="center" wrapText="1"/>
      <protection/>
    </xf>
    <xf numFmtId="3" fontId="35" fillId="0" borderId="0" xfId="38" applyNumberFormat="1" applyFont="1" applyAlignment="1" applyProtection="1" quotePrefix="1">
      <alignment horizontal="left" vertical="center"/>
      <protection/>
    </xf>
    <xf numFmtId="37" fontId="37" fillId="0" borderId="0" xfId="38" applyFont="1" applyAlignment="1">
      <alignment horizontal="left" vertical="center"/>
      <protection/>
    </xf>
    <xf numFmtId="4" fontId="37" fillId="0" borderId="0" xfId="38" applyNumberFormat="1" applyFont="1" applyBorder="1" applyAlignment="1">
      <alignment vertical="center"/>
      <protection/>
    </xf>
    <xf numFmtId="37" fontId="38" fillId="0" borderId="0" xfId="38" applyFont="1" applyBorder="1" applyAlignment="1" applyProtection="1">
      <alignment horizontal="left" vertical="center"/>
      <protection/>
    </xf>
    <xf numFmtId="196" fontId="33" fillId="0" borderId="0" xfId="38" applyNumberFormat="1" applyFont="1" applyBorder="1" applyAlignment="1" quotePrefix="1">
      <alignment horizontal="right" vertical="center"/>
      <protection/>
    </xf>
    <xf numFmtId="37" fontId="32" fillId="0" borderId="0" xfId="38" applyFont="1" applyAlignment="1" applyProtection="1">
      <alignment horizontal="left" vertical="center"/>
      <protection/>
    </xf>
    <xf numFmtId="4" fontId="31" fillId="0" borderId="0" xfId="38" applyNumberFormat="1" applyFont="1" applyBorder="1" applyAlignment="1">
      <alignment vertical="center"/>
      <protection/>
    </xf>
    <xf numFmtId="4" fontId="39" fillId="0" borderId="0" xfId="38" applyNumberFormat="1" applyFont="1" applyAlignment="1" applyProtection="1">
      <alignment horizontal="left" vertical="center"/>
      <protection/>
    </xf>
    <xf numFmtId="37" fontId="34" fillId="0" borderId="0" xfId="38" applyFont="1" applyFill="1" applyBorder="1" applyAlignment="1" applyProtection="1">
      <alignment horizontal="left" vertical="center" wrapText="1"/>
      <protection/>
    </xf>
    <xf numFmtId="196" fontId="33" fillId="0" borderId="0" xfId="37" applyNumberFormat="1" applyFont="1" applyFill="1" applyAlignment="1" applyProtection="1">
      <alignment horizontal="right" vertical="center"/>
      <protection locked="0"/>
    </xf>
    <xf numFmtId="4" fontId="37" fillId="0" borderId="0" xfId="38" applyNumberFormat="1" applyFont="1" applyFill="1" applyBorder="1" applyAlignment="1" applyProtection="1">
      <alignment vertical="center"/>
      <protection/>
    </xf>
    <xf numFmtId="4" fontId="37" fillId="0" borderId="0" xfId="38" applyNumberFormat="1" applyFont="1" applyFill="1" applyBorder="1" applyAlignment="1">
      <alignment vertical="center"/>
      <protection/>
    </xf>
    <xf numFmtId="37" fontId="32" fillId="0" borderId="0" xfId="38" applyFont="1" applyFill="1" applyBorder="1" applyAlignment="1" applyProtection="1">
      <alignment horizontal="left" vertical="center" wrapText="1"/>
      <protection/>
    </xf>
    <xf numFmtId="196" fontId="7" fillId="0" borderId="0" xfId="37" applyNumberFormat="1" applyFont="1" applyFill="1" applyAlignment="1" applyProtection="1">
      <alignment horizontal="right" vertical="center"/>
      <protection locked="0"/>
    </xf>
    <xf numFmtId="196" fontId="33" fillId="0" borderId="0" xfId="38" applyNumberFormat="1" applyFont="1" applyFill="1" applyAlignment="1" applyProtection="1">
      <alignment horizontal="right" vertical="center"/>
      <protection/>
    </xf>
    <xf numFmtId="4" fontId="37" fillId="0" borderId="0" xfId="38" applyNumberFormat="1" applyFont="1" applyAlignment="1" applyProtection="1">
      <alignment horizontal="center" vertical="center"/>
      <protection/>
    </xf>
    <xf numFmtId="4" fontId="34" fillId="0" borderId="0" xfId="38" applyNumberFormat="1" applyFont="1" applyFill="1" applyAlignment="1" applyProtection="1">
      <alignment horizontal="left" vertical="center" wrapText="1"/>
      <protection/>
    </xf>
    <xf numFmtId="196" fontId="33" fillId="0" borderId="0" xfId="38" applyNumberFormat="1" applyFont="1" applyAlignment="1" applyProtection="1">
      <alignment horizontal="right" vertical="center"/>
      <protection locked="0"/>
    </xf>
    <xf numFmtId="4" fontId="37" fillId="0" borderId="0" xfId="38" applyNumberFormat="1" applyFont="1" applyFill="1" applyAlignment="1" applyProtection="1">
      <alignment vertical="center"/>
      <protection/>
    </xf>
    <xf numFmtId="4" fontId="37" fillId="0" borderId="0" xfId="38" applyNumberFormat="1" applyFont="1" applyFill="1" applyAlignment="1">
      <alignment vertical="center"/>
      <protection/>
    </xf>
    <xf numFmtId="4" fontId="40" fillId="0" borderId="0" xfId="38" applyNumberFormat="1" applyFont="1" applyFill="1" applyAlignment="1" applyProtection="1">
      <alignment horizontal="left" vertical="center"/>
      <protection/>
    </xf>
    <xf numFmtId="4" fontId="33" fillId="0" borderId="0" xfId="38" applyNumberFormat="1" applyFont="1" applyFill="1" applyAlignment="1" applyProtection="1">
      <alignment horizontal="left" vertical="center"/>
      <protection/>
    </xf>
    <xf numFmtId="4" fontId="38" fillId="0" borderId="0" xfId="38" applyNumberFormat="1" applyFont="1" applyAlignment="1" applyProtection="1">
      <alignment horizontal="left" vertical="center" wrapText="1"/>
      <protection/>
    </xf>
    <xf numFmtId="4" fontId="34" fillId="0" borderId="0" xfId="38" applyNumberFormat="1" applyFont="1" applyFill="1" applyAlignment="1" applyProtection="1">
      <alignment horizontal="left" vertical="center"/>
      <protection/>
    </xf>
    <xf numFmtId="4" fontId="7" fillId="0" borderId="0" xfId="38" applyNumberFormat="1" applyFont="1" applyFill="1" applyAlignment="1" applyProtection="1">
      <alignment horizontal="left" vertical="center"/>
      <protection/>
    </xf>
    <xf numFmtId="4" fontId="34" fillId="0" borderId="0" xfId="38" applyNumberFormat="1" applyFont="1" applyFill="1" applyBorder="1" applyAlignment="1" applyProtection="1">
      <alignment horizontal="left" vertical="center" wrapText="1"/>
      <protection/>
    </xf>
    <xf numFmtId="4" fontId="37" fillId="0" borderId="0" xfId="38" applyNumberFormat="1" applyFont="1" applyBorder="1" applyAlignment="1" applyProtection="1">
      <alignment vertical="center"/>
      <protection/>
    </xf>
    <xf numFmtId="4" fontId="38" fillId="0" borderId="11" xfId="38" applyNumberFormat="1" applyFont="1" applyBorder="1" applyAlignment="1" applyProtection="1" quotePrefix="1">
      <alignment horizontal="left" vertical="center"/>
      <protection/>
    </xf>
    <xf numFmtId="196" fontId="36" fillId="0" borderId="11" xfId="38" applyNumberFormat="1" applyFont="1" applyBorder="1" applyAlignment="1" applyProtection="1">
      <alignment horizontal="right" vertical="center"/>
      <protection/>
    </xf>
    <xf numFmtId="4" fontId="41" fillId="0" borderId="0" xfId="38" applyNumberFormat="1" applyFont="1" applyAlignment="1" applyProtection="1">
      <alignment horizontal="left" vertical="center"/>
      <protection/>
    </xf>
    <xf numFmtId="4" fontId="32" fillId="0" borderId="0" xfId="38" applyNumberFormat="1" applyFont="1" applyAlignment="1" applyProtection="1" quotePrefix="1">
      <alignment horizontal="left"/>
      <protection locked="0"/>
    </xf>
    <xf numFmtId="4" fontId="32" fillId="0" borderId="0" xfId="38" applyNumberFormat="1" applyFont="1">
      <alignment/>
      <protection/>
    </xf>
    <xf numFmtId="4" fontId="36" fillId="0" borderId="0" xfId="38" applyNumberFormat="1" applyFont="1" applyBorder="1" applyProtection="1">
      <alignment/>
      <protection/>
    </xf>
    <xf numFmtId="4" fontId="31" fillId="0" borderId="0" xfId="38" applyNumberFormat="1" applyFont="1" applyProtection="1">
      <alignment/>
      <protection locked="0"/>
    </xf>
    <xf numFmtId="196" fontId="36" fillId="0" borderId="0" xfId="38" applyNumberFormat="1" applyFont="1" applyBorder="1" applyAlignment="1">
      <alignment horizontal="right" vertical="center"/>
      <protection/>
    </xf>
    <xf numFmtId="196" fontId="36" fillId="0" borderId="0" xfId="37" applyNumberFormat="1" applyFont="1" applyBorder="1" applyAlignment="1" applyProtection="1">
      <alignment horizontal="right" vertical="center"/>
      <protection/>
    </xf>
    <xf numFmtId="196" fontId="36" fillId="0" borderId="0" xfId="37" applyNumberFormat="1" applyFont="1" applyBorder="1" applyAlignment="1" applyProtection="1">
      <alignment horizontal="right" vertical="center"/>
      <protection locked="0"/>
    </xf>
    <xf numFmtId="4" fontId="29" fillId="0" borderId="0" xfId="38" applyNumberFormat="1" applyFont="1" applyAlignment="1" applyProtection="1" quotePrefix="1">
      <alignment horizontal="center"/>
      <protection/>
    </xf>
    <xf numFmtId="4" fontId="32" fillId="0" borderId="18" xfId="38" applyNumberFormat="1" applyFont="1" applyBorder="1" applyAlignment="1" applyProtection="1" quotePrefix="1">
      <alignment horizontal="center" vertical="center"/>
      <protection/>
    </xf>
    <xf numFmtId="4" fontId="32" fillId="0" borderId="19" xfId="38" applyNumberFormat="1" applyFont="1" applyBorder="1" applyAlignment="1" applyProtection="1" quotePrefix="1">
      <alignment horizontal="center" vertical="center"/>
      <protection/>
    </xf>
    <xf numFmtId="4" fontId="32" fillId="0" borderId="16" xfId="38" applyNumberFormat="1" applyFont="1" applyBorder="1" applyAlignment="1" applyProtection="1" quotePrefix="1">
      <alignment horizontal="center" vertical="center"/>
      <protection/>
    </xf>
    <xf numFmtId="4" fontId="32" fillId="0" borderId="20" xfId="38" applyNumberFormat="1" applyFont="1" applyBorder="1" applyAlignment="1" applyProtection="1">
      <alignment horizontal="center" vertical="center" wrapText="1"/>
      <protection/>
    </xf>
    <xf numFmtId="4" fontId="32" fillId="0" borderId="21" xfId="38" applyNumberFormat="1" applyFont="1" applyBorder="1" applyAlignment="1" applyProtection="1">
      <alignment horizontal="center" vertical="center" wrapText="1"/>
      <protection/>
    </xf>
    <xf numFmtId="4" fontId="32" fillId="0" borderId="17" xfId="38" applyNumberFormat="1" applyFont="1" applyBorder="1" applyAlignment="1" applyProtection="1">
      <alignment horizontal="center" vertical="center" wrapText="1"/>
      <protection/>
    </xf>
    <xf numFmtId="4" fontId="32" fillId="0" borderId="22" xfId="38" applyNumberFormat="1" applyFont="1" applyBorder="1" applyAlignment="1" applyProtection="1">
      <alignment horizontal="center" vertical="center"/>
      <protection/>
    </xf>
    <xf numFmtId="4" fontId="32" fillId="0" borderId="23" xfId="38" applyNumberFormat="1" applyFont="1" applyBorder="1" applyAlignment="1" applyProtection="1">
      <alignment horizontal="center" vertical="center"/>
      <protection/>
    </xf>
    <xf numFmtId="4" fontId="32" fillId="0" borderId="24" xfId="38" applyNumberFormat="1" applyFont="1" applyBorder="1" applyAlignment="1" applyProtection="1">
      <alignment horizontal="center" vertical="center"/>
      <protection/>
    </xf>
    <xf numFmtId="4" fontId="34" fillId="0" borderId="25" xfId="38" applyNumberFormat="1" applyFont="1" applyBorder="1" applyAlignment="1">
      <alignment horizontal="distributed" vertical="center" wrapText="1"/>
      <protection/>
    </xf>
    <xf numFmtId="4" fontId="34" fillId="0" borderId="17" xfId="38" applyNumberFormat="1" applyFont="1" applyBorder="1" applyAlignment="1">
      <alignment horizontal="distributed" vertical="center"/>
      <protection/>
    </xf>
    <xf numFmtId="4" fontId="34" fillId="0" borderId="25" xfId="38" applyNumberFormat="1" applyFont="1" applyBorder="1" applyAlignment="1" applyProtection="1">
      <alignment horizontal="center" vertical="center"/>
      <protection/>
    </xf>
    <xf numFmtId="4" fontId="7" fillId="0" borderId="17" xfId="38" applyNumberFormat="1" applyFont="1" applyBorder="1" applyAlignment="1" applyProtection="1">
      <alignment horizontal="center" vertical="center"/>
      <protection/>
    </xf>
    <xf numFmtId="4" fontId="34" fillId="0" borderId="26" xfId="38" applyNumberFormat="1" applyFont="1" applyBorder="1" applyAlignment="1" applyProtection="1">
      <alignment horizontal="center" vertical="center"/>
      <protection/>
    </xf>
    <xf numFmtId="4" fontId="7" fillId="0" borderId="27" xfId="38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b135_1" xfId="37"/>
    <cellStyle name="一般_乙135資產變賣綜計表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好_d6b" xfId="45"/>
    <cellStyle name="Percent" xfId="46"/>
    <cellStyle name="計算方式" xfId="47"/>
    <cellStyle name="Currency" xfId="48"/>
    <cellStyle name="Currency [0]" xfId="49"/>
    <cellStyle name="貨幣[0]_A-DET07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標題_d6b" xfId="66"/>
    <cellStyle name="輸入" xfId="67"/>
    <cellStyle name="輸出" xfId="68"/>
    <cellStyle name="隨後的超連結" xfId="69"/>
    <cellStyle name="檢查儲存格" xfId="70"/>
    <cellStyle name="壞" xfId="71"/>
    <cellStyle name="壞_d6b" xfId="72"/>
    <cellStyle name="警告文字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IV85"/>
  <sheetViews>
    <sheetView tabSelected="1" view="pageBreakPreview" zoomScaleSheetLayoutView="100" workbookViewId="0" topLeftCell="F34">
      <selection activeCell="D11" sqref="D11"/>
    </sheetView>
  </sheetViews>
  <sheetFormatPr defaultColWidth="13.25390625" defaultRowHeight="16.5"/>
  <cols>
    <col min="1" max="1" width="30.25390625" style="2" customWidth="1"/>
    <col min="2" max="2" width="19.875" style="2" customWidth="1"/>
    <col min="3" max="3" width="18.25390625" style="2" customWidth="1"/>
    <col min="4" max="4" width="15.875" style="2" customWidth="1"/>
    <col min="5" max="6" width="18.125" style="2" customWidth="1"/>
    <col min="7" max="7" width="15.25390625" style="2" customWidth="1"/>
    <col min="8" max="9" width="17.50390625" style="2" customWidth="1"/>
    <col min="10" max="10" width="16.375" style="2" customWidth="1"/>
    <col min="11" max="12" width="17.50390625" style="2" customWidth="1"/>
    <col min="13" max="13" width="17.875" style="2" customWidth="1"/>
    <col min="14" max="14" width="8.875" style="2" customWidth="1"/>
    <col min="15" max="15" width="5.375" style="1" customWidth="1"/>
    <col min="16" max="16" width="3.125" style="2" customWidth="1"/>
    <col min="17" max="17" width="14.375" style="2" customWidth="1"/>
    <col min="18" max="18" width="5.375" style="2" customWidth="1"/>
    <col min="19" max="16384" width="13.25390625" style="2" customWidth="1"/>
  </cols>
  <sheetData>
    <row r="1" spans="1:14" ht="39.75" customHeight="1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30" customHeight="1" thickBot="1">
      <c r="A2" s="3"/>
      <c r="G2" s="4"/>
      <c r="N2" s="5" t="s">
        <v>0</v>
      </c>
    </row>
    <row r="3" spans="1:15" s="12" customFormat="1" ht="33" customHeight="1">
      <c r="A3" s="86" t="s">
        <v>1</v>
      </c>
      <c r="B3" s="6" t="s">
        <v>2</v>
      </c>
      <c r="C3" s="6"/>
      <c r="D3" s="6"/>
      <c r="E3" s="6"/>
      <c r="F3" s="6"/>
      <c r="G3" s="7"/>
      <c r="H3" s="6"/>
      <c r="I3" s="8"/>
      <c r="J3" s="8"/>
      <c r="K3" s="9"/>
      <c r="L3" s="89" t="s">
        <v>14</v>
      </c>
      <c r="M3" s="6" t="s">
        <v>3</v>
      </c>
      <c r="N3" s="10"/>
      <c r="O3" s="11"/>
    </row>
    <row r="4" spans="1:15" s="16" customFormat="1" ht="32.25" customHeight="1">
      <c r="A4" s="87"/>
      <c r="B4" s="92" t="s">
        <v>4</v>
      </c>
      <c r="C4" s="93"/>
      <c r="D4" s="93"/>
      <c r="E4" s="94"/>
      <c r="F4" s="13" t="s">
        <v>15</v>
      </c>
      <c r="G4" s="13"/>
      <c r="H4" s="14"/>
      <c r="I4" s="95" t="s">
        <v>16</v>
      </c>
      <c r="J4" s="95" t="s">
        <v>17</v>
      </c>
      <c r="K4" s="95" t="s">
        <v>18</v>
      </c>
      <c r="L4" s="90"/>
      <c r="M4" s="97" t="s">
        <v>5</v>
      </c>
      <c r="N4" s="99" t="s">
        <v>6</v>
      </c>
      <c r="O4" s="15"/>
    </row>
    <row r="5" spans="1:15" s="16" customFormat="1" ht="32.25" customHeight="1" thickBot="1">
      <c r="A5" s="88"/>
      <c r="B5" s="17" t="s">
        <v>7</v>
      </c>
      <c r="C5" s="18" t="s">
        <v>19</v>
      </c>
      <c r="D5" s="19" t="s">
        <v>20</v>
      </c>
      <c r="E5" s="20" t="s">
        <v>21</v>
      </c>
      <c r="F5" s="19" t="s">
        <v>22</v>
      </c>
      <c r="G5" s="21" t="s">
        <v>23</v>
      </c>
      <c r="H5" s="22" t="s">
        <v>24</v>
      </c>
      <c r="I5" s="96"/>
      <c r="J5" s="96"/>
      <c r="K5" s="96"/>
      <c r="L5" s="91"/>
      <c r="M5" s="98"/>
      <c r="N5" s="100"/>
      <c r="O5" s="15"/>
    </row>
    <row r="6" spans="1:15" s="16" customFormat="1" ht="15" customHeight="1">
      <c r="A6" s="23"/>
      <c r="B6" s="24"/>
      <c r="C6" s="25"/>
      <c r="D6" s="25"/>
      <c r="E6" s="25"/>
      <c r="F6" s="24"/>
      <c r="G6" s="24"/>
      <c r="H6" s="24"/>
      <c r="I6" s="24"/>
      <c r="J6" s="24"/>
      <c r="K6" s="24"/>
      <c r="L6" s="26"/>
      <c r="M6" s="27"/>
      <c r="N6" s="27"/>
      <c r="O6" s="15"/>
    </row>
    <row r="7" spans="1:15" s="34" customFormat="1" ht="24.75" customHeight="1">
      <c r="A7" s="28" t="s">
        <v>45</v>
      </c>
      <c r="B7" s="29">
        <f>B8</f>
        <v>0</v>
      </c>
      <c r="C7" s="29">
        <f>C8</f>
        <v>0</v>
      </c>
      <c r="D7" s="29">
        <f>D8</f>
        <v>0</v>
      </c>
      <c r="E7" s="29">
        <f>B7-C7-D7</f>
        <v>0</v>
      </c>
      <c r="F7" s="29">
        <f>F8</f>
        <v>0</v>
      </c>
      <c r="G7" s="29">
        <f>G8</f>
        <v>0</v>
      </c>
      <c r="H7" s="82">
        <f>F7-G7</f>
        <v>0</v>
      </c>
      <c r="I7" s="29">
        <f>I8</f>
        <v>0</v>
      </c>
      <c r="J7" s="29">
        <f>J8</f>
        <v>0</v>
      </c>
      <c r="K7" s="83">
        <f>H7-E7+I7+J7</f>
        <v>0</v>
      </c>
      <c r="L7" s="29">
        <f>L8</f>
        <v>0</v>
      </c>
      <c r="M7" s="32">
        <f>K7-L7</f>
        <v>0</v>
      </c>
      <c r="N7" s="32">
        <f>IF(L7=0,"",ABS(M7/L7*100))</f>
      </c>
      <c r="O7" s="33"/>
    </row>
    <row r="8" spans="1:15" s="16" customFormat="1" ht="21.75" customHeight="1">
      <c r="A8" s="35" t="s">
        <v>25</v>
      </c>
      <c r="B8" s="36"/>
      <c r="C8" s="36"/>
      <c r="D8" s="36"/>
      <c r="E8" s="29">
        <f>B8-C8-D8</f>
        <v>0</v>
      </c>
      <c r="F8" s="37"/>
      <c r="G8" s="36"/>
      <c r="H8" s="30">
        <f>F8-G8</f>
        <v>0</v>
      </c>
      <c r="I8" s="36"/>
      <c r="J8" s="36"/>
      <c r="K8" s="31">
        <f>H8-E8+I8+J8</f>
        <v>0</v>
      </c>
      <c r="L8" s="36"/>
      <c r="M8" s="32">
        <f>K8-L8</f>
        <v>0</v>
      </c>
      <c r="N8" s="30">
        <f>IF(L8="","",ABS(M8/L8*100))</f>
      </c>
      <c r="O8" s="15"/>
    </row>
    <row r="9" spans="1:15" s="16" customFormat="1" ht="15" customHeight="1">
      <c r="A9" s="38"/>
      <c r="B9" s="39"/>
      <c r="C9" s="39"/>
      <c r="D9" s="39"/>
      <c r="E9" s="40"/>
      <c r="F9" s="39"/>
      <c r="G9" s="39"/>
      <c r="H9" s="41"/>
      <c r="I9" s="41"/>
      <c r="J9" s="41"/>
      <c r="K9" s="41"/>
      <c r="L9" s="39"/>
      <c r="M9" s="41"/>
      <c r="N9" s="39"/>
      <c r="O9" s="15"/>
    </row>
    <row r="10" spans="1:15" s="34" customFormat="1" ht="24.75" customHeight="1">
      <c r="A10" s="42" t="s">
        <v>8</v>
      </c>
      <c r="B10" s="29">
        <f>SUM(B11:B15)</f>
        <v>6720250981.73</v>
      </c>
      <c r="C10" s="29">
        <f>SUM(C11:C15)</f>
        <v>3766982352.75</v>
      </c>
      <c r="D10" s="29">
        <f>SUM(D11:D15)</f>
        <v>41596356</v>
      </c>
      <c r="E10" s="29">
        <f aca="true" t="shared" si="0" ref="E10:E15">B10-C10-D10</f>
        <v>2911672272.9799995</v>
      </c>
      <c r="F10" s="29">
        <f>SUM(F11:F15)</f>
        <v>5413815310.68</v>
      </c>
      <c r="G10" s="29">
        <f>SUM(G11:G15)</f>
        <v>49896274.92</v>
      </c>
      <c r="H10" s="82">
        <f aca="true" t="shared" si="1" ref="H10:H15">F10-G10</f>
        <v>5363919035.76</v>
      </c>
      <c r="I10" s="29">
        <f>SUM(I11:I15)</f>
        <v>1886139098.35</v>
      </c>
      <c r="J10" s="29">
        <f>SUM(J11:J15)</f>
        <v>862945862.84</v>
      </c>
      <c r="K10" s="83">
        <f aca="true" t="shared" si="2" ref="K10:K15">H10-E10+I10+J10</f>
        <v>5201331723.970001</v>
      </c>
      <c r="L10" s="29">
        <f>SUM(L11:L15)</f>
        <v>6123588000</v>
      </c>
      <c r="M10" s="29">
        <f>SUM(M11:M15)</f>
        <v>-922256276.0299999</v>
      </c>
      <c r="N10" s="29">
        <f>IF(L10=0,"",ABS(M10/L10*100))</f>
        <v>15.060717279314021</v>
      </c>
      <c r="O10" s="33"/>
    </row>
    <row r="11" spans="1:15" s="16" customFormat="1" ht="21.75" customHeight="1">
      <c r="A11" s="43" t="s">
        <v>26</v>
      </c>
      <c r="B11" s="36">
        <v>2889260774.47</v>
      </c>
      <c r="C11" s="36">
        <v>331573147</v>
      </c>
      <c r="D11" s="36">
        <v>41596356</v>
      </c>
      <c r="E11" s="39">
        <f t="shared" si="0"/>
        <v>2516091271.47</v>
      </c>
      <c r="F11" s="37">
        <v>4356186736.68</v>
      </c>
      <c r="G11" s="36">
        <v>48011543.92</v>
      </c>
      <c r="H11" s="30">
        <f t="shared" si="1"/>
        <v>4308175192.76</v>
      </c>
      <c r="I11" s="44">
        <v>1699389688</v>
      </c>
      <c r="J11" s="44">
        <v>796051796</v>
      </c>
      <c r="K11" s="31">
        <f t="shared" si="2"/>
        <v>4287525405.2900004</v>
      </c>
      <c r="L11" s="44">
        <v>3730711000</v>
      </c>
      <c r="M11" s="41">
        <f>K11-L11</f>
        <v>556814405.2900004</v>
      </c>
      <c r="N11" s="39">
        <f>IF(L11="","",ABS(M11/L11*100))</f>
        <v>14.925155159164042</v>
      </c>
      <c r="O11" s="15"/>
    </row>
    <row r="12" spans="1:15" s="47" customFormat="1" ht="21.75" customHeight="1">
      <c r="A12" s="45" t="s">
        <v>27</v>
      </c>
      <c r="B12" s="36">
        <v>3662772550.44</v>
      </c>
      <c r="C12" s="36">
        <v>3391166213.22</v>
      </c>
      <c r="D12" s="36"/>
      <c r="E12" s="39">
        <f t="shared" si="0"/>
        <v>271606337.22000027</v>
      </c>
      <c r="F12" s="37">
        <v>878662561</v>
      </c>
      <c r="G12" s="36">
        <v>36997</v>
      </c>
      <c r="H12" s="30">
        <f t="shared" si="1"/>
        <v>878625564</v>
      </c>
      <c r="I12" s="44">
        <v>103566630.73</v>
      </c>
      <c r="J12" s="44">
        <v>43200419.63</v>
      </c>
      <c r="K12" s="31">
        <f t="shared" si="2"/>
        <v>753786277.1399997</v>
      </c>
      <c r="L12" s="44">
        <v>1128130000</v>
      </c>
      <c r="M12" s="41">
        <f>K12-L12</f>
        <v>-374343722.86000025</v>
      </c>
      <c r="N12" s="39">
        <f>IF(L12="","",ABS(M12/L12*100))</f>
        <v>33.18267600897062</v>
      </c>
      <c r="O12" s="46"/>
    </row>
    <row r="13" spans="1:15" s="34" customFormat="1" ht="21.75" customHeight="1">
      <c r="A13" s="43" t="s">
        <v>28</v>
      </c>
      <c r="B13" s="36">
        <v>75954031</v>
      </c>
      <c r="C13" s="36">
        <v>2305619</v>
      </c>
      <c r="D13" s="36"/>
      <c r="E13" s="39">
        <f t="shared" si="0"/>
        <v>73648412</v>
      </c>
      <c r="F13" s="37">
        <v>106218568</v>
      </c>
      <c r="G13" s="36">
        <v>447728</v>
      </c>
      <c r="H13" s="30">
        <f t="shared" si="1"/>
        <v>105770840</v>
      </c>
      <c r="I13" s="44">
        <v>53752860</v>
      </c>
      <c r="J13" s="44">
        <v>11690088</v>
      </c>
      <c r="K13" s="31">
        <f t="shared" si="2"/>
        <v>97565376</v>
      </c>
      <c r="L13" s="44">
        <v>1214732000</v>
      </c>
      <c r="M13" s="41">
        <f>K13-L13</f>
        <v>-1117166624</v>
      </c>
      <c r="N13" s="39">
        <f>IF(L13="","",ABS(M13/L13*100))</f>
        <v>91.9681562682139</v>
      </c>
      <c r="O13" s="33"/>
    </row>
    <row r="14" spans="1:15" s="34" customFormat="1" ht="21.75" customHeight="1">
      <c r="A14" s="43" t="s">
        <v>29</v>
      </c>
      <c r="B14" s="36">
        <v>42039047</v>
      </c>
      <c r="C14" s="36">
        <v>40761867</v>
      </c>
      <c r="D14" s="36"/>
      <c r="E14" s="39">
        <f t="shared" si="0"/>
        <v>1277180</v>
      </c>
      <c r="F14" s="37">
        <v>4969285</v>
      </c>
      <c r="G14" s="36"/>
      <c r="H14" s="30">
        <f t="shared" si="1"/>
        <v>4969285</v>
      </c>
      <c r="I14" s="44"/>
      <c r="J14" s="44"/>
      <c r="K14" s="31">
        <f t="shared" si="2"/>
        <v>3692105</v>
      </c>
      <c r="L14" s="44">
        <v>1360000</v>
      </c>
      <c r="M14" s="41">
        <f>K14-L14</f>
        <v>2332105</v>
      </c>
      <c r="N14" s="39">
        <f>IF(L14="","",ABS(M14/L14*100))</f>
        <v>171.4783088235294</v>
      </c>
      <c r="O14" s="33"/>
    </row>
    <row r="15" spans="1:256" s="50" customFormat="1" ht="21.75" customHeight="1">
      <c r="A15" s="45" t="s">
        <v>30</v>
      </c>
      <c r="B15" s="36">
        <v>50224578.82</v>
      </c>
      <c r="C15" s="36">
        <v>1175506.53</v>
      </c>
      <c r="D15" s="36"/>
      <c r="E15" s="39">
        <f t="shared" si="0"/>
        <v>49049072.29</v>
      </c>
      <c r="F15" s="37">
        <v>67778160</v>
      </c>
      <c r="G15" s="36">
        <v>1400006</v>
      </c>
      <c r="H15" s="30">
        <f t="shared" si="1"/>
        <v>66378154</v>
      </c>
      <c r="I15" s="44">
        <v>29429919.62</v>
      </c>
      <c r="J15" s="44">
        <v>12003559.21</v>
      </c>
      <c r="K15" s="31">
        <f t="shared" si="2"/>
        <v>58762560.54</v>
      </c>
      <c r="L15" s="44">
        <v>48655000</v>
      </c>
      <c r="M15" s="41">
        <f>K15-L15</f>
        <v>10107560.54</v>
      </c>
      <c r="N15" s="39">
        <f>IF(L15="","",ABS(M15/L15*100))</f>
        <v>20.773940067824476</v>
      </c>
      <c r="O15" s="48"/>
      <c r="P15" s="49"/>
      <c r="Q15" s="48"/>
      <c r="R15" s="49"/>
      <c r="S15" s="48"/>
      <c r="T15" s="49"/>
      <c r="U15" s="48"/>
      <c r="V15" s="49"/>
      <c r="W15" s="48"/>
      <c r="X15" s="49"/>
      <c r="Y15" s="48"/>
      <c r="Z15" s="49"/>
      <c r="AA15" s="48"/>
      <c r="AB15" s="49"/>
      <c r="AC15" s="48"/>
      <c r="AD15" s="49"/>
      <c r="AE15" s="48"/>
      <c r="AF15" s="49"/>
      <c r="AG15" s="48"/>
      <c r="AH15" s="49"/>
      <c r="AI15" s="48"/>
      <c r="AJ15" s="49"/>
      <c r="AK15" s="48"/>
      <c r="AL15" s="49"/>
      <c r="AM15" s="48"/>
      <c r="AN15" s="49"/>
      <c r="AO15" s="48"/>
      <c r="AP15" s="49"/>
      <c r="AQ15" s="48"/>
      <c r="AR15" s="49"/>
      <c r="AS15" s="48"/>
      <c r="AT15" s="49"/>
      <c r="AU15" s="48"/>
      <c r="AV15" s="49"/>
      <c r="AW15" s="48"/>
      <c r="AX15" s="49"/>
      <c r="AY15" s="48"/>
      <c r="AZ15" s="49"/>
      <c r="BA15" s="48"/>
      <c r="BB15" s="49"/>
      <c r="BC15" s="48"/>
      <c r="BD15" s="49"/>
      <c r="BE15" s="48"/>
      <c r="BF15" s="49"/>
      <c r="BG15" s="48"/>
      <c r="BH15" s="49"/>
      <c r="BI15" s="48"/>
      <c r="BJ15" s="49"/>
      <c r="BK15" s="48"/>
      <c r="BL15" s="49"/>
      <c r="BM15" s="48"/>
      <c r="BN15" s="49"/>
      <c r="BO15" s="48"/>
      <c r="BP15" s="49"/>
      <c r="BQ15" s="48"/>
      <c r="BR15" s="49"/>
      <c r="BS15" s="48"/>
      <c r="BT15" s="49"/>
      <c r="BU15" s="48"/>
      <c r="BV15" s="49"/>
      <c r="BW15" s="48"/>
      <c r="BX15" s="49"/>
      <c r="BY15" s="48"/>
      <c r="BZ15" s="49"/>
      <c r="CA15" s="48"/>
      <c r="CB15" s="49"/>
      <c r="CC15" s="48"/>
      <c r="CD15" s="49"/>
      <c r="CE15" s="48"/>
      <c r="CF15" s="49"/>
      <c r="CG15" s="48"/>
      <c r="CH15" s="49"/>
      <c r="CI15" s="48"/>
      <c r="CJ15" s="49"/>
      <c r="CK15" s="48"/>
      <c r="CL15" s="49"/>
      <c r="CM15" s="48"/>
      <c r="CN15" s="49"/>
      <c r="CO15" s="48"/>
      <c r="CP15" s="49"/>
      <c r="CQ15" s="48"/>
      <c r="CR15" s="49"/>
      <c r="CS15" s="48"/>
      <c r="CT15" s="49"/>
      <c r="CU15" s="48"/>
      <c r="CV15" s="49"/>
      <c r="CW15" s="48"/>
      <c r="CX15" s="49"/>
      <c r="CY15" s="48"/>
      <c r="CZ15" s="49"/>
      <c r="DA15" s="48"/>
      <c r="DB15" s="49"/>
      <c r="DC15" s="48"/>
      <c r="DD15" s="49"/>
      <c r="DE15" s="48"/>
      <c r="DF15" s="49"/>
      <c r="DG15" s="48"/>
      <c r="DH15" s="49"/>
      <c r="DI15" s="48"/>
      <c r="DJ15" s="49"/>
      <c r="DK15" s="48"/>
      <c r="DL15" s="49"/>
      <c r="DM15" s="48"/>
      <c r="DN15" s="49"/>
      <c r="DO15" s="48"/>
      <c r="DP15" s="49"/>
      <c r="DQ15" s="48"/>
      <c r="DR15" s="49"/>
      <c r="DS15" s="48"/>
      <c r="DT15" s="49"/>
      <c r="DU15" s="48"/>
      <c r="DV15" s="49"/>
      <c r="DW15" s="48"/>
      <c r="DX15" s="49"/>
      <c r="DY15" s="48"/>
      <c r="DZ15" s="49"/>
      <c r="EA15" s="48"/>
      <c r="EB15" s="49"/>
      <c r="EC15" s="48"/>
      <c r="ED15" s="49"/>
      <c r="EE15" s="48"/>
      <c r="EF15" s="49"/>
      <c r="EG15" s="48"/>
      <c r="EH15" s="49"/>
      <c r="EI15" s="48"/>
      <c r="EJ15" s="49"/>
      <c r="EK15" s="48"/>
      <c r="EL15" s="49"/>
      <c r="EM15" s="48"/>
      <c r="EN15" s="49"/>
      <c r="EO15" s="48"/>
      <c r="EP15" s="49"/>
      <c r="EQ15" s="48"/>
      <c r="ER15" s="49"/>
      <c r="ES15" s="48"/>
      <c r="ET15" s="49"/>
      <c r="EU15" s="48"/>
      <c r="EV15" s="49"/>
      <c r="EW15" s="48"/>
      <c r="EX15" s="49"/>
      <c r="EY15" s="48"/>
      <c r="EZ15" s="49"/>
      <c r="FA15" s="48"/>
      <c r="FB15" s="49"/>
      <c r="FC15" s="48"/>
      <c r="FD15" s="49"/>
      <c r="FE15" s="48"/>
      <c r="FF15" s="49"/>
      <c r="FG15" s="48"/>
      <c r="FH15" s="49"/>
      <c r="FI15" s="48"/>
      <c r="FJ15" s="49"/>
      <c r="FK15" s="48"/>
      <c r="FL15" s="49"/>
      <c r="FM15" s="48"/>
      <c r="FN15" s="49"/>
      <c r="FO15" s="48"/>
      <c r="FP15" s="49"/>
      <c r="FQ15" s="48"/>
      <c r="FR15" s="49"/>
      <c r="FS15" s="48"/>
      <c r="FT15" s="49"/>
      <c r="FU15" s="48"/>
      <c r="FV15" s="49"/>
      <c r="FW15" s="48"/>
      <c r="FX15" s="49"/>
      <c r="FY15" s="48"/>
      <c r="FZ15" s="49"/>
      <c r="GA15" s="48"/>
      <c r="GB15" s="49"/>
      <c r="GC15" s="48"/>
      <c r="GD15" s="49"/>
      <c r="GE15" s="48"/>
      <c r="GF15" s="49"/>
      <c r="GG15" s="48"/>
      <c r="GH15" s="49"/>
      <c r="GI15" s="48"/>
      <c r="GJ15" s="49"/>
      <c r="GK15" s="48"/>
      <c r="GL15" s="49"/>
      <c r="GM15" s="48"/>
      <c r="GN15" s="49"/>
      <c r="GO15" s="48"/>
      <c r="GP15" s="49"/>
      <c r="GQ15" s="48"/>
      <c r="GR15" s="49"/>
      <c r="GS15" s="48"/>
      <c r="GT15" s="49"/>
      <c r="GU15" s="48"/>
      <c r="GV15" s="49"/>
      <c r="GW15" s="48"/>
      <c r="GX15" s="49"/>
      <c r="GY15" s="48"/>
      <c r="GZ15" s="49"/>
      <c r="HA15" s="48"/>
      <c r="HB15" s="49"/>
      <c r="HC15" s="48"/>
      <c r="HD15" s="49"/>
      <c r="HE15" s="48"/>
      <c r="HF15" s="49"/>
      <c r="HG15" s="48"/>
      <c r="HH15" s="49"/>
      <c r="HI15" s="48"/>
      <c r="HJ15" s="49"/>
      <c r="HK15" s="48"/>
      <c r="HL15" s="49"/>
      <c r="HM15" s="48"/>
      <c r="HN15" s="49"/>
      <c r="HO15" s="48"/>
      <c r="HP15" s="49"/>
      <c r="HQ15" s="48"/>
      <c r="HR15" s="49"/>
      <c r="HS15" s="48"/>
      <c r="HT15" s="49"/>
      <c r="HU15" s="48"/>
      <c r="HV15" s="49"/>
      <c r="HW15" s="48"/>
      <c r="HX15" s="49"/>
      <c r="HY15" s="48"/>
      <c r="HZ15" s="49"/>
      <c r="IA15" s="48"/>
      <c r="IB15" s="49"/>
      <c r="IC15" s="48"/>
      <c r="ID15" s="49"/>
      <c r="IE15" s="48"/>
      <c r="IF15" s="49"/>
      <c r="IG15" s="48"/>
      <c r="IH15" s="49"/>
      <c r="II15" s="48"/>
      <c r="IJ15" s="49"/>
      <c r="IK15" s="48"/>
      <c r="IL15" s="49"/>
      <c r="IM15" s="48"/>
      <c r="IN15" s="49"/>
      <c r="IO15" s="48"/>
      <c r="IP15" s="49"/>
      <c r="IQ15" s="48"/>
      <c r="IR15" s="49"/>
      <c r="IS15" s="48"/>
      <c r="IT15" s="49"/>
      <c r="IU15" s="48"/>
      <c r="IV15" s="49"/>
    </row>
    <row r="16" spans="1:256" s="54" customFormat="1" ht="15" customHeight="1">
      <c r="A16" s="51"/>
      <c r="B16" s="40"/>
      <c r="C16" s="39"/>
      <c r="D16" s="39"/>
      <c r="E16" s="52"/>
      <c r="F16" s="39"/>
      <c r="G16" s="40"/>
      <c r="H16" s="30"/>
      <c r="I16" s="30"/>
      <c r="J16" s="30"/>
      <c r="K16" s="30"/>
      <c r="L16" s="39"/>
      <c r="M16" s="30"/>
      <c r="N16" s="39"/>
      <c r="O16" s="51"/>
      <c r="P16" s="53"/>
      <c r="Q16" s="51"/>
      <c r="R16" s="53"/>
      <c r="S16" s="51"/>
      <c r="T16" s="53"/>
      <c r="U16" s="51"/>
      <c r="V16" s="53"/>
      <c r="W16" s="51"/>
      <c r="X16" s="53"/>
      <c r="Y16" s="51"/>
      <c r="Z16" s="53"/>
      <c r="AA16" s="51"/>
      <c r="AB16" s="53"/>
      <c r="AC16" s="51"/>
      <c r="AD16" s="53"/>
      <c r="AE16" s="51"/>
      <c r="AF16" s="53"/>
      <c r="AG16" s="51"/>
      <c r="AH16" s="53"/>
      <c r="AI16" s="51"/>
      <c r="AJ16" s="53"/>
      <c r="AK16" s="51"/>
      <c r="AL16" s="53"/>
      <c r="AM16" s="51"/>
      <c r="AN16" s="53"/>
      <c r="AO16" s="51"/>
      <c r="AP16" s="53"/>
      <c r="AQ16" s="51"/>
      <c r="AR16" s="53"/>
      <c r="AS16" s="51"/>
      <c r="AT16" s="53"/>
      <c r="AU16" s="51"/>
      <c r="AV16" s="53"/>
      <c r="AW16" s="51"/>
      <c r="AX16" s="53"/>
      <c r="AY16" s="51"/>
      <c r="AZ16" s="53"/>
      <c r="BA16" s="51"/>
      <c r="BB16" s="53"/>
      <c r="BC16" s="51"/>
      <c r="BD16" s="53"/>
      <c r="BE16" s="51"/>
      <c r="BF16" s="53"/>
      <c r="BG16" s="51"/>
      <c r="BH16" s="53"/>
      <c r="BI16" s="51"/>
      <c r="BJ16" s="53"/>
      <c r="BK16" s="51"/>
      <c r="BL16" s="53"/>
      <c r="BM16" s="51"/>
      <c r="BN16" s="53"/>
      <c r="BO16" s="51"/>
      <c r="BP16" s="53"/>
      <c r="BQ16" s="51"/>
      <c r="BR16" s="53"/>
      <c r="BS16" s="51"/>
      <c r="BT16" s="53"/>
      <c r="BU16" s="51"/>
      <c r="BV16" s="53"/>
      <c r="BW16" s="51"/>
      <c r="BX16" s="53"/>
      <c r="BY16" s="51"/>
      <c r="BZ16" s="53"/>
      <c r="CA16" s="51"/>
      <c r="CB16" s="53"/>
      <c r="CC16" s="51"/>
      <c r="CD16" s="53"/>
      <c r="CE16" s="51"/>
      <c r="CF16" s="53"/>
      <c r="CG16" s="51"/>
      <c r="CH16" s="53"/>
      <c r="CI16" s="51"/>
      <c r="CJ16" s="53"/>
      <c r="CK16" s="51"/>
      <c r="CL16" s="53"/>
      <c r="CM16" s="51"/>
      <c r="CN16" s="53"/>
      <c r="CO16" s="51"/>
      <c r="CP16" s="53"/>
      <c r="CQ16" s="51"/>
      <c r="CR16" s="53"/>
      <c r="CS16" s="51"/>
      <c r="CT16" s="53"/>
      <c r="CU16" s="51"/>
      <c r="CV16" s="53"/>
      <c r="CW16" s="51"/>
      <c r="CX16" s="53"/>
      <c r="CY16" s="51"/>
      <c r="CZ16" s="53"/>
      <c r="DA16" s="51"/>
      <c r="DB16" s="53"/>
      <c r="DC16" s="51"/>
      <c r="DD16" s="53"/>
      <c r="DE16" s="51"/>
      <c r="DF16" s="53"/>
      <c r="DG16" s="51"/>
      <c r="DH16" s="53"/>
      <c r="DI16" s="51"/>
      <c r="DJ16" s="53"/>
      <c r="DK16" s="51"/>
      <c r="DL16" s="53"/>
      <c r="DM16" s="51"/>
      <c r="DN16" s="53"/>
      <c r="DO16" s="51"/>
      <c r="DP16" s="53"/>
      <c r="DQ16" s="51"/>
      <c r="DR16" s="53"/>
      <c r="DS16" s="51"/>
      <c r="DT16" s="53"/>
      <c r="DU16" s="51"/>
      <c r="DV16" s="53"/>
      <c r="DW16" s="51"/>
      <c r="DX16" s="53"/>
      <c r="DY16" s="51"/>
      <c r="DZ16" s="53"/>
      <c r="EA16" s="51"/>
      <c r="EB16" s="53"/>
      <c r="EC16" s="51"/>
      <c r="ED16" s="53"/>
      <c r="EE16" s="51"/>
      <c r="EF16" s="53"/>
      <c r="EG16" s="51"/>
      <c r="EH16" s="53"/>
      <c r="EI16" s="51"/>
      <c r="EJ16" s="53"/>
      <c r="EK16" s="51"/>
      <c r="EL16" s="53"/>
      <c r="EM16" s="51"/>
      <c r="EN16" s="53"/>
      <c r="EO16" s="51"/>
      <c r="EP16" s="53"/>
      <c r="EQ16" s="51"/>
      <c r="ER16" s="53"/>
      <c r="ES16" s="51"/>
      <c r="ET16" s="53"/>
      <c r="EU16" s="51"/>
      <c r="EV16" s="53"/>
      <c r="EW16" s="51"/>
      <c r="EX16" s="53"/>
      <c r="EY16" s="51"/>
      <c r="EZ16" s="53"/>
      <c r="FA16" s="51"/>
      <c r="FB16" s="53"/>
      <c r="FC16" s="51"/>
      <c r="FD16" s="53"/>
      <c r="FE16" s="51"/>
      <c r="FF16" s="53"/>
      <c r="FG16" s="51"/>
      <c r="FH16" s="53"/>
      <c r="FI16" s="51"/>
      <c r="FJ16" s="53"/>
      <c r="FK16" s="51"/>
      <c r="FL16" s="53"/>
      <c r="FM16" s="51"/>
      <c r="FN16" s="53"/>
      <c r="FO16" s="51"/>
      <c r="FP16" s="53"/>
      <c r="FQ16" s="51"/>
      <c r="FR16" s="53"/>
      <c r="FS16" s="51"/>
      <c r="FT16" s="53"/>
      <c r="FU16" s="51"/>
      <c r="FV16" s="53"/>
      <c r="FW16" s="51"/>
      <c r="FX16" s="53"/>
      <c r="FY16" s="51"/>
      <c r="FZ16" s="53"/>
      <c r="GA16" s="51"/>
      <c r="GB16" s="53"/>
      <c r="GC16" s="51"/>
      <c r="GD16" s="53"/>
      <c r="GE16" s="51"/>
      <c r="GF16" s="53"/>
      <c r="GG16" s="51"/>
      <c r="GH16" s="53"/>
      <c r="GI16" s="51"/>
      <c r="GJ16" s="53"/>
      <c r="GK16" s="51"/>
      <c r="GL16" s="53"/>
      <c r="GM16" s="51"/>
      <c r="GN16" s="53"/>
      <c r="GO16" s="51"/>
      <c r="GP16" s="53"/>
      <c r="GQ16" s="51"/>
      <c r="GR16" s="53"/>
      <c r="GS16" s="51"/>
      <c r="GT16" s="53"/>
      <c r="GU16" s="51"/>
      <c r="GV16" s="53"/>
      <c r="GW16" s="51"/>
      <c r="GX16" s="53"/>
      <c r="GY16" s="51"/>
      <c r="GZ16" s="53"/>
      <c r="HA16" s="51"/>
      <c r="HB16" s="53"/>
      <c r="HC16" s="51"/>
      <c r="HD16" s="53"/>
      <c r="HE16" s="51"/>
      <c r="HF16" s="53"/>
      <c r="HG16" s="51"/>
      <c r="HH16" s="53"/>
      <c r="HI16" s="51"/>
      <c r="HJ16" s="53"/>
      <c r="HK16" s="51"/>
      <c r="HL16" s="53"/>
      <c r="HM16" s="51"/>
      <c r="HN16" s="53"/>
      <c r="HO16" s="51"/>
      <c r="HP16" s="53"/>
      <c r="HQ16" s="51"/>
      <c r="HR16" s="53"/>
      <c r="HS16" s="51"/>
      <c r="HT16" s="53"/>
      <c r="HU16" s="51"/>
      <c r="HV16" s="53"/>
      <c r="HW16" s="51"/>
      <c r="HX16" s="53"/>
      <c r="HY16" s="51"/>
      <c r="HZ16" s="53"/>
      <c r="IA16" s="51"/>
      <c r="IB16" s="53"/>
      <c r="IC16" s="51"/>
      <c r="ID16" s="53"/>
      <c r="IE16" s="51"/>
      <c r="IF16" s="53"/>
      <c r="IG16" s="51"/>
      <c r="IH16" s="53"/>
      <c r="II16" s="51"/>
      <c r="IJ16" s="53"/>
      <c r="IK16" s="51"/>
      <c r="IL16" s="53"/>
      <c r="IM16" s="51"/>
      <c r="IN16" s="53"/>
      <c r="IO16" s="51"/>
      <c r="IP16" s="53"/>
      <c r="IQ16" s="51"/>
      <c r="IR16" s="53"/>
      <c r="IS16" s="51"/>
      <c r="IT16" s="53"/>
      <c r="IU16" s="51"/>
      <c r="IV16" s="53"/>
    </row>
    <row r="17" spans="1:15" s="34" customFormat="1" ht="24.75" customHeight="1">
      <c r="A17" s="42" t="s">
        <v>9</v>
      </c>
      <c r="B17" s="84">
        <f>SUM(B18:B22)</f>
        <v>233195996</v>
      </c>
      <c r="C17" s="84">
        <f>SUM(C18:C22)</f>
        <v>79924</v>
      </c>
      <c r="D17" s="84">
        <f>SUM(D18:D22)</f>
        <v>0</v>
      </c>
      <c r="E17" s="29">
        <f aca="true" t="shared" si="3" ref="E17:E22">B17-C17-D17</f>
        <v>233116072</v>
      </c>
      <c r="F17" s="29">
        <f>SUM(F18:F22)</f>
        <v>559598703</v>
      </c>
      <c r="G17" s="29">
        <f>SUM(G18:G22)</f>
        <v>3610360</v>
      </c>
      <c r="H17" s="82">
        <f aca="true" t="shared" si="4" ref="H17:H22">F17-G17</f>
        <v>555988343</v>
      </c>
      <c r="I17" s="29">
        <f>SUM(I18:I22)</f>
        <v>69444975</v>
      </c>
      <c r="J17" s="29">
        <f>SUM(J18:J22)</f>
        <v>54554630</v>
      </c>
      <c r="K17" s="83">
        <f aca="true" t="shared" si="5" ref="K17:K22">H17-E17+I17+J17</f>
        <v>446871876</v>
      </c>
      <c r="L17" s="29">
        <f>SUM(L18:L22)</f>
        <v>152834000</v>
      </c>
      <c r="M17" s="29">
        <f>SUM(M18:M22)</f>
        <v>294037876</v>
      </c>
      <c r="N17" s="29">
        <f>IF(L17=0,"",ABS(M17/L17*100))</f>
        <v>192.3903555491579</v>
      </c>
      <c r="O17" s="33"/>
    </row>
    <row r="18" spans="1:15" s="16" customFormat="1" ht="21.75" customHeight="1">
      <c r="A18" s="55" t="s">
        <v>31</v>
      </c>
      <c r="B18" s="36"/>
      <c r="C18" s="36"/>
      <c r="D18" s="36"/>
      <c r="E18" s="39">
        <f t="shared" si="3"/>
        <v>0</v>
      </c>
      <c r="F18" s="37"/>
      <c r="G18" s="36"/>
      <c r="H18" s="30">
        <f t="shared" si="4"/>
        <v>0</v>
      </c>
      <c r="I18" s="44"/>
      <c r="J18" s="44"/>
      <c r="K18" s="31">
        <f t="shared" si="5"/>
        <v>0</v>
      </c>
      <c r="L18" s="44"/>
      <c r="M18" s="41">
        <f>K18-L18</f>
        <v>0</v>
      </c>
      <c r="N18" s="39">
        <f>IF(L18="","",ABS(M18/L18*100))</f>
      </c>
      <c r="O18" s="15"/>
    </row>
    <row r="19" spans="1:24" s="59" customFormat="1" ht="21.75" customHeight="1">
      <c r="A19" s="56" t="s">
        <v>32</v>
      </c>
      <c r="B19" s="36">
        <v>190671702</v>
      </c>
      <c r="C19" s="36"/>
      <c r="D19" s="36"/>
      <c r="E19" s="39">
        <f t="shared" si="3"/>
        <v>190671702</v>
      </c>
      <c r="F19" s="37">
        <v>498808572</v>
      </c>
      <c r="G19" s="36">
        <v>157856</v>
      </c>
      <c r="H19" s="30">
        <f t="shared" si="4"/>
        <v>498650716</v>
      </c>
      <c r="I19" s="57">
        <v>62717325</v>
      </c>
      <c r="J19" s="57">
        <v>50973879</v>
      </c>
      <c r="K19" s="31">
        <f t="shared" si="5"/>
        <v>421670218</v>
      </c>
      <c r="L19" s="57">
        <v>132092000</v>
      </c>
      <c r="M19" s="41">
        <f>K19-L19</f>
        <v>289578218</v>
      </c>
      <c r="N19" s="39">
        <f>IF(L19="","",ABS(M19/L19*100))</f>
        <v>219.22464494443267</v>
      </c>
      <c r="O19" s="58"/>
      <c r="P19" s="58"/>
      <c r="R19" s="58"/>
      <c r="S19" s="58"/>
      <c r="T19" s="58"/>
      <c r="V19" s="58"/>
      <c r="W19" s="58"/>
      <c r="X19" s="58"/>
    </row>
    <row r="20" spans="1:24" s="59" customFormat="1" ht="21.75" customHeight="1">
      <c r="A20" s="60" t="s">
        <v>33</v>
      </c>
      <c r="B20" s="36">
        <v>39553820</v>
      </c>
      <c r="C20" s="36">
        <v>79924</v>
      </c>
      <c r="D20" s="36"/>
      <c r="E20" s="39">
        <f t="shared" si="3"/>
        <v>39473896</v>
      </c>
      <c r="F20" s="37">
        <v>56426876</v>
      </c>
      <c r="G20" s="36">
        <v>3452504</v>
      </c>
      <c r="H20" s="30">
        <f t="shared" si="4"/>
        <v>52974372</v>
      </c>
      <c r="I20" s="61">
        <v>6727650</v>
      </c>
      <c r="J20" s="61">
        <v>3580751</v>
      </c>
      <c r="K20" s="31">
        <f t="shared" si="5"/>
        <v>23808877</v>
      </c>
      <c r="L20" s="57">
        <v>20742000</v>
      </c>
      <c r="M20" s="41">
        <f>K20-L20</f>
        <v>3066877</v>
      </c>
      <c r="N20" s="62">
        <f>IF(L20="","",ABS(M20/L20*100))</f>
        <v>14.785830681708612</v>
      </c>
      <c r="O20" s="58"/>
      <c r="P20" s="58"/>
      <c r="R20" s="58"/>
      <c r="S20" s="58"/>
      <c r="T20" s="58"/>
      <c r="V20" s="58"/>
      <c r="W20" s="58"/>
      <c r="X20" s="58"/>
    </row>
    <row r="21" spans="1:24" s="34" customFormat="1" ht="21.75" customHeight="1">
      <c r="A21" s="43" t="s">
        <v>34</v>
      </c>
      <c r="B21" s="36"/>
      <c r="C21" s="36"/>
      <c r="D21" s="36"/>
      <c r="E21" s="39">
        <f t="shared" si="3"/>
        <v>0</v>
      </c>
      <c r="F21" s="37"/>
      <c r="G21" s="36"/>
      <c r="H21" s="30">
        <f t="shared" si="4"/>
        <v>0</v>
      </c>
      <c r="I21" s="44"/>
      <c r="J21" s="44"/>
      <c r="K21" s="31">
        <f t="shared" si="5"/>
        <v>0</v>
      </c>
      <c r="L21" s="44"/>
      <c r="M21" s="41">
        <f>K21-L21</f>
        <v>0</v>
      </c>
      <c r="N21" s="39">
        <f>IF(L21="","",ABS(M21/L21*100))</f>
      </c>
      <c r="O21" s="33"/>
      <c r="P21" s="33"/>
      <c r="R21" s="33"/>
      <c r="S21" s="33"/>
      <c r="T21" s="33"/>
      <c r="V21" s="33"/>
      <c r="W21" s="33"/>
      <c r="X21" s="33"/>
    </row>
    <row r="22" spans="1:24" s="34" customFormat="1" ht="21.75" customHeight="1">
      <c r="A22" s="43" t="s">
        <v>35</v>
      </c>
      <c r="B22" s="36">
        <v>2970474</v>
      </c>
      <c r="C22" s="36"/>
      <c r="D22" s="36"/>
      <c r="E22" s="39">
        <f t="shared" si="3"/>
        <v>2970474</v>
      </c>
      <c r="F22" s="37">
        <v>4363255</v>
      </c>
      <c r="G22" s="36"/>
      <c r="H22" s="30">
        <f t="shared" si="4"/>
        <v>4363255</v>
      </c>
      <c r="I22" s="44"/>
      <c r="J22" s="44"/>
      <c r="K22" s="31">
        <f t="shared" si="5"/>
        <v>1392781</v>
      </c>
      <c r="L22" s="44"/>
      <c r="M22" s="41">
        <f>K22-L22</f>
        <v>1392781</v>
      </c>
      <c r="N22" s="39">
        <f>IF(L22="","",ABS(M22/L22*100))</f>
      </c>
      <c r="O22" s="33"/>
      <c r="P22" s="33"/>
      <c r="R22" s="33"/>
      <c r="S22" s="33"/>
      <c r="T22" s="33"/>
      <c r="V22" s="33"/>
      <c r="W22" s="33"/>
      <c r="X22" s="33"/>
    </row>
    <row r="23" spans="1:24" s="16" customFormat="1" ht="15" customHeight="1">
      <c r="A23" s="55"/>
      <c r="B23" s="39"/>
      <c r="C23" s="39"/>
      <c r="D23" s="39"/>
      <c r="E23" s="52"/>
      <c r="F23" s="39"/>
      <c r="G23" s="39"/>
      <c r="H23" s="30"/>
      <c r="I23" s="30"/>
      <c r="J23" s="30"/>
      <c r="K23" s="30"/>
      <c r="L23" s="39"/>
      <c r="M23" s="30"/>
      <c r="N23" s="39"/>
      <c r="O23" s="15"/>
      <c r="P23" s="15"/>
      <c r="R23" s="15"/>
      <c r="S23" s="15"/>
      <c r="T23" s="15"/>
      <c r="V23" s="15"/>
      <c r="W23" s="15"/>
      <c r="X23" s="15"/>
    </row>
    <row r="24" spans="1:15" s="34" customFormat="1" ht="24.75" customHeight="1">
      <c r="A24" s="42" t="s">
        <v>10</v>
      </c>
      <c r="B24" s="29">
        <f>SUM(B25:B31)</f>
        <v>1412732379.6</v>
      </c>
      <c r="C24" s="29">
        <f>SUM(C25:C31)</f>
        <v>467513913.5</v>
      </c>
      <c r="D24" s="29">
        <f>SUM(D25:D31)</f>
        <v>0</v>
      </c>
      <c r="E24" s="29">
        <f aca="true" t="shared" si="6" ref="E24:E31">B24-C24-D24</f>
        <v>945218466.0999999</v>
      </c>
      <c r="F24" s="29">
        <f>SUM(F25:F31)</f>
        <v>2071564154</v>
      </c>
      <c r="G24" s="29">
        <f>SUM(G25:G31)</f>
        <v>0</v>
      </c>
      <c r="H24" s="29">
        <f aca="true" t="shared" si="7" ref="H24:H31">F24-G24</f>
        <v>2071564154</v>
      </c>
      <c r="I24" s="29">
        <f>SUM(I25:I31)</f>
        <v>647184842.1</v>
      </c>
      <c r="J24" s="29">
        <f>SUM(J25:J31)</f>
        <v>0</v>
      </c>
      <c r="K24" s="83">
        <f aca="true" t="shared" si="8" ref="K24:K31">H24-E24+I24+J24</f>
        <v>1773530530</v>
      </c>
      <c r="L24" s="29">
        <f>SUM(L25:L31)</f>
        <v>2097175000</v>
      </c>
      <c r="M24" s="29">
        <f>SUM(M25:M31)</f>
        <v>-323644470</v>
      </c>
      <c r="N24" s="29">
        <f>IF(L24=0,"",ABS(M24/L24*100))</f>
        <v>15.432401683216709</v>
      </c>
      <c r="O24" s="63"/>
    </row>
    <row r="25" spans="1:15" s="34" customFormat="1" ht="21.75" customHeight="1">
      <c r="A25" s="64" t="s">
        <v>36</v>
      </c>
      <c r="B25" s="36">
        <v>18499355</v>
      </c>
      <c r="C25" s="36"/>
      <c r="D25" s="36"/>
      <c r="E25" s="39">
        <f t="shared" si="6"/>
        <v>18499355</v>
      </c>
      <c r="F25" s="65">
        <v>23541938</v>
      </c>
      <c r="G25" s="65"/>
      <c r="H25" s="39">
        <f t="shared" si="7"/>
        <v>23541938</v>
      </c>
      <c r="I25" s="65">
        <v>193276</v>
      </c>
      <c r="J25" s="65"/>
      <c r="K25" s="31">
        <f t="shared" si="8"/>
        <v>5235859</v>
      </c>
      <c r="L25" s="65"/>
      <c r="M25" s="41">
        <f aca="true" t="shared" si="9" ref="M25:M31">K25-L25</f>
        <v>5235859</v>
      </c>
      <c r="N25" s="39">
        <f aca="true" t="shared" si="10" ref="N25:N31">IF(L25="","",ABS(M25/L25*100))</f>
      </c>
      <c r="O25" s="63"/>
    </row>
    <row r="26" spans="1:24" s="34" customFormat="1" ht="21.75" customHeight="1">
      <c r="A26" s="43" t="s">
        <v>37</v>
      </c>
      <c r="B26" s="36">
        <v>513983833.6</v>
      </c>
      <c r="C26" s="36">
        <v>26949504.5</v>
      </c>
      <c r="D26" s="36"/>
      <c r="E26" s="39">
        <f t="shared" si="6"/>
        <v>487034329.1</v>
      </c>
      <c r="F26" s="44">
        <v>1394244077</v>
      </c>
      <c r="G26" s="44"/>
      <c r="H26" s="39">
        <f t="shared" si="7"/>
        <v>1394244077</v>
      </c>
      <c r="I26" s="44">
        <v>350411159.1</v>
      </c>
      <c r="J26" s="44"/>
      <c r="K26" s="31">
        <f t="shared" si="8"/>
        <v>1257620907</v>
      </c>
      <c r="L26" s="44">
        <v>2016919000</v>
      </c>
      <c r="M26" s="41">
        <f t="shared" si="9"/>
        <v>-759298093</v>
      </c>
      <c r="N26" s="39">
        <f t="shared" si="10"/>
        <v>37.64643463619511</v>
      </c>
      <c r="O26" s="33"/>
      <c r="P26" s="33"/>
      <c r="R26" s="33"/>
      <c r="S26" s="33"/>
      <c r="T26" s="33"/>
      <c r="V26" s="33"/>
      <c r="W26" s="33"/>
      <c r="X26" s="33"/>
    </row>
    <row r="27" spans="1:24" s="67" customFormat="1" ht="21.75" customHeight="1">
      <c r="A27" s="43" t="s">
        <v>38</v>
      </c>
      <c r="B27" s="36">
        <v>46241935</v>
      </c>
      <c r="C27" s="36">
        <v>3596578</v>
      </c>
      <c r="D27" s="36"/>
      <c r="E27" s="39">
        <f t="shared" si="6"/>
        <v>42645357</v>
      </c>
      <c r="F27" s="57">
        <v>69537656</v>
      </c>
      <c r="G27" s="57"/>
      <c r="H27" s="62">
        <f t="shared" si="7"/>
        <v>69537656</v>
      </c>
      <c r="I27" s="57">
        <v>29117900</v>
      </c>
      <c r="J27" s="57"/>
      <c r="K27" s="31">
        <f t="shared" si="8"/>
        <v>56010199</v>
      </c>
      <c r="L27" s="57"/>
      <c r="M27" s="41">
        <f t="shared" si="9"/>
        <v>56010199</v>
      </c>
      <c r="N27" s="62">
        <f t="shared" si="10"/>
      </c>
      <c r="O27" s="66"/>
      <c r="P27" s="66"/>
      <c r="R27" s="66"/>
      <c r="S27" s="66"/>
      <c r="T27" s="66"/>
      <c r="V27" s="66"/>
      <c r="W27" s="66"/>
      <c r="X27" s="66"/>
    </row>
    <row r="28" spans="1:24" s="34" customFormat="1" ht="21.75" customHeight="1">
      <c r="A28" s="68" t="s">
        <v>39</v>
      </c>
      <c r="B28" s="36">
        <v>137437169</v>
      </c>
      <c r="C28" s="36">
        <v>111950845</v>
      </c>
      <c r="D28" s="36"/>
      <c r="E28" s="39">
        <f t="shared" si="6"/>
        <v>25486324</v>
      </c>
      <c r="F28" s="44">
        <v>28374517</v>
      </c>
      <c r="G28" s="44"/>
      <c r="H28" s="39">
        <f t="shared" si="7"/>
        <v>28374517</v>
      </c>
      <c r="I28" s="44">
        <v>174452</v>
      </c>
      <c r="J28" s="44"/>
      <c r="K28" s="31">
        <f t="shared" si="8"/>
        <v>3062645</v>
      </c>
      <c r="L28" s="44">
        <v>4156000</v>
      </c>
      <c r="M28" s="41">
        <f t="shared" si="9"/>
        <v>-1093355</v>
      </c>
      <c r="N28" s="39">
        <f t="shared" si="10"/>
        <v>26.307868142444658</v>
      </c>
      <c r="O28" s="33"/>
      <c r="P28" s="33"/>
      <c r="R28" s="33"/>
      <c r="S28" s="33"/>
      <c r="T28" s="33"/>
      <c r="V28" s="33"/>
      <c r="W28" s="33"/>
      <c r="X28" s="33"/>
    </row>
    <row r="29" spans="1:24" s="34" customFormat="1" ht="21.75" customHeight="1">
      <c r="A29" s="43" t="s">
        <v>40</v>
      </c>
      <c r="B29" s="36">
        <v>696570087</v>
      </c>
      <c r="C29" s="36">
        <v>325016986</v>
      </c>
      <c r="D29" s="36"/>
      <c r="E29" s="39">
        <f t="shared" si="6"/>
        <v>371553101</v>
      </c>
      <c r="F29" s="44">
        <v>555865966</v>
      </c>
      <c r="G29" s="44"/>
      <c r="H29" s="39">
        <f t="shared" si="7"/>
        <v>555865966</v>
      </c>
      <c r="I29" s="44">
        <v>267288055</v>
      </c>
      <c r="J29" s="44"/>
      <c r="K29" s="31">
        <f t="shared" si="8"/>
        <v>451600920</v>
      </c>
      <c r="L29" s="44">
        <v>76100000</v>
      </c>
      <c r="M29" s="41">
        <f t="shared" si="9"/>
        <v>375500920</v>
      </c>
      <c r="N29" s="39">
        <f t="shared" si="10"/>
        <v>493.43090670170824</v>
      </c>
      <c r="O29" s="33"/>
      <c r="P29" s="33"/>
      <c r="R29" s="33"/>
      <c r="S29" s="33"/>
      <c r="T29" s="33"/>
      <c r="V29" s="33"/>
      <c r="W29" s="33"/>
      <c r="X29" s="33"/>
    </row>
    <row r="30" spans="1:24" s="34" customFormat="1" ht="21.75" customHeight="1">
      <c r="A30" s="43" t="s">
        <v>41</v>
      </c>
      <c r="B30" s="36"/>
      <c r="C30" s="36"/>
      <c r="D30" s="36"/>
      <c r="E30" s="39">
        <f t="shared" si="6"/>
        <v>0</v>
      </c>
      <c r="F30" s="44"/>
      <c r="G30" s="44"/>
      <c r="H30" s="39">
        <f t="shared" si="7"/>
        <v>0</v>
      </c>
      <c r="I30" s="44"/>
      <c r="J30" s="44"/>
      <c r="K30" s="31">
        <f t="shared" si="8"/>
        <v>0</v>
      </c>
      <c r="L30" s="44"/>
      <c r="M30" s="41">
        <f t="shared" si="9"/>
        <v>0</v>
      </c>
      <c r="N30" s="39">
        <f t="shared" si="10"/>
      </c>
      <c r="O30" s="33"/>
      <c r="P30" s="33"/>
      <c r="R30" s="33"/>
      <c r="S30" s="33"/>
      <c r="T30" s="33"/>
      <c r="V30" s="33"/>
      <c r="W30" s="33"/>
      <c r="X30" s="33"/>
    </row>
    <row r="31" spans="1:24" s="34" customFormat="1" ht="21.75" customHeight="1">
      <c r="A31" s="43" t="s">
        <v>42</v>
      </c>
      <c r="B31" s="36"/>
      <c r="C31" s="36"/>
      <c r="D31" s="36"/>
      <c r="E31" s="39">
        <f t="shared" si="6"/>
        <v>0</v>
      </c>
      <c r="F31" s="44"/>
      <c r="G31" s="44"/>
      <c r="H31" s="39">
        <f t="shared" si="7"/>
        <v>0</v>
      </c>
      <c r="I31" s="44"/>
      <c r="J31" s="44"/>
      <c r="K31" s="31">
        <f t="shared" si="8"/>
        <v>0</v>
      </c>
      <c r="L31" s="44"/>
      <c r="M31" s="41">
        <f t="shared" si="9"/>
        <v>0</v>
      </c>
      <c r="N31" s="39">
        <f t="shared" si="10"/>
      </c>
      <c r="O31" s="33"/>
      <c r="P31" s="33"/>
      <c r="R31" s="33"/>
      <c r="S31" s="33"/>
      <c r="T31" s="33"/>
      <c r="V31" s="33"/>
      <c r="W31" s="33"/>
      <c r="X31" s="33"/>
    </row>
    <row r="32" spans="1:24" s="34" customFormat="1" ht="15" customHeight="1">
      <c r="A32" s="69"/>
      <c r="B32" s="39"/>
      <c r="C32" s="39"/>
      <c r="D32" s="39"/>
      <c r="E32" s="52"/>
      <c r="F32" s="39"/>
      <c r="G32" s="39"/>
      <c r="H32" s="30"/>
      <c r="I32" s="30"/>
      <c r="J32" s="30"/>
      <c r="K32" s="30"/>
      <c r="L32" s="39"/>
      <c r="M32" s="30"/>
      <c r="N32" s="39"/>
      <c r="O32" s="33"/>
      <c r="P32" s="33"/>
      <c r="R32" s="33"/>
      <c r="S32" s="33"/>
      <c r="T32" s="33"/>
      <c r="V32" s="33"/>
      <c r="W32" s="33"/>
      <c r="X32" s="33"/>
    </row>
    <row r="33" spans="1:24" s="34" customFormat="1" ht="24.75" customHeight="1">
      <c r="A33" s="70" t="s">
        <v>46</v>
      </c>
      <c r="B33" s="29">
        <f>B34</f>
        <v>0</v>
      </c>
      <c r="C33" s="29">
        <f>C34</f>
        <v>0</v>
      </c>
      <c r="D33" s="29">
        <f>D34</f>
        <v>0</v>
      </c>
      <c r="E33" s="29">
        <f>B33-C33-D33</f>
        <v>0</v>
      </c>
      <c r="F33" s="29">
        <f>F34</f>
        <v>0</v>
      </c>
      <c r="G33" s="29">
        <f>G34</f>
        <v>0</v>
      </c>
      <c r="H33" s="29">
        <f>F33-G33</f>
        <v>0</v>
      </c>
      <c r="I33" s="29">
        <f>I34</f>
        <v>0</v>
      </c>
      <c r="J33" s="29">
        <f>J34</f>
        <v>0</v>
      </c>
      <c r="K33" s="83">
        <f>H33-E33+I33+J33</f>
        <v>0</v>
      </c>
      <c r="L33" s="29">
        <f>L34</f>
        <v>0</v>
      </c>
      <c r="M33" s="29">
        <f>M34</f>
        <v>0</v>
      </c>
      <c r="N33" s="29">
        <f>IF(L33=0,"",ABS(M33/L33*100))</f>
      </c>
      <c r="O33" s="33"/>
      <c r="P33" s="33"/>
      <c r="R33" s="33"/>
      <c r="S33" s="33"/>
      <c r="T33" s="33"/>
      <c r="V33" s="33"/>
      <c r="W33" s="33"/>
      <c r="X33" s="33"/>
    </row>
    <row r="34" spans="1:24" s="16" customFormat="1" ht="21.75" customHeight="1">
      <c r="A34" s="71" t="s">
        <v>43</v>
      </c>
      <c r="B34" s="36"/>
      <c r="C34" s="36"/>
      <c r="D34" s="36"/>
      <c r="E34" s="39">
        <f>B34-C34-D34</f>
        <v>0</v>
      </c>
      <c r="F34" s="44"/>
      <c r="G34" s="44"/>
      <c r="H34" s="39">
        <f>F34-G34</f>
        <v>0</v>
      </c>
      <c r="I34" s="44"/>
      <c r="J34" s="44"/>
      <c r="K34" s="31">
        <f>H34-E34+I34+J34</f>
        <v>0</v>
      </c>
      <c r="L34" s="44"/>
      <c r="M34" s="41">
        <f>K34-L34</f>
        <v>0</v>
      </c>
      <c r="N34" s="39">
        <f>IF(L34="","",ABS(M34/L34*100))</f>
      </c>
      <c r="O34" s="15"/>
      <c r="P34" s="15"/>
      <c r="R34" s="15"/>
      <c r="S34" s="15"/>
      <c r="T34" s="15"/>
      <c r="V34" s="15"/>
      <c r="W34" s="15"/>
      <c r="X34" s="15"/>
    </row>
    <row r="35" spans="1:24" s="34" customFormat="1" ht="15" customHeight="1">
      <c r="A35" s="72"/>
      <c r="B35" s="39"/>
      <c r="C35" s="39"/>
      <c r="D35" s="39"/>
      <c r="E35" s="52"/>
      <c r="F35" s="39"/>
      <c r="G35" s="39"/>
      <c r="H35" s="30"/>
      <c r="I35" s="30"/>
      <c r="J35" s="30"/>
      <c r="K35" s="30"/>
      <c r="L35" s="39"/>
      <c r="M35" s="30"/>
      <c r="N35" s="39"/>
      <c r="O35" s="15"/>
      <c r="P35" s="15"/>
      <c r="R35" s="33"/>
      <c r="S35" s="33"/>
      <c r="T35" s="33"/>
      <c r="V35" s="33"/>
      <c r="W35" s="33"/>
      <c r="X35" s="33"/>
    </row>
    <row r="36" spans="1:24" s="34" customFormat="1" ht="36.75" customHeight="1">
      <c r="A36" s="70" t="s">
        <v>47</v>
      </c>
      <c r="B36" s="29">
        <f>B37</f>
        <v>0</v>
      </c>
      <c r="C36" s="29">
        <f>C37</f>
        <v>0</v>
      </c>
      <c r="D36" s="29">
        <f>D37</f>
        <v>0</v>
      </c>
      <c r="E36" s="29">
        <f>B36-C36-D36</f>
        <v>0</v>
      </c>
      <c r="F36" s="29">
        <f>F37</f>
        <v>0</v>
      </c>
      <c r="G36" s="29">
        <f>G37</f>
        <v>0</v>
      </c>
      <c r="H36" s="29">
        <f>F36-G36</f>
        <v>0</v>
      </c>
      <c r="I36" s="29">
        <f>I37</f>
        <v>0</v>
      </c>
      <c r="J36" s="29">
        <f>J37</f>
        <v>0</v>
      </c>
      <c r="K36" s="83">
        <f>H36-E36+I36+J36</f>
        <v>0</v>
      </c>
      <c r="L36" s="29">
        <f>L37</f>
        <v>0</v>
      </c>
      <c r="M36" s="29">
        <f>M37</f>
        <v>0</v>
      </c>
      <c r="N36" s="29">
        <f>IF(L36=0,"",ABS(M36/L36*100))</f>
      </c>
      <c r="O36" s="33"/>
      <c r="P36" s="33"/>
      <c r="R36" s="33"/>
      <c r="S36" s="33"/>
      <c r="T36" s="33"/>
      <c r="V36" s="33"/>
      <c r="W36" s="33"/>
      <c r="X36" s="33"/>
    </row>
    <row r="37" spans="1:24" s="50" customFormat="1" ht="21.75" customHeight="1">
      <c r="A37" s="73" t="s">
        <v>44</v>
      </c>
      <c r="B37" s="36"/>
      <c r="C37" s="36"/>
      <c r="D37" s="36"/>
      <c r="E37" s="39">
        <f>B37-C37-D37</f>
        <v>0</v>
      </c>
      <c r="F37" s="37"/>
      <c r="G37" s="36"/>
      <c r="H37" s="30">
        <f>F37-G37</f>
        <v>0</v>
      </c>
      <c r="I37" s="44"/>
      <c r="J37" s="44"/>
      <c r="K37" s="31">
        <f>H37-E37+I37+J37</f>
        <v>0</v>
      </c>
      <c r="L37" s="44"/>
      <c r="M37" s="41">
        <f>K37-L37</f>
        <v>0</v>
      </c>
      <c r="N37" s="39">
        <f>IF(L37="","",ABS(M37/L37*100))</f>
      </c>
      <c r="O37" s="74"/>
      <c r="P37" s="74"/>
      <c r="R37" s="74"/>
      <c r="S37" s="74"/>
      <c r="T37" s="74"/>
      <c r="V37" s="74"/>
      <c r="W37" s="74"/>
      <c r="X37" s="74"/>
    </row>
    <row r="38" spans="1:24" s="50" customFormat="1" ht="21.75" customHeight="1">
      <c r="A38" s="73"/>
      <c r="B38" s="36"/>
      <c r="C38" s="36"/>
      <c r="D38" s="36"/>
      <c r="E38" s="29"/>
      <c r="F38" s="37"/>
      <c r="G38" s="36"/>
      <c r="H38" s="30"/>
      <c r="I38" s="44"/>
      <c r="J38" s="44"/>
      <c r="K38" s="31"/>
      <c r="L38" s="44"/>
      <c r="M38" s="32"/>
      <c r="N38" s="39"/>
      <c r="O38" s="74"/>
      <c r="P38" s="74"/>
      <c r="R38" s="74"/>
      <c r="S38" s="74"/>
      <c r="T38" s="74"/>
      <c r="V38" s="74"/>
      <c r="W38" s="74"/>
      <c r="X38" s="74"/>
    </row>
    <row r="39" spans="1:24" s="50" customFormat="1" ht="21.75" customHeight="1">
      <c r="A39" s="73"/>
      <c r="B39" s="36"/>
      <c r="C39" s="36"/>
      <c r="D39" s="36"/>
      <c r="E39" s="29"/>
      <c r="F39" s="37"/>
      <c r="G39" s="36"/>
      <c r="H39" s="30"/>
      <c r="I39" s="44"/>
      <c r="J39" s="44"/>
      <c r="K39" s="31"/>
      <c r="L39" s="44"/>
      <c r="M39" s="32"/>
      <c r="N39" s="39"/>
      <c r="O39" s="74"/>
      <c r="P39" s="74"/>
      <c r="R39" s="74"/>
      <c r="S39" s="74"/>
      <c r="T39" s="74"/>
      <c r="V39" s="74"/>
      <c r="W39" s="74"/>
      <c r="X39" s="74"/>
    </row>
    <row r="40" spans="1:24" s="50" customFormat="1" ht="21.75" customHeight="1">
      <c r="A40" s="73"/>
      <c r="B40" s="36"/>
      <c r="C40" s="36"/>
      <c r="D40" s="36"/>
      <c r="E40" s="29"/>
      <c r="F40" s="37"/>
      <c r="G40" s="36"/>
      <c r="H40" s="30"/>
      <c r="I40" s="44"/>
      <c r="J40" s="44"/>
      <c r="K40" s="31"/>
      <c r="L40" s="44"/>
      <c r="M40" s="32"/>
      <c r="N40" s="39"/>
      <c r="O40" s="74"/>
      <c r="P40" s="74"/>
      <c r="R40" s="74"/>
      <c r="S40" s="74"/>
      <c r="T40" s="74"/>
      <c r="V40" s="74"/>
      <c r="W40" s="74"/>
      <c r="X40" s="74"/>
    </row>
    <row r="41" spans="1:24" s="50" customFormat="1" ht="21.75" customHeight="1">
      <c r="A41" s="73"/>
      <c r="B41" s="36"/>
      <c r="C41" s="36"/>
      <c r="D41" s="36"/>
      <c r="E41" s="29"/>
      <c r="F41" s="37"/>
      <c r="G41" s="36"/>
      <c r="H41" s="30"/>
      <c r="I41" s="44"/>
      <c r="J41" s="44"/>
      <c r="K41" s="31"/>
      <c r="L41" s="44"/>
      <c r="M41" s="32"/>
      <c r="N41" s="39"/>
      <c r="O41" s="74"/>
      <c r="P41" s="74"/>
      <c r="R41" s="74"/>
      <c r="S41" s="74"/>
      <c r="T41" s="74"/>
      <c r="V41" s="74"/>
      <c r="W41" s="74"/>
      <c r="X41" s="74"/>
    </row>
    <row r="42" spans="1:24" s="50" customFormat="1" ht="21.75" customHeight="1">
      <c r="A42" s="73"/>
      <c r="B42" s="36"/>
      <c r="C42" s="36"/>
      <c r="D42" s="36"/>
      <c r="E42" s="29"/>
      <c r="F42" s="37"/>
      <c r="G42" s="36"/>
      <c r="H42" s="30"/>
      <c r="I42" s="44"/>
      <c r="J42" s="44"/>
      <c r="K42" s="31"/>
      <c r="L42" s="44"/>
      <c r="M42" s="32"/>
      <c r="N42" s="39"/>
      <c r="O42" s="74"/>
      <c r="P42" s="74"/>
      <c r="R42" s="74"/>
      <c r="S42" s="74"/>
      <c r="T42" s="74"/>
      <c r="V42" s="74"/>
      <c r="W42" s="74"/>
      <c r="X42" s="74"/>
    </row>
    <row r="43" spans="1:24" s="50" customFormat="1" ht="21.75" customHeight="1">
      <c r="A43" s="73"/>
      <c r="B43" s="36"/>
      <c r="C43" s="36"/>
      <c r="D43" s="36"/>
      <c r="E43" s="29"/>
      <c r="F43" s="37"/>
      <c r="G43" s="36"/>
      <c r="H43" s="30"/>
      <c r="I43" s="44"/>
      <c r="J43" s="44"/>
      <c r="K43" s="31"/>
      <c r="L43" s="44"/>
      <c r="M43" s="32"/>
      <c r="N43" s="39"/>
      <c r="O43" s="74"/>
      <c r="P43" s="74"/>
      <c r="R43" s="74"/>
      <c r="S43" s="74"/>
      <c r="T43" s="74"/>
      <c r="V43" s="74"/>
      <c r="W43" s="74"/>
      <c r="X43" s="74"/>
    </row>
    <row r="44" spans="1:24" s="34" customFormat="1" ht="24.75" customHeight="1">
      <c r="A44" s="70"/>
      <c r="B44" s="29">
        <f aca="true" t="shared" si="11" ref="B44:I44">B45</f>
        <v>0</v>
      </c>
      <c r="C44" s="29">
        <f t="shared" si="11"/>
        <v>0</v>
      </c>
      <c r="D44" s="29">
        <f t="shared" si="11"/>
        <v>0</v>
      </c>
      <c r="E44" s="29">
        <f t="shared" si="11"/>
        <v>0</v>
      </c>
      <c r="F44" s="29">
        <f t="shared" si="11"/>
        <v>0</v>
      </c>
      <c r="G44" s="29">
        <f t="shared" si="11"/>
        <v>0</v>
      </c>
      <c r="H44" s="29">
        <f t="shared" si="11"/>
        <v>0</v>
      </c>
      <c r="I44" s="29">
        <f t="shared" si="11"/>
        <v>0</v>
      </c>
      <c r="J44" s="29"/>
      <c r="K44" s="29"/>
      <c r="L44" s="29">
        <f>L45</f>
        <v>0</v>
      </c>
      <c r="M44" s="29">
        <f>M45</f>
        <v>0</v>
      </c>
      <c r="N44" s="29">
        <f>IF(L44=0,"",ABS(M44/L44*100))</f>
      </c>
      <c r="O44" s="15"/>
      <c r="P44" s="15"/>
      <c r="R44" s="33"/>
      <c r="S44" s="33"/>
      <c r="T44" s="33"/>
      <c r="V44" s="33"/>
      <c r="W44" s="33"/>
      <c r="X44" s="33"/>
    </row>
    <row r="45" spans="1:24" s="34" customFormat="1" ht="21.75" customHeight="1">
      <c r="A45" s="71"/>
      <c r="B45" s="44"/>
      <c r="C45" s="44"/>
      <c r="D45" s="44"/>
      <c r="E45" s="52">
        <f>B45-C45-D45</f>
        <v>0</v>
      </c>
      <c r="F45" s="44"/>
      <c r="G45" s="44"/>
      <c r="H45" s="39">
        <f>F45-G45</f>
        <v>0</v>
      </c>
      <c r="I45" s="37"/>
      <c r="J45" s="37"/>
      <c r="K45" s="37"/>
      <c r="L45" s="65"/>
      <c r="M45" s="39">
        <f>I45-L45</f>
        <v>0</v>
      </c>
      <c r="N45" s="39">
        <f>IF(L45="","",ABS(M45/L45*100))</f>
      </c>
      <c r="O45" s="15"/>
      <c r="P45" s="15"/>
      <c r="R45" s="33"/>
      <c r="S45" s="33"/>
      <c r="T45" s="33"/>
      <c r="V45" s="33"/>
      <c r="W45" s="33"/>
      <c r="X45" s="33"/>
    </row>
    <row r="46" spans="1:24" s="34" customFormat="1" ht="15" customHeight="1">
      <c r="A46" s="72"/>
      <c r="B46" s="39"/>
      <c r="C46" s="39"/>
      <c r="D46" s="39"/>
      <c r="E46" s="52"/>
      <c r="F46" s="39"/>
      <c r="G46" s="39"/>
      <c r="H46" s="30"/>
      <c r="I46" s="30"/>
      <c r="J46" s="30"/>
      <c r="K46" s="30"/>
      <c r="L46" s="39"/>
      <c r="M46" s="30"/>
      <c r="N46" s="39"/>
      <c r="O46" s="15"/>
      <c r="P46" s="15"/>
      <c r="R46" s="33"/>
      <c r="S46" s="33"/>
      <c r="T46" s="33"/>
      <c r="V46" s="33"/>
      <c r="W46" s="33"/>
      <c r="X46" s="33"/>
    </row>
    <row r="47" spans="1:24" s="34" customFormat="1" ht="15" customHeight="1">
      <c r="A47" s="72"/>
      <c r="B47" s="39"/>
      <c r="C47" s="39"/>
      <c r="D47" s="39"/>
      <c r="E47" s="52"/>
      <c r="F47" s="39"/>
      <c r="G47" s="39"/>
      <c r="H47" s="30"/>
      <c r="I47" s="30"/>
      <c r="J47" s="30"/>
      <c r="K47" s="30"/>
      <c r="L47" s="39"/>
      <c r="M47" s="30"/>
      <c r="N47" s="39"/>
      <c r="O47" s="15"/>
      <c r="P47" s="15"/>
      <c r="R47" s="33"/>
      <c r="S47" s="33"/>
      <c r="T47" s="33"/>
      <c r="V47" s="33"/>
      <c r="W47" s="33"/>
      <c r="X47" s="33"/>
    </row>
    <row r="48" spans="1:24" s="34" customFormat="1" ht="16.5" customHeight="1">
      <c r="A48" s="7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3"/>
      <c r="P48" s="33"/>
      <c r="R48" s="33"/>
      <c r="S48" s="33"/>
      <c r="T48" s="33"/>
      <c r="V48" s="33"/>
      <c r="W48" s="33"/>
      <c r="X48" s="33"/>
    </row>
    <row r="49" spans="1:24" s="34" customFormat="1" ht="24.75" customHeight="1" thickBot="1">
      <c r="A49" s="75" t="s">
        <v>11</v>
      </c>
      <c r="B49" s="76">
        <f aca="true" t="shared" si="12" ref="B49:M49">B7+B10+B17+B24+B33+B36</f>
        <v>8366179357.33</v>
      </c>
      <c r="C49" s="76">
        <f t="shared" si="12"/>
        <v>4234576190.25</v>
      </c>
      <c r="D49" s="76">
        <f t="shared" si="12"/>
        <v>41596356</v>
      </c>
      <c r="E49" s="76">
        <f t="shared" si="12"/>
        <v>4090006811.0799994</v>
      </c>
      <c r="F49" s="76">
        <f t="shared" si="12"/>
        <v>8044978167.68</v>
      </c>
      <c r="G49" s="76">
        <f t="shared" si="12"/>
        <v>53506634.92</v>
      </c>
      <c r="H49" s="76">
        <f t="shared" si="12"/>
        <v>7991471532.76</v>
      </c>
      <c r="I49" s="76">
        <f t="shared" si="12"/>
        <v>2602768915.45</v>
      </c>
      <c r="J49" s="76">
        <f t="shared" si="12"/>
        <v>917500492.84</v>
      </c>
      <c r="K49" s="76">
        <f t="shared" si="12"/>
        <v>7421734129.970001</v>
      </c>
      <c r="L49" s="76">
        <f t="shared" si="12"/>
        <v>8373597000</v>
      </c>
      <c r="M49" s="76">
        <f t="shared" si="12"/>
        <v>-951862870.0299999</v>
      </c>
      <c r="N49" s="76">
        <f>IF(L49=0,"",ABS(M49/L49*100))</f>
        <v>11.36743110553326</v>
      </c>
      <c r="O49" s="33"/>
      <c r="P49" s="33"/>
      <c r="R49" s="33"/>
      <c r="S49" s="33"/>
      <c r="T49" s="33"/>
      <c r="V49" s="33"/>
      <c r="W49" s="33"/>
      <c r="X49" s="33"/>
    </row>
    <row r="50" spans="1:12" ht="26.25" customHeight="1">
      <c r="A50" s="77"/>
      <c r="B50" s="78"/>
      <c r="C50" s="79"/>
      <c r="D50" s="79"/>
      <c r="E50" s="79"/>
      <c r="L50" s="80" t="s">
        <v>12</v>
      </c>
    </row>
    <row r="51" ht="16.5" hidden="1">
      <c r="A51" s="78"/>
    </row>
    <row r="52" ht="15.75">
      <c r="A52" s="81"/>
    </row>
    <row r="53" ht="15.75">
      <c r="A53" s="81"/>
    </row>
    <row r="54" spans="1:2" ht="15.75">
      <c r="A54" s="81"/>
      <c r="B54" s="81"/>
    </row>
    <row r="55" ht="15.75">
      <c r="A55" s="81"/>
    </row>
    <row r="56" ht="15.75">
      <c r="A56" s="81"/>
    </row>
    <row r="57" ht="15.75">
      <c r="A57" s="81"/>
    </row>
    <row r="58" ht="15.75">
      <c r="A58" s="81"/>
    </row>
    <row r="59" ht="15.75">
      <c r="A59" s="81"/>
    </row>
    <row r="60" ht="15.75">
      <c r="A60" s="81"/>
    </row>
    <row r="61" ht="15.75">
      <c r="A61" s="81"/>
    </row>
    <row r="62" ht="15.75">
      <c r="A62" s="81"/>
    </row>
    <row r="63" ht="15.75">
      <c r="A63" s="81"/>
    </row>
    <row r="64" ht="15.75">
      <c r="A64" s="81"/>
    </row>
    <row r="65" ht="15.75">
      <c r="A65" s="81"/>
    </row>
    <row r="66" ht="15.75">
      <c r="A66" s="81"/>
    </row>
    <row r="67" ht="15.75">
      <c r="A67" s="81"/>
    </row>
    <row r="68" ht="15.75">
      <c r="A68" s="81"/>
    </row>
    <row r="69" ht="15.75">
      <c r="A69" s="81"/>
    </row>
    <row r="70" ht="15.75">
      <c r="A70" s="81"/>
    </row>
    <row r="71" ht="15.75">
      <c r="A71" s="81"/>
    </row>
    <row r="72" ht="15.75">
      <c r="A72" s="81"/>
    </row>
    <row r="73" ht="15.75">
      <c r="A73" s="81"/>
    </row>
    <row r="74" ht="15.75">
      <c r="A74" s="81"/>
    </row>
    <row r="75" ht="15.75">
      <c r="A75" s="81"/>
    </row>
    <row r="76" ht="15.75">
      <c r="A76" s="81"/>
    </row>
    <row r="77" ht="15.75">
      <c r="A77" s="81"/>
    </row>
    <row r="78" ht="15.75">
      <c r="A78" s="81"/>
    </row>
    <row r="79" ht="15.75">
      <c r="A79" s="81"/>
    </row>
    <row r="80" ht="15.75">
      <c r="A80" s="81"/>
    </row>
    <row r="81" ht="15.75">
      <c r="A81" s="81"/>
    </row>
    <row r="82" ht="15.75">
      <c r="A82" s="81"/>
    </row>
    <row r="83" ht="15.75">
      <c r="A83" s="81"/>
    </row>
    <row r="84" ht="15.75">
      <c r="A84" s="81"/>
    </row>
    <row r="85" ht="15.75">
      <c r="A85" s="81"/>
    </row>
  </sheetData>
  <mergeCells count="9">
    <mergeCell ref="A1:N1"/>
    <mergeCell ref="A3:A5"/>
    <mergeCell ref="L3:L5"/>
    <mergeCell ref="B4:E4"/>
    <mergeCell ref="I4:I5"/>
    <mergeCell ref="J4:J5"/>
    <mergeCell ref="K4:K5"/>
    <mergeCell ref="M4:M5"/>
    <mergeCell ref="N4:N5"/>
  </mergeCells>
  <printOptions horizontalCentered="1"/>
  <pageMargins left="0.5905511811023623" right="0.5905511811023623" top="0.5905511811023623" bottom="0.3937007874015748" header="0.5905511811023623" footer="0.3937007874015748"/>
  <pageSetup horizontalDpi="600" verticalDpi="600" orientation="portrait" paperSize="9" scale="70" r:id="rId1"/>
  <rowBreaks count="1" manualBreakCount="1">
    <brk id="55" max="255" man="1"/>
  </rowBreaks>
  <colBreaks count="3" manualBreakCount="3">
    <brk id="6" max="65535" man="1"/>
    <brk id="29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2012-04-11T05:58:51Z</cp:lastPrinted>
  <dcterms:created xsi:type="dcterms:W3CDTF">2012-04-07T08:44:35Z</dcterms:created>
  <dcterms:modified xsi:type="dcterms:W3CDTF">2012-04-11T05:58:53Z</dcterms:modified>
  <cp:category/>
  <cp:version/>
  <cp:contentType/>
  <cp:contentStatus/>
</cp:coreProperties>
</file>