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475" windowHeight="1008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<sst xmlns="http://schemas.openxmlformats.org/spreadsheetml/2006/main" count="53" uniqueCount="46">
  <si>
    <t xml:space="preserve"> </t>
  </si>
  <si>
    <t>貨幣單位：新臺幣元</t>
  </si>
  <si>
    <t>股                                         數</t>
  </si>
  <si>
    <t>資　　　　　　　　　　　　本        　　　　　　　　　　額</t>
  </si>
  <si>
    <t>中央政府部分</t>
  </si>
  <si>
    <t>地方政府部分</t>
  </si>
  <si>
    <t>民股股東部分</t>
  </si>
  <si>
    <t>合計</t>
  </si>
  <si>
    <t>中央政府資本</t>
  </si>
  <si>
    <t>％</t>
  </si>
  <si>
    <t>地方政府資本</t>
  </si>
  <si>
    <t>民股股東資本</t>
  </si>
  <si>
    <t xml:space="preserve">  行 政 院 主 管</t>
  </si>
  <si>
    <t>中央銀行</t>
  </si>
  <si>
    <t xml:space="preserve">  經 濟 部 主 管</t>
  </si>
  <si>
    <t>漢翔航空工業股份有限公司</t>
  </si>
  <si>
    <t>中國輸出入銀行</t>
  </si>
  <si>
    <t>財政部印刷廠</t>
  </si>
  <si>
    <t xml:space="preserve"> 交 通 部 主 管</t>
  </si>
  <si>
    <t>勞工保險局</t>
  </si>
  <si>
    <t>中央存款保險股份有限公司</t>
  </si>
  <si>
    <t>總計</t>
  </si>
  <si>
    <t xml:space="preserve"> 丁1  資    本    股    額 </t>
  </si>
  <si>
    <r>
      <t xml:space="preserve">   </t>
    </r>
    <r>
      <rPr>
        <b/>
        <sz val="36"/>
        <color indexed="8"/>
        <rFont val="細明體"/>
        <family val="3"/>
      </rPr>
      <t>綜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計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表</t>
    </r>
    <r>
      <rPr>
        <b/>
        <sz val="36"/>
        <color indexed="8"/>
        <rFont val="Helv"/>
        <family val="2"/>
      </rPr>
      <t xml:space="preserve">   </t>
    </r>
  </si>
  <si>
    <t>機關名稱</t>
  </si>
  <si>
    <t>每股
金額</t>
  </si>
  <si>
    <t>其他政府
機關部分</t>
  </si>
  <si>
    <t>其他政府
機關資本</t>
  </si>
  <si>
    <t>台灣糖業股份有限公司</t>
  </si>
  <si>
    <t>台灣中油股份有限公司</t>
  </si>
  <si>
    <t>台灣電力股份有限公司</t>
  </si>
  <si>
    <t>台灣自來水股份有限公司</t>
  </si>
  <si>
    <t xml:space="preserve"> 財 政 部 主 管</t>
  </si>
  <si>
    <t>臺灣金融控股股份有限公司</t>
  </si>
  <si>
    <t>臺灣土地銀行股份有限公司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</si>
  <si>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</si>
  <si>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</si>
  <si>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</si>
  <si>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</si>
  <si>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</si>
  <si>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</si>
  <si>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</si>
  <si>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</si>
  <si>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 xml:space="preserve"> 行政院勞工委員會主管</t>
  </si>
  <si>
    <t xml:space="preserve"> 行政院金融監督管理委員會主管</t>
  </si>
  <si>
    <t>註：本表以實收資本為準，不包括預收資本。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</si>
</sst>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  <numFmt numFmtId="234" formatCode="#,###_ ;[Red]\-#,###"/>
    <numFmt numFmtId="235" formatCode="&quot;澳&quot;&quot;幣&quot;#,##0;\-#,##0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細明體"/>
      <family val="3"/>
    </font>
    <font>
      <b/>
      <sz val="36"/>
      <color indexed="8"/>
      <name val="Helv"/>
      <family val="2"/>
    </font>
    <font>
      <sz val="20"/>
      <color indexed="8"/>
      <name val="細明體"/>
      <family val="3"/>
    </font>
    <font>
      <sz val="20"/>
      <color indexed="8"/>
      <name val="Times New Roman"/>
      <family val="1"/>
    </font>
    <font>
      <sz val="18"/>
      <color indexed="8"/>
      <name val="細明體"/>
      <family val="3"/>
    </font>
    <font>
      <sz val="18"/>
      <name val="Helv"/>
      <family val="2"/>
    </font>
    <font>
      <sz val="16"/>
      <color indexed="8"/>
      <name val="細明體"/>
      <family val="3"/>
    </font>
    <font>
      <b/>
      <sz val="18"/>
      <color indexed="8"/>
      <name val="華康中黑體"/>
      <family val="3"/>
    </font>
    <font>
      <b/>
      <sz val="16"/>
      <color indexed="8"/>
      <name val="Times New Roman"/>
      <family val="1"/>
    </font>
    <font>
      <sz val="18"/>
      <name val="細明體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7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3" applyNumberFormat="0" applyAlignment="0" applyProtection="0"/>
    <xf numFmtId="0" fontId="25" fillId="18" borderId="9" applyNumberFormat="0" applyAlignment="0" applyProtection="0"/>
    <xf numFmtId="0" fontId="26" fillId="0" borderId="0" applyNumberFormat="0" applyFill="0" applyBorder="0" applyAlignment="0" applyProtection="0"/>
    <xf numFmtId="0" fontId="27" fillId="24" borderId="10" applyNumberFormat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7" fontId="31" fillId="0" borderId="0" xfId="37" applyFont="1" applyAlignment="1" applyProtection="1">
      <alignment horizontal="distributed"/>
      <protection/>
    </xf>
    <xf numFmtId="37" fontId="31" fillId="0" borderId="0" xfId="37" applyFont="1" applyProtection="1">
      <alignment/>
      <protection/>
    </xf>
    <xf numFmtId="37" fontId="10" fillId="0" borderId="0" xfId="37" applyProtection="1">
      <alignment/>
      <protection/>
    </xf>
    <xf numFmtId="37" fontId="32" fillId="0" borderId="0" xfId="37" applyFont="1" applyProtection="1">
      <alignment/>
      <protection/>
    </xf>
    <xf numFmtId="37" fontId="33" fillId="0" borderId="0" xfId="37" applyFont="1" applyAlignment="1" applyProtection="1" quotePrefix="1">
      <alignment horizontal="right"/>
      <protection/>
    </xf>
    <xf numFmtId="39" fontId="36" fillId="0" borderId="0" xfId="37" applyNumberFormat="1" applyFont="1" applyAlignment="1" applyProtection="1">
      <alignment horizontal="left"/>
      <protection/>
    </xf>
    <xf numFmtId="4" fontId="31" fillId="0" borderId="0" xfId="37" applyNumberFormat="1" applyFont="1" applyProtection="1">
      <alignment/>
      <protection/>
    </xf>
    <xf numFmtId="39" fontId="31" fillId="0" borderId="0" xfId="37" applyNumberFormat="1" applyFont="1" applyProtection="1">
      <alignment/>
      <protection/>
    </xf>
    <xf numFmtId="37" fontId="31" fillId="0" borderId="11" xfId="37" applyFont="1" applyBorder="1" applyAlignment="1" applyProtection="1">
      <alignment horizontal="distributed"/>
      <protection/>
    </xf>
    <xf numFmtId="39" fontId="37" fillId="0" borderId="11" xfId="0" applyNumberFormat="1" applyFont="1" applyBorder="1" applyAlignment="1">
      <alignment horizontal="right"/>
    </xf>
    <xf numFmtId="4" fontId="38" fillId="0" borderId="0" xfId="0" applyNumberFormat="1" applyFont="1" applyAlignment="1">
      <alignment/>
    </xf>
    <xf numFmtId="39" fontId="39" fillId="0" borderId="0" xfId="37" applyNumberFormat="1" applyFont="1" applyAlignment="1" applyProtection="1">
      <alignment horizontal="left"/>
      <protection/>
    </xf>
    <xf numFmtId="4" fontId="31" fillId="0" borderId="11" xfId="37" applyNumberFormat="1" applyFont="1" applyBorder="1" applyProtection="1">
      <alignment/>
      <protection/>
    </xf>
    <xf numFmtId="39" fontId="39" fillId="0" borderId="11" xfId="37" applyNumberFormat="1" applyFont="1" applyBorder="1" applyAlignment="1" applyProtection="1" quotePrefix="1">
      <alignment horizontal="left"/>
      <protection/>
    </xf>
    <xf numFmtId="37" fontId="31" fillId="0" borderId="0" xfId="37" applyFont="1" applyAlignment="1" applyProtection="1">
      <alignment horizontal="left"/>
      <protection/>
    </xf>
    <xf numFmtId="37" fontId="31" fillId="0" borderId="0" xfId="37" applyFont="1" applyAlignment="1">
      <alignment horizontal="left"/>
      <protection/>
    </xf>
    <xf numFmtId="39" fontId="31" fillId="0" borderId="0" xfId="37" applyNumberFormat="1" applyFont="1" applyBorder="1" applyAlignment="1">
      <alignment horizontal="left"/>
      <protection/>
    </xf>
    <xf numFmtId="37" fontId="31" fillId="0" borderId="0" xfId="37" applyFont="1">
      <alignment/>
      <protection/>
    </xf>
    <xf numFmtId="39" fontId="39" fillId="0" borderId="0" xfId="37" applyNumberFormat="1" applyFont="1" applyBorder="1" applyAlignment="1" applyProtection="1" quotePrefix="1">
      <alignment horizontal="center"/>
      <protection/>
    </xf>
    <xf numFmtId="39" fontId="39" fillId="0" borderId="0" xfId="37" applyNumberFormat="1" applyFont="1" applyBorder="1" applyAlignment="1" applyProtection="1">
      <alignment horizontal="center"/>
      <protection/>
    </xf>
    <xf numFmtId="37" fontId="39" fillId="0" borderId="0" xfId="37" applyFont="1" applyBorder="1" applyAlignment="1" applyProtection="1">
      <alignment horizontal="distributed"/>
      <protection/>
    </xf>
    <xf numFmtId="196" fontId="41" fillId="0" borderId="0" xfId="37" applyNumberFormat="1" applyFont="1" applyBorder="1" applyAlignment="1">
      <alignment/>
      <protection/>
    </xf>
    <xf numFmtId="196" fontId="41" fillId="0" borderId="0" xfId="37" applyNumberFormat="1" applyFont="1" applyBorder="1" applyAlignment="1">
      <alignment horizontal="centerContinuous" vertical="top"/>
      <protection/>
    </xf>
    <xf numFmtId="196" fontId="41" fillId="0" borderId="0" xfId="37" applyNumberFormat="1" applyFont="1" applyBorder="1">
      <alignment/>
      <protection/>
    </xf>
    <xf numFmtId="196" fontId="41" fillId="0" borderId="0" xfId="37" applyNumberFormat="1" applyFont="1" applyBorder="1" applyAlignment="1" applyProtection="1">
      <alignment horizontal="left"/>
      <protection/>
    </xf>
    <xf numFmtId="196" fontId="41" fillId="0" borderId="0" xfId="37" applyNumberFormat="1" applyFont="1" applyBorder="1" applyAlignment="1" applyProtection="1" quotePrefix="1">
      <alignment horizontal="center"/>
      <protection/>
    </xf>
    <xf numFmtId="196" fontId="41" fillId="0" borderId="0" xfId="37" applyNumberFormat="1" applyFont="1" applyBorder="1" applyAlignment="1" quotePrefix="1">
      <alignment horizontal="center" vertical="top"/>
      <protection/>
    </xf>
    <xf numFmtId="37" fontId="42" fillId="0" borderId="0" xfId="37" applyFont="1" applyAlignment="1" applyProtection="1" quotePrefix="1">
      <alignment horizontal="center"/>
      <protection/>
    </xf>
    <xf numFmtId="196" fontId="43" fillId="0" borderId="0" xfId="37" applyNumberFormat="1" applyFont="1" applyProtection="1">
      <alignment/>
      <protection/>
    </xf>
    <xf numFmtId="196" fontId="43" fillId="0" borderId="0" xfId="37" applyNumberFormat="1" applyFont="1" applyAlignment="1" applyProtection="1">
      <alignment horizontal="right"/>
      <protection/>
    </xf>
    <xf numFmtId="39" fontId="31" fillId="0" borderId="0" xfId="37" applyNumberFormat="1" applyFont="1">
      <alignment/>
      <protection/>
    </xf>
    <xf numFmtId="183" fontId="44" fillId="0" borderId="0" xfId="37" applyNumberFormat="1" applyFont="1" applyAlignment="1" applyProtection="1" quotePrefix="1">
      <alignment horizontal="distributed"/>
      <protection/>
    </xf>
    <xf numFmtId="196" fontId="45" fillId="0" borderId="0" xfId="37" applyNumberFormat="1" applyFont="1" applyProtection="1">
      <alignment/>
      <protection locked="0"/>
    </xf>
    <xf numFmtId="196" fontId="45" fillId="0" borderId="0" xfId="37" applyNumberFormat="1" applyFont="1" applyProtection="1">
      <alignment/>
      <protection/>
    </xf>
    <xf numFmtId="196" fontId="45" fillId="0" borderId="0" xfId="37" applyNumberFormat="1" applyFont="1" applyAlignment="1" applyProtection="1">
      <alignment horizontal="right"/>
      <protection locked="0"/>
    </xf>
    <xf numFmtId="196" fontId="45" fillId="0" borderId="0" xfId="37" applyNumberFormat="1" applyFont="1" applyAlignment="1" applyProtection="1">
      <alignment horizontal="right"/>
      <protection/>
    </xf>
    <xf numFmtId="183" fontId="44" fillId="0" borderId="0" xfId="37" applyNumberFormat="1" applyFont="1" applyAlignment="1" applyProtection="1" quotePrefix="1">
      <alignment horizontal="distributed" wrapText="1"/>
      <protection/>
    </xf>
    <xf numFmtId="196" fontId="46" fillId="0" borderId="0" xfId="37" applyNumberFormat="1" applyFont="1" applyProtection="1">
      <alignment/>
      <protection/>
    </xf>
    <xf numFmtId="37" fontId="40" fillId="0" borderId="0" xfId="37" applyFont="1" applyProtection="1">
      <alignment/>
      <protection/>
    </xf>
    <xf numFmtId="37" fontId="40" fillId="0" borderId="0" xfId="37" applyFont="1">
      <alignment/>
      <protection/>
    </xf>
    <xf numFmtId="39" fontId="40" fillId="0" borderId="0" xfId="37" applyNumberFormat="1" applyFont="1">
      <alignment/>
      <protection/>
    </xf>
    <xf numFmtId="183" fontId="44" fillId="0" borderId="0" xfId="37" applyNumberFormat="1" applyFont="1" applyAlignment="1" applyProtection="1">
      <alignment horizontal="distributed"/>
      <protection/>
    </xf>
    <xf numFmtId="37" fontId="47" fillId="0" borderId="0" xfId="37" applyFont="1" applyProtection="1">
      <alignment/>
      <protection/>
    </xf>
    <xf numFmtId="37" fontId="47" fillId="0" borderId="0" xfId="37" applyFont="1">
      <alignment/>
      <protection/>
    </xf>
    <xf numFmtId="37" fontId="44" fillId="0" borderId="0" xfId="37" applyFont="1" applyAlignment="1" applyProtection="1" quotePrefix="1">
      <alignment horizontal="distributed"/>
      <protection/>
    </xf>
    <xf numFmtId="37" fontId="44" fillId="0" borderId="0" xfId="37" applyFont="1" applyAlignment="1" applyProtection="1">
      <alignment horizontal="distributed"/>
      <protection/>
    </xf>
    <xf numFmtId="37" fontId="31" fillId="0" borderId="0" xfId="37" applyNumberFormat="1" applyFont="1" applyProtection="1">
      <alignment/>
      <protection/>
    </xf>
    <xf numFmtId="183" fontId="31" fillId="0" borderId="0" xfId="37" applyNumberFormat="1" applyFont="1" applyProtection="1">
      <alignment/>
      <protection/>
    </xf>
    <xf numFmtId="37" fontId="42" fillId="0" borderId="0" xfId="37" applyFont="1" applyBorder="1" applyAlignment="1" applyProtection="1" quotePrefix="1">
      <alignment horizontal="center"/>
      <protection/>
    </xf>
    <xf numFmtId="196" fontId="43" fillId="0" borderId="0" xfId="37" applyNumberFormat="1" applyFont="1" applyBorder="1" applyProtection="1">
      <alignment/>
      <protection/>
    </xf>
    <xf numFmtId="196" fontId="45" fillId="0" borderId="0" xfId="37" applyNumberFormat="1" applyFont="1" applyBorder="1" applyProtection="1">
      <alignment/>
      <protection/>
    </xf>
    <xf numFmtId="196" fontId="45" fillId="0" borderId="0" xfId="37" applyNumberFormat="1" applyFont="1" applyBorder="1" applyAlignment="1" applyProtection="1">
      <alignment horizontal="right"/>
      <protection/>
    </xf>
    <xf numFmtId="37" fontId="47" fillId="0" borderId="0" xfId="37" applyFont="1" applyBorder="1" applyProtection="1">
      <alignment/>
      <protection/>
    </xf>
    <xf numFmtId="37" fontId="47" fillId="0" borderId="0" xfId="37" applyFont="1" applyBorder="1">
      <alignment/>
      <protection/>
    </xf>
    <xf numFmtId="39" fontId="31" fillId="0" borderId="0" xfId="37" applyNumberFormat="1" applyFont="1" applyBorder="1">
      <alignment/>
      <protection/>
    </xf>
    <xf numFmtId="183" fontId="44" fillId="0" borderId="0" xfId="37" applyNumberFormat="1" applyFont="1" applyBorder="1" applyAlignment="1" applyProtection="1" quotePrefix="1">
      <alignment horizontal="distributed" wrapText="1"/>
      <protection/>
    </xf>
    <xf numFmtId="196" fontId="45" fillId="0" borderId="0" xfId="37" applyNumberFormat="1" applyFont="1" applyBorder="1" applyProtection="1">
      <alignment/>
      <protection locked="0"/>
    </xf>
    <xf numFmtId="196" fontId="45" fillId="0" borderId="0" xfId="37" applyNumberFormat="1" applyFont="1" applyBorder="1" applyAlignment="1" applyProtection="1">
      <alignment horizontal="right"/>
      <protection locked="0"/>
    </xf>
    <xf numFmtId="37" fontId="31" fillId="0" borderId="0" xfId="37" applyNumberFormat="1" applyFont="1" applyBorder="1" applyProtection="1">
      <alignment/>
      <protection/>
    </xf>
    <xf numFmtId="183" fontId="31" fillId="0" borderId="0" xfId="37" applyNumberFormat="1" applyFont="1" applyBorder="1" applyProtection="1">
      <alignment/>
      <protection/>
    </xf>
    <xf numFmtId="37" fontId="31" fillId="0" borderId="0" xfId="37" applyFont="1" applyBorder="1">
      <alignment/>
      <protection/>
    </xf>
    <xf numFmtId="37" fontId="40" fillId="0" borderId="0" xfId="37" applyNumberFormat="1" applyFont="1" applyProtection="1">
      <alignment/>
      <protection/>
    </xf>
    <xf numFmtId="183" fontId="40" fillId="0" borderId="0" xfId="37" applyNumberFormat="1" applyFont="1" applyProtection="1">
      <alignment/>
      <protection/>
    </xf>
    <xf numFmtId="183" fontId="44" fillId="0" borderId="0" xfId="37" applyNumberFormat="1" applyFont="1" applyBorder="1" applyAlignment="1" applyProtection="1" quotePrefix="1">
      <alignment horizontal="distributed"/>
      <protection/>
    </xf>
    <xf numFmtId="183" fontId="44" fillId="0" borderId="0" xfId="37" applyNumberFormat="1" applyFont="1" applyBorder="1" applyAlignment="1" applyProtection="1">
      <alignment horizontal="distributed"/>
      <protection/>
    </xf>
    <xf numFmtId="39" fontId="31" fillId="0" borderId="0" xfId="37" applyNumberFormat="1" applyFont="1" applyBorder="1" applyProtection="1">
      <alignment/>
      <protection/>
    </xf>
    <xf numFmtId="37" fontId="31" fillId="0" borderId="0" xfId="37" applyFont="1" applyBorder="1" applyProtection="1">
      <alignment/>
      <protection/>
    </xf>
    <xf numFmtId="37" fontId="47" fillId="0" borderId="0" xfId="37" applyNumberFormat="1" applyFont="1" applyProtection="1">
      <alignment/>
      <protection/>
    </xf>
    <xf numFmtId="183" fontId="47" fillId="0" borderId="0" xfId="37" applyNumberFormat="1" applyFont="1" applyProtection="1">
      <alignment/>
      <protection/>
    </xf>
    <xf numFmtId="37" fontId="39" fillId="0" borderId="0" xfId="37" applyFont="1" applyAlignment="1" applyProtection="1">
      <alignment horizontal="distributed"/>
      <protection/>
    </xf>
    <xf numFmtId="37" fontId="42" fillId="0" borderId="0" xfId="37" applyFont="1" applyBorder="1" applyAlignment="1" applyProtection="1" quotePrefix="1">
      <alignment horizontal="distributed" vertical="center"/>
      <protection/>
    </xf>
    <xf numFmtId="196" fontId="43" fillId="0" borderId="0" xfId="37" applyNumberFormat="1" applyFont="1" applyBorder="1" applyAlignment="1" applyProtection="1">
      <alignment horizontal="right"/>
      <protection/>
    </xf>
    <xf numFmtId="37" fontId="48" fillId="0" borderId="11" xfId="37" applyFont="1" applyBorder="1" applyAlignment="1" applyProtection="1">
      <alignment horizontal="distributed"/>
      <protection/>
    </xf>
    <xf numFmtId="210" fontId="43" fillId="0" borderId="11" xfId="37" applyNumberFormat="1" applyFont="1" applyBorder="1" applyProtection="1">
      <alignment/>
      <protection/>
    </xf>
    <xf numFmtId="210" fontId="43" fillId="0" borderId="11" xfId="37" applyNumberFormat="1" applyFont="1" applyBorder="1" applyAlignment="1" applyProtection="1">
      <alignment horizontal="right"/>
      <protection/>
    </xf>
    <xf numFmtId="37" fontId="39" fillId="0" borderId="0" xfId="37" applyFont="1" applyAlignment="1" applyProtection="1">
      <alignment horizontal="left" vertical="top"/>
      <protection/>
    </xf>
    <xf numFmtId="37" fontId="31" fillId="0" borderId="0" xfId="37" applyFont="1" applyAlignment="1" applyProtection="1">
      <alignment horizontal="left" vertical="top"/>
      <protection/>
    </xf>
    <xf numFmtId="37" fontId="31" fillId="0" borderId="0" xfId="37" applyFont="1" applyAlignment="1" applyProtection="1">
      <alignment horizontal="centerContinuous" vertical="top"/>
      <protection/>
    </xf>
    <xf numFmtId="39" fontId="31" fillId="0" borderId="0" xfId="37" applyNumberFormat="1" applyFont="1" applyAlignment="1" applyProtection="1">
      <alignment horizontal="centerContinuous" vertical="top"/>
      <protection/>
    </xf>
    <xf numFmtId="4" fontId="31" fillId="0" borderId="0" xfId="37" applyNumberFormat="1" applyFont="1" applyAlignment="1" applyProtection="1">
      <alignment horizontal="centerContinuous" vertical="top"/>
      <protection/>
    </xf>
    <xf numFmtId="37" fontId="34" fillId="0" borderId="0" xfId="37" applyFont="1" applyBorder="1" applyAlignment="1" applyProtection="1">
      <alignment horizontal="centerContinuous" vertical="top"/>
      <protection/>
    </xf>
    <xf numFmtId="39" fontId="34" fillId="0" borderId="0" xfId="37" applyNumberFormat="1" applyFont="1" applyBorder="1" applyAlignment="1" applyProtection="1">
      <alignment horizontal="centerContinuous" vertical="top"/>
      <protection/>
    </xf>
    <xf numFmtId="37" fontId="31" fillId="0" borderId="0" xfId="37" applyFont="1" applyAlignment="1" applyProtection="1">
      <alignment vertical="top"/>
      <protection/>
    </xf>
    <xf numFmtId="39" fontId="31" fillId="0" borderId="0" xfId="37" applyNumberFormat="1" applyFont="1" applyAlignment="1" applyProtection="1">
      <alignment vertical="top"/>
      <protection/>
    </xf>
    <xf numFmtId="37" fontId="39" fillId="0" borderId="0" xfId="37" applyFont="1" applyAlignment="1" applyProtection="1">
      <alignment horizontal="distributed"/>
      <protection locked="0"/>
    </xf>
    <xf numFmtId="4" fontId="31" fillId="0" borderId="0" xfId="37" applyNumberFormat="1" applyFont="1">
      <alignment/>
      <protection/>
    </xf>
    <xf numFmtId="37" fontId="31" fillId="0" borderId="0" xfId="37" applyFont="1" applyAlignment="1" applyProtection="1">
      <alignment horizontal="distributed"/>
      <protection locked="0"/>
    </xf>
    <xf numFmtId="37" fontId="31" fillId="0" borderId="0" xfId="37" applyFont="1" applyAlignment="1">
      <alignment horizontal="distributed"/>
      <protection/>
    </xf>
    <xf numFmtId="189" fontId="45" fillId="0" borderId="0" xfId="37" applyNumberFormat="1" applyFont="1" applyProtection="1">
      <alignment/>
      <protection locked="0"/>
    </xf>
    <xf numFmtId="189" fontId="45" fillId="0" borderId="0" xfId="37" applyNumberFormat="1" applyFont="1" applyProtection="1">
      <alignment/>
      <protection/>
    </xf>
    <xf numFmtId="189" fontId="46" fillId="0" borderId="0" xfId="37" applyNumberFormat="1" applyFont="1" applyProtection="1">
      <alignment/>
      <protection/>
    </xf>
    <xf numFmtId="189" fontId="43" fillId="0" borderId="0" xfId="37" applyNumberFormat="1" applyFont="1" applyProtection="1">
      <alignment/>
      <protection/>
    </xf>
    <xf numFmtId="189" fontId="43" fillId="0" borderId="0" xfId="37" applyNumberFormat="1" applyFont="1" applyBorder="1" applyProtection="1">
      <alignment/>
      <protection/>
    </xf>
    <xf numFmtId="189" fontId="45" fillId="0" borderId="0" xfId="37" applyNumberFormat="1" applyFont="1" applyBorder="1" applyProtection="1">
      <alignment/>
      <protection/>
    </xf>
    <xf numFmtId="189" fontId="45" fillId="0" borderId="0" xfId="37" applyNumberFormat="1" applyFont="1" applyBorder="1" applyProtection="1">
      <alignment/>
      <protection locked="0"/>
    </xf>
    <xf numFmtId="183" fontId="39" fillId="0" borderId="12" xfId="37" applyNumberFormat="1" applyFont="1" applyBorder="1" applyAlignment="1" applyProtection="1" quotePrefix="1">
      <alignment horizontal="distributed" vertical="center"/>
      <protection/>
    </xf>
    <xf numFmtId="37" fontId="40" fillId="0" borderId="0" xfId="37" applyFont="1" applyAlignment="1">
      <alignment horizontal="distributed" vertical="center"/>
      <protection/>
    </xf>
    <xf numFmtId="37" fontId="40" fillId="0" borderId="11" xfId="37" applyFont="1" applyBorder="1" applyAlignment="1">
      <alignment horizontal="distributed" vertical="center"/>
      <protection/>
    </xf>
    <xf numFmtId="37" fontId="39" fillId="0" borderId="13" xfId="37" applyFont="1" applyBorder="1" applyAlignment="1" applyProtection="1">
      <alignment horizontal="center" vertical="center"/>
      <protection/>
    </xf>
    <xf numFmtId="37" fontId="39" fillId="0" borderId="14" xfId="37" applyFont="1" applyBorder="1" applyAlignment="1" applyProtection="1">
      <alignment horizontal="center" vertical="center"/>
      <protection/>
    </xf>
    <xf numFmtId="37" fontId="39" fillId="0" borderId="15" xfId="37" applyFont="1" applyBorder="1" applyAlignment="1" applyProtection="1">
      <alignment horizontal="center" vertical="center"/>
      <protection/>
    </xf>
    <xf numFmtId="37" fontId="39" fillId="0" borderId="16" xfId="37" applyFont="1" applyBorder="1" applyAlignment="1" applyProtection="1" quotePrefix="1">
      <alignment horizontal="center" vertical="center" wrapText="1"/>
      <protection/>
    </xf>
    <xf numFmtId="37" fontId="39" fillId="0" borderId="17" xfId="37" applyFont="1" applyBorder="1" applyAlignment="1" applyProtection="1" quotePrefix="1">
      <alignment horizontal="center" vertical="center"/>
      <protection/>
    </xf>
    <xf numFmtId="37" fontId="39" fillId="0" borderId="18" xfId="37" applyFont="1" applyBorder="1" applyAlignment="1" applyProtection="1" quotePrefix="1">
      <alignment horizontal="center" vertical="center"/>
      <protection/>
    </xf>
    <xf numFmtId="37" fontId="39" fillId="0" borderId="19" xfId="37" applyFont="1" applyBorder="1" applyAlignment="1" applyProtection="1" quotePrefix="1">
      <alignment horizontal="center" vertical="center"/>
      <protection/>
    </xf>
    <xf numFmtId="37" fontId="40" fillId="0" borderId="18" xfId="37" applyFont="1" applyBorder="1" applyAlignment="1">
      <alignment horizontal="center" vertical="center"/>
      <protection/>
    </xf>
    <xf numFmtId="37" fontId="39" fillId="0" borderId="19" xfId="37" applyFont="1" applyBorder="1" applyAlignment="1" applyProtection="1">
      <alignment horizontal="center" vertical="center" wrapText="1"/>
      <protection/>
    </xf>
    <xf numFmtId="37" fontId="39" fillId="0" borderId="18" xfId="37" applyFont="1" applyBorder="1" applyAlignment="1" applyProtection="1">
      <alignment horizontal="center" vertical="center"/>
      <protection/>
    </xf>
    <xf numFmtId="37" fontId="39" fillId="0" borderId="19" xfId="37" applyFont="1" applyBorder="1" applyAlignment="1" applyProtection="1">
      <alignment horizontal="center" vertical="center"/>
      <protection/>
    </xf>
    <xf numFmtId="39" fontId="39" fillId="0" borderId="13" xfId="37" applyNumberFormat="1" applyFont="1" applyBorder="1" applyAlignment="1" applyProtection="1">
      <alignment horizontal="center" vertical="center"/>
      <protection/>
    </xf>
    <xf numFmtId="39" fontId="39" fillId="0" borderId="14" xfId="37" applyNumberFormat="1" applyFont="1" applyBorder="1" applyAlignment="1" applyProtection="1">
      <alignment horizontal="center" vertical="center"/>
      <protection/>
    </xf>
    <xf numFmtId="39" fontId="39" fillId="0" borderId="19" xfId="37" applyNumberFormat="1" applyFont="1" applyBorder="1" applyAlignment="1" applyProtection="1">
      <alignment horizontal="center" vertical="center"/>
      <protection/>
    </xf>
    <xf numFmtId="4" fontId="39" fillId="0" borderId="19" xfId="37" applyNumberFormat="1" applyFont="1" applyBorder="1" applyAlignment="1" applyProtection="1">
      <alignment horizontal="center" vertical="center"/>
      <protection/>
    </xf>
    <xf numFmtId="4" fontId="39" fillId="0" borderId="18" xfId="37" applyNumberFormat="1" applyFont="1" applyBorder="1" applyAlignment="1" applyProtection="1">
      <alignment horizontal="center" vertical="center"/>
      <protection/>
    </xf>
    <xf numFmtId="39" fontId="39" fillId="0" borderId="19" xfId="37" applyNumberFormat="1" applyFont="1" applyBorder="1" applyAlignment="1" applyProtection="1" quotePrefix="1">
      <alignment horizontal="center" vertical="center"/>
      <protection/>
    </xf>
    <xf numFmtId="4" fontId="39" fillId="0" borderId="19" xfId="37" applyNumberFormat="1" applyFont="1" applyBorder="1" applyAlignment="1" applyProtection="1" quotePrefix="1">
      <alignment horizontal="center" vertical="center"/>
      <protection/>
    </xf>
    <xf numFmtId="4" fontId="39" fillId="0" borderId="18" xfId="37" applyNumberFormat="1" applyFont="1" applyBorder="1" applyAlignment="1" applyProtection="1" quotePrefix="1">
      <alignment horizontal="center" vertical="center"/>
      <protection/>
    </xf>
    <xf numFmtId="39" fontId="39" fillId="0" borderId="19" xfId="37" applyNumberFormat="1" applyFont="1" applyBorder="1" applyAlignment="1" applyProtection="1" quotePrefix="1">
      <alignment horizontal="center" vertical="center" wrapText="1"/>
      <protection/>
    </xf>
    <xf numFmtId="39" fontId="39" fillId="0" borderId="18" xfId="37" applyNumberFormat="1" applyFont="1" applyBorder="1" applyAlignment="1" applyProtection="1" quotePrefix="1">
      <alignment horizontal="center" vertical="center" wrapText="1"/>
      <protection/>
    </xf>
    <xf numFmtId="39" fontId="39" fillId="0" borderId="20" xfId="37" applyNumberFormat="1" applyFont="1" applyBorder="1" applyAlignment="1" applyProtection="1" quotePrefix="1">
      <alignment horizontal="distributed" vertical="center"/>
      <protection/>
    </xf>
    <xf numFmtId="37" fontId="40" fillId="0" borderId="21" xfId="37" applyFont="1" applyBorder="1" applyAlignment="1">
      <alignment horizontal="distributed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乙145資本股額綜計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d6b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d6b" xfId="65"/>
    <cellStyle name="輸入" xfId="66"/>
    <cellStyle name="輸出" xfId="67"/>
    <cellStyle name="隨後的超連結" xfId="68"/>
    <cellStyle name="檢查儲存格" xfId="69"/>
    <cellStyle name="壞" xfId="70"/>
    <cellStyle name="壞_d6b" xfId="71"/>
    <cellStyle name="警告文字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Z89"/>
  <sheetViews>
    <sheetView tabSelected="1" view="pageBreakPreview" zoomScale="50" zoomScaleSheetLayoutView="50" workbookViewId="0" topLeftCell="E22">
      <selection activeCell="H29" sqref="H29"/>
    </sheetView>
  </sheetViews>
  <sheetFormatPr defaultColWidth="13.25390625" defaultRowHeight="15.75"/>
  <cols>
    <col min="1" max="1" width="52.125" style="88" customWidth="1"/>
    <col min="2" max="2" width="27.125" style="18" customWidth="1"/>
    <col min="3" max="3" width="21.375" style="18" customWidth="1"/>
    <col min="4" max="4" width="23.00390625" style="18" customWidth="1"/>
    <col min="5" max="5" width="26.25390625" style="18" customWidth="1"/>
    <col min="6" max="6" width="26.75390625" style="18" customWidth="1"/>
    <col min="7" max="7" width="14.875" style="18" customWidth="1"/>
    <col min="8" max="8" width="30.50390625" style="31" customWidth="1"/>
    <col min="9" max="9" width="13.25390625" style="86" customWidth="1"/>
    <col min="10" max="10" width="27.75390625" style="31" customWidth="1"/>
    <col min="11" max="11" width="11.375" style="86" customWidth="1"/>
    <col min="12" max="12" width="28.00390625" style="31" customWidth="1"/>
    <col min="13" max="13" width="10.625" style="86" customWidth="1"/>
    <col min="14" max="14" width="28.50390625" style="31" customWidth="1"/>
    <col min="15" max="15" width="9.875" style="86" customWidth="1"/>
    <col min="16" max="16" width="30.625" style="31" customWidth="1"/>
    <col min="17" max="17" width="3.25390625" style="2" customWidth="1"/>
    <col min="18" max="18" width="0.2421875" style="18" hidden="1" customWidth="1"/>
    <col min="19" max="19" width="14.375" style="31" customWidth="1"/>
    <col min="20" max="20" width="5.375" style="18" customWidth="1"/>
    <col min="21" max="16384" width="13.25390625" style="18" customWidth="1"/>
  </cols>
  <sheetData>
    <row r="2" spans="1:19" s="2" customFormat="1" ht="58.5" customHeight="1">
      <c r="A2" s="1"/>
      <c r="C2" s="3"/>
      <c r="D2" s="4"/>
      <c r="G2" s="5" t="s">
        <v>22</v>
      </c>
      <c r="H2" s="6" t="s">
        <v>23</v>
      </c>
      <c r="I2" s="7"/>
      <c r="J2" s="8"/>
      <c r="K2" s="7"/>
      <c r="L2" s="8"/>
      <c r="M2" s="7"/>
      <c r="N2" s="8"/>
      <c r="O2" s="7"/>
      <c r="P2" s="8"/>
      <c r="S2" s="8"/>
    </row>
    <row r="3" spans="1:19" s="2" customFormat="1" ht="49.5" customHeight="1" thickBot="1">
      <c r="A3" s="9" t="s">
        <v>0</v>
      </c>
      <c r="F3" s="10"/>
      <c r="G3" s="11"/>
      <c r="I3" s="7"/>
      <c r="J3" s="8"/>
      <c r="K3" s="7"/>
      <c r="L3" s="8"/>
      <c r="M3" s="7"/>
      <c r="N3" s="12"/>
      <c r="O3" s="13"/>
      <c r="P3" s="14" t="s">
        <v>1</v>
      </c>
      <c r="S3" s="8"/>
    </row>
    <row r="4" spans="1:19" s="16" customFormat="1" ht="42.75" customHeight="1">
      <c r="A4" s="96" t="s">
        <v>24</v>
      </c>
      <c r="B4" s="99" t="s">
        <v>2</v>
      </c>
      <c r="C4" s="100"/>
      <c r="D4" s="100"/>
      <c r="E4" s="100"/>
      <c r="F4" s="101"/>
      <c r="G4" s="102" t="s">
        <v>25</v>
      </c>
      <c r="H4" s="110" t="s">
        <v>3</v>
      </c>
      <c r="I4" s="111"/>
      <c r="J4" s="111"/>
      <c r="K4" s="111"/>
      <c r="L4" s="111"/>
      <c r="M4" s="111"/>
      <c r="N4" s="111"/>
      <c r="O4" s="111"/>
      <c r="P4" s="111"/>
      <c r="Q4" s="15"/>
      <c r="S4" s="17"/>
    </row>
    <row r="5" spans="1:19" ht="41.25" customHeight="1">
      <c r="A5" s="97"/>
      <c r="B5" s="105" t="s">
        <v>4</v>
      </c>
      <c r="C5" s="105" t="s">
        <v>5</v>
      </c>
      <c r="D5" s="107" t="s">
        <v>26</v>
      </c>
      <c r="E5" s="109" t="s">
        <v>6</v>
      </c>
      <c r="F5" s="109" t="s">
        <v>7</v>
      </c>
      <c r="G5" s="103"/>
      <c r="H5" s="112" t="s">
        <v>8</v>
      </c>
      <c r="I5" s="113" t="s">
        <v>9</v>
      </c>
      <c r="J5" s="115" t="s">
        <v>10</v>
      </c>
      <c r="K5" s="116" t="s">
        <v>9</v>
      </c>
      <c r="L5" s="118" t="s">
        <v>27</v>
      </c>
      <c r="M5" s="116" t="s">
        <v>9</v>
      </c>
      <c r="N5" s="112" t="s">
        <v>11</v>
      </c>
      <c r="O5" s="116" t="s">
        <v>9</v>
      </c>
      <c r="P5" s="120" t="s">
        <v>7</v>
      </c>
      <c r="S5" s="19"/>
    </row>
    <row r="6" spans="1:19" ht="36" customHeight="1" thickBot="1">
      <c r="A6" s="98"/>
      <c r="B6" s="106"/>
      <c r="C6" s="106"/>
      <c r="D6" s="108"/>
      <c r="E6" s="106"/>
      <c r="F6" s="106"/>
      <c r="G6" s="104"/>
      <c r="H6" s="106"/>
      <c r="I6" s="114"/>
      <c r="J6" s="106"/>
      <c r="K6" s="117"/>
      <c r="L6" s="119"/>
      <c r="M6" s="117"/>
      <c r="N6" s="106"/>
      <c r="O6" s="117"/>
      <c r="P6" s="121"/>
      <c r="S6" s="20"/>
    </row>
    <row r="7" spans="1:19" ht="18.75" customHeight="1">
      <c r="A7" s="21"/>
      <c r="B7" s="22"/>
      <c r="C7" s="22"/>
      <c r="D7" s="23"/>
      <c r="E7" s="24"/>
      <c r="F7" s="24"/>
      <c r="G7" s="24"/>
      <c r="H7" s="24"/>
      <c r="I7" s="25"/>
      <c r="J7" s="24"/>
      <c r="K7" s="26"/>
      <c r="L7" s="27"/>
      <c r="M7" s="26"/>
      <c r="N7" s="24"/>
      <c r="O7" s="26"/>
      <c r="P7" s="24"/>
      <c r="S7" s="20"/>
    </row>
    <row r="8" spans="1:16" ht="34.5" customHeight="1">
      <c r="A8" s="28" t="s">
        <v>12</v>
      </c>
      <c r="B8" s="29"/>
      <c r="C8" s="29"/>
      <c r="D8" s="29"/>
      <c r="E8" s="29"/>
      <c r="F8" s="29"/>
      <c r="G8" s="30"/>
      <c r="H8" s="29">
        <f>H9</f>
        <v>80000000000</v>
      </c>
      <c r="I8" s="29">
        <f>IF($P9=0," ",ROUND(H8/$P9*100,2))</f>
        <v>100</v>
      </c>
      <c r="J8" s="29">
        <f>J9</f>
        <v>0</v>
      </c>
      <c r="K8" s="29">
        <f>IF($P9=0," ",ROUND(J8/$P9*100,2))</f>
        <v>0</v>
      </c>
      <c r="L8" s="29">
        <f>L9</f>
        <v>0</v>
      </c>
      <c r="M8" s="29">
        <f>IF($P9=0," ",ROUND(L8/$P9*100,2))</f>
        <v>0</v>
      </c>
      <c r="N8" s="29">
        <f>N9</f>
        <v>0</v>
      </c>
      <c r="O8" s="29">
        <f>IF($P9=0," ",ROUND(N8/$P9*100,2))</f>
        <v>0</v>
      </c>
      <c r="P8" s="29">
        <f>H8+J8+L8+N8</f>
        <v>80000000000</v>
      </c>
    </row>
    <row r="9" spans="1:16" ht="31.5" customHeight="1">
      <c r="A9" s="32" t="s">
        <v>13</v>
      </c>
      <c r="B9" s="33"/>
      <c r="C9" s="33"/>
      <c r="D9" s="33"/>
      <c r="E9" s="33"/>
      <c r="F9" s="34">
        <f>SUM(B9:E9)</f>
        <v>0</v>
      </c>
      <c r="G9" s="35"/>
      <c r="H9" s="33">
        <v>80000000000</v>
      </c>
      <c r="I9" s="34">
        <f>IF($P9=0," ",ROUND(H9/$P9*100,2))</f>
        <v>100</v>
      </c>
      <c r="J9" s="34">
        <f>C9*G9</f>
        <v>0</v>
      </c>
      <c r="K9" s="34">
        <f>IF($P9=0," ",ROUND(J9/$P9*100,2))</f>
        <v>0</v>
      </c>
      <c r="L9" s="34">
        <f>D9*G9</f>
        <v>0</v>
      </c>
      <c r="M9" s="34">
        <f>IF($P9=0," ",ROUND(L9/$P9*100,2))</f>
        <v>0</v>
      </c>
      <c r="N9" s="34">
        <f>E9*G9</f>
        <v>0</v>
      </c>
      <c r="O9" s="34">
        <f>IF($P9=0," ",ROUND(N9/$P9*100,2))</f>
        <v>0</v>
      </c>
      <c r="P9" s="34">
        <f>H9+J9+L9+N9</f>
        <v>80000000000</v>
      </c>
    </row>
    <row r="10" spans="1:19" s="2" customFormat="1" ht="24.75" customHeight="1">
      <c r="A10" s="32"/>
      <c r="B10" s="34"/>
      <c r="C10" s="34"/>
      <c r="D10" s="34"/>
      <c r="E10" s="34"/>
      <c r="F10" s="34"/>
      <c r="G10" s="36"/>
      <c r="H10" s="34"/>
      <c r="I10" s="34"/>
      <c r="J10" s="34"/>
      <c r="K10" s="34"/>
      <c r="L10" s="34"/>
      <c r="M10" s="34"/>
      <c r="N10" s="34"/>
      <c r="O10" s="34"/>
      <c r="P10" s="34"/>
      <c r="S10" s="8"/>
    </row>
    <row r="11" spans="1:16" ht="34.5" customHeight="1">
      <c r="A11" s="28" t="s">
        <v>14</v>
      </c>
      <c r="E11" s="29"/>
      <c r="F11" s="29"/>
      <c r="G11" s="30"/>
      <c r="H11" s="29">
        <f>SUM(H12:H16)</f>
        <v>631585953540</v>
      </c>
      <c r="I11" s="29">
        <f aca="true" t="shared" si="0" ref="I11:I16">IF($P11=0," ",ROUND(H11/$P11*100,2))</f>
        <v>93.43</v>
      </c>
      <c r="J11" s="29">
        <f>SUM(J12:J16)</f>
        <v>21932273940</v>
      </c>
      <c r="K11" s="29">
        <f aca="true" t="shared" si="1" ref="K11:K16">IF($P11=0," ",ROUND(J11/$P11*100,2))</f>
        <v>3.24</v>
      </c>
      <c r="L11" s="29">
        <f>SUM(L12:L16)</f>
        <v>9548459060</v>
      </c>
      <c r="M11" s="29">
        <f aca="true" t="shared" si="2" ref="M11:M16">IF($P11=0," ",ROUND(L11/$P11*100,2))</f>
        <v>1.41</v>
      </c>
      <c r="N11" s="29">
        <f>SUM(N12:N16)</f>
        <v>12904120310</v>
      </c>
      <c r="O11" s="29">
        <f aca="true" t="shared" si="3" ref="O11:O16">IF($P11=0," ",ROUND(N11/$P11*100,2))</f>
        <v>1.91</v>
      </c>
      <c r="P11" s="29">
        <f aca="true" t="shared" si="4" ref="P11:P16">H11+J11+L11+N11</f>
        <v>675970806850</v>
      </c>
    </row>
    <row r="12" spans="1:16" ht="34.5" customHeight="1">
      <c r="A12" s="32" t="s">
        <v>28</v>
      </c>
      <c r="B12" s="89">
        <v>7520241697</v>
      </c>
      <c r="C12" s="89">
        <v>53295</v>
      </c>
      <c r="D12" s="89">
        <v>34987251</v>
      </c>
      <c r="E12" s="89">
        <v>273537014</v>
      </c>
      <c r="F12" s="90">
        <f>SUM(B12:E12)</f>
        <v>7828819257</v>
      </c>
      <c r="G12" s="35">
        <v>10</v>
      </c>
      <c r="H12" s="34">
        <f>B12*$G12</f>
        <v>75202416970</v>
      </c>
      <c r="I12" s="34">
        <f t="shared" si="0"/>
        <v>96.06</v>
      </c>
      <c r="J12" s="34">
        <f>C12*$G12</f>
        <v>532950</v>
      </c>
      <c r="K12" s="34">
        <f t="shared" si="1"/>
        <v>0</v>
      </c>
      <c r="L12" s="34">
        <f>D12*$G12</f>
        <v>349872510</v>
      </c>
      <c r="M12" s="34">
        <f t="shared" si="2"/>
        <v>0.45</v>
      </c>
      <c r="N12" s="34">
        <f>E12*$G12</f>
        <v>2735370140</v>
      </c>
      <c r="O12" s="34">
        <f t="shared" si="3"/>
        <v>3.49</v>
      </c>
      <c r="P12" s="34">
        <f t="shared" si="4"/>
        <v>78288192570</v>
      </c>
    </row>
    <row r="13" spans="1:19" s="40" customFormat="1" ht="34.5" customHeight="1">
      <c r="A13" s="37" t="s">
        <v>29</v>
      </c>
      <c r="B13" s="89">
        <v>13010000000</v>
      </c>
      <c r="C13" s="89"/>
      <c r="D13" s="89"/>
      <c r="E13" s="89"/>
      <c r="F13" s="91">
        <f>SUM(B13:E13)</f>
        <v>13010000000</v>
      </c>
      <c r="G13" s="35">
        <v>10</v>
      </c>
      <c r="H13" s="38">
        <f>B13*$G13</f>
        <v>130100000000</v>
      </c>
      <c r="I13" s="38">
        <f t="shared" si="0"/>
        <v>100</v>
      </c>
      <c r="J13" s="38">
        <f>C13*$G13</f>
        <v>0</v>
      </c>
      <c r="K13" s="34">
        <f t="shared" si="1"/>
        <v>0</v>
      </c>
      <c r="L13" s="38">
        <f>D13*$G13</f>
        <v>0</v>
      </c>
      <c r="M13" s="34">
        <f t="shared" si="2"/>
        <v>0</v>
      </c>
      <c r="N13" s="38">
        <f>E13*$G13</f>
        <v>0</v>
      </c>
      <c r="O13" s="34">
        <f t="shared" si="3"/>
        <v>0</v>
      </c>
      <c r="P13" s="38">
        <f t="shared" si="4"/>
        <v>130100000000</v>
      </c>
      <c r="Q13" s="39"/>
      <c r="S13" s="41"/>
    </row>
    <row r="14" spans="1:16" ht="34.5" customHeight="1">
      <c r="A14" s="42" t="s">
        <v>30</v>
      </c>
      <c r="B14" s="89">
        <v>31032566507</v>
      </c>
      <c r="C14" s="89">
        <v>33369899</v>
      </c>
      <c r="D14" s="89">
        <v>919858655</v>
      </c>
      <c r="E14" s="89">
        <v>1014204939</v>
      </c>
      <c r="F14" s="90">
        <f>SUM(B14:E14)</f>
        <v>33000000000</v>
      </c>
      <c r="G14" s="35">
        <v>10</v>
      </c>
      <c r="H14" s="34">
        <f>B14*$G14</f>
        <v>310325665070</v>
      </c>
      <c r="I14" s="34">
        <f t="shared" si="0"/>
        <v>94.04</v>
      </c>
      <c r="J14" s="34">
        <f>C14*$G14</f>
        <v>333698990</v>
      </c>
      <c r="K14" s="34">
        <f t="shared" si="1"/>
        <v>0.1</v>
      </c>
      <c r="L14" s="34">
        <f>D14*$G14</f>
        <v>9198586550</v>
      </c>
      <c r="M14" s="34">
        <f t="shared" si="2"/>
        <v>2.79</v>
      </c>
      <c r="N14" s="34">
        <f>E14*$G14</f>
        <v>10142049390</v>
      </c>
      <c r="O14" s="34">
        <f t="shared" si="3"/>
        <v>3.07</v>
      </c>
      <c r="P14" s="34">
        <f t="shared" si="4"/>
        <v>330000000000</v>
      </c>
    </row>
    <row r="15" spans="1:16" ht="34.5" customHeight="1">
      <c r="A15" s="32" t="s">
        <v>15</v>
      </c>
      <c r="B15" s="89">
        <v>905591350</v>
      </c>
      <c r="C15" s="89"/>
      <c r="D15" s="89"/>
      <c r="E15" s="89">
        <v>2670078</v>
      </c>
      <c r="F15" s="90">
        <f>SUM(B15:E15)</f>
        <v>908261428</v>
      </c>
      <c r="G15" s="35">
        <v>10</v>
      </c>
      <c r="H15" s="34">
        <f>B15*$G15</f>
        <v>9055913500</v>
      </c>
      <c r="I15" s="34">
        <f t="shared" si="0"/>
        <v>99.71</v>
      </c>
      <c r="J15" s="34">
        <f>C15*$G15</f>
        <v>0</v>
      </c>
      <c r="K15" s="34">
        <f t="shared" si="1"/>
        <v>0</v>
      </c>
      <c r="L15" s="34">
        <f>D15*$G15</f>
        <v>0</v>
      </c>
      <c r="M15" s="34">
        <f t="shared" si="2"/>
        <v>0</v>
      </c>
      <c r="N15" s="34">
        <f>E15*$G15</f>
        <v>26700780</v>
      </c>
      <c r="O15" s="34">
        <f t="shared" si="3"/>
        <v>0.29</v>
      </c>
      <c r="P15" s="34">
        <f t="shared" si="4"/>
        <v>9082614280</v>
      </c>
    </row>
    <row r="16" spans="1:16" ht="34.5" customHeight="1">
      <c r="A16" s="37" t="s">
        <v>31</v>
      </c>
      <c r="B16" s="89">
        <v>106901958</v>
      </c>
      <c r="C16" s="89">
        <v>21598042</v>
      </c>
      <c r="D16" s="89"/>
      <c r="E16" s="89"/>
      <c r="F16" s="90">
        <f>SUM(B16:E16)</f>
        <v>128500000</v>
      </c>
      <c r="G16" s="35">
        <v>1000</v>
      </c>
      <c r="H16" s="34">
        <f>B16*$G16</f>
        <v>106901958000</v>
      </c>
      <c r="I16" s="34">
        <f t="shared" si="0"/>
        <v>83.19</v>
      </c>
      <c r="J16" s="34">
        <f>C16*$G16</f>
        <v>21598042000</v>
      </c>
      <c r="K16" s="34">
        <f t="shared" si="1"/>
        <v>16.81</v>
      </c>
      <c r="L16" s="34">
        <f>D16*$G16</f>
        <v>0</v>
      </c>
      <c r="M16" s="34">
        <f t="shared" si="2"/>
        <v>0</v>
      </c>
      <c r="N16" s="34">
        <f>E16*$G16</f>
        <v>0</v>
      </c>
      <c r="O16" s="34">
        <f t="shared" si="3"/>
        <v>0</v>
      </c>
      <c r="P16" s="34">
        <f t="shared" si="4"/>
        <v>128500000000</v>
      </c>
    </row>
    <row r="17" spans="1:19" s="2" customFormat="1" ht="24" customHeight="1">
      <c r="A17" s="32"/>
      <c r="B17" s="90"/>
      <c r="C17" s="90"/>
      <c r="D17" s="90"/>
      <c r="E17" s="90"/>
      <c r="F17" s="90"/>
      <c r="G17" s="36"/>
      <c r="H17" s="34"/>
      <c r="I17" s="34"/>
      <c r="J17" s="34"/>
      <c r="K17" s="34"/>
      <c r="L17" s="34"/>
      <c r="M17" s="34"/>
      <c r="N17" s="34"/>
      <c r="O17" s="34"/>
      <c r="P17" s="34"/>
      <c r="S17" s="8"/>
    </row>
    <row r="18" spans="1:19" s="44" customFormat="1" ht="34.5" customHeight="1">
      <c r="A18" s="28" t="s">
        <v>32</v>
      </c>
      <c r="B18" s="92"/>
      <c r="C18" s="92"/>
      <c r="D18" s="92"/>
      <c r="E18" s="92"/>
      <c r="F18" s="34">
        <f aca="true" t="shared" si="5" ref="F18:F23">SUM(B18:E18)</f>
        <v>0</v>
      </c>
      <c r="G18" s="36" t="s">
        <v>0</v>
      </c>
      <c r="H18" s="29">
        <f>SUM(H19:H23)</f>
        <v>187100000000</v>
      </c>
      <c r="I18" s="29">
        <f aca="true" t="shared" si="6" ref="I18:I23">IF($P18=0," ",ROUND(H18/$P18*100,2))</f>
        <v>100</v>
      </c>
      <c r="J18" s="29">
        <f>SUM(J19:J23)</f>
        <v>0</v>
      </c>
      <c r="K18" s="29">
        <f aca="true" t="shared" si="7" ref="K18:K23">IF($P18=0," ",ROUND(J18/$P18*100,2))</f>
        <v>0</v>
      </c>
      <c r="L18" s="29">
        <f>SUM(L19:L23)</f>
        <v>0</v>
      </c>
      <c r="M18" s="29">
        <f aca="true" t="shared" si="8" ref="M18:M23">IF($P18=0," ",ROUND(L18/$P18*100,2))</f>
        <v>0</v>
      </c>
      <c r="N18" s="29">
        <f>SUM(N19:N23)</f>
        <v>0</v>
      </c>
      <c r="O18" s="29">
        <f aca="true" t="shared" si="9" ref="O18:O23">IF($P18=0," ",ROUND(N18/$P18*100,2))</f>
        <v>0</v>
      </c>
      <c r="P18" s="29">
        <f aca="true" t="shared" si="10" ref="P18:P23">H18+J18+L18+N18</f>
        <v>187100000000</v>
      </c>
      <c r="Q18" s="43"/>
      <c r="S18" s="31"/>
    </row>
    <row r="19" spans="1:16" ht="34.5" customHeight="1">
      <c r="A19" s="45" t="s">
        <v>16</v>
      </c>
      <c r="B19" s="89"/>
      <c r="C19" s="89"/>
      <c r="D19" s="89"/>
      <c r="E19" s="89"/>
      <c r="F19" s="34">
        <f t="shared" si="5"/>
        <v>0</v>
      </c>
      <c r="G19" s="35"/>
      <c r="H19" s="33">
        <v>12000000000</v>
      </c>
      <c r="I19" s="34">
        <f t="shared" si="6"/>
        <v>100</v>
      </c>
      <c r="J19" s="34">
        <f>C19*G19</f>
        <v>0</v>
      </c>
      <c r="K19" s="34">
        <f t="shared" si="7"/>
        <v>0</v>
      </c>
      <c r="L19" s="34">
        <f>D19*G19</f>
        <v>0</v>
      </c>
      <c r="M19" s="34">
        <f t="shared" si="8"/>
        <v>0</v>
      </c>
      <c r="N19" s="34">
        <f>E19*G19</f>
        <v>0</v>
      </c>
      <c r="O19" s="34">
        <f t="shared" si="9"/>
        <v>0</v>
      </c>
      <c r="P19" s="34">
        <f t="shared" si="10"/>
        <v>12000000000</v>
      </c>
    </row>
    <row r="20" spans="1:26" ht="34.5" customHeight="1">
      <c r="A20" s="46" t="s">
        <v>33</v>
      </c>
      <c r="B20" s="89">
        <v>9000000000</v>
      </c>
      <c r="C20" s="89"/>
      <c r="D20" s="89"/>
      <c r="E20" s="89"/>
      <c r="F20" s="90">
        <f t="shared" si="5"/>
        <v>9000000000</v>
      </c>
      <c r="G20" s="35">
        <v>10</v>
      </c>
      <c r="H20" s="34">
        <f>B20*$G20</f>
        <v>90000000000</v>
      </c>
      <c r="I20" s="34">
        <f t="shared" si="6"/>
        <v>100</v>
      </c>
      <c r="J20" s="34">
        <f>C20*$G20</f>
        <v>0</v>
      </c>
      <c r="K20" s="34">
        <f t="shared" si="7"/>
        <v>0</v>
      </c>
      <c r="L20" s="34">
        <f>D20*$G20</f>
        <v>0</v>
      </c>
      <c r="M20" s="34">
        <f t="shared" si="8"/>
        <v>0</v>
      </c>
      <c r="N20" s="34">
        <f>E20*$G20</f>
        <v>0</v>
      </c>
      <c r="O20" s="34">
        <f t="shared" si="9"/>
        <v>0</v>
      </c>
      <c r="P20" s="34">
        <f t="shared" si="10"/>
        <v>90000000000</v>
      </c>
      <c r="Q20" s="47"/>
      <c r="R20" s="48"/>
      <c r="T20" s="48"/>
      <c r="U20" s="47"/>
      <c r="V20" s="48"/>
      <c r="X20" s="48"/>
      <c r="Y20" s="47"/>
      <c r="Z20" s="48"/>
    </row>
    <row r="21" spans="1:26" ht="34.5" customHeight="1">
      <c r="A21" s="46" t="s">
        <v>34</v>
      </c>
      <c r="B21" s="89">
        <v>5000000000</v>
      </c>
      <c r="C21" s="89"/>
      <c r="D21" s="89"/>
      <c r="E21" s="89"/>
      <c r="F21" s="90">
        <f t="shared" si="5"/>
        <v>5000000000</v>
      </c>
      <c r="G21" s="35">
        <v>10</v>
      </c>
      <c r="H21" s="34">
        <f>B21*$G21</f>
        <v>50000000000</v>
      </c>
      <c r="I21" s="34">
        <f t="shared" si="6"/>
        <v>100</v>
      </c>
      <c r="J21" s="34">
        <f>C21*$G21</f>
        <v>0</v>
      </c>
      <c r="K21" s="34">
        <f t="shared" si="7"/>
        <v>0</v>
      </c>
      <c r="L21" s="34">
        <f>D21*$G21</f>
        <v>0</v>
      </c>
      <c r="M21" s="34">
        <f t="shared" si="8"/>
        <v>0</v>
      </c>
      <c r="N21" s="34">
        <f>E21*$G21</f>
        <v>0</v>
      </c>
      <c r="O21" s="34">
        <f t="shared" si="9"/>
        <v>0</v>
      </c>
      <c r="P21" s="34">
        <f t="shared" si="10"/>
        <v>50000000000</v>
      </c>
      <c r="Q21" s="47"/>
      <c r="R21" s="48"/>
      <c r="T21" s="48"/>
      <c r="U21" s="47"/>
      <c r="V21" s="48"/>
      <c r="X21" s="48"/>
      <c r="Y21" s="47"/>
      <c r="Z21" s="48"/>
    </row>
    <row r="22" spans="1:26" ht="34.5" customHeight="1">
      <c r="A22" s="46" t="s">
        <v>17</v>
      </c>
      <c r="B22" s="89"/>
      <c r="C22" s="89"/>
      <c r="D22" s="89"/>
      <c r="E22" s="89"/>
      <c r="F22" s="34">
        <f t="shared" si="5"/>
        <v>0</v>
      </c>
      <c r="G22" s="35"/>
      <c r="H22" s="33">
        <v>100000000</v>
      </c>
      <c r="I22" s="34">
        <f t="shared" si="6"/>
        <v>100</v>
      </c>
      <c r="J22" s="34">
        <f>C22*$G22</f>
        <v>0</v>
      </c>
      <c r="K22" s="34">
        <f t="shared" si="7"/>
        <v>0</v>
      </c>
      <c r="L22" s="34">
        <f>D22*$G22</f>
        <v>0</v>
      </c>
      <c r="M22" s="34">
        <f t="shared" si="8"/>
        <v>0</v>
      </c>
      <c r="N22" s="34">
        <f>E22*$G22</f>
        <v>0</v>
      </c>
      <c r="O22" s="34">
        <f t="shared" si="9"/>
        <v>0</v>
      </c>
      <c r="P22" s="34">
        <f t="shared" si="10"/>
        <v>100000000</v>
      </c>
      <c r="Q22" s="47"/>
      <c r="R22" s="48"/>
      <c r="T22" s="48"/>
      <c r="U22" s="47"/>
      <c r="V22" s="48"/>
      <c r="X22" s="48"/>
      <c r="Y22" s="47"/>
      <c r="Z22" s="48"/>
    </row>
    <row r="23" spans="1:26" ht="34.5" customHeight="1">
      <c r="A23" s="46" t="s">
        <v>35</v>
      </c>
      <c r="B23" s="89">
        <v>3500000000</v>
      </c>
      <c r="C23" s="89"/>
      <c r="D23" s="89"/>
      <c r="E23" s="89"/>
      <c r="F23" s="90">
        <f t="shared" si="5"/>
        <v>3500000000</v>
      </c>
      <c r="G23" s="35">
        <v>10</v>
      </c>
      <c r="H23" s="34">
        <f>B23*$G23</f>
        <v>35000000000</v>
      </c>
      <c r="I23" s="34">
        <f t="shared" si="6"/>
        <v>100</v>
      </c>
      <c r="J23" s="34">
        <f>C23*$G23</f>
        <v>0</v>
      </c>
      <c r="K23" s="34">
        <f t="shared" si="7"/>
        <v>0</v>
      </c>
      <c r="L23" s="34">
        <f>D23*$G23</f>
        <v>0</v>
      </c>
      <c r="M23" s="34">
        <f t="shared" si="8"/>
        <v>0</v>
      </c>
      <c r="N23" s="34">
        <f>E23*$G23</f>
        <v>0</v>
      </c>
      <c r="O23" s="34">
        <f t="shared" si="9"/>
        <v>0</v>
      </c>
      <c r="P23" s="34">
        <f t="shared" si="10"/>
        <v>35000000000</v>
      </c>
      <c r="Q23" s="47"/>
      <c r="R23" s="48"/>
      <c r="T23" s="48"/>
      <c r="U23" s="47"/>
      <c r="V23" s="48"/>
      <c r="X23" s="48"/>
      <c r="Y23" s="47"/>
      <c r="Z23" s="48"/>
    </row>
    <row r="24" spans="1:26" s="2" customFormat="1" ht="23.25" customHeight="1">
      <c r="A24" s="46"/>
      <c r="B24" s="90"/>
      <c r="C24" s="90"/>
      <c r="D24" s="90"/>
      <c r="E24" s="90"/>
      <c r="F24" s="90"/>
      <c r="G24" s="36"/>
      <c r="H24" s="34"/>
      <c r="I24" s="34"/>
      <c r="J24" s="34"/>
      <c r="K24" s="34"/>
      <c r="L24" s="34"/>
      <c r="M24" s="34"/>
      <c r="N24" s="34"/>
      <c r="O24" s="34"/>
      <c r="P24" s="34"/>
      <c r="Q24" s="47"/>
      <c r="R24" s="48"/>
      <c r="S24" s="8"/>
      <c r="T24" s="48"/>
      <c r="U24" s="47"/>
      <c r="V24" s="48"/>
      <c r="X24" s="48"/>
      <c r="Y24" s="47"/>
      <c r="Z24" s="48"/>
    </row>
    <row r="25" spans="1:19" s="54" customFormat="1" ht="34.5" customHeight="1">
      <c r="A25" s="49" t="s">
        <v>18</v>
      </c>
      <c r="B25" s="93"/>
      <c r="C25" s="93"/>
      <c r="D25" s="93"/>
      <c r="E25" s="93"/>
      <c r="F25" s="94"/>
      <c r="G25" s="52"/>
      <c r="H25" s="50">
        <f>SUM(H26:H32)</f>
        <v>361296416234.64996</v>
      </c>
      <c r="I25" s="50">
        <f aca="true" t="shared" si="11" ref="I25:I32">IF($P25=0," ",ROUND(H25/$P25*100,2))</f>
        <v>100</v>
      </c>
      <c r="J25" s="50">
        <f>SUM(J26:J32)</f>
        <v>0</v>
      </c>
      <c r="K25" s="50">
        <f aca="true" t="shared" si="12" ref="K25:K32">IF($P25=0," ",ROUND(J25/$P25*100,2))</f>
        <v>0</v>
      </c>
      <c r="L25" s="50">
        <f>SUM(L26:L32)</f>
        <v>0</v>
      </c>
      <c r="M25" s="50">
        <f aca="true" t="shared" si="13" ref="M25:M32">IF($P25=0," ",ROUND(L25/$P25*100,2))</f>
        <v>0</v>
      </c>
      <c r="N25" s="50">
        <f>SUM(N26:N32)</f>
        <v>0</v>
      </c>
      <c r="O25" s="50">
        <f aca="true" t="shared" si="14" ref="O25:O32">IF($P25=0," ",ROUND(N25/$P25*100,2))</f>
        <v>0</v>
      </c>
      <c r="P25" s="50">
        <f aca="true" t="shared" si="15" ref="P25:P32">H25+J25+L25+N25</f>
        <v>361296416234.64996</v>
      </c>
      <c r="Q25" s="53"/>
      <c r="S25" s="55"/>
    </row>
    <row r="26" spans="1:26" s="61" customFormat="1" ht="34.5" customHeight="1">
      <c r="A26" s="56" t="s">
        <v>36</v>
      </c>
      <c r="B26" s="95">
        <v>4000000000</v>
      </c>
      <c r="C26" s="95"/>
      <c r="D26" s="95"/>
      <c r="E26" s="95"/>
      <c r="F26" s="94">
        <f>SUM(B26:E26)</f>
        <v>4000000000</v>
      </c>
      <c r="G26" s="58">
        <v>10</v>
      </c>
      <c r="H26" s="51">
        <f>B26*$G26</f>
        <v>40000000000</v>
      </c>
      <c r="I26" s="51">
        <f t="shared" si="11"/>
        <v>100</v>
      </c>
      <c r="J26" s="51">
        <f aca="true" t="shared" si="16" ref="J26:J32">C26*$G26</f>
        <v>0</v>
      </c>
      <c r="K26" s="51">
        <f t="shared" si="12"/>
        <v>0</v>
      </c>
      <c r="L26" s="51">
        <f aca="true" t="shared" si="17" ref="L26:L32">D26*$G26</f>
        <v>0</v>
      </c>
      <c r="M26" s="51">
        <f t="shared" si="13"/>
        <v>0</v>
      </c>
      <c r="N26" s="51">
        <f aca="true" t="shared" si="18" ref="N26:N32">E26*$G26</f>
        <v>0</v>
      </c>
      <c r="O26" s="51">
        <f t="shared" si="14"/>
        <v>0</v>
      </c>
      <c r="P26" s="51">
        <f t="shared" si="15"/>
        <v>40000000000</v>
      </c>
      <c r="Q26" s="59"/>
      <c r="R26" s="60"/>
      <c r="S26" s="55"/>
      <c r="T26" s="60"/>
      <c r="U26" s="59"/>
      <c r="V26" s="60"/>
      <c r="X26" s="60"/>
      <c r="Y26" s="59"/>
      <c r="Z26" s="60"/>
    </row>
    <row r="27" spans="1:26" s="40" customFormat="1" ht="34.5" customHeight="1">
      <c r="A27" s="32" t="s">
        <v>37</v>
      </c>
      <c r="B27" s="95"/>
      <c r="C27" s="95"/>
      <c r="D27" s="95"/>
      <c r="E27" s="95"/>
      <c r="F27" s="34">
        <f>SUM(B27:E27)</f>
        <v>0</v>
      </c>
      <c r="G27" s="58"/>
      <c r="H27" s="57">
        <v>118685463201.5</v>
      </c>
      <c r="I27" s="51">
        <f t="shared" si="11"/>
        <v>100</v>
      </c>
      <c r="J27" s="51">
        <f t="shared" si="16"/>
        <v>0</v>
      </c>
      <c r="K27" s="51">
        <f t="shared" si="12"/>
        <v>0</v>
      </c>
      <c r="L27" s="51">
        <f t="shared" si="17"/>
        <v>0</v>
      </c>
      <c r="M27" s="51">
        <f t="shared" si="13"/>
        <v>0</v>
      </c>
      <c r="N27" s="51">
        <f t="shared" si="18"/>
        <v>0</v>
      </c>
      <c r="O27" s="51">
        <f t="shared" si="14"/>
        <v>0</v>
      </c>
      <c r="P27" s="38">
        <f t="shared" si="15"/>
        <v>118685463201.5</v>
      </c>
      <c r="Q27" s="62"/>
      <c r="R27" s="63"/>
      <c r="S27" s="41"/>
      <c r="T27" s="63"/>
      <c r="U27" s="62"/>
      <c r="V27" s="63"/>
      <c r="X27" s="63"/>
      <c r="Y27" s="62"/>
      <c r="Z27" s="63"/>
    </row>
    <row r="28" spans="1:26" s="61" customFormat="1" ht="34.5" customHeight="1">
      <c r="A28" s="64" t="s">
        <v>38</v>
      </c>
      <c r="B28" s="95"/>
      <c r="C28" s="95"/>
      <c r="D28" s="95"/>
      <c r="E28" s="95"/>
      <c r="F28" s="34">
        <f>SUM(B28:E28)</f>
        <v>0</v>
      </c>
      <c r="G28" s="58"/>
      <c r="H28" s="57">
        <v>39292879991.41</v>
      </c>
      <c r="I28" s="51">
        <f t="shared" si="11"/>
        <v>100</v>
      </c>
      <c r="J28" s="51">
        <f t="shared" si="16"/>
        <v>0</v>
      </c>
      <c r="K28" s="51">
        <f t="shared" si="12"/>
        <v>0</v>
      </c>
      <c r="L28" s="51">
        <f t="shared" si="17"/>
        <v>0</v>
      </c>
      <c r="M28" s="51">
        <f t="shared" si="13"/>
        <v>0</v>
      </c>
      <c r="N28" s="51">
        <f t="shared" si="18"/>
        <v>0</v>
      </c>
      <c r="O28" s="51">
        <f t="shared" si="14"/>
        <v>0</v>
      </c>
      <c r="P28" s="51">
        <f t="shared" si="15"/>
        <v>39292879991.41</v>
      </c>
      <c r="Q28" s="59"/>
      <c r="R28" s="60"/>
      <c r="S28" s="55"/>
      <c r="T28" s="60"/>
      <c r="U28" s="59"/>
      <c r="V28" s="60"/>
      <c r="X28" s="60"/>
      <c r="Y28" s="59"/>
      <c r="Z28" s="60"/>
    </row>
    <row r="29" spans="1:26" ht="34.5" customHeight="1">
      <c r="A29" s="32" t="s">
        <v>39</v>
      </c>
      <c r="B29" s="95"/>
      <c r="C29" s="95"/>
      <c r="D29" s="95"/>
      <c r="E29" s="95"/>
      <c r="F29" s="34"/>
      <c r="G29" s="58"/>
      <c r="H29" s="57">
        <v>40706055981.77</v>
      </c>
      <c r="I29" s="51">
        <f t="shared" si="11"/>
        <v>100</v>
      </c>
      <c r="J29" s="51">
        <f t="shared" si="16"/>
        <v>0</v>
      </c>
      <c r="K29" s="51">
        <f t="shared" si="12"/>
        <v>0</v>
      </c>
      <c r="L29" s="51">
        <f t="shared" si="17"/>
        <v>0</v>
      </c>
      <c r="M29" s="51">
        <f t="shared" si="13"/>
        <v>0</v>
      </c>
      <c r="N29" s="51">
        <f t="shared" si="18"/>
        <v>0</v>
      </c>
      <c r="O29" s="51">
        <f t="shared" si="14"/>
        <v>0</v>
      </c>
      <c r="P29" s="34">
        <f t="shared" si="15"/>
        <v>40706055981.77</v>
      </c>
      <c r="Q29" s="47"/>
      <c r="R29" s="48"/>
      <c r="T29" s="48"/>
      <c r="U29" s="47"/>
      <c r="V29" s="48"/>
      <c r="X29" s="48"/>
      <c r="Y29" s="47"/>
      <c r="Z29" s="48"/>
    </row>
    <row r="30" spans="1:26" s="61" customFormat="1" ht="34.5" customHeight="1">
      <c r="A30" s="64" t="s">
        <v>40</v>
      </c>
      <c r="B30" s="95"/>
      <c r="C30" s="95"/>
      <c r="D30" s="95"/>
      <c r="E30" s="95"/>
      <c r="F30" s="34">
        <f>SUM(B30:E30)</f>
        <v>0</v>
      </c>
      <c r="G30" s="58"/>
      <c r="H30" s="57">
        <v>93833788116.05</v>
      </c>
      <c r="I30" s="51">
        <f t="shared" si="11"/>
        <v>100</v>
      </c>
      <c r="J30" s="51">
        <f t="shared" si="16"/>
        <v>0</v>
      </c>
      <c r="K30" s="51">
        <f t="shared" si="12"/>
        <v>0</v>
      </c>
      <c r="L30" s="51">
        <f t="shared" si="17"/>
        <v>0</v>
      </c>
      <c r="M30" s="51">
        <f t="shared" si="13"/>
        <v>0</v>
      </c>
      <c r="N30" s="51">
        <f t="shared" si="18"/>
        <v>0</v>
      </c>
      <c r="O30" s="51">
        <f t="shared" si="14"/>
        <v>0</v>
      </c>
      <c r="P30" s="51">
        <f t="shared" si="15"/>
        <v>93833788116.05</v>
      </c>
      <c r="Q30" s="59"/>
      <c r="R30" s="60"/>
      <c r="S30" s="55"/>
      <c r="T30" s="60"/>
      <c r="U30" s="59"/>
      <c r="V30" s="60"/>
      <c r="X30" s="60"/>
      <c r="Y30" s="59"/>
      <c r="Z30" s="60"/>
    </row>
    <row r="31" spans="1:26" s="61" customFormat="1" ht="34.5" customHeight="1">
      <c r="A31" s="64" t="s">
        <v>41</v>
      </c>
      <c r="B31" s="95"/>
      <c r="C31" s="95"/>
      <c r="D31" s="95"/>
      <c r="E31" s="95"/>
      <c r="F31" s="34">
        <f>SUM(B31:E31)</f>
        <v>0</v>
      </c>
      <c r="G31" s="58"/>
      <c r="H31" s="57">
        <v>9319151873.92</v>
      </c>
      <c r="I31" s="51">
        <f t="shared" si="11"/>
        <v>100</v>
      </c>
      <c r="J31" s="51">
        <f t="shared" si="16"/>
        <v>0</v>
      </c>
      <c r="K31" s="51">
        <f t="shared" si="12"/>
        <v>0</v>
      </c>
      <c r="L31" s="51">
        <f t="shared" si="17"/>
        <v>0</v>
      </c>
      <c r="M31" s="51">
        <f t="shared" si="13"/>
        <v>0</v>
      </c>
      <c r="N31" s="51">
        <f t="shared" si="18"/>
        <v>0</v>
      </c>
      <c r="O31" s="51">
        <f t="shared" si="14"/>
        <v>0</v>
      </c>
      <c r="P31" s="51">
        <f t="shared" si="15"/>
        <v>9319151873.92</v>
      </c>
      <c r="Q31" s="59"/>
      <c r="R31" s="60"/>
      <c r="S31" s="55"/>
      <c r="T31" s="60"/>
      <c r="U31" s="59"/>
      <c r="V31" s="60"/>
      <c r="X31" s="60"/>
      <c r="Y31" s="59"/>
      <c r="Z31" s="60"/>
    </row>
    <row r="32" spans="1:26" s="61" customFormat="1" ht="34.5" customHeight="1">
      <c r="A32" s="65" t="s">
        <v>42</v>
      </c>
      <c r="B32" s="95">
        <v>1945907707</v>
      </c>
      <c r="C32" s="95"/>
      <c r="D32" s="95"/>
      <c r="E32" s="95"/>
      <c r="F32" s="94">
        <f>SUM(B32:E32)</f>
        <v>1945907707</v>
      </c>
      <c r="G32" s="58">
        <v>10</v>
      </c>
      <c r="H32" s="51">
        <f>B32*$G32</f>
        <v>19459077070</v>
      </c>
      <c r="I32" s="51">
        <f t="shared" si="11"/>
        <v>100</v>
      </c>
      <c r="J32" s="51">
        <f t="shared" si="16"/>
        <v>0</v>
      </c>
      <c r="K32" s="51">
        <f t="shared" si="12"/>
        <v>0</v>
      </c>
      <c r="L32" s="51">
        <f t="shared" si="17"/>
        <v>0</v>
      </c>
      <c r="M32" s="51">
        <f t="shared" si="13"/>
        <v>0</v>
      </c>
      <c r="N32" s="51">
        <f t="shared" si="18"/>
        <v>0</v>
      </c>
      <c r="O32" s="51">
        <f t="shared" si="14"/>
        <v>0</v>
      </c>
      <c r="P32" s="51">
        <f t="shared" si="15"/>
        <v>19459077070</v>
      </c>
      <c r="Q32" s="59"/>
      <c r="R32" s="60"/>
      <c r="S32" s="55"/>
      <c r="T32" s="60"/>
      <c r="U32" s="59"/>
      <c r="V32" s="60"/>
      <c r="X32" s="60"/>
      <c r="Y32" s="59"/>
      <c r="Z32" s="60"/>
    </row>
    <row r="33" spans="1:26" s="67" customFormat="1" ht="27.75" customHeight="1">
      <c r="A33" s="64"/>
      <c r="B33" s="94"/>
      <c r="C33" s="94"/>
      <c r="D33" s="94"/>
      <c r="E33" s="94"/>
      <c r="F33" s="94"/>
      <c r="G33" s="52"/>
      <c r="H33" s="51"/>
      <c r="I33" s="51"/>
      <c r="J33" s="51"/>
      <c r="K33" s="51"/>
      <c r="L33" s="51"/>
      <c r="M33" s="51"/>
      <c r="N33" s="51"/>
      <c r="O33" s="51"/>
      <c r="P33" s="51"/>
      <c r="Q33" s="59"/>
      <c r="R33" s="60"/>
      <c r="S33" s="66"/>
      <c r="T33" s="60"/>
      <c r="U33" s="59"/>
      <c r="V33" s="60"/>
      <c r="X33" s="60"/>
      <c r="Y33" s="59"/>
      <c r="Z33" s="60"/>
    </row>
    <row r="34" spans="1:26" s="44" customFormat="1" ht="34.5" customHeight="1">
      <c r="A34" s="28" t="s">
        <v>43</v>
      </c>
      <c r="B34" s="92"/>
      <c r="C34" s="92"/>
      <c r="D34" s="92"/>
      <c r="E34" s="92"/>
      <c r="F34" s="92"/>
      <c r="G34" s="30"/>
      <c r="H34" s="29">
        <f>H35</f>
        <v>2277313412.52</v>
      </c>
      <c r="I34" s="29">
        <f>IF($P34=0," ",ROUND(H34/$P34*100,2))</f>
        <v>100</v>
      </c>
      <c r="J34" s="29">
        <f>J35</f>
        <v>0</v>
      </c>
      <c r="K34" s="29">
        <f>IF($P34=0," ",ROUND(J34/$P34*100,2))</f>
        <v>0</v>
      </c>
      <c r="L34" s="29">
        <f>L35</f>
        <v>0</v>
      </c>
      <c r="M34" s="29">
        <f>IF($P34=0," ",ROUND(L34/$P34*100,2))</f>
        <v>0</v>
      </c>
      <c r="N34" s="29">
        <f>N35</f>
        <v>0</v>
      </c>
      <c r="O34" s="29">
        <f>IF($P34=0," ",ROUND(N34/$P34*100,2))</f>
        <v>0</v>
      </c>
      <c r="P34" s="29">
        <f>H34+J34+L34+N34</f>
        <v>2277313412.52</v>
      </c>
      <c r="Q34" s="68"/>
      <c r="R34" s="69"/>
      <c r="S34" s="31"/>
      <c r="T34" s="69"/>
      <c r="U34" s="68"/>
      <c r="V34" s="69"/>
      <c r="X34" s="69"/>
      <c r="Y34" s="68"/>
      <c r="Z34" s="69"/>
    </row>
    <row r="35" spans="1:26" ht="34.5" customHeight="1">
      <c r="A35" s="45" t="s">
        <v>19</v>
      </c>
      <c r="B35" s="89"/>
      <c r="C35" s="89"/>
      <c r="D35" s="89"/>
      <c r="E35" s="89"/>
      <c r="F35" s="34">
        <f>SUM(B35:E35)</f>
        <v>0</v>
      </c>
      <c r="G35" s="35"/>
      <c r="H35" s="33">
        <v>2277313412.52</v>
      </c>
      <c r="I35" s="34">
        <f>IF($P35=0," ",ROUND(H35/$P35*100,2))</f>
        <v>100</v>
      </c>
      <c r="J35" s="34">
        <f>C35*G35</f>
        <v>0</v>
      </c>
      <c r="K35" s="34">
        <f>IF($P35=0," ",ROUND(J35/$P35*100,2))</f>
        <v>0</v>
      </c>
      <c r="L35" s="34">
        <f>D35*G35</f>
        <v>0</v>
      </c>
      <c r="M35" s="34">
        <f>IF($P35=0," ",ROUND(L35/$P35*100,2))</f>
        <v>0</v>
      </c>
      <c r="N35" s="34">
        <f>E35*G35</f>
        <v>0</v>
      </c>
      <c r="O35" s="34">
        <f>IF($P35=0," ",ROUND(N35/$P35*100,2))</f>
        <v>0</v>
      </c>
      <c r="P35" s="34">
        <f>H35+J35+L35+N35</f>
        <v>2277313412.52</v>
      </c>
      <c r="Q35" s="47"/>
      <c r="R35" s="48"/>
      <c r="T35" s="48"/>
      <c r="U35" s="47"/>
      <c r="V35" s="48"/>
      <c r="X35" s="48"/>
      <c r="Y35" s="47"/>
      <c r="Z35" s="48"/>
    </row>
    <row r="36" spans="1:26" s="2" customFormat="1" ht="27" customHeight="1">
      <c r="A36" s="45"/>
      <c r="B36" s="90"/>
      <c r="C36" s="90"/>
      <c r="D36" s="90"/>
      <c r="E36" s="90"/>
      <c r="F36" s="90"/>
      <c r="G36" s="36"/>
      <c r="H36" s="34"/>
      <c r="I36" s="34"/>
      <c r="J36" s="34"/>
      <c r="K36" s="34"/>
      <c r="L36" s="34"/>
      <c r="M36" s="34"/>
      <c r="N36" s="34"/>
      <c r="O36" s="34"/>
      <c r="P36" s="34"/>
      <c r="Q36" s="47"/>
      <c r="R36" s="48"/>
      <c r="S36" s="8"/>
      <c r="T36" s="48"/>
      <c r="U36" s="47"/>
      <c r="V36" s="48"/>
      <c r="X36" s="48"/>
      <c r="Y36" s="47"/>
      <c r="Z36" s="48"/>
    </row>
    <row r="37" spans="1:26" s="44" customFormat="1" ht="34.5" customHeight="1">
      <c r="A37" s="28" t="s">
        <v>44</v>
      </c>
      <c r="B37" s="92"/>
      <c r="C37" s="92"/>
      <c r="D37" s="92"/>
      <c r="E37" s="92"/>
      <c r="F37" s="92"/>
      <c r="G37" s="30"/>
      <c r="H37" s="29">
        <f>H38</f>
        <v>5095219000</v>
      </c>
      <c r="I37" s="29">
        <f>IF($P37=0," ",ROUND(H37/$P37*100,2))</f>
        <v>50.95</v>
      </c>
      <c r="J37" s="29">
        <f>J38</f>
        <v>0</v>
      </c>
      <c r="K37" s="29">
        <f>IF($P37=0," ",ROUND(J37/$P37*100,2))</f>
        <v>0</v>
      </c>
      <c r="L37" s="29">
        <f>L38</f>
        <v>4904731000</v>
      </c>
      <c r="M37" s="29">
        <f>IF($P37=0," ",ROUND(L37/$P37*100,2))</f>
        <v>49.05</v>
      </c>
      <c r="N37" s="29">
        <f>N38</f>
        <v>50000</v>
      </c>
      <c r="O37" s="29">
        <f>IF($P37=0," ",ROUND(N37/$P37*100,2))</f>
        <v>0</v>
      </c>
      <c r="P37" s="29">
        <f>H37+J37+L37+N37</f>
        <v>10000000000</v>
      </c>
      <c r="Q37" s="68"/>
      <c r="R37" s="69"/>
      <c r="S37" s="31"/>
      <c r="T37" s="69"/>
      <c r="U37" s="68"/>
      <c r="V37" s="69"/>
      <c r="X37" s="69"/>
      <c r="Y37" s="68"/>
      <c r="Z37" s="69"/>
    </row>
    <row r="38" spans="1:26" ht="34.5" customHeight="1">
      <c r="A38" s="32" t="s">
        <v>20</v>
      </c>
      <c r="B38" s="89">
        <v>509521900</v>
      </c>
      <c r="C38" s="89"/>
      <c r="D38" s="89">
        <v>490473100</v>
      </c>
      <c r="E38" s="89">
        <v>5000</v>
      </c>
      <c r="F38" s="90">
        <f>SUM(B38:E38)</f>
        <v>1000000000</v>
      </c>
      <c r="G38" s="35">
        <v>10</v>
      </c>
      <c r="H38" s="34">
        <f>B38*$G38</f>
        <v>5095219000</v>
      </c>
      <c r="I38" s="34">
        <f>IF($P38=0," ",ROUND(H38/$P38*100,2))</f>
        <v>50.95</v>
      </c>
      <c r="J38" s="34">
        <f>C38*G38</f>
        <v>0</v>
      </c>
      <c r="K38" s="34">
        <f>IF($P38=0," ",ROUND(J38/$P38*100,2))</f>
        <v>0</v>
      </c>
      <c r="L38" s="34">
        <f>D38*$G38</f>
        <v>4904731000</v>
      </c>
      <c r="M38" s="34">
        <f>IF($P38=0," ",ROUND(L38/$P38*100,2))</f>
        <v>49.05</v>
      </c>
      <c r="N38" s="34">
        <f>E38*$G38</f>
        <v>50000</v>
      </c>
      <c r="O38" s="34">
        <f>IF($P38=0," ",ROUND(N38/$P38*100,2))</f>
        <v>0</v>
      </c>
      <c r="P38" s="34">
        <f>H38+J38+L38+N38</f>
        <v>10000000000</v>
      </c>
      <c r="Q38" s="47"/>
      <c r="R38" s="48"/>
      <c r="T38" s="48"/>
      <c r="U38" s="47"/>
      <c r="V38" s="48"/>
      <c r="X38" s="48"/>
      <c r="Y38" s="47"/>
      <c r="Z38" s="48"/>
    </row>
    <row r="39" spans="1:26" s="2" customFormat="1" ht="27" customHeight="1">
      <c r="A39" s="45"/>
      <c r="B39" s="34"/>
      <c r="C39" s="34"/>
      <c r="D39" s="34"/>
      <c r="E39" s="34"/>
      <c r="F39" s="34"/>
      <c r="G39" s="36"/>
      <c r="H39" s="34"/>
      <c r="I39" s="34"/>
      <c r="J39" s="34"/>
      <c r="K39" s="34"/>
      <c r="L39" s="34"/>
      <c r="M39" s="34"/>
      <c r="N39" s="34"/>
      <c r="O39" s="34"/>
      <c r="P39" s="34"/>
      <c r="Q39" s="47"/>
      <c r="R39" s="48"/>
      <c r="S39" s="8"/>
      <c r="T39" s="48"/>
      <c r="U39" s="47"/>
      <c r="V39" s="48"/>
      <c r="X39" s="48"/>
      <c r="Y39" s="47"/>
      <c r="Z39" s="48"/>
    </row>
    <row r="40" spans="1:26" s="2" customFormat="1" ht="27" customHeight="1">
      <c r="A40" s="45"/>
      <c r="B40" s="34"/>
      <c r="C40" s="34"/>
      <c r="D40" s="34"/>
      <c r="E40" s="34"/>
      <c r="F40" s="34"/>
      <c r="G40" s="36"/>
      <c r="H40" s="34"/>
      <c r="I40" s="34"/>
      <c r="J40" s="34"/>
      <c r="K40" s="34"/>
      <c r="L40" s="34"/>
      <c r="M40" s="34"/>
      <c r="N40" s="34"/>
      <c r="O40" s="34"/>
      <c r="P40" s="34"/>
      <c r="Q40" s="47"/>
      <c r="R40" s="48"/>
      <c r="S40" s="8"/>
      <c r="T40" s="48"/>
      <c r="U40" s="47"/>
      <c r="V40" s="48"/>
      <c r="X40" s="48"/>
      <c r="Y40" s="47"/>
      <c r="Z40" s="48"/>
    </row>
    <row r="41" spans="1:26" s="2" customFormat="1" ht="27" customHeight="1">
      <c r="A41" s="45"/>
      <c r="B41" s="34"/>
      <c r="C41" s="34"/>
      <c r="D41" s="34"/>
      <c r="E41" s="34"/>
      <c r="F41" s="34"/>
      <c r="G41" s="36"/>
      <c r="H41" s="34"/>
      <c r="I41" s="34"/>
      <c r="J41" s="34"/>
      <c r="K41" s="34"/>
      <c r="L41" s="34"/>
      <c r="M41" s="34"/>
      <c r="N41" s="34"/>
      <c r="O41" s="34"/>
      <c r="P41" s="34"/>
      <c r="Q41" s="47"/>
      <c r="R41" s="48"/>
      <c r="S41" s="8"/>
      <c r="T41" s="48"/>
      <c r="U41" s="47"/>
      <c r="V41" s="48"/>
      <c r="X41" s="48"/>
      <c r="Y41" s="47"/>
      <c r="Z41" s="48"/>
    </row>
    <row r="42" spans="1:26" s="2" customFormat="1" ht="27" customHeight="1">
      <c r="A42" s="45"/>
      <c r="B42" s="34"/>
      <c r="C42" s="34"/>
      <c r="D42" s="34"/>
      <c r="E42" s="34"/>
      <c r="F42" s="34"/>
      <c r="G42" s="36"/>
      <c r="H42" s="34"/>
      <c r="I42" s="34"/>
      <c r="J42" s="34"/>
      <c r="K42" s="34"/>
      <c r="L42" s="34"/>
      <c r="M42" s="34"/>
      <c r="N42" s="34"/>
      <c r="O42" s="34"/>
      <c r="P42" s="34"/>
      <c r="Q42" s="47"/>
      <c r="R42" s="48"/>
      <c r="S42" s="8"/>
      <c r="T42" s="48"/>
      <c r="U42" s="47"/>
      <c r="V42" s="48"/>
      <c r="X42" s="48"/>
      <c r="Y42" s="47"/>
      <c r="Z42" s="48"/>
    </row>
    <row r="43" spans="1:26" s="2" customFormat="1" ht="27" customHeight="1">
      <c r="A43" s="45"/>
      <c r="B43" s="34"/>
      <c r="C43" s="34"/>
      <c r="D43" s="34"/>
      <c r="E43" s="34"/>
      <c r="F43" s="34"/>
      <c r="G43" s="36"/>
      <c r="H43" s="34"/>
      <c r="I43" s="34"/>
      <c r="J43" s="34"/>
      <c r="K43" s="34"/>
      <c r="L43" s="34"/>
      <c r="M43" s="34"/>
      <c r="N43" s="34"/>
      <c r="O43" s="34"/>
      <c r="P43" s="34"/>
      <c r="Q43" s="47"/>
      <c r="R43" s="48"/>
      <c r="S43" s="8"/>
      <c r="T43" s="48"/>
      <c r="U43" s="47"/>
      <c r="V43" s="48"/>
      <c r="X43" s="48"/>
      <c r="Y43" s="47"/>
      <c r="Z43" s="48"/>
    </row>
    <row r="44" spans="1:26" s="2" customFormat="1" ht="27" customHeight="1">
      <c r="A44" s="45"/>
      <c r="B44" s="34"/>
      <c r="C44" s="34"/>
      <c r="D44" s="34"/>
      <c r="E44" s="34"/>
      <c r="F44" s="34"/>
      <c r="G44" s="36"/>
      <c r="H44" s="34"/>
      <c r="I44" s="34"/>
      <c r="J44" s="34"/>
      <c r="K44" s="34"/>
      <c r="L44" s="34"/>
      <c r="M44" s="34"/>
      <c r="N44" s="34"/>
      <c r="O44" s="34"/>
      <c r="P44" s="34"/>
      <c r="Q44" s="47"/>
      <c r="R44" s="48"/>
      <c r="S44" s="8"/>
      <c r="T44" s="48"/>
      <c r="U44" s="47"/>
      <c r="V44" s="48"/>
      <c r="X44" s="48"/>
      <c r="Y44" s="47"/>
      <c r="Z44" s="48"/>
    </row>
    <row r="45" spans="1:26" s="2" customFormat="1" ht="27" customHeight="1">
      <c r="A45" s="45"/>
      <c r="B45" s="34"/>
      <c r="C45" s="34"/>
      <c r="D45" s="34"/>
      <c r="E45" s="34"/>
      <c r="F45" s="34"/>
      <c r="G45" s="36"/>
      <c r="H45" s="34"/>
      <c r="I45" s="34"/>
      <c r="J45" s="34"/>
      <c r="K45" s="34"/>
      <c r="L45" s="34"/>
      <c r="M45" s="34"/>
      <c r="N45" s="34"/>
      <c r="O45" s="34"/>
      <c r="P45" s="34"/>
      <c r="Q45" s="47"/>
      <c r="R45" s="48"/>
      <c r="S45" s="8"/>
      <c r="T45" s="48"/>
      <c r="U45" s="47"/>
      <c r="V45" s="48"/>
      <c r="X45" s="48"/>
      <c r="Y45" s="47"/>
      <c r="Z45" s="48"/>
    </row>
    <row r="46" spans="1:26" s="2" customFormat="1" ht="27" customHeight="1">
      <c r="A46" s="45"/>
      <c r="B46" s="34"/>
      <c r="C46" s="34"/>
      <c r="D46" s="34"/>
      <c r="E46" s="34"/>
      <c r="F46" s="34"/>
      <c r="G46" s="36"/>
      <c r="H46" s="34"/>
      <c r="I46" s="34"/>
      <c r="J46" s="34"/>
      <c r="K46" s="34"/>
      <c r="L46" s="34"/>
      <c r="M46" s="34"/>
      <c r="N46" s="34"/>
      <c r="O46" s="34"/>
      <c r="P46" s="34"/>
      <c r="Q46" s="47"/>
      <c r="R46" s="48"/>
      <c r="S46" s="8"/>
      <c r="T46" s="48"/>
      <c r="U46" s="47"/>
      <c r="V46" s="48"/>
      <c r="X46" s="48"/>
      <c r="Y46" s="47"/>
      <c r="Z46" s="48"/>
    </row>
    <row r="47" spans="1:26" s="2" customFormat="1" ht="27" customHeight="1">
      <c r="A47" s="45"/>
      <c r="B47" s="34"/>
      <c r="C47" s="34"/>
      <c r="D47" s="34"/>
      <c r="E47" s="34"/>
      <c r="F47" s="34"/>
      <c r="G47" s="36"/>
      <c r="H47" s="34"/>
      <c r="I47" s="34"/>
      <c r="J47" s="34"/>
      <c r="K47" s="34"/>
      <c r="L47" s="34"/>
      <c r="M47" s="34"/>
      <c r="N47" s="34"/>
      <c r="O47" s="34"/>
      <c r="P47" s="34"/>
      <c r="Q47" s="47"/>
      <c r="R47" s="48"/>
      <c r="S47" s="8"/>
      <c r="T47" s="48"/>
      <c r="U47" s="47"/>
      <c r="V47" s="48"/>
      <c r="X47" s="48"/>
      <c r="Y47" s="47"/>
      <c r="Z47" s="48"/>
    </row>
    <row r="48" spans="1:26" s="2" customFormat="1" ht="27" customHeight="1">
      <c r="A48" s="45"/>
      <c r="B48" s="34"/>
      <c r="C48" s="34"/>
      <c r="D48" s="34"/>
      <c r="E48" s="34"/>
      <c r="F48" s="34"/>
      <c r="G48" s="36"/>
      <c r="H48" s="34"/>
      <c r="I48" s="34"/>
      <c r="J48" s="34"/>
      <c r="K48" s="34"/>
      <c r="L48" s="34"/>
      <c r="M48" s="34"/>
      <c r="N48" s="34"/>
      <c r="O48" s="34"/>
      <c r="P48" s="34"/>
      <c r="Q48" s="47"/>
      <c r="R48" s="48"/>
      <c r="S48" s="8"/>
      <c r="T48" s="48"/>
      <c r="U48" s="47"/>
      <c r="V48" s="48"/>
      <c r="X48" s="48"/>
      <c r="Y48" s="47"/>
      <c r="Z48" s="48"/>
    </row>
    <row r="49" spans="1:26" s="2" customFormat="1" ht="31.5" customHeight="1">
      <c r="A49" s="70"/>
      <c r="B49" s="34"/>
      <c r="C49" s="34"/>
      <c r="D49" s="34"/>
      <c r="E49" s="34"/>
      <c r="F49" s="34"/>
      <c r="G49" s="36"/>
      <c r="H49" s="34"/>
      <c r="I49" s="34"/>
      <c r="J49" s="34"/>
      <c r="K49" s="34"/>
      <c r="L49" s="34"/>
      <c r="M49" s="34"/>
      <c r="N49" s="34"/>
      <c r="O49" s="34"/>
      <c r="P49" s="34"/>
      <c r="Q49" s="47"/>
      <c r="R49" s="48"/>
      <c r="S49" s="8"/>
      <c r="T49" s="48"/>
      <c r="U49" s="47"/>
      <c r="V49" s="48"/>
      <c r="X49" s="48"/>
      <c r="Y49" s="47"/>
      <c r="Z49" s="48"/>
    </row>
    <row r="50" spans="1:26" s="2" customFormat="1" ht="31.5" customHeight="1">
      <c r="A50" s="70"/>
      <c r="B50" s="34"/>
      <c r="C50" s="34"/>
      <c r="D50" s="34"/>
      <c r="E50" s="34"/>
      <c r="F50" s="34"/>
      <c r="G50" s="36"/>
      <c r="H50" s="34">
        <f>B50*$G50</f>
        <v>0</v>
      </c>
      <c r="I50" s="34"/>
      <c r="J50" s="34"/>
      <c r="K50" s="34"/>
      <c r="L50" s="34"/>
      <c r="M50" s="34"/>
      <c r="N50" s="34"/>
      <c r="O50" s="34"/>
      <c r="P50" s="34"/>
      <c r="Q50" s="47"/>
      <c r="R50" s="48"/>
      <c r="S50" s="8"/>
      <c r="T50" s="48"/>
      <c r="U50" s="47"/>
      <c r="V50" s="48"/>
      <c r="X50" s="48"/>
      <c r="Y50" s="47"/>
      <c r="Z50" s="48"/>
    </row>
    <row r="51" spans="1:26" s="2" customFormat="1" ht="31.5" customHeight="1">
      <c r="A51" s="70"/>
      <c r="B51" s="34"/>
      <c r="C51" s="34"/>
      <c r="D51" s="34"/>
      <c r="E51" s="34"/>
      <c r="F51" s="34"/>
      <c r="G51" s="36"/>
      <c r="H51" s="34"/>
      <c r="I51" s="34"/>
      <c r="J51" s="34"/>
      <c r="K51" s="34"/>
      <c r="L51" s="34"/>
      <c r="M51" s="34"/>
      <c r="N51" s="34"/>
      <c r="O51" s="34"/>
      <c r="P51" s="34"/>
      <c r="Q51" s="47"/>
      <c r="R51" s="48"/>
      <c r="S51" s="8"/>
      <c r="T51" s="48"/>
      <c r="U51" s="47"/>
      <c r="V51" s="48"/>
      <c r="X51" s="48"/>
      <c r="Y51" s="47"/>
      <c r="Z51" s="48"/>
    </row>
    <row r="52" spans="1:26" s="43" customFormat="1" ht="36.75" customHeight="1">
      <c r="A52" s="71" t="s">
        <v>21</v>
      </c>
      <c r="B52" s="50"/>
      <c r="C52" s="50"/>
      <c r="D52" s="50"/>
      <c r="E52" s="50"/>
      <c r="F52" s="34"/>
      <c r="G52" s="72"/>
      <c r="H52" s="50">
        <f>H8+H11+H18+H25+H34+H37</f>
        <v>1267354902187.17</v>
      </c>
      <c r="I52" s="29">
        <f>IF($P52=0," ",ROUND(H52/$P52*100,2))</f>
        <v>96.26</v>
      </c>
      <c r="J52" s="50">
        <f>J8+J11+J18+J25+J34+J37</f>
        <v>21932273940</v>
      </c>
      <c r="K52" s="29">
        <f>IF($P52=0," ",ROUND(J52/$P52*100,2))</f>
        <v>1.67</v>
      </c>
      <c r="L52" s="50">
        <f>L8+L11+L18+L25+L34+L37</f>
        <v>14453190060</v>
      </c>
      <c r="M52" s="29">
        <f>IF($P52=0," ",ROUND(L52/$P52*100,2))</f>
        <v>1.1</v>
      </c>
      <c r="N52" s="50">
        <f>N8+N11+N18+N25+N34+N37</f>
        <v>12904170310</v>
      </c>
      <c r="O52" s="29">
        <f>IF($P52=0," ",ROUND(N52/$P52*100,2))</f>
        <v>0.98</v>
      </c>
      <c r="P52" s="50">
        <f>P8+P11+P18+P25+P34+P37</f>
        <v>1316644536497.17</v>
      </c>
      <c r="Q52" s="68"/>
      <c r="R52" s="69"/>
      <c r="S52" s="8"/>
      <c r="T52" s="69"/>
      <c r="U52" s="68"/>
      <c r="V52" s="69"/>
      <c r="X52" s="69"/>
      <c r="Y52" s="68"/>
      <c r="Z52" s="69"/>
    </row>
    <row r="53" spans="1:26" s="2" customFormat="1" ht="33.75" customHeight="1" thickBot="1">
      <c r="A53" s="73"/>
      <c r="B53" s="74"/>
      <c r="C53" s="74"/>
      <c r="D53" s="74"/>
      <c r="E53" s="74"/>
      <c r="F53" s="74"/>
      <c r="G53" s="75"/>
      <c r="H53" s="74"/>
      <c r="I53" s="74"/>
      <c r="J53" s="74"/>
      <c r="K53" s="74"/>
      <c r="L53" s="74"/>
      <c r="M53" s="74"/>
      <c r="N53" s="74"/>
      <c r="O53" s="74"/>
      <c r="P53" s="74"/>
      <c r="Q53" s="47"/>
      <c r="R53" s="48"/>
      <c r="S53" s="8"/>
      <c r="T53" s="48"/>
      <c r="U53" s="47"/>
      <c r="V53" s="48"/>
      <c r="X53" s="48"/>
      <c r="Y53" s="47"/>
      <c r="Z53" s="48"/>
    </row>
    <row r="54" spans="1:19" s="83" customFormat="1" ht="41.25" customHeight="1">
      <c r="A54" s="76" t="s">
        <v>45</v>
      </c>
      <c r="B54" s="76"/>
      <c r="C54" s="76"/>
      <c r="D54" s="76"/>
      <c r="E54" s="77"/>
      <c r="F54" s="77"/>
      <c r="G54" s="78"/>
      <c r="H54" s="79"/>
      <c r="I54" s="80"/>
      <c r="J54" s="79"/>
      <c r="K54" s="81" t="s">
        <v>0</v>
      </c>
      <c r="L54" s="82" t="s">
        <v>0</v>
      </c>
      <c r="M54" s="80"/>
      <c r="N54" s="79"/>
      <c r="O54" s="80"/>
      <c r="P54" s="79"/>
      <c r="S54" s="84"/>
    </row>
    <row r="55" ht="33.75" customHeight="1">
      <c r="A55" s="85"/>
    </row>
    <row r="56" ht="33.75" customHeight="1">
      <c r="A56" s="87"/>
    </row>
    <row r="57" spans="1:13" ht="33.75" customHeight="1">
      <c r="A57" s="87"/>
      <c r="M57" s="7"/>
    </row>
    <row r="58" spans="1:13" ht="33.75" customHeight="1">
      <c r="A58" s="87"/>
      <c r="M58" s="7"/>
    </row>
    <row r="59" spans="1:13" ht="23.25">
      <c r="A59" s="87"/>
      <c r="M59" s="7"/>
    </row>
    <row r="60" spans="1:8" ht="14.25" customHeight="1">
      <c r="A60" s="87"/>
      <c r="H60" s="33"/>
    </row>
    <row r="61" ht="23.25">
      <c r="A61" s="87"/>
    </row>
    <row r="62" ht="23.25">
      <c r="A62" s="87"/>
    </row>
    <row r="63" ht="23.25">
      <c r="A63" s="87"/>
    </row>
    <row r="64" ht="23.25">
      <c r="A64" s="87"/>
    </row>
    <row r="65" ht="23.25">
      <c r="A65" s="87"/>
    </row>
    <row r="66" ht="23.25">
      <c r="A66" s="87"/>
    </row>
    <row r="67" ht="23.25">
      <c r="A67" s="87"/>
    </row>
    <row r="68" ht="23.25">
      <c r="A68" s="87"/>
    </row>
    <row r="69" ht="23.25">
      <c r="A69" s="87"/>
    </row>
    <row r="70" ht="23.25">
      <c r="A70" s="87"/>
    </row>
    <row r="71" ht="23.25">
      <c r="A71" s="87"/>
    </row>
    <row r="72" ht="23.25">
      <c r="A72" s="87"/>
    </row>
    <row r="73" ht="23.25">
      <c r="A73" s="87"/>
    </row>
    <row r="74" ht="23.25">
      <c r="A74" s="87"/>
    </row>
    <row r="75" ht="23.25">
      <c r="A75" s="87"/>
    </row>
    <row r="76" ht="23.25">
      <c r="A76" s="87"/>
    </row>
    <row r="77" ht="23.25">
      <c r="A77" s="87"/>
    </row>
    <row r="78" ht="23.25">
      <c r="A78" s="87"/>
    </row>
    <row r="79" ht="23.25">
      <c r="A79" s="87"/>
    </row>
    <row r="80" ht="23.25">
      <c r="A80" s="87"/>
    </row>
    <row r="81" ht="23.25">
      <c r="A81" s="87"/>
    </row>
    <row r="82" ht="23.25">
      <c r="A82" s="87"/>
    </row>
    <row r="83" ht="23.25">
      <c r="A83" s="87"/>
    </row>
    <row r="84" ht="23.25">
      <c r="A84" s="87"/>
    </row>
    <row r="85" ht="23.25">
      <c r="A85" s="87"/>
    </row>
    <row r="86" ht="23.25">
      <c r="A86" s="87"/>
    </row>
    <row r="87" ht="23.25">
      <c r="A87" s="87"/>
    </row>
    <row r="88" ht="23.25">
      <c r="A88" s="87"/>
    </row>
    <row r="89" ht="23.25">
      <c r="A89" s="87"/>
    </row>
  </sheetData>
  <mergeCells count="18">
    <mergeCell ref="H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4:A6"/>
    <mergeCell ref="B4:F4"/>
    <mergeCell ref="G4:G6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44" r:id="rId1"/>
  <rowBreaks count="1" manualBreakCount="1">
    <brk id="57" max="255" man="1"/>
  </rowBreaks>
  <colBreaks count="3" manualBreakCount="3">
    <brk id="7" max="65535" man="1"/>
    <brk id="29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2012-04-07T09:28:10Z</cp:lastPrinted>
  <dcterms:created xsi:type="dcterms:W3CDTF">2012-04-07T09:25:31Z</dcterms:created>
  <dcterms:modified xsi:type="dcterms:W3CDTF">2012-04-12T11:41:28Z</dcterms:modified>
  <cp:category/>
  <cp:version/>
  <cp:contentType/>
  <cp:contentStatus/>
</cp:coreProperties>
</file>