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75" windowWidth="9495" windowHeight="6855" tabRatio="843" firstSheet="2" activeTab="2"/>
  </bookViews>
  <sheets>
    <sheet name="0000" sheetId="1" state="veryHidden" r:id="rId1"/>
    <sheet name="0001" sheetId="2" state="veryHidden" r:id="rId2"/>
    <sheet name="編審-固" sheetId="3" r:id="rId3"/>
  </sheets>
  <externalReferences>
    <externalReference r:id="rId6"/>
  </externalReferences>
  <definedNames>
    <definedName name="_2">#REF!</definedName>
    <definedName name="B">#REF!</definedName>
    <definedName name="BECAUSE">#REF!</definedName>
    <definedName name="Print_Area_MI">#REF!</definedName>
    <definedName name="_xlnm.Print_Titles" localSheetId="2">'編審-固'!$1:$5</definedName>
  </definedNames>
  <calcPr fullCalcOnLoad="1"/>
</workbook>
</file>

<file path=xl/sharedStrings.xml><?xml version="1.0" encoding="utf-8"?>
<sst xmlns="http://schemas.openxmlformats.org/spreadsheetml/2006/main" count="63" uniqueCount="60">
  <si>
    <t>全部國營事業合計</t>
  </si>
  <si>
    <t>附屬單位預算</t>
  </si>
  <si>
    <t>行政院主管</t>
  </si>
  <si>
    <t>經濟部主管</t>
  </si>
  <si>
    <t>財政部主管</t>
  </si>
  <si>
    <t>交通部主管</t>
  </si>
  <si>
    <t>附屬單位預算分預算</t>
  </si>
  <si>
    <t>國軍退除役官兵輔導委員會主管</t>
  </si>
  <si>
    <r>
      <t>1.</t>
    </r>
    <r>
      <rPr>
        <sz val="16"/>
        <color indexed="8"/>
        <rFont val="標楷體"/>
        <family val="4"/>
      </rPr>
      <t>中央銀行</t>
    </r>
  </si>
  <si>
    <r>
      <t>2.</t>
    </r>
    <r>
      <rPr>
        <sz val="16"/>
        <color indexed="8"/>
        <rFont val="標楷體"/>
        <family val="4"/>
      </rPr>
      <t>臺灣糖業公司</t>
    </r>
  </si>
  <si>
    <r>
      <t>3.</t>
    </r>
    <r>
      <rPr>
        <sz val="16"/>
        <color indexed="8"/>
        <rFont val="標楷體"/>
        <family val="4"/>
      </rPr>
      <t>臺鹽實業公司</t>
    </r>
  </si>
  <si>
    <r>
      <t>4.</t>
    </r>
    <r>
      <rPr>
        <sz val="16"/>
        <color indexed="8"/>
        <rFont val="標楷體"/>
        <family val="4"/>
      </rPr>
      <t>中國造船公司</t>
    </r>
  </si>
  <si>
    <r>
      <t>5.</t>
    </r>
    <r>
      <rPr>
        <sz val="16"/>
        <color indexed="8"/>
        <rFont val="標楷體"/>
        <family val="4"/>
      </rPr>
      <t>中國石油公司</t>
    </r>
  </si>
  <si>
    <r>
      <t>6.</t>
    </r>
    <r>
      <rPr>
        <sz val="16"/>
        <color indexed="8"/>
        <rFont val="標楷體"/>
        <family val="4"/>
      </rPr>
      <t>臺灣電力公司</t>
    </r>
  </si>
  <si>
    <r>
      <t>7.</t>
    </r>
    <r>
      <rPr>
        <sz val="16"/>
        <color indexed="8"/>
        <rFont val="標楷體"/>
        <family val="4"/>
      </rPr>
      <t>漢翔航空工業公司</t>
    </r>
  </si>
  <si>
    <t>機  關  名  稱</t>
  </si>
  <si>
    <t>可  支  用  預  算  數</t>
  </si>
  <si>
    <t>以前年度保留數</t>
  </si>
  <si>
    <t>本年度
預算數</t>
  </si>
  <si>
    <t>奉准先行辦理補辦預算</t>
  </si>
  <si>
    <t>合計</t>
  </si>
  <si>
    <t>實支數</t>
  </si>
  <si>
    <t>節餘數</t>
  </si>
  <si>
    <t>占可支用預算數％</t>
  </si>
  <si>
    <t xml:space="preserve"> </t>
  </si>
  <si>
    <t>勞委會主管</t>
  </si>
  <si>
    <t>行政院衛生署主管</t>
  </si>
  <si>
    <t xml:space="preserve"> </t>
  </si>
  <si>
    <r>
      <t xml:space="preserve">    </t>
    </r>
    <r>
      <rPr>
        <sz val="16"/>
        <rFont val="標楷體"/>
        <family val="4"/>
      </rPr>
      <t xml:space="preserve">   </t>
    </r>
  </si>
  <si>
    <t>應付未付數</t>
  </si>
  <si>
    <r>
      <t>占累計分配數
％</t>
    </r>
    <r>
      <rPr>
        <b/>
        <sz val="16"/>
        <rFont val="Times New Roman"/>
        <family val="1"/>
      </rPr>
      <t xml:space="preserve"> </t>
    </r>
  </si>
  <si>
    <r>
      <t>8.</t>
    </r>
    <r>
      <rPr>
        <sz val="16"/>
        <color indexed="8"/>
        <rFont val="標楷體"/>
        <family val="4"/>
      </rPr>
      <t>唐榮鐵工廠公司</t>
    </r>
  </si>
  <si>
    <r>
      <t>10.</t>
    </r>
    <r>
      <rPr>
        <sz val="16"/>
        <color indexed="8"/>
        <rFont val="標楷體"/>
        <family val="4"/>
      </rPr>
      <t>中國輸出入銀行</t>
    </r>
  </si>
  <si>
    <r>
      <t>11.</t>
    </r>
    <r>
      <rPr>
        <sz val="16"/>
        <color indexed="8"/>
        <rFont val="標楷體"/>
        <family val="4"/>
      </rPr>
      <t>中央信託局</t>
    </r>
  </si>
  <si>
    <r>
      <t>9.</t>
    </r>
    <r>
      <rPr>
        <sz val="16"/>
        <color indexed="8"/>
        <rFont val="標楷體"/>
        <family val="4"/>
      </rPr>
      <t>臺灣省自來水公司</t>
    </r>
  </si>
  <si>
    <r>
      <t>12.</t>
    </r>
    <r>
      <rPr>
        <sz val="16"/>
        <color indexed="8"/>
        <rFont val="標楷體"/>
        <family val="4"/>
      </rPr>
      <t>中央存款保險公司</t>
    </r>
  </si>
  <si>
    <r>
      <t>13.</t>
    </r>
    <r>
      <rPr>
        <sz val="16"/>
        <color indexed="8"/>
        <rFont val="標楷體"/>
        <family val="4"/>
      </rPr>
      <t>臺灣銀行</t>
    </r>
  </si>
  <si>
    <r>
      <t>14.</t>
    </r>
    <r>
      <rPr>
        <sz val="16"/>
        <color indexed="8"/>
        <rFont val="標楷體"/>
        <family val="4"/>
      </rPr>
      <t>臺灣土地銀行</t>
    </r>
  </si>
  <si>
    <r>
      <t>15.</t>
    </r>
    <r>
      <rPr>
        <sz val="16"/>
        <color indexed="8"/>
        <rFont val="標楷體"/>
        <family val="4"/>
      </rPr>
      <t>合作金庫銀行</t>
    </r>
  </si>
  <si>
    <r>
      <t>16.</t>
    </r>
    <r>
      <rPr>
        <sz val="16"/>
        <color indexed="8"/>
        <rFont val="標楷體"/>
        <family val="4"/>
      </rPr>
      <t>財政部印刷廠</t>
    </r>
  </si>
  <si>
    <r>
      <t>17.</t>
    </r>
    <r>
      <rPr>
        <sz val="16"/>
        <color indexed="8"/>
        <rFont val="標楷體"/>
        <family val="4"/>
      </rPr>
      <t>臺灣菸酒公司</t>
    </r>
  </si>
  <si>
    <r>
      <t>18.</t>
    </r>
    <r>
      <rPr>
        <sz val="16"/>
        <color indexed="8"/>
        <rFont val="標楷體"/>
        <family val="4"/>
      </rPr>
      <t>中華郵政公司</t>
    </r>
  </si>
  <si>
    <r>
      <t>19.</t>
    </r>
    <r>
      <rPr>
        <sz val="16"/>
        <color indexed="8"/>
        <rFont val="標楷體"/>
        <family val="4"/>
      </rPr>
      <t>中華電信公司</t>
    </r>
  </si>
  <si>
    <r>
      <t>20.</t>
    </r>
    <r>
      <rPr>
        <sz val="16"/>
        <color indexed="8"/>
        <rFont val="標楷體"/>
        <family val="4"/>
      </rPr>
      <t>臺灣鐵路管理局</t>
    </r>
  </si>
  <si>
    <r>
      <t>21.</t>
    </r>
    <r>
      <rPr>
        <sz val="16"/>
        <color indexed="8"/>
        <rFont val="標楷體"/>
        <family val="4"/>
      </rPr>
      <t>基隆港務局</t>
    </r>
  </si>
  <si>
    <r>
      <t>22.</t>
    </r>
    <r>
      <rPr>
        <sz val="16"/>
        <color indexed="8"/>
        <rFont val="標楷體"/>
        <family val="4"/>
      </rPr>
      <t>臺中港務局</t>
    </r>
  </si>
  <si>
    <r>
      <t>23.</t>
    </r>
    <r>
      <rPr>
        <sz val="16"/>
        <color indexed="8"/>
        <rFont val="標楷體"/>
        <family val="4"/>
      </rPr>
      <t>高雄港務局</t>
    </r>
  </si>
  <si>
    <r>
      <t>24.</t>
    </r>
    <r>
      <rPr>
        <sz val="16"/>
        <color indexed="8"/>
        <rFont val="標楷體"/>
        <family val="4"/>
      </rPr>
      <t>花蓮港務局</t>
    </r>
  </si>
  <si>
    <r>
      <t>25.</t>
    </r>
    <r>
      <rPr>
        <sz val="16"/>
        <color indexed="8"/>
        <rFont val="標楷體"/>
        <family val="4"/>
      </rPr>
      <t>榮民工程公司</t>
    </r>
  </si>
  <si>
    <r>
      <t>26.</t>
    </r>
    <r>
      <rPr>
        <sz val="16"/>
        <color indexed="8"/>
        <rFont val="標楷體"/>
        <family val="4"/>
      </rPr>
      <t>勞工保險局</t>
    </r>
  </si>
  <si>
    <r>
      <t>27.</t>
    </r>
    <r>
      <rPr>
        <sz val="16"/>
        <color indexed="8"/>
        <rFont val="標楷體"/>
        <family val="4"/>
      </rPr>
      <t>中央健康保險局</t>
    </r>
  </si>
  <si>
    <r>
      <t>28.</t>
    </r>
    <r>
      <rPr>
        <sz val="16"/>
        <color indexed="8"/>
        <rFont val="標楷體"/>
        <family val="4"/>
      </rPr>
      <t>中央造幣廠</t>
    </r>
  </si>
  <si>
    <r>
      <t>29.</t>
    </r>
    <r>
      <rPr>
        <sz val="16"/>
        <color indexed="8"/>
        <rFont val="標楷體"/>
        <family val="4"/>
      </rPr>
      <t>中央印製廠</t>
    </r>
  </si>
  <si>
    <r>
      <t>九十二年度中央政府國營事業截至</t>
    </r>
    <r>
      <rPr>
        <b/>
        <sz val="22"/>
        <rFont val="Times New Roman"/>
        <family val="1"/>
      </rPr>
      <t>92</t>
    </r>
    <r>
      <rPr>
        <b/>
        <sz val="22"/>
        <rFont val="標楷體"/>
        <family val="4"/>
      </rPr>
      <t>年</t>
    </r>
    <r>
      <rPr>
        <b/>
        <sz val="22"/>
        <rFont val="Times New Roman"/>
        <family val="1"/>
      </rPr>
      <t>6</t>
    </r>
    <r>
      <rPr>
        <b/>
        <sz val="22"/>
        <rFont val="標楷體"/>
        <family val="4"/>
      </rPr>
      <t>月底固定資產投資計畫預算執行情形表</t>
    </r>
  </si>
  <si>
    <r>
      <t xml:space="preserve">        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</t>
    </r>
  </si>
  <si>
    <r>
      <t xml:space="preserve">       </t>
    </r>
    <r>
      <rPr>
        <sz val="16"/>
        <rFont val="標楷體"/>
        <family val="4"/>
      </rPr>
      <t>已編列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預算</t>
    </r>
    <r>
      <rPr>
        <sz val="16"/>
        <rFont val="Times New Roman"/>
        <family val="1"/>
      </rPr>
      <t>1,239</t>
    </r>
    <r>
      <rPr>
        <sz val="16"/>
        <rFont val="標楷體"/>
        <family val="4"/>
      </rPr>
      <t>億元，累計支用數</t>
    </r>
    <r>
      <rPr>
        <sz val="16"/>
        <rFont val="Times New Roman"/>
        <family val="1"/>
      </rPr>
      <t xml:space="preserve"> 859</t>
    </r>
    <r>
      <rPr>
        <sz val="16"/>
        <rFont val="標楷體"/>
        <family val="4"/>
      </rPr>
      <t>億元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，保留數</t>
    </r>
    <r>
      <rPr>
        <sz val="16"/>
        <rFont val="Times New Roman"/>
        <family val="1"/>
      </rPr>
      <t>380</t>
    </r>
    <r>
      <rPr>
        <sz val="16"/>
        <rFont val="標楷體"/>
        <family val="4"/>
      </rPr>
      <t>億元；截至九十二年六月底止執行以前年度保留數，計累計分配數</t>
    </r>
    <r>
      <rPr>
        <sz val="16"/>
        <rFont val="Times New Roman"/>
        <family val="1"/>
      </rPr>
      <t>92</t>
    </r>
    <r>
      <rPr>
        <sz val="16"/>
        <rFont val="標楷體"/>
        <family val="4"/>
      </rPr>
      <t>億元，累計實支數</t>
    </r>
    <r>
      <rPr>
        <sz val="16"/>
        <rFont val="Times New Roman"/>
        <family val="1"/>
      </rPr>
      <t>48</t>
    </r>
    <r>
      <rPr>
        <sz val="16"/>
        <rFont val="標楷體"/>
        <family val="4"/>
      </rPr>
      <t>億元。</t>
    </r>
    <r>
      <rPr>
        <sz val="16"/>
        <rFont val="Times New Roman"/>
        <family val="1"/>
      </rPr>
      <t xml:space="preserve">)        </t>
    </r>
  </si>
  <si>
    <r>
      <t>註：本表不含台電公司核四計畫（原計畫投資總額</t>
    </r>
    <r>
      <rPr>
        <sz val="16"/>
        <rFont val="Times New Roman"/>
        <family val="1"/>
      </rPr>
      <t>1,080</t>
    </r>
    <r>
      <rPr>
        <sz val="16"/>
        <rFont val="標楷體"/>
        <family val="4"/>
      </rPr>
      <t>億元，</t>
    </r>
    <r>
      <rPr>
        <sz val="16"/>
        <rFont val="Times New Roman"/>
        <family val="1"/>
      </rPr>
      <t>75-82</t>
    </r>
    <r>
      <rPr>
        <sz val="16"/>
        <rFont val="標楷體"/>
        <family val="4"/>
      </rPr>
      <t>年度追加</t>
    </r>
    <r>
      <rPr>
        <sz val="16"/>
        <rFont val="Times New Roman"/>
        <family val="1"/>
      </rPr>
      <t>704</t>
    </r>
    <r>
      <rPr>
        <sz val="16"/>
        <rFont val="標楷體"/>
        <family val="4"/>
      </rPr>
      <t>億元，</t>
    </r>
    <r>
      <rPr>
        <sz val="16"/>
        <rFont val="Times New Roman"/>
        <family val="1"/>
      </rPr>
      <t>83</t>
    </r>
    <r>
      <rPr>
        <sz val="16"/>
        <rFont val="標楷體"/>
        <family val="4"/>
      </rPr>
      <t>年度計畫變更減列</t>
    </r>
    <r>
      <rPr>
        <sz val="16"/>
        <rFont val="Times New Roman"/>
        <family val="1"/>
      </rPr>
      <t>87</t>
    </r>
    <r>
      <rPr>
        <sz val="16"/>
        <rFont val="標楷體"/>
        <family val="4"/>
      </rPr>
      <t>億元，合計為</t>
    </r>
    <r>
      <rPr>
        <sz val="16"/>
        <rFont val="Times New Roman"/>
        <family val="1"/>
      </rPr>
      <t>1,697</t>
    </r>
    <r>
      <rPr>
        <sz val="16"/>
        <rFont val="標楷體"/>
        <family val="4"/>
      </rPr>
      <t>億元；截至九十一年度決算，</t>
    </r>
    <r>
      <rPr>
        <sz val="16"/>
        <rFont val="Times New Roman"/>
        <family val="1"/>
      </rPr>
      <t xml:space="preserve">        </t>
    </r>
  </si>
  <si>
    <r>
      <t>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至</t>
    </r>
    <r>
      <rPr>
        <b/>
        <sz val="16"/>
        <rFont val="Times New Roman"/>
        <family val="1"/>
      </rPr>
      <t xml:space="preserve"> 92 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 6 </t>
    </r>
    <r>
      <rPr>
        <b/>
        <sz val="16"/>
        <rFont val="標楷體"/>
        <family val="4"/>
      </rPr>
      <t>月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底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累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計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行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</si>
  <si>
    <t xml:space="preserve">
截至92年6月底累計分配數 </t>
  </si>
  <si>
    <t>附表六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</si>
</sst>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General_)"/>
    <numFmt numFmtId="182" formatCode="#,##0_ "/>
    <numFmt numFmtId="183" formatCode="0_ "/>
    <numFmt numFmtId="184" formatCode="#,##0.0"/>
    <numFmt numFmtId="185" formatCode="#,##0.00_ "/>
  </numFmts>
  <fonts count="25"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b/>
      <sz val="16"/>
      <name val="Times New Roman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b/>
      <sz val="16"/>
      <name val="新細明體"/>
      <family val="1"/>
    </font>
    <font>
      <sz val="12"/>
      <name val="標楷體"/>
      <family val="4"/>
    </font>
    <font>
      <sz val="2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1" fontId="9" fillId="2" borderId="1" applyNumberFormat="0" applyFont="0" applyFill="0" applyBorder="0">
      <alignment horizontal="center" vertical="center"/>
      <protection/>
    </xf>
    <xf numFmtId="180" fontId="1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4" fontId="0" fillId="0" borderId="0" xfId="0" applyAlignment="1">
      <alignment/>
    </xf>
    <xf numFmtId="0" fontId="11" fillId="0" borderId="0" xfId="19">
      <alignment/>
      <protection/>
    </xf>
    <xf numFmtId="4" fontId="0" fillId="0" borderId="0" xfId="0" applyFill="1" applyAlignment="1">
      <alignment/>
    </xf>
    <xf numFmtId="4" fontId="0" fillId="0" borderId="0" xfId="0" applyFill="1" applyBorder="1" applyAlignment="1">
      <alignment/>
    </xf>
    <xf numFmtId="4" fontId="0" fillId="0" borderId="0" xfId="0" applyBorder="1" applyAlignment="1">
      <alignment/>
    </xf>
    <xf numFmtId="0" fontId="11" fillId="0" borderId="0" xfId="19" applyFont="1" applyFill="1">
      <alignment/>
      <protection/>
    </xf>
    <xf numFmtId="4" fontId="0" fillId="0" borderId="0" xfId="0" applyFont="1" applyFill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Font="1" applyFill="1" applyAlignment="1" applyProtection="1">
      <alignment/>
      <protection locked="0"/>
    </xf>
    <xf numFmtId="3" fontId="14" fillId="0" borderId="1" xfId="19" applyNumberFormat="1" applyFont="1" applyFill="1" applyBorder="1" applyAlignment="1" applyProtection="1">
      <alignment horizontal="right" vertical="center"/>
      <protection locked="0"/>
    </xf>
    <xf numFmtId="3" fontId="6" fillId="0" borderId="1" xfId="19" applyNumberFormat="1" applyFont="1" applyFill="1" applyBorder="1" applyAlignment="1" applyProtection="1">
      <alignment horizontal="right" vertical="center"/>
      <protection locked="0"/>
    </xf>
    <xf numFmtId="4" fontId="6" fillId="0" borderId="0" xfId="0" applyFont="1" applyAlignment="1" applyProtection="1">
      <alignment/>
      <protection locked="0"/>
    </xf>
    <xf numFmtId="4" fontId="6" fillId="0" borderId="0" xfId="0" applyFont="1" applyFill="1" applyAlignment="1" applyProtection="1">
      <alignment/>
      <protection locked="0"/>
    </xf>
    <xf numFmtId="41" fontId="14" fillId="0" borderId="1" xfId="19" applyNumberFormat="1" applyFont="1" applyFill="1" applyBorder="1" applyAlignment="1" applyProtection="1">
      <alignment horizontal="right" vertical="center"/>
      <protection/>
    </xf>
    <xf numFmtId="41" fontId="14" fillId="0" borderId="1" xfId="19" applyNumberFormat="1" applyFont="1" applyFill="1" applyBorder="1" applyAlignment="1" applyProtection="1" quotePrefix="1">
      <alignment horizontal="right" vertical="center"/>
      <protection/>
    </xf>
    <xf numFmtId="41" fontId="14" fillId="0" borderId="1" xfId="19" applyNumberFormat="1" applyFont="1" applyFill="1" applyBorder="1" applyAlignment="1" applyProtection="1">
      <alignment horizontal="right" vertical="center"/>
      <protection locked="0"/>
    </xf>
    <xf numFmtId="41" fontId="6" fillId="0" borderId="1" xfId="19" applyNumberFormat="1" applyFont="1" applyFill="1" applyBorder="1" applyAlignment="1" applyProtection="1" quotePrefix="1">
      <alignment horizontal="right" vertical="center" wrapText="1"/>
      <protection locked="0"/>
    </xf>
    <xf numFmtId="41" fontId="6" fillId="0" borderId="1" xfId="19" applyNumberFormat="1" applyFont="1" applyFill="1" applyBorder="1" applyAlignment="1" applyProtection="1" quotePrefix="1">
      <alignment horizontal="right" vertical="center"/>
      <protection/>
    </xf>
    <xf numFmtId="41" fontId="6" fillId="0" borderId="1" xfId="19" applyNumberFormat="1" applyFont="1" applyFill="1" applyBorder="1" applyAlignment="1" applyProtection="1">
      <alignment horizontal="right" vertical="center" wrapText="1"/>
      <protection locked="0"/>
    </xf>
    <xf numFmtId="41" fontId="6" fillId="0" borderId="1" xfId="19" applyNumberFormat="1" applyFont="1" applyFill="1" applyBorder="1" applyAlignment="1" applyProtection="1">
      <alignment horizontal="right" vertical="center"/>
      <protection locked="0"/>
    </xf>
    <xf numFmtId="3" fontId="17" fillId="0" borderId="1" xfId="19" applyNumberFormat="1" applyFont="1" applyFill="1" applyBorder="1" applyAlignment="1" applyProtection="1">
      <alignment horizontal="left" vertical="center" wrapText="1" indent="1"/>
      <protection/>
    </xf>
    <xf numFmtId="3" fontId="18" fillId="0" borderId="1" xfId="19" applyNumberFormat="1" applyFont="1" applyFill="1" applyBorder="1" applyAlignment="1" applyProtection="1" quotePrefix="1">
      <alignment horizontal="left" vertical="center" wrapText="1"/>
      <protection/>
    </xf>
    <xf numFmtId="0" fontId="19" fillId="0" borderId="1" xfId="19" applyFont="1" applyFill="1" applyBorder="1" applyAlignment="1">
      <alignment vertical="center"/>
      <protection/>
    </xf>
    <xf numFmtId="3" fontId="18" fillId="0" borderId="1" xfId="19" applyNumberFormat="1" applyFont="1" applyFill="1" applyBorder="1" applyAlignment="1">
      <alignment horizontal="left" vertical="center" wrapText="1"/>
      <protection/>
    </xf>
    <xf numFmtId="0" fontId="16" fillId="0" borderId="2" xfId="19" applyFont="1" applyFill="1" applyBorder="1" applyAlignment="1" applyProtection="1">
      <alignment horizontal="left" vertical="center"/>
      <protection locked="0"/>
    </xf>
    <xf numFmtId="0" fontId="24" fillId="0" borderId="0" xfId="19" applyFont="1">
      <alignment/>
      <protection/>
    </xf>
    <xf numFmtId="0" fontId="21" fillId="0" borderId="3" xfId="19" applyFont="1" applyFill="1" applyBorder="1" applyAlignment="1">
      <alignment horizontal="center" vertical="center"/>
      <protection/>
    </xf>
    <xf numFmtId="0" fontId="19" fillId="0" borderId="4" xfId="19" applyFont="1" applyFill="1" applyBorder="1" applyAlignment="1">
      <alignment horizontal="center" vertical="center" wrapText="1"/>
      <protection/>
    </xf>
    <xf numFmtId="0" fontId="22" fillId="0" borderId="5" xfId="19" applyFont="1" applyFill="1" applyBorder="1" applyAlignment="1">
      <alignment horizontal="center" vertical="center" wrapText="1"/>
      <protection/>
    </xf>
    <xf numFmtId="3" fontId="6" fillId="0" borderId="0" xfId="19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Font="1" applyFill="1" applyBorder="1" applyAlignment="1" applyProtection="1">
      <alignment/>
      <protection locked="0"/>
    </xf>
    <xf numFmtId="0" fontId="19" fillId="0" borderId="5" xfId="19" applyFont="1" applyFill="1" applyBorder="1" applyAlignment="1">
      <alignment horizontal="center" vertical="center" wrapText="1"/>
      <protection/>
    </xf>
    <xf numFmtId="0" fontId="19" fillId="0" borderId="1" xfId="19" applyFont="1" applyFill="1" applyBorder="1" applyAlignment="1">
      <alignment horizontal="center" vertical="center" wrapText="1"/>
      <protection/>
    </xf>
    <xf numFmtId="0" fontId="19" fillId="0" borderId="6" xfId="19" applyFont="1" applyFill="1" applyBorder="1" applyAlignment="1">
      <alignment horizontal="center" vertical="center" wrapText="1"/>
      <protection/>
    </xf>
    <xf numFmtId="0" fontId="19" fillId="0" borderId="7" xfId="19" applyFont="1" applyFill="1" applyBorder="1" applyAlignment="1">
      <alignment horizontal="center" vertical="center" wrapText="1"/>
      <protection/>
    </xf>
    <xf numFmtId="0" fontId="22" fillId="0" borderId="7" xfId="19" applyFont="1" applyFill="1" applyBorder="1" applyAlignment="1">
      <alignment horizontal="center" vertical="center" wrapText="1"/>
      <protection/>
    </xf>
    <xf numFmtId="0" fontId="22" fillId="0" borderId="8" xfId="19" applyFont="1" applyFill="1" applyBorder="1" applyAlignment="1">
      <alignment horizontal="center" vertical="center" wrapText="1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表五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771525</xdr:colOff>
      <xdr:row>1</xdr:row>
      <xdr:rowOff>180975</xdr:rowOff>
    </xdr:from>
    <xdr:ext cx="1704975" cy="285750"/>
    <xdr:sp>
      <xdr:nvSpPr>
        <xdr:cNvPr id="1" name="TextBox 1"/>
        <xdr:cNvSpPr txBox="1">
          <a:spLocks noChangeArrowheads="1"/>
        </xdr:cNvSpPr>
      </xdr:nvSpPr>
      <xdr:spPr>
        <a:xfrm>
          <a:off x="12677775" y="438150"/>
          <a:ext cx="1704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單位：百萬元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065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編審-損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3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5" zoomScaleNormal="75" workbookViewId="0" topLeftCell="A1">
      <selection activeCell="A2" sqref="A2:L2"/>
    </sheetView>
  </sheetViews>
  <sheetFormatPr defaultColWidth="8.88671875" defaultRowHeight="20.25" customHeight="1"/>
  <cols>
    <col min="1" max="1" width="37.99609375" style="0" customWidth="1"/>
    <col min="2" max="2" width="11.4453125" style="0" customWidth="1"/>
    <col min="3" max="3" width="13.21484375" style="0" customWidth="1"/>
    <col min="4" max="4" width="11.88671875" style="0" customWidth="1"/>
    <col min="5" max="5" width="10.6640625" style="0" customWidth="1"/>
    <col min="6" max="6" width="11.99609375" style="0" customWidth="1"/>
    <col min="7" max="8" width="10.6640625" style="0" customWidth="1"/>
    <col min="9" max="9" width="9.88671875" style="0" customWidth="1"/>
    <col min="10" max="10" width="10.4453125" style="0" customWidth="1"/>
    <col min="11" max="11" width="14.21484375" style="0" customWidth="1"/>
    <col min="12" max="12" width="13.88671875" style="6" customWidth="1"/>
  </cols>
  <sheetData>
    <row r="1" spans="1:12" ht="20.25" customHeight="1">
      <c r="A1" s="25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</row>
    <row r="2" spans="1:12" ht="37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6.75" customHeight="1">
      <c r="A3" s="32" t="s">
        <v>15</v>
      </c>
      <c r="B3" s="32" t="s">
        <v>16</v>
      </c>
      <c r="C3" s="32"/>
      <c r="D3" s="32"/>
      <c r="E3" s="32"/>
      <c r="F3" s="32" t="s">
        <v>58</v>
      </c>
      <c r="G3" s="33" t="s">
        <v>57</v>
      </c>
      <c r="H3" s="34"/>
      <c r="I3" s="34"/>
      <c r="J3" s="34"/>
      <c r="K3" s="35"/>
      <c r="L3" s="36"/>
    </row>
    <row r="4" spans="1:12" ht="38.25" customHeight="1">
      <c r="A4" s="32"/>
      <c r="B4" s="32" t="s">
        <v>17</v>
      </c>
      <c r="C4" s="32" t="s">
        <v>18</v>
      </c>
      <c r="D4" s="32" t="s">
        <v>19</v>
      </c>
      <c r="E4" s="32" t="s">
        <v>20</v>
      </c>
      <c r="F4" s="32"/>
      <c r="G4" s="27" t="s">
        <v>21</v>
      </c>
      <c r="H4" s="27" t="s">
        <v>29</v>
      </c>
      <c r="I4" s="32" t="s">
        <v>22</v>
      </c>
      <c r="J4" s="32" t="s">
        <v>20</v>
      </c>
      <c r="K4" s="27" t="s">
        <v>23</v>
      </c>
      <c r="L4" s="27" t="s">
        <v>30</v>
      </c>
    </row>
    <row r="5" spans="1:12" s="2" customFormat="1" ht="39.75" customHeight="1">
      <c r="A5" s="32"/>
      <c r="B5" s="32"/>
      <c r="C5" s="32"/>
      <c r="D5" s="32"/>
      <c r="E5" s="32"/>
      <c r="F5" s="32"/>
      <c r="G5" s="31"/>
      <c r="H5" s="31"/>
      <c r="I5" s="32"/>
      <c r="J5" s="32"/>
      <c r="K5" s="28"/>
      <c r="L5" s="28"/>
    </row>
    <row r="6" spans="1:12" s="2" customFormat="1" ht="27" customHeight="1">
      <c r="A6" s="23" t="s">
        <v>1</v>
      </c>
      <c r="B6" s="13">
        <f aca="true" t="shared" si="0" ref="B6:I6">B7+B9+B18+B27+B35+B37+B39</f>
        <v>17092</v>
      </c>
      <c r="C6" s="13">
        <f t="shared" si="0"/>
        <v>192090</v>
      </c>
      <c r="D6" s="13">
        <f t="shared" si="0"/>
        <v>202</v>
      </c>
      <c r="E6" s="14">
        <f>SUM(B6:D6)</f>
        <v>209384</v>
      </c>
      <c r="F6" s="13">
        <f t="shared" si="0"/>
        <v>85421</v>
      </c>
      <c r="G6" s="13">
        <f t="shared" si="0"/>
        <v>70739</v>
      </c>
      <c r="H6" s="13">
        <f t="shared" si="0"/>
        <v>4557</v>
      </c>
      <c r="I6" s="13">
        <f t="shared" si="0"/>
        <v>534</v>
      </c>
      <c r="J6" s="15">
        <f>SUM(G6:I6)</f>
        <v>75830</v>
      </c>
      <c r="K6" s="9">
        <f aca="true" t="shared" si="1" ref="K6:K44">IF(E6&gt;0,ROUND(J6/E6*100,4),0)</f>
        <v>36.2158</v>
      </c>
      <c r="L6" s="9">
        <f aca="true" t="shared" si="2" ref="L6:L44">IF(F6&gt;0,ROUND(J6/F6*100,4),0)</f>
        <v>88.7721</v>
      </c>
    </row>
    <row r="7" spans="1:12" s="2" customFormat="1" ht="27" customHeight="1">
      <c r="A7" s="21" t="s">
        <v>2</v>
      </c>
      <c r="B7" s="13"/>
      <c r="C7" s="13">
        <f>C8</f>
        <v>28</v>
      </c>
      <c r="D7" s="13"/>
      <c r="E7" s="14">
        <f>SUM(B7:D7)</f>
        <v>28</v>
      </c>
      <c r="F7" s="13">
        <f>F8</f>
        <v>15</v>
      </c>
      <c r="G7" s="13">
        <f>G8</f>
        <v>16</v>
      </c>
      <c r="H7" s="13">
        <f>H8</f>
        <v>9</v>
      </c>
      <c r="I7" s="13"/>
      <c r="J7" s="15">
        <f aca="true" t="shared" si="3" ref="J7:J44">SUM(G7:I7)</f>
        <v>25</v>
      </c>
      <c r="K7" s="9">
        <f t="shared" si="1"/>
        <v>89.2857</v>
      </c>
      <c r="L7" s="9">
        <v>3933</v>
      </c>
    </row>
    <row r="8" spans="1:12" s="2" customFormat="1" ht="27" customHeight="1">
      <c r="A8" s="20" t="s">
        <v>8</v>
      </c>
      <c r="B8" s="16"/>
      <c r="C8" s="16">
        <v>28</v>
      </c>
      <c r="D8" s="16"/>
      <c r="E8" s="17">
        <f>SUM(B8:D8)</f>
        <v>28</v>
      </c>
      <c r="F8" s="18">
        <v>15</v>
      </c>
      <c r="G8" s="18">
        <v>16</v>
      </c>
      <c r="H8" s="18">
        <v>9</v>
      </c>
      <c r="I8" s="18"/>
      <c r="J8" s="19">
        <f t="shared" si="3"/>
        <v>25</v>
      </c>
      <c r="K8" s="10">
        <f t="shared" si="1"/>
        <v>89.2857</v>
      </c>
      <c r="L8" s="10">
        <v>3933</v>
      </c>
    </row>
    <row r="9" spans="1:12" s="2" customFormat="1" ht="27" customHeight="1">
      <c r="A9" s="21" t="s">
        <v>3</v>
      </c>
      <c r="B9" s="13">
        <f aca="true" t="shared" si="4" ref="B9:I9">SUM(B10:B17)</f>
        <v>7137</v>
      </c>
      <c r="C9" s="13">
        <f t="shared" si="4"/>
        <v>133715</v>
      </c>
      <c r="D9" s="13">
        <f t="shared" si="4"/>
        <v>171</v>
      </c>
      <c r="E9" s="14">
        <f>SUM(B9:D9)</f>
        <v>141023</v>
      </c>
      <c r="F9" s="13">
        <f t="shared" si="4"/>
        <v>64215</v>
      </c>
      <c r="G9" s="13">
        <f t="shared" si="4"/>
        <v>54349</v>
      </c>
      <c r="H9" s="13">
        <f t="shared" si="4"/>
        <v>2175</v>
      </c>
      <c r="I9" s="13">
        <f t="shared" si="4"/>
        <v>104</v>
      </c>
      <c r="J9" s="15">
        <f t="shared" si="3"/>
        <v>56628</v>
      </c>
      <c r="K9" s="9">
        <f t="shared" si="1"/>
        <v>40.1552</v>
      </c>
      <c r="L9" s="9">
        <f t="shared" si="2"/>
        <v>88.185</v>
      </c>
    </row>
    <row r="10" spans="1:12" s="2" customFormat="1" ht="27" customHeight="1">
      <c r="A10" s="20" t="s">
        <v>9</v>
      </c>
      <c r="B10" s="16">
        <v>440</v>
      </c>
      <c r="C10" s="16">
        <v>2671</v>
      </c>
      <c r="D10" s="16">
        <v>137</v>
      </c>
      <c r="E10" s="17">
        <f>SUM(B10:D10)</f>
        <v>3248</v>
      </c>
      <c r="F10" s="18">
        <v>1509</v>
      </c>
      <c r="G10" s="18">
        <v>747</v>
      </c>
      <c r="H10" s="18">
        <v>175</v>
      </c>
      <c r="I10" s="18">
        <v>41</v>
      </c>
      <c r="J10" s="19">
        <f t="shared" si="3"/>
        <v>963</v>
      </c>
      <c r="K10" s="10">
        <f t="shared" si="1"/>
        <v>29.649</v>
      </c>
      <c r="L10" s="10">
        <f t="shared" si="2"/>
        <v>63.8171</v>
      </c>
    </row>
    <row r="11" spans="1:12" s="2" customFormat="1" ht="27" customHeight="1">
      <c r="A11" s="20" t="s">
        <v>10</v>
      </c>
      <c r="B11" s="16">
        <v>38</v>
      </c>
      <c r="C11" s="16">
        <v>147</v>
      </c>
      <c r="D11" s="16"/>
      <c r="E11" s="17">
        <f aca="true" t="shared" si="5" ref="E11:E27">SUM(B11:D11)</f>
        <v>185</v>
      </c>
      <c r="F11" s="18">
        <v>75</v>
      </c>
      <c r="G11" s="18">
        <v>23</v>
      </c>
      <c r="H11" s="18"/>
      <c r="I11" s="18"/>
      <c r="J11" s="19">
        <f t="shared" si="3"/>
        <v>23</v>
      </c>
      <c r="K11" s="10">
        <f t="shared" si="1"/>
        <v>12.4324</v>
      </c>
      <c r="L11" s="10">
        <f t="shared" si="2"/>
        <v>30.6667</v>
      </c>
    </row>
    <row r="12" spans="1:12" s="2" customFormat="1" ht="27" customHeight="1">
      <c r="A12" s="20" t="s">
        <v>11</v>
      </c>
      <c r="B12" s="16">
        <v>6</v>
      </c>
      <c r="C12" s="16">
        <v>123</v>
      </c>
      <c r="D12" s="16"/>
      <c r="E12" s="17">
        <f t="shared" si="5"/>
        <v>129</v>
      </c>
      <c r="F12" s="18">
        <v>21</v>
      </c>
      <c r="G12" s="18">
        <v>10</v>
      </c>
      <c r="H12" s="18"/>
      <c r="I12" s="18"/>
      <c r="J12" s="19">
        <f t="shared" si="3"/>
        <v>10</v>
      </c>
      <c r="K12" s="10">
        <f t="shared" si="1"/>
        <v>7.7519</v>
      </c>
      <c r="L12" s="10">
        <f t="shared" si="2"/>
        <v>47.619</v>
      </c>
    </row>
    <row r="13" spans="1:12" s="2" customFormat="1" ht="27" customHeight="1">
      <c r="A13" s="20" t="s">
        <v>12</v>
      </c>
      <c r="B13" s="16">
        <v>1456</v>
      </c>
      <c r="C13" s="16">
        <v>8992</v>
      </c>
      <c r="D13" s="16">
        <v>34</v>
      </c>
      <c r="E13" s="17">
        <f t="shared" si="5"/>
        <v>10482</v>
      </c>
      <c r="F13" s="18">
        <v>3830</v>
      </c>
      <c r="G13" s="18">
        <v>3254</v>
      </c>
      <c r="H13" s="18">
        <v>933</v>
      </c>
      <c r="I13" s="18"/>
      <c r="J13" s="19">
        <f t="shared" si="3"/>
        <v>4187</v>
      </c>
      <c r="K13" s="10">
        <f t="shared" si="1"/>
        <v>39.9447</v>
      </c>
      <c r="L13" s="10">
        <f t="shared" si="2"/>
        <v>109.3211</v>
      </c>
    </row>
    <row r="14" spans="1:12" s="2" customFormat="1" ht="27" customHeight="1">
      <c r="A14" s="20" t="s">
        <v>13</v>
      </c>
      <c r="B14" s="16">
        <v>649</v>
      </c>
      <c r="C14" s="16">
        <v>111391</v>
      </c>
      <c r="D14" s="16"/>
      <c r="E14" s="17">
        <f t="shared" si="5"/>
        <v>112040</v>
      </c>
      <c r="F14" s="18">
        <v>53740</v>
      </c>
      <c r="G14" s="18">
        <v>48095</v>
      </c>
      <c r="H14" s="18">
        <v>820</v>
      </c>
      <c r="I14" s="18">
        <v>30</v>
      </c>
      <c r="J14" s="19">
        <f t="shared" si="3"/>
        <v>48945</v>
      </c>
      <c r="K14" s="10">
        <f t="shared" si="1"/>
        <v>43.6853</v>
      </c>
      <c r="L14" s="10">
        <f t="shared" si="2"/>
        <v>91.0774</v>
      </c>
    </row>
    <row r="15" spans="1:12" s="2" customFormat="1" ht="27" customHeight="1">
      <c r="A15" s="20" t="s">
        <v>14</v>
      </c>
      <c r="B15" s="16">
        <v>17</v>
      </c>
      <c r="C15" s="16">
        <v>485</v>
      </c>
      <c r="D15" s="16"/>
      <c r="E15" s="17">
        <f t="shared" si="5"/>
        <v>502</v>
      </c>
      <c r="F15" s="18">
        <v>60</v>
      </c>
      <c r="G15" s="18">
        <v>28</v>
      </c>
      <c r="H15" s="18"/>
      <c r="I15" s="18"/>
      <c r="J15" s="19">
        <f t="shared" si="3"/>
        <v>28</v>
      </c>
      <c r="K15" s="10">
        <f t="shared" si="1"/>
        <v>5.5777</v>
      </c>
      <c r="L15" s="10">
        <v>58</v>
      </c>
    </row>
    <row r="16" spans="1:12" s="2" customFormat="1" ht="27" customHeight="1">
      <c r="A16" s="20" t="s">
        <v>31</v>
      </c>
      <c r="B16" s="16">
        <v>202</v>
      </c>
      <c r="C16" s="16">
        <v>88</v>
      </c>
      <c r="D16" s="18" t="s">
        <v>27</v>
      </c>
      <c r="E16" s="17">
        <f t="shared" si="5"/>
        <v>290</v>
      </c>
      <c r="F16" s="18">
        <v>145</v>
      </c>
      <c r="G16" s="18">
        <v>13</v>
      </c>
      <c r="H16" s="18"/>
      <c r="I16" s="18">
        <v>7</v>
      </c>
      <c r="J16" s="19">
        <f t="shared" si="3"/>
        <v>20</v>
      </c>
      <c r="K16" s="10">
        <f t="shared" si="1"/>
        <v>6.8966</v>
      </c>
      <c r="L16" s="10">
        <v>20</v>
      </c>
    </row>
    <row r="17" spans="1:12" s="2" customFormat="1" ht="42" customHeight="1">
      <c r="A17" s="20" t="s">
        <v>34</v>
      </c>
      <c r="B17" s="16">
        <v>4329</v>
      </c>
      <c r="C17" s="16">
        <v>9818</v>
      </c>
      <c r="D17" s="16"/>
      <c r="E17" s="17">
        <f t="shared" si="5"/>
        <v>14147</v>
      </c>
      <c r="F17" s="18">
        <v>4835</v>
      </c>
      <c r="G17" s="18">
        <v>2179</v>
      </c>
      <c r="H17" s="18">
        <v>247</v>
      </c>
      <c r="I17" s="18">
        <v>26</v>
      </c>
      <c r="J17" s="19">
        <f t="shared" si="3"/>
        <v>2452</v>
      </c>
      <c r="K17" s="10">
        <f t="shared" si="1"/>
        <v>17.3323</v>
      </c>
      <c r="L17" s="10">
        <f t="shared" si="2"/>
        <v>50.7135</v>
      </c>
    </row>
    <row r="18" spans="1:12" s="2" customFormat="1" ht="27" customHeight="1">
      <c r="A18" s="21" t="s">
        <v>4</v>
      </c>
      <c r="B18" s="13">
        <f>SUM(B19:B26)</f>
        <v>1075</v>
      </c>
      <c r="C18" s="13">
        <f>SUM(C19:C26)</f>
        <v>3990</v>
      </c>
      <c r="D18" s="13">
        <f>SUM(D19:D26)</f>
        <v>0</v>
      </c>
      <c r="E18" s="14">
        <f t="shared" si="5"/>
        <v>5065</v>
      </c>
      <c r="F18" s="13">
        <f>SUM(F19:F26)</f>
        <v>2296</v>
      </c>
      <c r="G18" s="13">
        <f>SUM(G19:G26)</f>
        <v>1297</v>
      </c>
      <c r="H18" s="13">
        <f>SUM(H19:H26)</f>
        <v>1178</v>
      </c>
      <c r="I18" s="13">
        <f>SUM(I19:I26)</f>
        <v>82</v>
      </c>
      <c r="J18" s="15">
        <f t="shared" si="3"/>
        <v>2557</v>
      </c>
      <c r="K18" s="9">
        <f t="shared" si="1"/>
        <v>50.4837</v>
      </c>
      <c r="L18" s="9">
        <f t="shared" si="2"/>
        <v>111.3676</v>
      </c>
    </row>
    <row r="19" spans="1:12" s="2" customFormat="1" ht="27" customHeight="1">
      <c r="A19" s="20" t="s">
        <v>32</v>
      </c>
      <c r="B19" s="18" t="s">
        <v>27</v>
      </c>
      <c r="C19" s="16">
        <v>17</v>
      </c>
      <c r="D19" s="18" t="s">
        <v>27</v>
      </c>
      <c r="E19" s="17">
        <f t="shared" si="5"/>
        <v>17</v>
      </c>
      <c r="F19" s="18">
        <v>11</v>
      </c>
      <c r="G19" s="18">
        <v>13</v>
      </c>
      <c r="H19" s="18"/>
      <c r="I19" s="18"/>
      <c r="J19" s="19">
        <f t="shared" si="3"/>
        <v>13</v>
      </c>
      <c r="K19" s="10">
        <f t="shared" si="1"/>
        <v>76.4706</v>
      </c>
      <c r="L19" s="10">
        <f t="shared" si="2"/>
        <v>118.1818</v>
      </c>
    </row>
    <row r="20" spans="1:12" s="2" customFormat="1" ht="27" customHeight="1">
      <c r="A20" s="20" t="s">
        <v>33</v>
      </c>
      <c r="B20" s="16">
        <v>2</v>
      </c>
      <c r="C20" s="16">
        <v>87</v>
      </c>
      <c r="D20" s="16"/>
      <c r="E20" s="17">
        <f t="shared" si="5"/>
        <v>89</v>
      </c>
      <c r="F20" s="18">
        <v>35</v>
      </c>
      <c r="G20" s="18">
        <v>11</v>
      </c>
      <c r="H20" s="18">
        <v>24</v>
      </c>
      <c r="I20" s="18"/>
      <c r="J20" s="19">
        <f t="shared" si="3"/>
        <v>35</v>
      </c>
      <c r="K20" s="10">
        <f t="shared" si="1"/>
        <v>39.3258</v>
      </c>
      <c r="L20" s="10">
        <f t="shared" si="2"/>
        <v>100</v>
      </c>
    </row>
    <row r="21" spans="1:12" s="2" customFormat="1" ht="27" customHeight="1">
      <c r="A21" s="20" t="s">
        <v>35</v>
      </c>
      <c r="B21" s="16"/>
      <c r="C21" s="16">
        <v>11</v>
      </c>
      <c r="D21" s="16"/>
      <c r="E21" s="17">
        <f t="shared" si="5"/>
        <v>11</v>
      </c>
      <c r="F21" s="18">
        <v>1</v>
      </c>
      <c r="G21" s="18">
        <v>2</v>
      </c>
      <c r="H21" s="18">
        <v>6</v>
      </c>
      <c r="I21" s="18"/>
      <c r="J21" s="19">
        <f t="shared" si="3"/>
        <v>8</v>
      </c>
      <c r="K21" s="10">
        <f t="shared" si="1"/>
        <v>72.7273</v>
      </c>
      <c r="L21" s="10">
        <f t="shared" si="2"/>
        <v>800</v>
      </c>
    </row>
    <row r="22" spans="1:12" s="2" customFormat="1" ht="27" customHeight="1">
      <c r="A22" s="20" t="s">
        <v>36</v>
      </c>
      <c r="B22" s="16">
        <v>324</v>
      </c>
      <c r="C22" s="16">
        <v>650</v>
      </c>
      <c r="D22" s="16"/>
      <c r="E22" s="17">
        <f t="shared" si="5"/>
        <v>974</v>
      </c>
      <c r="F22" s="18">
        <v>438</v>
      </c>
      <c r="G22" s="18">
        <v>144</v>
      </c>
      <c r="H22" s="18">
        <v>445</v>
      </c>
      <c r="I22" s="18"/>
      <c r="J22" s="19">
        <f t="shared" si="3"/>
        <v>589</v>
      </c>
      <c r="K22" s="10">
        <f t="shared" si="1"/>
        <v>60.4723</v>
      </c>
      <c r="L22" s="10">
        <f t="shared" si="2"/>
        <v>134.4749</v>
      </c>
    </row>
    <row r="23" spans="1:12" s="2" customFormat="1" ht="27" customHeight="1">
      <c r="A23" s="20" t="s">
        <v>37</v>
      </c>
      <c r="B23" s="16">
        <v>20</v>
      </c>
      <c r="C23" s="16">
        <v>859</v>
      </c>
      <c r="D23" s="16"/>
      <c r="E23" s="17">
        <f t="shared" si="5"/>
        <v>879</v>
      </c>
      <c r="F23" s="18">
        <v>215</v>
      </c>
      <c r="G23" s="18">
        <v>42</v>
      </c>
      <c r="H23" s="18">
        <v>391</v>
      </c>
      <c r="I23" s="18"/>
      <c r="J23" s="19">
        <f t="shared" si="3"/>
        <v>433</v>
      </c>
      <c r="K23" s="10">
        <f t="shared" si="1"/>
        <v>49.2605</v>
      </c>
      <c r="L23" s="10">
        <f t="shared" si="2"/>
        <v>201.3953</v>
      </c>
    </row>
    <row r="24" spans="1:12" s="2" customFormat="1" ht="27" customHeight="1">
      <c r="A24" s="20" t="s">
        <v>38</v>
      </c>
      <c r="B24" s="16">
        <v>220</v>
      </c>
      <c r="C24" s="16">
        <v>1087</v>
      </c>
      <c r="D24" s="16"/>
      <c r="E24" s="17">
        <f t="shared" si="5"/>
        <v>1307</v>
      </c>
      <c r="F24" s="18">
        <v>654</v>
      </c>
      <c r="G24" s="18">
        <v>496</v>
      </c>
      <c r="H24" s="18">
        <v>182</v>
      </c>
      <c r="I24" s="18">
        <v>49</v>
      </c>
      <c r="J24" s="19">
        <f t="shared" si="3"/>
        <v>727</v>
      </c>
      <c r="K24" s="10">
        <f t="shared" si="1"/>
        <v>55.6236</v>
      </c>
      <c r="L24" s="10">
        <f t="shared" si="2"/>
        <v>111.1621</v>
      </c>
    </row>
    <row r="25" spans="1:12" s="2" customFormat="1" ht="27" customHeight="1">
      <c r="A25" s="20" t="s">
        <v>39</v>
      </c>
      <c r="B25" s="16"/>
      <c r="C25" s="16">
        <v>44</v>
      </c>
      <c r="D25" s="16"/>
      <c r="E25" s="17">
        <f t="shared" si="5"/>
        <v>44</v>
      </c>
      <c r="F25" s="18">
        <v>20</v>
      </c>
      <c r="G25" s="18">
        <v>15</v>
      </c>
      <c r="H25" s="18">
        <v>8</v>
      </c>
      <c r="I25" s="18"/>
      <c r="J25" s="19">
        <f t="shared" si="3"/>
        <v>23</v>
      </c>
      <c r="K25" s="10">
        <f t="shared" si="1"/>
        <v>52.2727</v>
      </c>
      <c r="L25" s="10">
        <f t="shared" si="2"/>
        <v>115</v>
      </c>
    </row>
    <row r="26" spans="1:12" s="2" customFormat="1" ht="27" customHeight="1">
      <c r="A26" s="20" t="s">
        <v>40</v>
      </c>
      <c r="B26" s="16">
        <v>509</v>
      </c>
      <c r="C26" s="16">
        <v>1235</v>
      </c>
      <c r="D26" s="16"/>
      <c r="E26" s="17">
        <f t="shared" si="5"/>
        <v>1744</v>
      </c>
      <c r="F26" s="18">
        <v>922</v>
      </c>
      <c r="G26" s="18">
        <v>574</v>
      </c>
      <c r="H26" s="18">
        <v>122</v>
      </c>
      <c r="I26" s="18">
        <v>33</v>
      </c>
      <c r="J26" s="19">
        <f t="shared" si="3"/>
        <v>729</v>
      </c>
      <c r="K26" s="10">
        <f t="shared" si="1"/>
        <v>41.8005</v>
      </c>
      <c r="L26" s="10">
        <f t="shared" si="2"/>
        <v>79.0672</v>
      </c>
    </row>
    <row r="27" spans="1:12" s="2" customFormat="1" ht="27" customHeight="1">
      <c r="A27" s="21" t="s">
        <v>5</v>
      </c>
      <c r="B27" s="13">
        <f aca="true" t="shared" si="6" ref="B27:I27">SUM(B28:B34)</f>
        <v>8634</v>
      </c>
      <c r="C27" s="13">
        <f t="shared" si="6"/>
        <v>53488</v>
      </c>
      <c r="D27" s="13">
        <f t="shared" si="6"/>
        <v>0</v>
      </c>
      <c r="E27" s="14">
        <f t="shared" si="5"/>
        <v>62122</v>
      </c>
      <c r="F27" s="13">
        <f t="shared" si="6"/>
        <v>18332</v>
      </c>
      <c r="G27" s="13">
        <f t="shared" si="6"/>
        <v>14742</v>
      </c>
      <c r="H27" s="13">
        <f t="shared" si="6"/>
        <v>1195</v>
      </c>
      <c r="I27" s="13">
        <f t="shared" si="6"/>
        <v>348</v>
      </c>
      <c r="J27" s="15">
        <f t="shared" si="3"/>
        <v>16285</v>
      </c>
      <c r="K27" s="9">
        <f t="shared" si="1"/>
        <v>26.2145</v>
      </c>
      <c r="L27" s="9">
        <f t="shared" si="2"/>
        <v>88.8337</v>
      </c>
    </row>
    <row r="28" spans="1:12" s="2" customFormat="1" ht="27" customHeight="1">
      <c r="A28" s="20" t="s">
        <v>41</v>
      </c>
      <c r="B28" s="16">
        <v>9</v>
      </c>
      <c r="C28" s="16">
        <v>3640</v>
      </c>
      <c r="D28" s="16"/>
      <c r="E28" s="17">
        <f>SUM(B28:D28)</f>
        <v>3649</v>
      </c>
      <c r="F28" s="18">
        <v>844</v>
      </c>
      <c r="G28" s="18">
        <v>374</v>
      </c>
      <c r="H28" s="18">
        <v>53</v>
      </c>
      <c r="I28" s="18">
        <v>67</v>
      </c>
      <c r="J28" s="19">
        <f t="shared" si="3"/>
        <v>494</v>
      </c>
      <c r="K28" s="10">
        <f t="shared" si="1"/>
        <v>13.538</v>
      </c>
      <c r="L28" s="10">
        <f t="shared" si="2"/>
        <v>58.5308</v>
      </c>
    </row>
    <row r="29" spans="1:12" s="2" customFormat="1" ht="27" customHeight="1">
      <c r="A29" s="20" t="s">
        <v>42</v>
      </c>
      <c r="B29" s="16">
        <v>1</v>
      </c>
      <c r="C29" s="16">
        <v>36788</v>
      </c>
      <c r="D29" s="16"/>
      <c r="E29" s="17">
        <f aca="true" t="shared" si="7" ref="E29:E44">SUM(B29:D29)</f>
        <v>36789</v>
      </c>
      <c r="F29" s="18">
        <v>9501</v>
      </c>
      <c r="G29" s="18">
        <v>7983</v>
      </c>
      <c r="H29" s="18">
        <v>1021</v>
      </c>
      <c r="I29" s="18"/>
      <c r="J29" s="19">
        <f t="shared" si="3"/>
        <v>9004</v>
      </c>
      <c r="K29" s="10">
        <f t="shared" si="1"/>
        <v>24.4747</v>
      </c>
      <c r="L29" s="10">
        <f t="shared" si="2"/>
        <v>94.769</v>
      </c>
    </row>
    <row r="30" spans="1:12" s="2" customFormat="1" ht="45.75" customHeight="1">
      <c r="A30" s="20" t="s">
        <v>43</v>
      </c>
      <c r="B30" s="16">
        <v>5975</v>
      </c>
      <c r="C30" s="16">
        <v>6901</v>
      </c>
      <c r="D30" s="16"/>
      <c r="E30" s="17">
        <f t="shared" si="7"/>
        <v>12876</v>
      </c>
      <c r="F30" s="18">
        <v>4787</v>
      </c>
      <c r="G30" s="18">
        <v>3832</v>
      </c>
      <c r="H30" s="18"/>
      <c r="I30" s="18"/>
      <c r="J30" s="19">
        <f t="shared" si="3"/>
        <v>3832</v>
      </c>
      <c r="K30" s="10">
        <f t="shared" si="1"/>
        <v>29.7608</v>
      </c>
      <c r="L30" s="10">
        <f t="shared" si="2"/>
        <v>80.0501</v>
      </c>
    </row>
    <row r="31" spans="1:12" s="2" customFormat="1" ht="27" customHeight="1">
      <c r="A31" s="20" t="s">
        <v>44</v>
      </c>
      <c r="B31" s="16">
        <v>545</v>
      </c>
      <c r="C31" s="16">
        <v>1936</v>
      </c>
      <c r="D31" s="16"/>
      <c r="E31" s="17">
        <f t="shared" si="7"/>
        <v>2481</v>
      </c>
      <c r="F31" s="18">
        <v>832</v>
      </c>
      <c r="G31" s="18">
        <v>787</v>
      </c>
      <c r="H31" s="18">
        <v>12</v>
      </c>
      <c r="I31" s="18">
        <v>2</v>
      </c>
      <c r="J31" s="19">
        <f t="shared" si="3"/>
        <v>801</v>
      </c>
      <c r="K31" s="10">
        <f t="shared" si="1"/>
        <v>32.2854</v>
      </c>
      <c r="L31" s="10">
        <f t="shared" si="2"/>
        <v>96.274</v>
      </c>
    </row>
    <row r="32" spans="1:12" s="2" customFormat="1" ht="27" customHeight="1">
      <c r="A32" s="20" t="s">
        <v>45</v>
      </c>
      <c r="B32" s="16">
        <v>294</v>
      </c>
      <c r="C32" s="16">
        <v>1759</v>
      </c>
      <c r="D32" s="16"/>
      <c r="E32" s="17">
        <f t="shared" si="7"/>
        <v>2053</v>
      </c>
      <c r="F32" s="18">
        <v>829</v>
      </c>
      <c r="G32" s="18">
        <v>633</v>
      </c>
      <c r="H32" s="18">
        <v>23</v>
      </c>
      <c r="I32" s="18">
        <v>89</v>
      </c>
      <c r="J32" s="19">
        <f t="shared" si="3"/>
        <v>745</v>
      </c>
      <c r="K32" s="10">
        <f t="shared" si="1"/>
        <v>36.2884</v>
      </c>
      <c r="L32" s="10">
        <f t="shared" si="2"/>
        <v>89.8673</v>
      </c>
    </row>
    <row r="33" spans="1:12" s="2" customFormat="1" ht="27" customHeight="1">
      <c r="A33" s="20" t="s">
        <v>46</v>
      </c>
      <c r="B33" s="16">
        <v>1810</v>
      </c>
      <c r="C33" s="16">
        <v>2357</v>
      </c>
      <c r="D33" s="16"/>
      <c r="E33" s="17">
        <f t="shared" si="7"/>
        <v>4167</v>
      </c>
      <c r="F33" s="18">
        <v>1502</v>
      </c>
      <c r="G33" s="18">
        <v>1077</v>
      </c>
      <c r="H33" s="18">
        <v>86</v>
      </c>
      <c r="I33" s="18">
        <v>190</v>
      </c>
      <c r="J33" s="19">
        <f t="shared" si="3"/>
        <v>1353</v>
      </c>
      <c r="K33" s="10">
        <f t="shared" si="1"/>
        <v>32.4694</v>
      </c>
      <c r="L33" s="10">
        <f t="shared" si="2"/>
        <v>90.0799</v>
      </c>
    </row>
    <row r="34" spans="1:12" s="2" customFormat="1" ht="27" customHeight="1">
      <c r="A34" s="20" t="s">
        <v>47</v>
      </c>
      <c r="B34" s="16"/>
      <c r="C34" s="16">
        <v>107</v>
      </c>
      <c r="D34" s="16" t="s">
        <v>24</v>
      </c>
      <c r="E34" s="17">
        <f t="shared" si="7"/>
        <v>107</v>
      </c>
      <c r="F34" s="18">
        <v>37</v>
      </c>
      <c r="G34" s="18">
        <v>56</v>
      </c>
      <c r="H34" s="18"/>
      <c r="I34" s="18"/>
      <c r="J34" s="19">
        <f t="shared" si="3"/>
        <v>56</v>
      </c>
      <c r="K34" s="10">
        <f t="shared" si="1"/>
        <v>52.3364</v>
      </c>
      <c r="L34" s="10">
        <f t="shared" si="2"/>
        <v>151.3514</v>
      </c>
    </row>
    <row r="35" spans="1:12" s="2" customFormat="1" ht="27" customHeight="1">
      <c r="A35" s="21" t="s">
        <v>7</v>
      </c>
      <c r="B35" s="13">
        <f>B36</f>
        <v>226</v>
      </c>
      <c r="C35" s="13">
        <f>C36</f>
        <v>555</v>
      </c>
      <c r="D35" s="13">
        <f>D36</f>
        <v>31</v>
      </c>
      <c r="E35" s="14">
        <f t="shared" si="7"/>
        <v>812</v>
      </c>
      <c r="F35" s="13">
        <f>F36</f>
        <v>405</v>
      </c>
      <c r="G35" s="13">
        <f>G36</f>
        <v>331</v>
      </c>
      <c r="H35" s="13"/>
      <c r="I35" s="13"/>
      <c r="J35" s="15">
        <f t="shared" si="3"/>
        <v>331</v>
      </c>
      <c r="K35" s="9">
        <f t="shared" si="1"/>
        <v>40.7635</v>
      </c>
      <c r="L35" s="9">
        <f t="shared" si="2"/>
        <v>81.7284</v>
      </c>
    </row>
    <row r="36" spans="1:12" s="2" customFormat="1" ht="27" customHeight="1">
      <c r="A36" s="20" t="s">
        <v>48</v>
      </c>
      <c r="B36" s="16">
        <v>226</v>
      </c>
      <c r="C36" s="16">
        <v>555</v>
      </c>
      <c r="D36" s="16">
        <v>31</v>
      </c>
      <c r="E36" s="17">
        <f t="shared" si="7"/>
        <v>812</v>
      </c>
      <c r="F36" s="18">
        <v>405</v>
      </c>
      <c r="G36" s="18">
        <v>331</v>
      </c>
      <c r="H36" s="18"/>
      <c r="I36" s="18"/>
      <c r="J36" s="19">
        <f t="shared" si="3"/>
        <v>331</v>
      </c>
      <c r="K36" s="10">
        <f t="shared" si="1"/>
        <v>40.7635</v>
      </c>
      <c r="L36" s="10">
        <f t="shared" si="2"/>
        <v>81.7284</v>
      </c>
    </row>
    <row r="37" spans="1:12" s="2" customFormat="1" ht="27" customHeight="1">
      <c r="A37" s="21" t="s">
        <v>25</v>
      </c>
      <c r="B37" s="13"/>
      <c r="C37" s="13">
        <f>C38</f>
        <v>15</v>
      </c>
      <c r="D37" s="13"/>
      <c r="E37" s="14">
        <f t="shared" si="7"/>
        <v>15</v>
      </c>
      <c r="F37" s="13">
        <f>F38</f>
        <v>1</v>
      </c>
      <c r="G37" s="13">
        <f>G38</f>
        <v>1</v>
      </c>
      <c r="H37" s="13"/>
      <c r="I37" s="13"/>
      <c r="J37" s="15">
        <f t="shared" si="3"/>
        <v>1</v>
      </c>
      <c r="K37" s="9">
        <f t="shared" si="1"/>
        <v>6.6667</v>
      </c>
      <c r="L37" s="9">
        <v>297</v>
      </c>
    </row>
    <row r="38" spans="1:12" s="2" customFormat="1" ht="27" customHeight="1">
      <c r="A38" s="20" t="s">
        <v>49</v>
      </c>
      <c r="B38" s="16"/>
      <c r="C38" s="16">
        <v>15</v>
      </c>
      <c r="D38" s="16"/>
      <c r="E38" s="17">
        <f t="shared" si="7"/>
        <v>15</v>
      </c>
      <c r="F38" s="18">
        <v>1</v>
      </c>
      <c r="G38" s="18">
        <v>1</v>
      </c>
      <c r="H38" s="18"/>
      <c r="I38" s="18"/>
      <c r="J38" s="19">
        <f t="shared" si="3"/>
        <v>1</v>
      </c>
      <c r="K38" s="10">
        <v>6</v>
      </c>
      <c r="L38" s="10">
        <v>412</v>
      </c>
    </row>
    <row r="39" spans="1:12" s="2" customFormat="1" ht="27" customHeight="1">
      <c r="A39" s="21" t="s">
        <v>26</v>
      </c>
      <c r="B39" s="13">
        <f>SUM(B40:B40)</f>
        <v>20</v>
      </c>
      <c r="C39" s="13">
        <f>SUM(C40:C40)</f>
        <v>299</v>
      </c>
      <c r="D39" s="13"/>
      <c r="E39" s="14">
        <f t="shared" si="7"/>
        <v>319</v>
      </c>
      <c r="F39" s="13">
        <f>F40</f>
        <v>157</v>
      </c>
      <c r="G39" s="13">
        <f>G40</f>
        <v>3</v>
      </c>
      <c r="H39" s="13"/>
      <c r="I39" s="13"/>
      <c r="J39" s="15">
        <f t="shared" si="3"/>
        <v>3</v>
      </c>
      <c r="K39" s="9">
        <v>1</v>
      </c>
      <c r="L39" s="9">
        <f t="shared" si="2"/>
        <v>1.9108</v>
      </c>
    </row>
    <row r="40" spans="1:12" s="2" customFormat="1" ht="27" customHeight="1">
      <c r="A40" s="20" t="s">
        <v>50</v>
      </c>
      <c r="B40" s="16">
        <v>20</v>
      </c>
      <c r="C40" s="16">
        <v>299</v>
      </c>
      <c r="D40" s="16"/>
      <c r="E40" s="17">
        <f t="shared" si="7"/>
        <v>319</v>
      </c>
      <c r="F40" s="18">
        <v>157</v>
      </c>
      <c r="G40" s="18">
        <v>3</v>
      </c>
      <c r="H40" s="18"/>
      <c r="I40" s="18"/>
      <c r="J40" s="19">
        <f t="shared" si="3"/>
        <v>3</v>
      </c>
      <c r="K40" s="10">
        <v>1</v>
      </c>
      <c r="L40" s="10">
        <f t="shared" si="2"/>
        <v>1.9108</v>
      </c>
    </row>
    <row r="41" spans="1:12" s="2" customFormat="1" ht="27" customHeight="1">
      <c r="A41" s="21" t="s">
        <v>6</v>
      </c>
      <c r="B41" s="13"/>
      <c r="C41" s="13">
        <f>SUM(C42:C43)</f>
        <v>72</v>
      </c>
      <c r="D41" s="13">
        <f>SUM(D42:D43)</f>
        <v>131</v>
      </c>
      <c r="E41" s="14">
        <f t="shared" si="7"/>
        <v>203</v>
      </c>
      <c r="F41" s="13">
        <f>SUM(F42:F43)</f>
        <v>59</v>
      </c>
      <c r="G41" s="13">
        <f>SUM(G42:G43)</f>
        <v>146</v>
      </c>
      <c r="H41" s="13">
        <f>SUM(H42:H43)</f>
        <v>13</v>
      </c>
      <c r="I41" s="13"/>
      <c r="J41" s="15">
        <f t="shared" si="3"/>
        <v>159</v>
      </c>
      <c r="K41" s="9">
        <f t="shared" si="1"/>
        <v>78.3251</v>
      </c>
      <c r="L41" s="9">
        <f t="shared" si="2"/>
        <v>269.4915</v>
      </c>
    </row>
    <row r="42" spans="1:12" s="2" customFormat="1" ht="27" customHeight="1">
      <c r="A42" s="20" t="s">
        <v>51</v>
      </c>
      <c r="B42" s="16"/>
      <c r="C42" s="16">
        <v>41</v>
      </c>
      <c r="D42" s="16"/>
      <c r="E42" s="17">
        <f t="shared" si="7"/>
        <v>41</v>
      </c>
      <c r="F42" s="18">
        <v>17</v>
      </c>
      <c r="G42" s="18">
        <v>7</v>
      </c>
      <c r="H42" s="18">
        <v>12</v>
      </c>
      <c r="I42" s="18"/>
      <c r="J42" s="19">
        <f t="shared" si="3"/>
        <v>19</v>
      </c>
      <c r="K42" s="10">
        <v>35</v>
      </c>
      <c r="L42" s="10">
        <v>430</v>
      </c>
    </row>
    <row r="43" spans="1:12" s="2" customFormat="1" ht="27" customHeight="1">
      <c r="A43" s="20" t="s">
        <v>52</v>
      </c>
      <c r="B43" s="16"/>
      <c r="C43" s="16">
        <v>31</v>
      </c>
      <c r="D43" s="16">
        <v>131</v>
      </c>
      <c r="E43" s="17">
        <f t="shared" si="7"/>
        <v>162</v>
      </c>
      <c r="F43" s="18">
        <v>42</v>
      </c>
      <c r="G43" s="18">
        <v>139</v>
      </c>
      <c r="H43" s="18">
        <v>1</v>
      </c>
      <c r="I43" s="18"/>
      <c r="J43" s="19">
        <f t="shared" si="3"/>
        <v>140</v>
      </c>
      <c r="K43" s="10">
        <f t="shared" si="1"/>
        <v>86.4198</v>
      </c>
      <c r="L43" s="10">
        <v>389</v>
      </c>
    </row>
    <row r="44" spans="1:12" s="2" customFormat="1" ht="27" customHeight="1">
      <c r="A44" s="22" t="s">
        <v>0</v>
      </c>
      <c r="B44" s="13">
        <f aca="true" t="shared" si="8" ref="B44:H44">B6+B41</f>
        <v>17092</v>
      </c>
      <c r="C44" s="13">
        <f t="shared" si="8"/>
        <v>192162</v>
      </c>
      <c r="D44" s="13">
        <f t="shared" si="8"/>
        <v>333</v>
      </c>
      <c r="E44" s="14">
        <f t="shared" si="7"/>
        <v>209587</v>
      </c>
      <c r="F44" s="13">
        <f t="shared" si="8"/>
        <v>85480</v>
      </c>
      <c r="G44" s="13">
        <f t="shared" si="8"/>
        <v>70885</v>
      </c>
      <c r="H44" s="13">
        <f t="shared" si="8"/>
        <v>4570</v>
      </c>
      <c r="I44" s="13">
        <f>I6+I41</f>
        <v>534</v>
      </c>
      <c r="J44" s="15">
        <f t="shared" si="3"/>
        <v>75989</v>
      </c>
      <c r="K44" s="9">
        <f t="shared" si="1"/>
        <v>36.2565</v>
      </c>
      <c r="L44" s="9">
        <f t="shared" si="2"/>
        <v>88.8968</v>
      </c>
    </row>
    <row r="45" spans="1:17" s="2" customFormat="1" ht="27" customHeight="1">
      <c r="A45" s="24" t="s">
        <v>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3"/>
      <c r="N45" s="3"/>
      <c r="O45" s="3"/>
      <c r="P45" s="3"/>
      <c r="Q45" s="3"/>
    </row>
    <row r="46" spans="1:17" ht="27.75" customHeight="1">
      <c r="A46" s="29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"/>
      <c r="N46" s="4"/>
      <c r="O46" s="4"/>
      <c r="P46" s="4"/>
      <c r="Q46" s="4"/>
    </row>
    <row r="47" spans="1:12" ht="27" customHeight="1">
      <c r="A47" s="11" t="s">
        <v>54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</row>
    <row r="48" spans="1:12" ht="27" customHeight="1">
      <c r="A48" s="11" t="s">
        <v>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</sheetData>
  <mergeCells count="16">
    <mergeCell ref="F3:F5"/>
    <mergeCell ref="G3:L3"/>
    <mergeCell ref="B4:B5"/>
    <mergeCell ref="C4:C5"/>
    <mergeCell ref="D4:D5"/>
    <mergeCell ref="E4:E5"/>
    <mergeCell ref="A2:L2"/>
    <mergeCell ref="K4:K5"/>
    <mergeCell ref="L4:L5"/>
    <mergeCell ref="A46:L46"/>
    <mergeCell ref="G4:G5"/>
    <mergeCell ref="H4:H5"/>
    <mergeCell ref="I4:I5"/>
    <mergeCell ref="J4:J5"/>
    <mergeCell ref="A3:A5"/>
    <mergeCell ref="B3:E3"/>
  </mergeCells>
  <printOptions horizontalCentered="1"/>
  <pageMargins left="0.35433070866141736" right="0.35433070866141736" top="0.5905511811023623" bottom="0.7874015748031497" header="0.5118110236220472" footer="0.5118110236220472"/>
  <pageSetup horizontalDpi="1200" verticalDpi="1200" orientation="landscape" paperSize="9" scale="65" r:id="rId2"/>
  <headerFooter alignWithMargins="0">
    <oddFooter>&amp;C&amp;P+16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2003-09-12T08:05:51Z</cp:lastPrinted>
  <dcterms:created xsi:type="dcterms:W3CDTF">1997-09-10T02:00:40Z</dcterms:created>
  <dcterms:modified xsi:type="dcterms:W3CDTF">2008-11-13T10:07:15Z</dcterms:modified>
  <cp:category>I14</cp:category>
  <cp:version/>
  <cp:contentType/>
  <cp:contentStatus/>
</cp:coreProperties>
</file>