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45" windowWidth="14790" windowHeight="8700" activeTab="0"/>
  </bookViews>
  <sheets>
    <sheet name="Shee1" sheetId="1" r:id="rId1"/>
  </sheets>
  <definedNames>
    <definedName name="_xlnm.Print_Titles" localSheetId="0">'Shee1'!$1:$5</definedName>
  </definedNames>
  <calcPr fullCalcOnLoad="1"/>
</workbook>
</file>

<file path=xl/sharedStrings.xml><?xml version="1.0" encoding="utf-8"?>
<sst xmlns="http://schemas.openxmlformats.org/spreadsheetml/2006/main" count="359" uniqueCount="286">
  <si>
    <t>中央政府總預算</t>
  </si>
  <si>
    <t>歲出機關別追加(減)預算表</t>
  </si>
  <si>
    <t>經資門併計</t>
  </si>
  <si>
    <t xml:space="preserve">                                      中華民國九十一年度</t>
  </si>
  <si>
    <t>單位：新台幣千元</t>
  </si>
  <si>
    <t>科　　　　　　　　　　目</t>
  </si>
  <si>
    <t>追加(減)預算數</t>
  </si>
  <si>
    <t>說　　　　　　　　明</t>
  </si>
  <si>
    <t>款</t>
  </si>
  <si>
    <t>項</t>
  </si>
  <si>
    <t>目</t>
  </si>
  <si>
    <t>節</t>
  </si>
  <si>
    <t>名　稱　及　編　號</t>
  </si>
  <si>
    <t>合　　　　　　計</t>
  </si>
  <si>
    <t xml:space="preserve">
3</t>
  </si>
  <si>
    <t>0003000000
行政院主管</t>
  </si>
  <si>
    <t xml:space="preserve">
5</t>
  </si>
  <si>
    <t>0003300000
人事行政局</t>
  </si>
  <si>
    <t>7503300000
退休撫卹給付支出</t>
  </si>
  <si>
    <t>8</t>
  </si>
  <si>
    <t>公教員工資遺退職給付</t>
  </si>
  <si>
    <t>本科目原預算數467,368千元，本年度追減300,000千元，係配合實際執行情形調減經費。</t>
  </si>
  <si>
    <t xml:space="preserve"> </t>
  </si>
  <si>
    <t xml:space="preserve">
18</t>
  </si>
  <si>
    <t>0003970000
原住民委員會及所屬</t>
  </si>
  <si>
    <t>6703970000
社會救助支出</t>
  </si>
  <si>
    <t>11</t>
  </si>
  <si>
    <t>社會服務推展</t>
  </si>
  <si>
    <t>本科目原預算數624,807千元，本年度追加518,246千元，係為應立法院於91年5月10日三讀通過「原住民敬老福利生活津貼暫行條例」，自91年1月1日起對年滿55歲至未滿65歲之原住民老人，每人每月發給3千元之原住民敬老福利生活津貼，及辦理發放業務所需經費。</t>
  </si>
  <si>
    <t>0005000000
司法院主管</t>
  </si>
  <si>
    <t xml:space="preserve">
9</t>
  </si>
  <si>
    <t>0005300000
臺灣高等法院及所屬</t>
  </si>
  <si>
    <t>3505300000
司法支出</t>
  </si>
  <si>
    <t>1</t>
  </si>
  <si>
    <t>一般行政</t>
  </si>
  <si>
    <t>本科目原預算數9,840,411千元，本年度追減300,000千元，係員額未補足之人事費節餘款。</t>
  </si>
  <si>
    <t>3505309000
一般建築及設備</t>
  </si>
  <si>
    <t>土地購置</t>
  </si>
  <si>
    <t>本科目原預算數495,363千元，本年度追加650,000千元，係籌建臺灣鳳山地方法院辦公廳舍土地購置經費。</t>
  </si>
  <si>
    <t>6</t>
  </si>
  <si>
    <t>0006000000
考試院主管</t>
  </si>
  <si>
    <t>3</t>
  </si>
  <si>
    <t>0006200000
銓敘部</t>
  </si>
  <si>
    <t>7506200000
退休撫卹給付支出</t>
  </si>
  <si>
    <t>10</t>
  </si>
  <si>
    <t>公務人員退休撫卹給付</t>
  </si>
  <si>
    <t>本科目原預算數12,952,143千元，本年度追減700,000千元，係配合實際執行情形調減經費。</t>
  </si>
  <si>
    <t xml:space="preserve">
8</t>
  </si>
  <si>
    <t>0008000000
內政部主管</t>
  </si>
  <si>
    <t xml:space="preserve">0008210000
警政署
</t>
  </si>
  <si>
    <t>3808210000
民政支出</t>
  </si>
  <si>
    <t>警務管理</t>
  </si>
  <si>
    <t>本科目原預算數4,130,440千元，本年度追減43,000千元，係員額未補足之人事費節餘款。</t>
  </si>
  <si>
    <t>4</t>
  </si>
  <si>
    <t>保安警察業務</t>
  </si>
  <si>
    <t>本科目原預算數9,364,489千元，本年度追減56,000千元，係員額未補足之人事費節餘款。</t>
  </si>
  <si>
    <t xml:space="preserve">
6</t>
  </si>
  <si>
    <t>0008260000
警政署刑事警察局</t>
  </si>
  <si>
    <t>3808260000
民政支出</t>
  </si>
  <si>
    <t>本科目原預算數1,105,813千元，本年度追減17,000千元，係員額未補足之人事費節餘款。</t>
  </si>
  <si>
    <t xml:space="preserve">
10</t>
  </si>
  <si>
    <t>0008420000
臺灣警察專科學校</t>
  </si>
  <si>
    <t>3808420000
民政支出</t>
  </si>
  <si>
    <t>本科目原預算數446,944千元，本年度追減9,428千元，係員額未補足之人事費節餘款。</t>
  </si>
  <si>
    <t>初級警察教育</t>
  </si>
  <si>
    <t>本科目原預算數503,683千元，本年度追減15,072千元，係特考班學員缺額之公費節餘款。</t>
  </si>
  <si>
    <t xml:space="preserve">
11</t>
  </si>
  <si>
    <t>0008510000
消防署及所屬</t>
  </si>
  <si>
    <t>3808510000
民政支出</t>
  </si>
  <si>
    <t>2</t>
  </si>
  <si>
    <t>消防救災業務</t>
  </si>
  <si>
    <t>本科目原預算數 957,068 千元，本年度追加 19,211千元，係為強化防救災緊急通訊系統之運作，以提升中央防救災指揮系統之應變能力，辦理「防救災緊急通訊系統整合建置計畫－無線 / 有線電話介面共同平台」所需市內電話介面卡、撥號無線電對講機等設備購置及證照審驗經費。</t>
  </si>
  <si>
    <t>0014000000
國防部主管</t>
  </si>
  <si>
    <t xml:space="preserve">
2</t>
  </si>
  <si>
    <t>0014020000
國防部所屬</t>
  </si>
  <si>
    <t>4814020000
國防支出</t>
  </si>
  <si>
    <t>4814021200
教育訓練業務</t>
  </si>
  <si>
    <t>4814021201</t>
  </si>
  <si>
    <t>一般作戰訓練</t>
  </si>
  <si>
    <t xml:space="preserve">本科目原預算數 4,379,849千元，本年度追減 73,300千元，主要係教官鐘點費等節餘款。 </t>
  </si>
  <si>
    <t>4814021203</t>
  </si>
  <si>
    <t>教育業務</t>
  </si>
  <si>
    <t>本科目原預算數 1,440,195千元，本年度追減 5,581千元，主要係教育行政及終身學習經費等節餘款。</t>
  </si>
  <si>
    <t>4814021300</t>
  </si>
  <si>
    <t>通資業務</t>
  </si>
  <si>
    <t>本科目原預算數 821,533千元，本年度追減22,177千元，主要係資訊戰出國參訪國外旅費及機動部隊動態回報系統演訓費等節餘款。</t>
  </si>
  <si>
    <t>4814021400
一般補給修護業務</t>
  </si>
  <si>
    <t>4814021401</t>
  </si>
  <si>
    <t>軍品整備</t>
  </si>
  <si>
    <t>本科目原預算數29,939,596千元，本年度追減54,799千元，主要係庫儲安全設施節餘款。</t>
  </si>
  <si>
    <t>4814021403</t>
  </si>
  <si>
    <t>運輸</t>
  </si>
  <si>
    <t>本科目原預算數 990,375千元，本年度追減23,359千元，主要係外島物資運補節餘款。</t>
  </si>
  <si>
    <t>4814021407</t>
  </si>
  <si>
    <t>設施維護</t>
  </si>
  <si>
    <t>本科目原預算數 4,971,224千元，本年度追減77,930千元，主要係配合限水措施水電經費節餘款。</t>
  </si>
  <si>
    <t>4814021408</t>
  </si>
  <si>
    <t>後勤綜合勤務</t>
  </si>
  <si>
    <t>本科目原預算數 606,161千元，本年度追減 4,029千元，主要係後勤綜合作業經費節餘款。</t>
  </si>
  <si>
    <t>4814021500
一般裝備</t>
  </si>
  <si>
    <t>4814021501</t>
  </si>
  <si>
    <t>一般戰備支援裝備購製</t>
  </si>
  <si>
    <t>本科目原預算數13,548,119千元，本年度追減 308,532千元，主要係化學式消防車、離島專用海水淡化機及兵工保修機具等節餘款。</t>
  </si>
  <si>
    <t>4814021900</t>
  </si>
  <si>
    <t>一般軍事人員</t>
  </si>
  <si>
    <t>本科目原預算數 118,873,650千元，本年度追減27,241千元，主要係退休文職人員年終慰問金及主副食作業費等節餘款。</t>
  </si>
  <si>
    <t>7214020000
環境保護支出</t>
  </si>
  <si>
    <t>7214022300</t>
  </si>
  <si>
    <t>環保業務</t>
  </si>
  <si>
    <t>本科目原預算數 557,294千元，本年度追減32,720千元，主要係環境保護設施維護經費節餘款。</t>
  </si>
  <si>
    <t>7514022100
退休撫卹給付支出</t>
  </si>
  <si>
    <t>7514022100</t>
  </si>
  <si>
    <t>退休撫卹</t>
  </si>
  <si>
    <t>本科目原預算數5,060,589千元，本年度追減25,164千元，主要係死亡傷殘撫卹金及軍事人員退撫儲金補助等節餘款。</t>
  </si>
  <si>
    <t>0017000000
財政部主管</t>
  </si>
  <si>
    <t xml:space="preserve">
1</t>
  </si>
  <si>
    <t>0017010000
財政部</t>
  </si>
  <si>
    <t>6117010000
其他經濟服務支出</t>
  </si>
  <si>
    <t>捐助支出</t>
  </si>
  <si>
    <t>本科目原預算數 118,014千元，本年度追 加3,000,000千元，係為充實中小企業信用保證基金承保能量，俾協助中小企業取得營運資金，對該基金捐助所需經費。</t>
  </si>
  <si>
    <t>0017100000
國庫署</t>
  </si>
  <si>
    <t>7917100000
債務付息支出</t>
  </si>
  <si>
    <t>5</t>
  </si>
  <si>
    <t>國債付息</t>
  </si>
  <si>
    <t>本科目原預算數102,952,163千元，本年度追加49,475,700千元，包括：</t>
  </si>
  <si>
    <t>1.
2.
3.
4.</t>
  </si>
  <si>
    <t>公債付息經費31,998,521千元。
賒借付息經費3,522,687千元。
原臺灣省政府債務付息經費11,528,200千元。
糧食平準基金借款付息經費2,426,292千元。</t>
  </si>
  <si>
    <t xml:space="preserve">
13</t>
  </si>
  <si>
    <t>0023000000
法務部主管</t>
  </si>
  <si>
    <t>0023010000
法務部</t>
  </si>
  <si>
    <t>3523300000
司法支出</t>
  </si>
  <si>
    <t>本科目原預算數579,455千元，本年度追減13,000千元，係員額未補足之人事費節餘款。</t>
  </si>
  <si>
    <t>3523014100
矯正業務</t>
  </si>
  <si>
    <t>監獄行刑</t>
  </si>
  <si>
    <t>本科目原預算數4,435,657千元，本年度追減51,000千元，係員額未補足之人事費節餘款。</t>
  </si>
  <si>
    <t>少年矯正</t>
  </si>
  <si>
    <t>本科目原預算數630,562千元，本年度追減12,000千元，係員額未補足之人事費節餘款。</t>
  </si>
  <si>
    <t>感訓業務</t>
  </si>
  <si>
    <t>本科目原預算數746,178千元，本年度追減14,000千元，係員額未補足之人事費節餘款。</t>
  </si>
  <si>
    <t>戒治業務</t>
  </si>
  <si>
    <t>本科目原預算數224,068千元，本年度追減10,000千元，係員額未補足之人事費節餘款。</t>
  </si>
  <si>
    <t xml:space="preserve">
7</t>
  </si>
  <si>
    <t>0023300000
臺灣高等法院檢察署及所屬</t>
  </si>
  <si>
    <t>檢察機關擴(遷)建計畫</t>
  </si>
  <si>
    <t>本科目原預算數298,000千元，本年度追加350,000千元，係為配合司法院籌設臺灣鳳山地方法院，同步規劃成立臺灣鳳山地方法院檢察署所需土地購置經費。</t>
  </si>
  <si>
    <t xml:space="preserve">
14</t>
  </si>
  <si>
    <t>0026000000
經濟部主管</t>
  </si>
  <si>
    <t>0026010000
經濟部</t>
  </si>
  <si>
    <t>5926010000
工業支出</t>
  </si>
  <si>
    <t>鼓勵海運業在國內造船補貼利息</t>
  </si>
  <si>
    <t>本科目原預算數54,976千元，本年度追減44,000千元，係調減海運業者造船融資補貼利息因利率下降之節餘款。</t>
  </si>
  <si>
    <t>6126010000
其他經濟服務支出</t>
  </si>
  <si>
    <t>7</t>
  </si>
  <si>
    <t>本科目原預算數1,629,590千元，本年度追減20,000千元，係員額遇缺不補之人事費節餘款。</t>
  </si>
  <si>
    <t xml:space="preserve">
15</t>
  </si>
  <si>
    <r>
      <t>6126018</t>
    </r>
    <r>
      <rPr>
        <sz val="12"/>
        <rFont val="新細明體"/>
        <family val="0"/>
      </rPr>
      <t>0</t>
    </r>
    <r>
      <rPr>
        <sz val="12"/>
        <rFont val="新細明體"/>
        <family val="0"/>
      </rPr>
      <t>00
營業基金</t>
    </r>
  </si>
  <si>
    <r>
      <t>6126018</t>
    </r>
    <r>
      <rPr>
        <sz val="12"/>
        <rFont val="新細明體"/>
        <family val="0"/>
      </rPr>
      <t>0</t>
    </r>
    <r>
      <rPr>
        <sz val="12"/>
        <rFont val="新細明體"/>
        <family val="0"/>
      </rPr>
      <t>10</t>
    </r>
  </si>
  <si>
    <t>中國造船股份有限公司</t>
  </si>
  <si>
    <t>新增協助中國造船公司執行再生計畫，以加速推動民營化，對該公司現金增資所需經費。</t>
  </si>
  <si>
    <t>0026410000
智慧財產局</t>
  </si>
  <si>
    <t>6126410000
其他經濟服務支出</t>
  </si>
  <si>
    <t>本科目原預算數757,706千元，本年度追減23,606千元，係員額遇缺不補之人事費節餘款。</t>
  </si>
  <si>
    <t>0026550000</t>
  </si>
  <si>
    <t>水資源局及所屬
(水利署及所屬)</t>
  </si>
  <si>
    <t>5826550000
農業支出</t>
  </si>
  <si>
    <t>本科目原預算數1,915,262千元，本年度追減114,727千元，係員額遇缺不補之人事費節餘款。</t>
  </si>
  <si>
    <t>5826552000
水利事業建設及經營
管理</t>
  </si>
  <si>
    <t>水資源建設及維護</t>
  </si>
  <si>
    <t>本科目原預算數8,530,532千元，本年度追減1,249,960千元，主要內容如下：</t>
  </si>
  <si>
    <t>1.</t>
  </si>
  <si>
    <t>九二一地震斷層活動影響建民水庫壩址安全之穩定性甚鉅，為安全考量停止興建建民水庫，配合減列建民水庫工程計畫經費49,960千元。</t>
  </si>
  <si>
    <t>2.</t>
  </si>
  <si>
    <t>減列寶山第二水庫工程計畫及阿公店水庫更新工程計畫工程發包節餘款1,200,000千元。</t>
  </si>
  <si>
    <t>河海堤及排水治理計畫</t>
  </si>
  <si>
    <t>本科目原預算數14,154,117千元，本年度追加1,200,000千元，係大里溪治理工程第一期實施計畫部分未完成區段徵收之土地，改採一般徵收或協議價購所需經費。</t>
  </si>
  <si>
    <t>0029000000
交通部主管</t>
  </si>
  <si>
    <t>0029010000
交通部</t>
  </si>
  <si>
    <t>6029010000
交通支出</t>
  </si>
  <si>
    <t>6029011000
航政業務規劃及督導</t>
  </si>
  <si>
    <t>現職船員專業訓諫</t>
  </si>
  <si>
    <t>本科目原預算數35,863千元，本年度追加78,174千元，係「1978年航海人員訓練發證及當值標準國際公約1995年修正案」規定，我國國籍船員須於2002年2月前完成所定之各項船員專業訓練，由於政府不及辦理而自費完成訓練之船員，立法院審查91年度中央政府總預算案作成決議：其自費部分，建議應依相關規定對該等人員予以補償，爰追溯補償渠等已自付訓練經費如列數。</t>
  </si>
  <si>
    <t xml:space="preserve">
16</t>
  </si>
  <si>
    <t>6029018100
非營業基金</t>
  </si>
  <si>
    <t>交通建設基金</t>
  </si>
  <si>
    <t>本科目原預算數6,794,500千元，本年度追加7,567,936千元，係國道公路建設管理基金辦理第二高速公路後續建設計畫，屬於非自償部分由國庫增撥數。</t>
  </si>
  <si>
    <t xml:space="preserve">
17</t>
  </si>
  <si>
    <t>6029018600
鐵公路重要交通工程</t>
  </si>
  <si>
    <t>鐵路建設計畫</t>
  </si>
  <si>
    <t>本科目原預算數5,705,106千元，本年度追加1,200,000千元，係東部鐵路改善計畫為配合電氣化至蘇澳新站及花蓮站所需經費。</t>
  </si>
  <si>
    <t>公路建設計畫</t>
  </si>
  <si>
    <t>本科目原預算數28,886,378千元，本年度追加2,207,718千元，係台北都會區快速道路系統整體發展計畫，辦理台北縣側環河快速道路永和段用地徵收及三重段工程施作所需經費。</t>
  </si>
  <si>
    <t>大眾捷運系統建設計畫</t>
  </si>
  <si>
    <t>本科目原預算數14,963,000千元，本年度追加10,101,220千元，係臺北都會區大眾捷運系統建設計畫，補助臺北市政府辦理板橋線與土城線工程施作，內湖線用地徵收、細部設計及工程施作所需經費。</t>
  </si>
  <si>
    <t xml:space="preserve">
4</t>
  </si>
  <si>
    <t>0029310000
觀光局及所屬</t>
  </si>
  <si>
    <t>6129310000
其他經濟服務支出</t>
  </si>
  <si>
    <t>6129311100
國家風景區開發與管理</t>
  </si>
  <si>
    <t>北海岸及觀音山國家風景區開發與管理</t>
  </si>
  <si>
    <t>新增91年7月22日成立「北海岸及觀音山國家風景區管理處」，辦理北海岸、觀音山風景特定區各項觀光業務之規劃、建設及經營管理所需經費，包括：</t>
  </si>
  <si>
    <t>1
2.
3.
4.</t>
  </si>
  <si>
    <t>增加職員18人、技工1人及工友1人所需人事費8,409千元。
配合增加員工所需文具用品，辦公室與員工宿舍水電費、清潔用品，及員工出差旅費等1,591千元，委託辦理北海岸及觀音山風景區範圍通盤檢討案1,000千元。
補助民間團體及個人辦理轄內斜屋頂、聚落景觀綠美化整建及文化、民俗活動推廣等經費2,000千元。
辦理風景區內遊憩據點先期規劃設計、公共設施及環境整建工程等經費20,000千元。</t>
  </si>
  <si>
    <t>0042000000
國軍退除役官兵輔導委員會主管</t>
  </si>
  <si>
    <t>0042010000
國軍退除役官兵輔導委員會</t>
  </si>
  <si>
    <t>7542010000
退休撫卹給付支出</t>
  </si>
  <si>
    <t>14</t>
  </si>
  <si>
    <t>退除役官兵退休給付</t>
  </si>
  <si>
    <t>本科目原預算數104,239,916千元，本年度追減2,800,000千元，係配合實際執行情形調減經費。</t>
  </si>
  <si>
    <t xml:space="preserve">
21</t>
  </si>
  <si>
    <t>0051000000
農業委員會主管</t>
  </si>
  <si>
    <t>0051010000
農業委員會</t>
  </si>
  <si>
    <t>5251010000
科學支出</t>
  </si>
  <si>
    <t>5251011200
農業科技研究發展</t>
  </si>
  <si>
    <t>科技發展</t>
  </si>
  <si>
    <t>本科目原預算數859,356千元，本年度追減68,000千元，係辦理國際農業科技合作等計畫節餘款。</t>
  </si>
  <si>
    <t>5851010000
農業支出</t>
  </si>
  <si>
    <t>農業管理</t>
  </si>
  <si>
    <t>本科目原預算數31,499,223千元，本年度追減250,000千元，係員額未補足之人事費及推展國際農業合作等計畫節餘款。</t>
  </si>
  <si>
    <t>農業發展</t>
  </si>
  <si>
    <t>本科目原預算數19,941,103千元，本年度追減80,000千元，係辦理委外環境評估及勞力外包等工作經費節餘款。</t>
  </si>
  <si>
    <t>0051200000
漁業署及所屬</t>
  </si>
  <si>
    <t>5251200000
科學支出</t>
  </si>
  <si>
    <t>漁業科技研究發展</t>
  </si>
  <si>
    <t>本科目原預算數161,716千元，本年度追減12,557千元，係建立水產生物優良種原保存等計畫節餘款。</t>
  </si>
  <si>
    <t>5851200000
農業支出</t>
  </si>
  <si>
    <t>本科目原預算數343,785千元，本年度追減23,174千元，係調減一般業務經費。</t>
  </si>
  <si>
    <t>漁業管理</t>
  </si>
  <si>
    <t>本科目原預算數4,006,688千元，本年度追減48,833千元，係漁業經營研究等計畫節餘款。</t>
  </si>
  <si>
    <t>漁業發展</t>
  </si>
  <si>
    <t>本科目原預算數2,341,314千元，本年度追減5,436千元，係辦理沿近海漁業資源評估等計畫節餘款。</t>
  </si>
  <si>
    <t>0051500000
動植物防疫檢疫局及所屬</t>
  </si>
  <si>
    <t>5851500000
農業支出</t>
  </si>
  <si>
    <t>本科目原預算數596,962千元，本年度追減4,173千元，係調減人事費節餘款。</t>
  </si>
  <si>
    <t>動植物防檢疫管理</t>
  </si>
  <si>
    <t>本科目原預算數420,106千元，本年度追減6,827千元，係辦理動植物檢疫病蟲害風險評估等計畫節餘款。</t>
  </si>
  <si>
    <t>強化動植物防檢疫功能</t>
  </si>
  <si>
    <t>本科目原預算數440,688千元，本年度追減5,000千元，係辦理撲殺動物補償計畫節餘款。</t>
  </si>
  <si>
    <t>0054000000
勞工委員會主管</t>
  </si>
  <si>
    <t>0054010000
勞工委員會</t>
  </si>
  <si>
    <t>6654010000
社會保險支出</t>
  </si>
  <si>
    <t>勞工保險業務</t>
  </si>
  <si>
    <t>本科目原預算數43,168,650千元，本年度追加 106,359千元，係為因應「 職業災害勞工保護法」於91年 4月28日頒布施行，依該法第四條及第五條第二項規定，中央主管機關應編列補助未加入勞工保險而遭職業災害勞工之補償金專款及補助勞工保險局辦理是項業務行政事務等所需經費。</t>
  </si>
  <si>
    <t>6854010000
福利服務支出</t>
  </si>
  <si>
    <t>本科目原預算數469,824千元，本年度追減 4,017千元，係調減人事費節餘款。</t>
  </si>
  <si>
    <t>6854012200
檢查所管理</t>
  </si>
  <si>
    <t>北區檢查所</t>
  </si>
  <si>
    <t>本科目原預算數91,629千元，本年度追減1,621千元，係員額未補足之人事費節餘款。</t>
  </si>
  <si>
    <t>中區檢查所</t>
  </si>
  <si>
    <t>本科目原預算數92,140千元，本年度追減 2,801千元，係員額未補足之人事費節餘款。</t>
  </si>
  <si>
    <t>南區檢查所</t>
  </si>
  <si>
    <t>本科目原預算數90,411千元，本年度追減1,561元，係員額未補足之人事費節餘款。</t>
  </si>
  <si>
    <t>0054110000
職業訓練局及所屬</t>
  </si>
  <si>
    <t>6954110000
國民就業支出</t>
  </si>
  <si>
    <t>6954110400
職訓中心管理</t>
  </si>
  <si>
    <t>泰山職訓中心管理</t>
  </si>
  <si>
    <t>本科目原預算數107,928千元，本年度追減2,040千元，係員額未補足之人事費節餘款。</t>
  </si>
  <si>
    <t>中區職訓中心管理</t>
  </si>
  <si>
    <t>本科目原預算數262,709千元，本年度追減200千元，係員額未補足之人事費節餘款。</t>
  </si>
  <si>
    <t>南區職訓中心管理</t>
  </si>
  <si>
    <t>本科目原預算數121,236千元，本年度追減6,544千元，係員額未補足之人事費節餘款。</t>
  </si>
  <si>
    <t>桃園職訓中心管理</t>
  </si>
  <si>
    <t>本科目原預算數 109,226千元，本年度追減 12,905千元，係員額未補足之人事費節餘款。</t>
  </si>
  <si>
    <t>台南職訓中心管理</t>
  </si>
  <si>
    <t>本科目原預算數163,744千元，本年度追減579千元，係員額未補足之人事費節餘款。</t>
  </si>
  <si>
    <t>6954110500
就服中心管理</t>
  </si>
  <si>
    <t>基隆就服中心管理</t>
  </si>
  <si>
    <t>本科目原預算數40,349千元，本年度追減 2,124千元，係員額未補足之人事費節餘款。</t>
  </si>
  <si>
    <t>台北就服中心管理</t>
  </si>
  <si>
    <t>本科目原預算數63,857千元，本年度追減3,410千元，係員額未補足之人事費節餘款。</t>
  </si>
  <si>
    <t>台中就服中心管理</t>
  </si>
  <si>
    <t>本科目原預算數60,895千元，本年度追減641千元，係員額未補足之人事費節餘款。</t>
  </si>
  <si>
    <t>台南就服中心管理</t>
  </si>
  <si>
    <t>本科目原預算數52,908千元，本年度追減 1,322千元，係員額未補足之人事費節餘款。</t>
  </si>
  <si>
    <t>高雄就服中心管理</t>
  </si>
  <si>
    <t>本科目原預算數62,440千元，本年度追減235千元，係員額未補足之人事費節餘款。</t>
  </si>
  <si>
    <t>0054610000
勞工安全衛生研究所</t>
  </si>
  <si>
    <t>5254610000
科學支出</t>
  </si>
  <si>
    <t>本科目原預算數102,405千元，本年度追減  2,000千元，係員額未補足之人事費節餘款。</t>
  </si>
  <si>
    <t xml:space="preserve">
24</t>
  </si>
  <si>
    <t>0060000000
環境保護署主管</t>
  </si>
  <si>
    <t>0060010000
環境保護署</t>
  </si>
  <si>
    <t>7260010000
環境保護支出</t>
  </si>
  <si>
    <t>7260011000
綜合計畫</t>
  </si>
  <si>
    <t>加強基層環保建設</t>
  </si>
  <si>
    <t>本科目原預算數5,281,116千元，本年度追減200,000千元，係配合計畫執行進度調減辦理台灣省垃圾處理第三期計畫經費。</t>
  </si>
  <si>
    <t>加強環境保護工程及設施</t>
  </si>
  <si>
    <t>本科目原預算數1,329,664千元，本年度追加700,000千元，係辦理基隆市、宜蘭縣利澤及台南縣永康等各焚化廠興建工程計畫配合實際執行進度所需經費。</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</si>
</sst>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_ "/>
    <numFmt numFmtId="177" formatCode="_-* #,##0_-;\-* #,##0_-;_-* &quot;-&quot;??_-;_-@_-"/>
  </numFmts>
  <fonts count="4">
    <font>
      <sz val="12"/>
      <name val="新細明體"/>
      <family val="0"/>
    </font>
    <font>
      <sz val="9"/>
      <name val="新細明體"/>
      <family val="1"/>
    </font>
    <font>
      <b/>
      <sz val="15"/>
      <name val="新細明體"/>
      <family val="1"/>
    </font>
    <font>
      <b/>
      <sz val="17"/>
      <name val="新細明體"/>
      <family val="1"/>
    </font>
  </fonts>
  <fills count="4">
    <fill>
      <patternFill/>
    </fill>
    <fill>
      <patternFill patternType="gray125"/>
    </fill>
    <fill>
      <patternFill patternType="solid">
        <fgColor indexed="13"/>
        <bgColor indexed="64"/>
      </patternFill>
    </fill>
    <fill>
      <patternFill patternType="solid">
        <fgColor indexed="9"/>
        <bgColor indexed="64"/>
      </patternFill>
    </fill>
  </fills>
  <borders count="14">
    <border>
      <left/>
      <right/>
      <top/>
      <bottom/>
      <diagonal/>
    </border>
    <border>
      <left>
        <color indexed="63"/>
      </left>
      <right>
        <color indexed="63"/>
      </right>
      <top>
        <color indexed="63"/>
      </top>
      <bottom style="thin"/>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style="thin"/>
      <right style="thin"/>
      <top style="thin"/>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style="thin"/>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07">
    <xf numFmtId="0" fontId="0" fillId="0" borderId="0" xfId="0" applyAlignment="1">
      <alignment/>
    </xf>
    <xf numFmtId="0" fontId="2" fillId="0" borderId="0" xfId="0" applyFont="1" applyAlignment="1">
      <alignment horizontal="center"/>
    </xf>
    <xf numFmtId="0" fontId="0" fillId="0" borderId="0" xfId="0" applyFont="1" applyAlignment="1">
      <alignment/>
    </xf>
    <xf numFmtId="0" fontId="3" fillId="0" borderId="0" xfId="0" applyFont="1" applyAlignment="1">
      <alignment horizontal="center"/>
    </xf>
    <xf numFmtId="0" fontId="0" fillId="0" borderId="0" xfId="0" applyFont="1" applyAlignment="1">
      <alignment vertical="center"/>
    </xf>
    <xf numFmtId="0" fontId="0" fillId="0" borderId="0" xfId="0" applyFont="1" applyAlignment="1">
      <alignment horizontal="center" vertical="center"/>
    </xf>
    <xf numFmtId="0" fontId="0" fillId="0" borderId="1" xfId="0" applyFont="1" applyBorder="1" applyAlignment="1">
      <alignment horizontal="center"/>
    </xf>
    <xf numFmtId="0" fontId="0" fillId="0" borderId="0" xfId="0" applyFont="1" applyAlignment="1">
      <alignment horizontal="justify"/>
    </xf>
    <xf numFmtId="0" fontId="0" fillId="0" borderId="0" xfId="0" applyFont="1" applyAlignment="1">
      <alignment horizontal="right"/>
    </xf>
    <xf numFmtId="0" fontId="0" fillId="0" borderId="2" xfId="0" applyFont="1" applyBorder="1" applyAlignment="1">
      <alignment horizontal="center" vertical="center"/>
    </xf>
    <xf numFmtId="0" fontId="0" fillId="0" borderId="3" xfId="0" applyFont="1" applyBorder="1" applyAlignment="1">
      <alignment horizontal="center" vertical="center"/>
    </xf>
    <xf numFmtId="176" fontId="0" fillId="0" borderId="3" xfId="0" applyNumberFormat="1" applyFont="1" applyBorder="1" applyAlignment="1">
      <alignment horizontal="center" vertical="center"/>
    </xf>
    <xf numFmtId="0" fontId="0" fillId="0" borderId="4" xfId="0" applyFont="1" applyBorder="1" applyAlignment="1">
      <alignment horizontal="center" vertical="center"/>
    </xf>
    <xf numFmtId="0" fontId="0" fillId="0" borderId="5" xfId="0" applyFont="1" applyBorder="1" applyAlignment="1">
      <alignment horizontal="center" vertical="center"/>
    </xf>
    <xf numFmtId="0" fontId="0" fillId="0" borderId="0" xfId="0" applyFont="1" applyAlignment="1">
      <alignment horizontal="center"/>
    </xf>
    <xf numFmtId="0" fontId="0" fillId="0" borderId="2" xfId="0" applyFont="1" applyBorder="1" applyAlignment="1">
      <alignment horizontal="center" vertical="center"/>
    </xf>
    <xf numFmtId="0" fontId="0" fillId="0" borderId="3" xfId="0" applyFont="1" applyBorder="1" applyAlignment="1">
      <alignment horizontal="center" vertical="center"/>
    </xf>
    <xf numFmtId="0" fontId="0" fillId="0" borderId="6" xfId="0" applyFont="1" applyBorder="1" applyAlignment="1">
      <alignment horizontal="center" vertical="center"/>
    </xf>
    <xf numFmtId="0" fontId="0" fillId="0" borderId="1" xfId="0" applyFont="1" applyBorder="1" applyAlignment="1">
      <alignment horizontal="center" vertical="center"/>
    </xf>
    <xf numFmtId="0" fontId="0" fillId="0" borderId="7" xfId="0" applyFont="1" applyBorder="1" applyAlignment="1">
      <alignment horizontal="center" vertical="center"/>
    </xf>
    <xf numFmtId="0" fontId="0" fillId="0" borderId="8" xfId="0" applyFont="1" applyBorder="1" applyAlignment="1">
      <alignment horizontal="center" vertical="center"/>
    </xf>
    <xf numFmtId="176" fontId="0" fillId="2" borderId="8" xfId="0" applyNumberFormat="1" applyFont="1" applyFill="1" applyBorder="1" applyAlignment="1">
      <alignment vertical="center"/>
    </xf>
    <xf numFmtId="0" fontId="0" fillId="0" borderId="5" xfId="0" applyFont="1" applyBorder="1" applyAlignment="1">
      <alignment horizontal="center" vertical="center"/>
    </xf>
    <xf numFmtId="0" fontId="0" fillId="0" borderId="9" xfId="0" applyFont="1" applyBorder="1" applyAlignment="1">
      <alignment horizontal="center" vertical="center"/>
    </xf>
    <xf numFmtId="0" fontId="0" fillId="0" borderId="10" xfId="0" applyFont="1" applyBorder="1" applyAlignment="1">
      <alignment horizontal="center" vertical="center"/>
    </xf>
    <xf numFmtId="176" fontId="0" fillId="2" borderId="10" xfId="0" applyNumberFormat="1" applyFont="1" applyFill="1" applyBorder="1" applyAlignment="1">
      <alignment vertical="center"/>
    </xf>
    <xf numFmtId="0" fontId="0" fillId="0" borderId="0" xfId="0" applyFont="1" applyBorder="1" applyAlignment="1">
      <alignment horizontal="center" vertical="center"/>
    </xf>
    <xf numFmtId="49" fontId="0" fillId="0" borderId="9" xfId="0" applyNumberFormat="1" applyFont="1" applyBorder="1" applyAlignment="1">
      <alignment horizontal="center" vertical="top" wrapText="1"/>
    </xf>
    <xf numFmtId="49" fontId="0" fillId="0" borderId="10" xfId="0" applyNumberFormat="1" applyFont="1" applyBorder="1" applyAlignment="1">
      <alignment horizontal="center" vertical="top"/>
    </xf>
    <xf numFmtId="0" fontId="0" fillId="0" borderId="10" xfId="0" applyFont="1" applyBorder="1" applyAlignment="1">
      <alignment vertical="top" wrapText="1"/>
    </xf>
    <xf numFmtId="176" fontId="0" fillId="0" borderId="10" xfId="0" applyNumberFormat="1" applyFont="1" applyBorder="1" applyAlignment="1">
      <alignment/>
    </xf>
    <xf numFmtId="0" fontId="0" fillId="0" borderId="0" xfId="0" applyFont="1" applyBorder="1" applyAlignment="1">
      <alignment horizontal="justify" vertical="top"/>
    </xf>
    <xf numFmtId="0" fontId="0" fillId="0" borderId="0" xfId="0" applyFont="1" applyBorder="1" applyAlignment="1">
      <alignment horizontal="justify" vertical="top" wrapText="1"/>
    </xf>
    <xf numFmtId="0" fontId="0" fillId="0" borderId="0" xfId="0" applyFont="1" applyAlignment="1">
      <alignment vertical="top"/>
    </xf>
    <xf numFmtId="49" fontId="0" fillId="0" borderId="9" xfId="0" applyNumberFormat="1" applyFont="1" applyBorder="1" applyAlignment="1">
      <alignment horizontal="center" vertical="top"/>
    </xf>
    <xf numFmtId="49" fontId="0" fillId="0" borderId="10" xfId="0" applyNumberFormat="1" applyFont="1" applyBorder="1" applyAlignment="1">
      <alignment horizontal="center" vertical="top" wrapText="1"/>
    </xf>
    <xf numFmtId="49" fontId="0" fillId="0" borderId="10" xfId="0" applyNumberFormat="1" applyFont="1" applyBorder="1" applyAlignment="1">
      <alignment vertical="top" wrapText="1"/>
    </xf>
    <xf numFmtId="176" fontId="0" fillId="0" borderId="10" xfId="0" applyNumberFormat="1" applyFont="1" applyBorder="1" applyAlignment="1">
      <alignment vertical="top"/>
    </xf>
    <xf numFmtId="0" fontId="0" fillId="0" borderId="0" xfId="0" applyFont="1" applyBorder="1" applyAlignment="1">
      <alignment horizontal="justify" vertical="top" wrapText="1"/>
    </xf>
    <xf numFmtId="0" fontId="0" fillId="0" borderId="11" xfId="0" applyFont="1" applyBorder="1" applyAlignment="1">
      <alignment horizontal="justify" vertical="top"/>
    </xf>
    <xf numFmtId="0" fontId="0" fillId="0" borderId="0" xfId="0" applyFont="1" applyBorder="1" applyAlignment="1">
      <alignment vertical="top"/>
    </xf>
    <xf numFmtId="0" fontId="0" fillId="0" borderId="11" xfId="0" applyFont="1" applyBorder="1" applyAlignment="1">
      <alignment horizontal="justify" vertical="top" wrapText="1"/>
    </xf>
    <xf numFmtId="49" fontId="0" fillId="0" borderId="12" xfId="0" applyNumberFormat="1" applyFont="1" applyBorder="1" applyAlignment="1">
      <alignment horizontal="center" vertical="top"/>
    </xf>
    <xf numFmtId="49" fontId="0" fillId="0" borderId="13" xfId="0" applyNumberFormat="1" applyFont="1" applyBorder="1" applyAlignment="1">
      <alignment horizontal="center" vertical="top"/>
    </xf>
    <xf numFmtId="49" fontId="0" fillId="0" borderId="13" xfId="0" applyNumberFormat="1" applyFont="1" applyBorder="1" applyAlignment="1">
      <alignment horizontal="center" vertical="top" wrapText="1"/>
    </xf>
    <xf numFmtId="0" fontId="0" fillId="0" borderId="13" xfId="0" applyFont="1" applyBorder="1" applyAlignment="1">
      <alignment vertical="top" wrapText="1"/>
    </xf>
    <xf numFmtId="176" fontId="0" fillId="0" borderId="13" xfId="0" applyNumberFormat="1" applyFont="1" applyBorder="1" applyAlignment="1">
      <alignment vertical="top"/>
    </xf>
    <xf numFmtId="0" fontId="0" fillId="0" borderId="1" xfId="0" applyFont="1" applyBorder="1" applyAlignment="1">
      <alignment horizontal="justify" vertical="top" wrapText="1"/>
    </xf>
    <xf numFmtId="0" fontId="0" fillId="0" borderId="10" xfId="0" applyFont="1" applyBorder="1" applyAlignment="1">
      <alignment horizontal="left" vertical="top" wrapText="1"/>
    </xf>
    <xf numFmtId="0" fontId="0" fillId="0" borderId="0" xfId="0" applyFont="1" applyFill="1" applyBorder="1" applyAlignment="1">
      <alignment horizontal="justify" vertical="top" wrapText="1"/>
    </xf>
    <xf numFmtId="49" fontId="0" fillId="0" borderId="9" xfId="0" applyNumberFormat="1" applyFont="1" applyBorder="1" applyAlignment="1">
      <alignment horizontal="center" wrapText="1"/>
    </xf>
    <xf numFmtId="49" fontId="0" fillId="0" borderId="10" xfId="0" applyNumberFormat="1" applyFont="1" applyBorder="1" applyAlignment="1">
      <alignment horizontal="center"/>
    </xf>
    <xf numFmtId="49" fontId="0" fillId="0" borderId="9" xfId="0" applyNumberFormat="1" applyFont="1" applyBorder="1" applyAlignment="1">
      <alignment horizontal="center"/>
    </xf>
    <xf numFmtId="49" fontId="0" fillId="0" borderId="10" xfId="0" applyNumberFormat="1" applyFont="1" applyBorder="1" applyAlignment="1">
      <alignment horizontal="center" wrapText="1"/>
    </xf>
    <xf numFmtId="0" fontId="0" fillId="0" borderId="9" xfId="0" applyFont="1" applyBorder="1" applyAlignment="1">
      <alignment horizontal="center" vertical="top"/>
    </xf>
    <xf numFmtId="0" fontId="0" fillId="0" borderId="10" xfId="0" applyFont="1" applyBorder="1" applyAlignment="1">
      <alignment horizontal="center" vertical="top"/>
    </xf>
    <xf numFmtId="0" fontId="0" fillId="0" borderId="0" xfId="0" applyFont="1" applyBorder="1" applyAlignment="1">
      <alignment vertical="top" wrapText="1"/>
    </xf>
    <xf numFmtId="0" fontId="0" fillId="3" borderId="11" xfId="0" applyFont="1" applyFill="1" applyBorder="1" applyAlignment="1">
      <alignment vertical="top"/>
    </xf>
    <xf numFmtId="0" fontId="0" fillId="3" borderId="0" xfId="0" applyFont="1" applyFill="1" applyBorder="1" applyAlignment="1">
      <alignment vertical="top" wrapText="1"/>
    </xf>
    <xf numFmtId="0" fontId="0" fillId="0" borderId="10" xfId="0" applyFont="1" applyBorder="1" applyAlignment="1">
      <alignment horizontal="center" vertical="top" wrapText="1"/>
    </xf>
    <xf numFmtId="0" fontId="0" fillId="0" borderId="0" xfId="0" applyFont="1" applyBorder="1" applyAlignment="1">
      <alignment horizontal="center" vertical="top"/>
    </xf>
    <xf numFmtId="0" fontId="0" fillId="0" borderId="12" xfId="0" applyFont="1" applyBorder="1" applyAlignment="1">
      <alignment horizontal="center" vertical="top"/>
    </xf>
    <xf numFmtId="0" fontId="0" fillId="0" borderId="13" xfId="0" applyFont="1" applyBorder="1" applyAlignment="1">
      <alignment horizontal="center" vertical="top"/>
    </xf>
    <xf numFmtId="0" fontId="0" fillId="0" borderId="13" xfId="0" applyFont="1" applyBorder="1" applyAlignment="1">
      <alignment horizontal="center" vertical="top" wrapText="1"/>
    </xf>
    <xf numFmtId="0" fontId="0" fillId="0" borderId="1" xfId="0" applyFont="1" applyBorder="1" applyAlignment="1">
      <alignment horizontal="justify" vertical="top" wrapText="1"/>
    </xf>
    <xf numFmtId="0" fontId="0" fillId="0" borderId="9" xfId="0" applyFont="1" applyBorder="1" applyAlignment="1">
      <alignment horizontal="center" vertical="top" wrapText="1"/>
    </xf>
    <xf numFmtId="49" fontId="0" fillId="0" borderId="10" xfId="0" applyNumberFormat="1" applyFont="1" applyBorder="1" applyAlignment="1">
      <alignment horizontal="left" vertical="top" wrapText="1"/>
    </xf>
    <xf numFmtId="0" fontId="0" fillId="0" borderId="0" xfId="0" applyFont="1" applyBorder="1" applyAlignment="1">
      <alignment/>
    </xf>
    <xf numFmtId="0" fontId="0" fillId="0" borderId="0" xfId="0" applyFont="1" applyAlignment="1">
      <alignment/>
    </xf>
    <xf numFmtId="0" fontId="0" fillId="0" borderId="0" xfId="0" applyFont="1" applyBorder="1" applyAlignment="1">
      <alignment/>
    </xf>
    <xf numFmtId="0" fontId="0" fillId="0" borderId="10" xfId="0" applyFont="1" applyBorder="1" applyAlignment="1">
      <alignment horizontal="center" wrapText="1"/>
    </xf>
    <xf numFmtId="0" fontId="0" fillId="0" borderId="9" xfId="0" applyFont="1" applyBorder="1" applyAlignment="1">
      <alignment vertical="top"/>
    </xf>
    <xf numFmtId="49" fontId="0" fillId="0" borderId="10" xfId="0" applyNumberFormat="1" applyFont="1" applyBorder="1" applyAlignment="1">
      <alignment horizontal="left" vertical="top"/>
    </xf>
    <xf numFmtId="3" fontId="0" fillId="0" borderId="10" xfId="0" applyNumberFormat="1" applyFont="1" applyBorder="1" applyAlignment="1">
      <alignment horizontal="right" vertical="top"/>
    </xf>
    <xf numFmtId="0" fontId="0" fillId="0" borderId="11" xfId="0" applyFont="1" applyBorder="1" applyAlignment="1">
      <alignment horizontal="justify" vertical="top" wrapText="1"/>
    </xf>
    <xf numFmtId="0" fontId="0" fillId="0" borderId="0" xfId="0" applyFont="1" applyAlignment="1">
      <alignment horizontal="justify" vertical="top" wrapText="1"/>
    </xf>
    <xf numFmtId="0" fontId="0" fillId="0" borderId="0" xfId="0" applyFont="1" applyAlignment="1">
      <alignment horizontal="justify" vertical="top" wrapText="1"/>
    </xf>
    <xf numFmtId="49" fontId="0" fillId="0" borderId="10" xfId="0" applyNumberFormat="1" applyFont="1" applyBorder="1" applyAlignment="1">
      <alignment horizontal="left"/>
    </xf>
    <xf numFmtId="0" fontId="0" fillId="0" borderId="12" xfId="0" applyFont="1" applyBorder="1" applyAlignment="1">
      <alignment horizontal="center" vertical="center"/>
    </xf>
    <xf numFmtId="0" fontId="0" fillId="0" borderId="12" xfId="0" applyFont="1" applyBorder="1" applyAlignment="1">
      <alignment vertical="top"/>
    </xf>
    <xf numFmtId="49" fontId="0" fillId="0" borderId="13" xfId="0" applyNumberFormat="1" applyFont="1" applyBorder="1" applyAlignment="1">
      <alignment horizontal="left" vertical="top"/>
    </xf>
    <xf numFmtId="3" fontId="0" fillId="0" borderId="13" xfId="0" applyNumberFormat="1" applyFont="1" applyBorder="1" applyAlignment="1">
      <alignment horizontal="right" vertical="top"/>
    </xf>
    <xf numFmtId="0" fontId="0" fillId="0" borderId="6" xfId="0" applyFont="1" applyBorder="1" applyAlignment="1">
      <alignment horizontal="justify" vertical="top" wrapText="1"/>
    </xf>
    <xf numFmtId="0" fontId="0" fillId="0" borderId="9" xfId="0" applyFont="1" applyBorder="1" applyAlignment="1">
      <alignment horizontal="center"/>
    </xf>
    <xf numFmtId="0" fontId="0" fillId="0" borderId="10" xfId="0" applyFont="1" applyBorder="1" applyAlignment="1">
      <alignment horizontal="center"/>
    </xf>
    <xf numFmtId="176" fontId="0" fillId="0" borderId="13" xfId="0" applyNumberFormat="1" applyFont="1" applyBorder="1" applyAlignment="1">
      <alignment/>
    </xf>
    <xf numFmtId="0" fontId="0" fillId="0" borderId="10" xfId="0" applyFont="1" applyBorder="1" applyAlignment="1">
      <alignment wrapText="1"/>
    </xf>
    <xf numFmtId="0" fontId="0" fillId="0" borderId="11" xfId="0" applyFont="1" applyBorder="1" applyAlignment="1">
      <alignment vertical="top" wrapText="1"/>
    </xf>
    <xf numFmtId="0" fontId="0" fillId="0" borderId="11" xfId="0" applyFont="1" applyBorder="1" applyAlignment="1">
      <alignment/>
    </xf>
    <xf numFmtId="0" fontId="0" fillId="0" borderId="13" xfId="0" applyFont="1" applyBorder="1" applyAlignment="1">
      <alignment horizontal="center" vertical="center"/>
    </xf>
    <xf numFmtId="0" fontId="0" fillId="0" borderId="6" xfId="0" applyFont="1" applyBorder="1" applyAlignment="1">
      <alignment vertical="top" wrapText="1"/>
    </xf>
    <xf numFmtId="0" fontId="0" fillId="0" borderId="1" xfId="0" applyFont="1" applyBorder="1" applyAlignment="1">
      <alignment vertical="top"/>
    </xf>
    <xf numFmtId="0" fontId="0" fillId="0" borderId="10" xfId="0" applyFont="1" applyBorder="1" applyAlignment="1">
      <alignment vertical="center" wrapText="1"/>
    </xf>
    <xf numFmtId="0" fontId="0" fillId="0" borderId="11" xfId="0" applyFont="1" applyBorder="1" applyAlignment="1" quotePrefix="1">
      <alignment horizontal="justify" vertical="top" wrapText="1"/>
    </xf>
    <xf numFmtId="0" fontId="0" fillId="0" borderId="6" xfId="0" applyFont="1" applyBorder="1" applyAlignment="1">
      <alignment horizontal="justify" vertical="top" wrapText="1"/>
    </xf>
    <xf numFmtId="0" fontId="0" fillId="0" borderId="1" xfId="0" applyFont="1" applyBorder="1" applyAlignment="1">
      <alignment horizontal="justify" vertical="top"/>
    </xf>
    <xf numFmtId="0" fontId="0" fillId="0" borderId="0" xfId="0" applyFont="1" applyBorder="1" applyAlignment="1">
      <alignment horizontal="justify" vertical="top"/>
    </xf>
    <xf numFmtId="0" fontId="0" fillId="0" borderId="0" xfId="0" applyFont="1" applyAlignment="1">
      <alignment horizontal="justify" vertical="top"/>
    </xf>
    <xf numFmtId="49" fontId="0" fillId="0" borderId="10" xfId="0" applyNumberFormat="1" applyFont="1" applyBorder="1" applyAlignment="1">
      <alignment wrapText="1"/>
    </xf>
    <xf numFmtId="0" fontId="0" fillId="0" borderId="11" xfId="0" applyFont="1" applyBorder="1" applyAlignment="1">
      <alignment horizontal="left" vertical="top" wrapText="1"/>
    </xf>
    <xf numFmtId="0" fontId="0" fillId="0" borderId="0" xfId="0" applyFont="1" applyAlignment="1">
      <alignment horizontal="left" vertical="top" wrapText="1"/>
    </xf>
    <xf numFmtId="0" fontId="0" fillId="0" borderId="12" xfId="0" applyFont="1" applyBorder="1" applyAlignment="1">
      <alignment horizontal="center"/>
    </xf>
    <xf numFmtId="0" fontId="0" fillId="0" borderId="13" xfId="0" applyFont="1" applyBorder="1" applyAlignment="1">
      <alignment horizontal="center"/>
    </xf>
    <xf numFmtId="0" fontId="0" fillId="0" borderId="10" xfId="0" applyFont="1" applyBorder="1" applyAlignment="1">
      <alignment horizontal="left" wrapText="1"/>
    </xf>
    <xf numFmtId="0" fontId="0" fillId="0" borderId="0" xfId="0" applyFont="1" applyBorder="1" applyAlignment="1">
      <alignment horizontal="center"/>
    </xf>
    <xf numFmtId="0" fontId="0" fillId="0" borderId="1" xfId="0" applyFont="1" applyBorder="1" applyAlignment="1">
      <alignment horizontal="center"/>
    </xf>
    <xf numFmtId="176" fontId="0" fillId="0" borderId="0" xfId="0" applyNumberFormat="1" applyFont="1" applyAlignment="1">
      <alignment vertical="center"/>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381"/>
  <sheetViews>
    <sheetView tabSelected="1" view="pageBreakPreview" zoomScale="75" zoomScaleNormal="75" zoomScaleSheetLayoutView="75" workbookViewId="0" topLeftCell="A1">
      <selection activeCell="A1" sqref="A1:H1"/>
    </sheetView>
  </sheetViews>
  <sheetFormatPr defaultColWidth="9.00390625" defaultRowHeight="16.5"/>
  <cols>
    <col min="1" max="1" width="4.00390625" style="5" customWidth="1"/>
    <col min="2" max="4" width="4.125" style="5" customWidth="1"/>
    <col min="5" max="5" width="24.125" style="2" customWidth="1"/>
    <col min="6" max="6" width="18.125" style="106" customWidth="1"/>
    <col min="7" max="7" width="2.75390625" style="7" customWidth="1"/>
    <col min="8" max="8" width="35.125" style="7" customWidth="1"/>
    <col min="9" max="16384" width="9.00390625" style="2" customWidth="1"/>
  </cols>
  <sheetData>
    <row r="1" spans="1:8" ht="29.25" customHeight="1">
      <c r="A1" s="1" t="s">
        <v>0</v>
      </c>
      <c r="B1" s="1"/>
      <c r="C1" s="1"/>
      <c r="D1" s="1"/>
      <c r="E1" s="1"/>
      <c r="F1" s="1"/>
      <c r="G1" s="1"/>
      <c r="H1" s="1"/>
    </row>
    <row r="2" spans="1:8" ht="30.75" customHeight="1">
      <c r="A2" s="3" t="s">
        <v>1</v>
      </c>
      <c r="B2" s="3"/>
      <c r="C2" s="3"/>
      <c r="D2" s="3"/>
      <c r="E2" s="3"/>
      <c r="F2" s="3"/>
      <c r="G2" s="3"/>
      <c r="H2" s="3"/>
    </row>
    <row r="3" spans="1:8" ht="16.5">
      <c r="A3" s="4" t="s">
        <v>2</v>
      </c>
      <c r="E3" s="6" t="s">
        <v>3</v>
      </c>
      <c r="F3" s="6"/>
      <c r="H3" s="8" t="s">
        <v>4</v>
      </c>
    </row>
    <row r="4" spans="1:8" s="14" customFormat="1" ht="23.25" customHeight="1">
      <c r="A4" s="9" t="s">
        <v>5</v>
      </c>
      <c r="B4" s="10"/>
      <c r="C4" s="10"/>
      <c r="D4" s="10"/>
      <c r="E4" s="10"/>
      <c r="F4" s="11" t="s">
        <v>6</v>
      </c>
      <c r="G4" s="12" t="s">
        <v>7</v>
      </c>
      <c r="H4" s="13"/>
    </row>
    <row r="5" spans="1:8" s="14" customFormat="1" ht="23.25" customHeight="1">
      <c r="A5" s="15" t="s">
        <v>8</v>
      </c>
      <c r="B5" s="16" t="s">
        <v>9</v>
      </c>
      <c r="C5" s="16" t="s">
        <v>10</v>
      </c>
      <c r="D5" s="16" t="s">
        <v>11</v>
      </c>
      <c r="E5" s="16" t="s">
        <v>12</v>
      </c>
      <c r="F5" s="11"/>
      <c r="G5" s="17"/>
      <c r="H5" s="18"/>
    </row>
    <row r="6" spans="1:8" s="14" customFormat="1" ht="27" customHeight="1">
      <c r="A6" s="19"/>
      <c r="B6" s="20"/>
      <c r="C6" s="20"/>
      <c r="D6" s="20"/>
      <c r="E6" s="20" t="s">
        <v>13</v>
      </c>
      <c r="F6" s="21">
        <f>SUM(F8,F23,F66,F133,F151,F189,F224,F296,F361)</f>
        <v>79207564</v>
      </c>
      <c r="G6" s="22"/>
      <c r="H6" s="22"/>
    </row>
    <row r="7" spans="1:8" s="14" customFormat="1" ht="21" customHeight="1">
      <c r="A7" s="23"/>
      <c r="B7" s="24"/>
      <c r="C7" s="24"/>
      <c r="D7" s="24"/>
      <c r="E7" s="24"/>
      <c r="F7" s="25">
        <f>SUM(F9,F24,F43,F67,F101,F152,F190,F246,F266,F297,F362)</f>
        <v>-7193625</v>
      </c>
      <c r="G7" s="26"/>
      <c r="H7" s="26"/>
    </row>
    <row r="8" spans="1:8" s="33" customFormat="1" ht="33" customHeight="1">
      <c r="A8" s="27" t="s">
        <v>14</v>
      </c>
      <c r="B8" s="28"/>
      <c r="C8" s="28"/>
      <c r="D8" s="28"/>
      <c r="E8" s="29" t="s">
        <v>15</v>
      </c>
      <c r="F8" s="30">
        <f>F14</f>
        <v>518246</v>
      </c>
      <c r="G8" s="31"/>
      <c r="H8" s="32"/>
    </row>
    <row r="9" spans="1:8" s="33" customFormat="1" ht="21" customHeight="1">
      <c r="A9" s="27"/>
      <c r="B9" s="28"/>
      <c r="C9" s="28"/>
      <c r="D9" s="28"/>
      <c r="E9" s="29"/>
      <c r="F9" s="30">
        <f>F10</f>
        <v>-300000</v>
      </c>
      <c r="G9" s="31"/>
      <c r="H9" s="32"/>
    </row>
    <row r="10" spans="1:8" s="33" customFormat="1" ht="33.75" customHeight="1">
      <c r="A10" s="34"/>
      <c r="B10" s="35" t="s">
        <v>16</v>
      </c>
      <c r="C10" s="28"/>
      <c r="D10" s="28"/>
      <c r="E10" s="29" t="s">
        <v>17</v>
      </c>
      <c r="F10" s="30">
        <f>F11</f>
        <v>-300000</v>
      </c>
      <c r="G10" s="31"/>
      <c r="H10" s="32"/>
    </row>
    <row r="11" spans="1:8" s="33" customFormat="1" ht="33.75" customHeight="1">
      <c r="A11" s="34"/>
      <c r="B11" s="28"/>
      <c r="C11" s="28"/>
      <c r="D11" s="28"/>
      <c r="E11" s="29" t="s">
        <v>18</v>
      </c>
      <c r="F11" s="30">
        <f>F13</f>
        <v>-300000</v>
      </c>
      <c r="G11" s="31"/>
      <c r="H11" s="32"/>
    </row>
    <row r="12" spans="1:8" s="33" customFormat="1" ht="17.25" customHeight="1">
      <c r="A12" s="34"/>
      <c r="B12" s="28"/>
      <c r="C12" s="28"/>
      <c r="D12" s="28"/>
      <c r="E12" s="36">
        <v>7503304300</v>
      </c>
      <c r="F12" s="30"/>
      <c r="G12" s="31"/>
      <c r="H12" s="32"/>
    </row>
    <row r="13" spans="1:8" s="33" customFormat="1" ht="122.25" customHeight="1">
      <c r="A13" s="34"/>
      <c r="B13" s="28"/>
      <c r="C13" s="35" t="s">
        <v>19</v>
      </c>
      <c r="D13" s="28"/>
      <c r="E13" s="29" t="s">
        <v>20</v>
      </c>
      <c r="F13" s="37">
        <v>-300000</v>
      </c>
      <c r="G13" s="38" t="s">
        <v>21</v>
      </c>
      <c r="H13" s="38"/>
    </row>
    <row r="14" spans="1:8" s="33" customFormat="1" ht="33.75" customHeight="1">
      <c r="A14" s="34" t="s">
        <v>22</v>
      </c>
      <c r="B14" s="35" t="s">
        <v>23</v>
      </c>
      <c r="C14" s="28"/>
      <c r="D14" s="28"/>
      <c r="E14" s="29" t="s">
        <v>24</v>
      </c>
      <c r="F14" s="30">
        <f>F15</f>
        <v>518246</v>
      </c>
      <c r="G14" s="39"/>
      <c r="H14" s="32"/>
    </row>
    <row r="15" spans="1:8" s="40" customFormat="1" ht="33.75" customHeight="1">
      <c r="A15" s="34"/>
      <c r="B15" s="28"/>
      <c r="C15" s="28"/>
      <c r="D15" s="28"/>
      <c r="E15" s="29" t="s">
        <v>25</v>
      </c>
      <c r="F15" s="30">
        <f>F17</f>
        <v>518246</v>
      </c>
      <c r="G15" s="39"/>
      <c r="H15" s="32"/>
    </row>
    <row r="16" spans="1:8" s="33" customFormat="1" ht="16.5" customHeight="1">
      <c r="A16" s="34"/>
      <c r="B16" s="28"/>
      <c r="C16" s="28"/>
      <c r="D16" s="28"/>
      <c r="E16" s="36">
        <v>6703970400</v>
      </c>
      <c r="F16" s="30"/>
      <c r="G16" s="39"/>
      <c r="H16" s="32"/>
    </row>
    <row r="17" spans="1:8" s="40" customFormat="1" ht="144" customHeight="1">
      <c r="A17" s="34"/>
      <c r="B17" s="28"/>
      <c r="C17" s="35" t="s">
        <v>26</v>
      </c>
      <c r="D17" s="28"/>
      <c r="E17" s="29" t="s">
        <v>27</v>
      </c>
      <c r="F17" s="37">
        <v>518246</v>
      </c>
      <c r="G17" s="41" t="s">
        <v>28</v>
      </c>
      <c r="H17" s="38"/>
    </row>
    <row r="18" spans="1:8" s="33" customFormat="1" ht="27" customHeight="1">
      <c r="A18" s="34"/>
      <c r="B18" s="28"/>
      <c r="C18" s="28"/>
      <c r="D18" s="35"/>
      <c r="E18" s="29"/>
      <c r="F18" s="37"/>
      <c r="G18" s="32"/>
      <c r="H18" s="32"/>
    </row>
    <row r="19" spans="1:8" s="33" customFormat="1" ht="27" customHeight="1">
      <c r="A19" s="34"/>
      <c r="B19" s="28"/>
      <c r="C19" s="28"/>
      <c r="D19" s="35"/>
      <c r="E19" s="29"/>
      <c r="F19" s="37"/>
      <c r="G19" s="32"/>
      <c r="H19" s="32"/>
    </row>
    <row r="20" spans="1:8" s="33" customFormat="1" ht="27" customHeight="1">
      <c r="A20" s="34"/>
      <c r="B20" s="28"/>
      <c r="C20" s="28"/>
      <c r="D20" s="35"/>
      <c r="E20" s="29"/>
      <c r="F20" s="37"/>
      <c r="G20" s="32"/>
      <c r="H20" s="32"/>
    </row>
    <row r="21" spans="1:8" s="33" customFormat="1" ht="27" customHeight="1">
      <c r="A21" s="34"/>
      <c r="B21" s="28"/>
      <c r="C21" s="28"/>
      <c r="D21" s="35"/>
      <c r="E21" s="29"/>
      <c r="F21" s="37"/>
      <c r="G21" s="32"/>
      <c r="H21" s="32"/>
    </row>
    <row r="22" spans="1:8" s="33" customFormat="1" ht="27" customHeight="1">
      <c r="A22" s="42"/>
      <c r="B22" s="43"/>
      <c r="C22" s="43"/>
      <c r="D22" s="44"/>
      <c r="E22" s="45"/>
      <c r="F22" s="46"/>
      <c r="G22" s="47"/>
      <c r="H22" s="47"/>
    </row>
    <row r="23" spans="1:8" s="33" customFormat="1" ht="32.25" customHeight="1">
      <c r="A23" s="27" t="s">
        <v>16</v>
      </c>
      <c r="B23" s="28"/>
      <c r="C23" s="28"/>
      <c r="D23" s="28"/>
      <c r="E23" s="29" t="s">
        <v>29</v>
      </c>
      <c r="F23" s="30">
        <f>F25</f>
        <v>650000</v>
      </c>
      <c r="G23" s="32"/>
      <c r="H23" s="32"/>
    </row>
    <row r="24" spans="1:8" s="33" customFormat="1" ht="21" customHeight="1">
      <c r="A24" s="27"/>
      <c r="B24" s="28"/>
      <c r="C24" s="28"/>
      <c r="D24" s="28"/>
      <c r="E24" s="29"/>
      <c r="F24" s="30">
        <f>F26</f>
        <v>-300000</v>
      </c>
      <c r="G24" s="32"/>
      <c r="H24" s="32"/>
    </row>
    <row r="25" spans="1:8" s="33" customFormat="1" ht="32.25" customHeight="1">
      <c r="A25" s="34"/>
      <c r="B25" s="35" t="s">
        <v>30</v>
      </c>
      <c r="C25" s="28"/>
      <c r="D25" s="28"/>
      <c r="E25" s="29" t="s">
        <v>31</v>
      </c>
      <c r="F25" s="30">
        <f>F27</f>
        <v>650000</v>
      </c>
      <c r="G25" s="32"/>
      <c r="H25" s="32"/>
    </row>
    <row r="26" spans="1:8" s="33" customFormat="1" ht="21" customHeight="1">
      <c r="A26" s="34"/>
      <c r="B26" s="35"/>
      <c r="C26" s="28"/>
      <c r="D26" s="28"/>
      <c r="E26" s="29"/>
      <c r="F26" s="30">
        <f>F28</f>
        <v>-300000</v>
      </c>
      <c r="G26" s="32"/>
      <c r="H26" s="32"/>
    </row>
    <row r="27" spans="1:8" s="40" customFormat="1" ht="32.25" customHeight="1">
      <c r="A27" s="34"/>
      <c r="B27" s="28"/>
      <c r="C27" s="28"/>
      <c r="D27" s="28"/>
      <c r="E27" s="29" t="s">
        <v>32</v>
      </c>
      <c r="F27" s="30">
        <f>F31</f>
        <v>650000</v>
      </c>
      <c r="G27" s="32"/>
      <c r="H27" s="32"/>
    </row>
    <row r="28" spans="1:8" s="40" customFormat="1" ht="21" customHeight="1">
      <c r="A28" s="34"/>
      <c r="B28" s="28"/>
      <c r="C28" s="28"/>
      <c r="D28" s="28"/>
      <c r="E28" s="29"/>
      <c r="F28" s="30">
        <f>F30</f>
        <v>-300000</v>
      </c>
      <c r="G28" s="32"/>
      <c r="H28" s="32"/>
    </row>
    <row r="29" spans="1:8" s="40" customFormat="1" ht="17.25" customHeight="1">
      <c r="A29" s="34"/>
      <c r="B29" s="28"/>
      <c r="C29" s="28"/>
      <c r="D29" s="28"/>
      <c r="E29" s="36">
        <v>3505300100</v>
      </c>
      <c r="F29" s="30"/>
      <c r="G29" s="32"/>
      <c r="H29" s="32"/>
    </row>
    <row r="30" spans="1:8" s="40" customFormat="1" ht="97.5" customHeight="1">
      <c r="A30" s="34"/>
      <c r="B30" s="28"/>
      <c r="C30" s="28" t="s">
        <v>33</v>
      </c>
      <c r="D30" s="28"/>
      <c r="E30" s="48" t="s">
        <v>34</v>
      </c>
      <c r="F30" s="37">
        <v>-300000</v>
      </c>
      <c r="G30" s="49" t="s">
        <v>35</v>
      </c>
      <c r="H30" s="49"/>
    </row>
    <row r="31" spans="1:8" s="40" customFormat="1" ht="32.25" customHeight="1">
      <c r="A31" s="34"/>
      <c r="B31" s="28"/>
      <c r="C31" s="35" t="s">
        <v>30</v>
      </c>
      <c r="D31" s="28"/>
      <c r="E31" s="29" t="s">
        <v>36</v>
      </c>
      <c r="F31" s="30">
        <f>F33</f>
        <v>650000</v>
      </c>
      <c r="G31" s="32"/>
      <c r="H31" s="32"/>
    </row>
    <row r="32" spans="1:8" s="40" customFormat="1" ht="17.25" customHeight="1">
      <c r="A32" s="34"/>
      <c r="B32" s="28"/>
      <c r="C32" s="35"/>
      <c r="D32" s="28"/>
      <c r="E32" s="36">
        <v>3505309001</v>
      </c>
      <c r="F32" s="30"/>
      <c r="G32" s="32"/>
      <c r="H32" s="32"/>
    </row>
    <row r="33" spans="1:8" s="40" customFormat="1" ht="114" customHeight="1">
      <c r="A33" s="34"/>
      <c r="B33" s="28"/>
      <c r="C33" s="28"/>
      <c r="D33" s="35" t="s">
        <v>33</v>
      </c>
      <c r="E33" s="29" t="s">
        <v>37</v>
      </c>
      <c r="F33" s="37">
        <v>650000</v>
      </c>
      <c r="G33" s="49" t="s">
        <v>38</v>
      </c>
      <c r="H33" s="49"/>
    </row>
    <row r="34" spans="1:8" s="33" customFormat="1" ht="27" customHeight="1">
      <c r="A34" s="34"/>
      <c r="B34" s="28"/>
      <c r="C34" s="28"/>
      <c r="D34" s="35"/>
      <c r="E34" s="29"/>
      <c r="F34" s="37"/>
      <c r="G34" s="32"/>
      <c r="H34" s="32"/>
    </row>
    <row r="35" spans="1:8" s="33" customFormat="1" ht="27" customHeight="1">
      <c r="A35" s="34"/>
      <c r="B35" s="28"/>
      <c r="C35" s="28"/>
      <c r="D35" s="35"/>
      <c r="E35" s="29"/>
      <c r="F35" s="37"/>
      <c r="G35" s="32"/>
      <c r="H35" s="32"/>
    </row>
    <row r="36" spans="1:8" s="33" customFormat="1" ht="27" customHeight="1">
      <c r="A36" s="34"/>
      <c r="B36" s="28"/>
      <c r="C36" s="28"/>
      <c r="D36" s="35"/>
      <c r="E36" s="29"/>
      <c r="F36" s="37"/>
      <c r="G36" s="32"/>
      <c r="H36" s="32"/>
    </row>
    <row r="37" spans="1:8" s="33" customFormat="1" ht="27" customHeight="1">
      <c r="A37" s="34"/>
      <c r="B37" s="28"/>
      <c r="C37" s="28"/>
      <c r="D37" s="35"/>
      <c r="E37" s="29"/>
      <c r="F37" s="37"/>
      <c r="G37" s="32"/>
      <c r="H37" s="32"/>
    </row>
    <row r="38" spans="1:8" s="33" customFormat="1" ht="27" customHeight="1">
      <c r="A38" s="34"/>
      <c r="B38" s="28"/>
      <c r="C38" s="28"/>
      <c r="D38" s="35"/>
      <c r="E38" s="29"/>
      <c r="F38" s="37"/>
      <c r="G38" s="32"/>
      <c r="H38" s="32"/>
    </row>
    <row r="39" spans="1:8" s="33" customFormat="1" ht="27" customHeight="1">
      <c r="A39" s="34"/>
      <c r="B39" s="28"/>
      <c r="C39" s="28"/>
      <c r="D39" s="35"/>
      <c r="E39" s="29"/>
      <c r="F39" s="37"/>
      <c r="G39" s="32"/>
      <c r="H39" s="32"/>
    </row>
    <row r="40" spans="1:8" s="33" customFormat="1" ht="27" customHeight="1">
      <c r="A40" s="34"/>
      <c r="B40" s="28"/>
      <c r="C40" s="28"/>
      <c r="D40" s="35"/>
      <c r="E40" s="29"/>
      <c r="F40" s="37"/>
      <c r="G40" s="32"/>
      <c r="H40" s="32"/>
    </row>
    <row r="41" spans="1:8" s="33" customFormat="1" ht="27" customHeight="1">
      <c r="A41" s="34"/>
      <c r="B41" s="28"/>
      <c r="C41" s="28"/>
      <c r="D41" s="35"/>
      <c r="E41" s="29"/>
      <c r="F41" s="37"/>
      <c r="G41" s="32"/>
      <c r="H41" s="32"/>
    </row>
    <row r="42" spans="1:8" s="33" customFormat="1" ht="27" customHeight="1">
      <c r="A42" s="42"/>
      <c r="B42" s="43"/>
      <c r="C42" s="43"/>
      <c r="D42" s="44"/>
      <c r="E42" s="45"/>
      <c r="F42" s="46"/>
      <c r="G42" s="47"/>
      <c r="H42" s="47"/>
    </row>
    <row r="43" spans="1:8" s="40" customFormat="1" ht="32.25" customHeight="1">
      <c r="A43" s="50" t="s">
        <v>39</v>
      </c>
      <c r="B43" s="51"/>
      <c r="C43" s="28"/>
      <c r="D43" s="28"/>
      <c r="E43" s="29" t="s">
        <v>40</v>
      </c>
      <c r="F43" s="30">
        <f>F44</f>
        <v>-700000</v>
      </c>
      <c r="G43" s="31"/>
      <c r="H43" s="32"/>
    </row>
    <row r="44" spans="1:8" s="40" customFormat="1" ht="32.25" customHeight="1">
      <c r="A44" s="52"/>
      <c r="B44" s="53" t="s">
        <v>41</v>
      </c>
      <c r="C44" s="28"/>
      <c r="D44" s="28"/>
      <c r="E44" s="29" t="s">
        <v>42</v>
      </c>
      <c r="F44" s="30">
        <f>F45</f>
        <v>-700000</v>
      </c>
      <c r="G44" s="31"/>
      <c r="H44" s="32"/>
    </row>
    <row r="45" spans="1:8" s="40" customFormat="1" ht="32.25" customHeight="1">
      <c r="A45" s="52"/>
      <c r="B45" s="53"/>
      <c r="C45" s="28"/>
      <c r="D45" s="28"/>
      <c r="E45" s="29" t="s">
        <v>43</v>
      </c>
      <c r="F45" s="30">
        <f>F47</f>
        <v>-700000</v>
      </c>
      <c r="G45" s="31"/>
      <c r="H45" s="32"/>
    </row>
    <row r="46" spans="1:8" s="40" customFormat="1" ht="17.25" customHeight="1">
      <c r="A46" s="34"/>
      <c r="B46" s="28"/>
      <c r="C46" s="28"/>
      <c r="D46" s="28"/>
      <c r="E46" s="36">
        <v>7506205300</v>
      </c>
      <c r="F46" s="30"/>
      <c r="G46" s="31"/>
      <c r="H46" s="32"/>
    </row>
    <row r="47" spans="1:8" s="40" customFormat="1" ht="77.25" customHeight="1">
      <c r="A47" s="34"/>
      <c r="B47" s="28"/>
      <c r="C47" s="35" t="s">
        <v>44</v>
      </c>
      <c r="D47" s="28"/>
      <c r="E47" s="29" t="s">
        <v>45</v>
      </c>
      <c r="F47" s="37">
        <v>-700000</v>
      </c>
      <c r="G47" s="38" t="s">
        <v>46</v>
      </c>
      <c r="H47" s="38"/>
    </row>
    <row r="48" spans="1:8" s="33" customFormat="1" ht="27" customHeight="1">
      <c r="A48" s="34"/>
      <c r="B48" s="28"/>
      <c r="C48" s="28"/>
      <c r="D48" s="35"/>
      <c r="E48" s="29"/>
      <c r="F48" s="37"/>
      <c r="G48" s="32"/>
      <c r="H48" s="32"/>
    </row>
    <row r="49" spans="1:8" s="33" customFormat="1" ht="27" customHeight="1">
      <c r="A49" s="34"/>
      <c r="B49" s="28"/>
      <c r="C49" s="28"/>
      <c r="D49" s="35"/>
      <c r="E49" s="29"/>
      <c r="F49" s="37"/>
      <c r="G49" s="32"/>
      <c r="H49" s="32"/>
    </row>
    <row r="50" spans="1:8" s="33" customFormat="1" ht="27" customHeight="1">
      <c r="A50" s="34"/>
      <c r="B50" s="28"/>
      <c r="C50" s="28"/>
      <c r="D50" s="35"/>
      <c r="E50" s="29"/>
      <c r="F50" s="37"/>
      <c r="G50" s="32"/>
      <c r="H50" s="32"/>
    </row>
    <row r="51" spans="1:8" s="33" customFormat="1" ht="27" customHeight="1">
      <c r="A51" s="34"/>
      <c r="B51" s="28"/>
      <c r="C51" s="28"/>
      <c r="D51" s="35"/>
      <c r="E51" s="29"/>
      <c r="F51" s="37"/>
      <c r="G51" s="32"/>
      <c r="H51" s="32"/>
    </row>
    <row r="52" spans="1:8" s="33" customFormat="1" ht="27" customHeight="1">
      <c r="A52" s="34"/>
      <c r="B52" s="28"/>
      <c r="C52" s="28"/>
      <c r="D52" s="35"/>
      <c r="E52" s="29"/>
      <c r="F52" s="37"/>
      <c r="G52" s="32"/>
      <c r="H52" s="32"/>
    </row>
    <row r="53" spans="1:8" s="33" customFormat="1" ht="27" customHeight="1">
      <c r="A53" s="34"/>
      <c r="B53" s="28"/>
      <c r="C53" s="28"/>
      <c r="D53" s="35"/>
      <c r="E53" s="29"/>
      <c r="F53" s="37"/>
      <c r="G53" s="32"/>
      <c r="H53" s="32"/>
    </row>
    <row r="54" spans="1:8" s="33" customFormat="1" ht="27" customHeight="1">
      <c r="A54" s="34"/>
      <c r="B54" s="28"/>
      <c r="C54" s="28"/>
      <c r="D54" s="35"/>
      <c r="E54" s="29"/>
      <c r="F54" s="37"/>
      <c r="G54" s="32"/>
      <c r="H54" s="32"/>
    </row>
    <row r="55" spans="1:8" s="33" customFormat="1" ht="27" customHeight="1">
      <c r="A55" s="34"/>
      <c r="B55" s="28"/>
      <c r="C55" s="28"/>
      <c r="D55" s="35"/>
      <c r="E55" s="29"/>
      <c r="F55" s="37"/>
      <c r="G55" s="32"/>
      <c r="H55" s="32"/>
    </row>
    <row r="56" spans="1:8" s="33" customFormat="1" ht="27" customHeight="1">
      <c r="A56" s="34"/>
      <c r="B56" s="28"/>
      <c r="C56" s="28"/>
      <c r="D56" s="35"/>
      <c r="E56" s="29"/>
      <c r="F56" s="37"/>
      <c r="G56" s="32"/>
      <c r="H56" s="32"/>
    </row>
    <row r="57" spans="1:8" s="33" customFormat="1" ht="27" customHeight="1">
      <c r="A57" s="34"/>
      <c r="B57" s="28"/>
      <c r="C57" s="28"/>
      <c r="D57" s="35"/>
      <c r="E57" s="29"/>
      <c r="F57" s="37"/>
      <c r="G57" s="32"/>
      <c r="H57" s="32"/>
    </row>
    <row r="58" spans="1:8" s="33" customFormat="1" ht="27" customHeight="1">
      <c r="A58" s="34"/>
      <c r="B58" s="28"/>
      <c r="C58" s="28"/>
      <c r="D58" s="35"/>
      <c r="E58" s="29"/>
      <c r="F58" s="37"/>
      <c r="G58" s="32"/>
      <c r="H58" s="32"/>
    </row>
    <row r="59" spans="1:8" s="33" customFormat="1" ht="27" customHeight="1">
      <c r="A59" s="34"/>
      <c r="B59" s="28"/>
      <c r="C59" s="28"/>
      <c r="D59" s="35"/>
      <c r="E59" s="29"/>
      <c r="F59" s="37"/>
      <c r="G59" s="32"/>
      <c r="H59" s="32"/>
    </row>
    <row r="60" spans="1:8" s="33" customFormat="1" ht="27" customHeight="1">
      <c r="A60" s="34"/>
      <c r="B60" s="28"/>
      <c r="C60" s="28"/>
      <c r="D60" s="35"/>
      <c r="E60" s="29"/>
      <c r="F60" s="37"/>
      <c r="G60" s="32"/>
      <c r="H60" s="32"/>
    </row>
    <row r="61" spans="1:8" s="33" customFormat="1" ht="27" customHeight="1">
      <c r="A61" s="34"/>
      <c r="B61" s="28"/>
      <c r="C61" s="28"/>
      <c r="D61" s="35"/>
      <c r="E61" s="29"/>
      <c r="F61" s="37"/>
      <c r="G61" s="32"/>
      <c r="H61" s="32"/>
    </row>
    <row r="62" spans="1:8" s="33" customFormat="1" ht="27" customHeight="1">
      <c r="A62" s="34"/>
      <c r="B62" s="28"/>
      <c r="C62" s="28"/>
      <c r="D62" s="35"/>
      <c r="E62" s="29"/>
      <c r="F62" s="37"/>
      <c r="G62" s="32"/>
      <c r="H62" s="32"/>
    </row>
    <row r="63" spans="1:8" s="33" customFormat="1" ht="27" customHeight="1">
      <c r="A63" s="34"/>
      <c r="B63" s="28"/>
      <c r="C63" s="28"/>
      <c r="D63" s="35"/>
      <c r="E63" s="29"/>
      <c r="F63" s="37"/>
      <c r="G63" s="32"/>
      <c r="H63" s="32"/>
    </row>
    <row r="64" spans="1:8" s="33" customFormat="1" ht="27" customHeight="1">
      <c r="A64" s="34"/>
      <c r="B64" s="28"/>
      <c r="C64" s="28"/>
      <c r="D64" s="35"/>
      <c r="E64" s="29"/>
      <c r="F64" s="37"/>
      <c r="G64" s="32"/>
      <c r="H64" s="32"/>
    </row>
    <row r="65" spans="1:8" s="33" customFormat="1" ht="27" customHeight="1">
      <c r="A65" s="42"/>
      <c r="B65" s="43"/>
      <c r="C65" s="43"/>
      <c r="D65" s="44"/>
      <c r="E65" s="45"/>
      <c r="F65" s="46"/>
      <c r="G65" s="47"/>
      <c r="H65" s="47"/>
    </row>
    <row r="66" spans="1:8" s="33" customFormat="1" ht="33.75" customHeight="1">
      <c r="A66" s="27" t="s">
        <v>47</v>
      </c>
      <c r="B66" s="28"/>
      <c r="C66" s="28"/>
      <c r="D66" s="28"/>
      <c r="E66" s="29" t="s">
        <v>48</v>
      </c>
      <c r="F66" s="30">
        <f>F84</f>
        <v>19211</v>
      </c>
      <c r="G66" s="31"/>
      <c r="H66" s="32"/>
    </row>
    <row r="67" spans="1:8" s="33" customFormat="1" ht="20.25" customHeight="1">
      <c r="A67" s="27"/>
      <c r="B67" s="34"/>
      <c r="C67" s="34"/>
      <c r="D67" s="28"/>
      <c r="E67" s="29"/>
      <c r="F67" s="30">
        <f>SUM(F68,F74,F78)</f>
        <v>-140500</v>
      </c>
      <c r="G67" s="31"/>
      <c r="H67" s="32"/>
    </row>
    <row r="68" spans="1:8" s="40" customFormat="1" ht="31.5" customHeight="1">
      <c r="A68" s="54"/>
      <c r="B68" s="27" t="s">
        <v>14</v>
      </c>
      <c r="C68" s="27"/>
      <c r="D68" s="55"/>
      <c r="E68" s="29" t="s">
        <v>49</v>
      </c>
      <c r="F68" s="30">
        <f>F69</f>
        <v>-99000</v>
      </c>
      <c r="H68" s="56"/>
    </row>
    <row r="69" spans="1:8" s="40" customFormat="1" ht="31.5" customHeight="1">
      <c r="A69" s="54"/>
      <c r="B69" s="27"/>
      <c r="C69" s="27"/>
      <c r="D69" s="55"/>
      <c r="E69" s="29" t="s">
        <v>50</v>
      </c>
      <c r="F69" s="30">
        <f>SUM(F71:F73)</f>
        <v>-99000</v>
      </c>
      <c r="H69" s="56"/>
    </row>
    <row r="70" spans="1:8" s="40" customFormat="1" ht="16.5" customHeight="1">
      <c r="A70" s="54"/>
      <c r="B70" s="27"/>
      <c r="C70" s="27"/>
      <c r="D70" s="55"/>
      <c r="E70" s="36">
        <v>3808211200</v>
      </c>
      <c r="F70" s="30"/>
      <c r="H70" s="56"/>
    </row>
    <row r="71" spans="1:8" s="40" customFormat="1" ht="73.5" customHeight="1">
      <c r="A71" s="54"/>
      <c r="B71" s="27"/>
      <c r="C71" s="27" t="s">
        <v>41</v>
      </c>
      <c r="D71" s="55"/>
      <c r="E71" s="29" t="s">
        <v>51</v>
      </c>
      <c r="F71" s="37">
        <v>-43000</v>
      </c>
      <c r="G71" s="41" t="s">
        <v>52</v>
      </c>
      <c r="H71" s="38"/>
    </row>
    <row r="72" spans="1:8" s="40" customFormat="1" ht="16.5" customHeight="1">
      <c r="A72" s="54"/>
      <c r="B72" s="27"/>
      <c r="C72" s="27"/>
      <c r="D72" s="55"/>
      <c r="E72" s="36">
        <v>3808211300</v>
      </c>
      <c r="F72" s="37"/>
      <c r="G72" s="57"/>
      <c r="H72" s="58"/>
    </row>
    <row r="73" spans="1:8" s="40" customFormat="1" ht="81.75" customHeight="1">
      <c r="A73" s="54"/>
      <c r="B73" s="27"/>
      <c r="C73" s="27" t="s">
        <v>53</v>
      </c>
      <c r="D73" s="55"/>
      <c r="E73" s="36" t="s">
        <v>54</v>
      </c>
      <c r="F73" s="37">
        <v>-56000</v>
      </c>
      <c r="G73" s="38" t="s">
        <v>55</v>
      </c>
      <c r="H73" s="38"/>
    </row>
    <row r="74" spans="1:8" s="33" customFormat="1" ht="32.25" customHeight="1">
      <c r="A74" s="54"/>
      <c r="B74" s="59" t="s">
        <v>56</v>
      </c>
      <c r="C74" s="55"/>
      <c r="D74" s="55"/>
      <c r="E74" s="29" t="s">
        <v>57</v>
      </c>
      <c r="F74" s="30">
        <f>F75</f>
        <v>-17000</v>
      </c>
      <c r="G74" s="60"/>
      <c r="H74" s="60"/>
    </row>
    <row r="75" spans="1:8" s="40" customFormat="1" ht="32.25" customHeight="1">
      <c r="A75" s="54"/>
      <c r="B75" s="55"/>
      <c r="C75" s="55"/>
      <c r="D75" s="55"/>
      <c r="E75" s="29" t="s">
        <v>58</v>
      </c>
      <c r="F75" s="30">
        <f>F77</f>
        <v>-17000</v>
      </c>
      <c r="G75" s="60"/>
      <c r="H75" s="60"/>
    </row>
    <row r="76" spans="1:8" s="33" customFormat="1" ht="17.25" customHeight="1">
      <c r="A76" s="54"/>
      <c r="B76" s="55"/>
      <c r="C76" s="55"/>
      <c r="D76" s="55"/>
      <c r="E76" s="36">
        <v>3808260100</v>
      </c>
      <c r="F76" s="30"/>
      <c r="G76" s="60"/>
      <c r="H76" s="60"/>
    </row>
    <row r="77" spans="1:8" s="40" customFormat="1" ht="113.25" customHeight="1">
      <c r="A77" s="54"/>
      <c r="B77" s="55"/>
      <c r="C77" s="59">
        <v>1</v>
      </c>
      <c r="D77" s="55"/>
      <c r="E77" s="29" t="s">
        <v>34</v>
      </c>
      <c r="F77" s="37">
        <v>-17000</v>
      </c>
      <c r="G77" s="38" t="s">
        <v>59</v>
      </c>
      <c r="H77" s="38"/>
    </row>
    <row r="78" spans="1:8" s="33" customFormat="1" ht="32.25" customHeight="1">
      <c r="A78" s="54"/>
      <c r="B78" s="59" t="s">
        <v>60</v>
      </c>
      <c r="C78" s="55"/>
      <c r="D78" s="55"/>
      <c r="E78" s="29" t="s">
        <v>61</v>
      </c>
      <c r="F78" s="30">
        <f>F79</f>
        <v>-24500</v>
      </c>
      <c r="G78" s="60"/>
      <c r="H78" s="60"/>
    </row>
    <row r="79" spans="1:8" s="40" customFormat="1" ht="32.25" customHeight="1">
      <c r="A79" s="54"/>
      <c r="B79" s="55"/>
      <c r="C79" s="55"/>
      <c r="D79" s="55"/>
      <c r="E79" s="29" t="s">
        <v>62</v>
      </c>
      <c r="F79" s="30">
        <f>SUM(F81:F83)</f>
        <v>-24500</v>
      </c>
      <c r="G79" s="60"/>
      <c r="H79" s="60"/>
    </row>
    <row r="80" spans="1:8" s="33" customFormat="1" ht="17.25" customHeight="1">
      <c r="A80" s="54"/>
      <c r="B80" s="55"/>
      <c r="C80" s="55"/>
      <c r="D80" s="55"/>
      <c r="E80" s="36">
        <v>3808420100</v>
      </c>
      <c r="F80" s="30"/>
      <c r="G80" s="60"/>
      <c r="H80" s="60"/>
    </row>
    <row r="81" spans="1:8" s="40" customFormat="1" ht="98.25" customHeight="1">
      <c r="A81" s="61"/>
      <c r="B81" s="62"/>
      <c r="C81" s="63">
        <v>1</v>
      </c>
      <c r="D81" s="62"/>
      <c r="E81" s="45" t="s">
        <v>34</v>
      </c>
      <c r="F81" s="46">
        <v>-9428</v>
      </c>
      <c r="G81" s="64" t="s">
        <v>63</v>
      </c>
      <c r="H81" s="64"/>
    </row>
    <row r="82" spans="1:8" s="33" customFormat="1" ht="16.5" customHeight="1">
      <c r="A82" s="54"/>
      <c r="B82" s="55"/>
      <c r="C82" s="59"/>
      <c r="D82" s="55"/>
      <c r="E82" s="36">
        <v>3808421000</v>
      </c>
      <c r="F82" s="37"/>
      <c r="G82" s="32"/>
      <c r="H82" s="32"/>
    </row>
    <row r="83" spans="1:8" s="33" customFormat="1" ht="65.25" customHeight="1">
      <c r="A83" s="54"/>
      <c r="B83" s="55"/>
      <c r="C83" s="59">
        <v>2</v>
      </c>
      <c r="D83" s="55"/>
      <c r="E83" s="36" t="s">
        <v>64</v>
      </c>
      <c r="F83" s="37">
        <v>-15072</v>
      </c>
      <c r="G83" s="38" t="s">
        <v>65</v>
      </c>
      <c r="H83" s="38"/>
    </row>
    <row r="84" spans="1:8" s="40" customFormat="1" ht="33" customHeight="1">
      <c r="A84" s="34"/>
      <c r="B84" s="35" t="s">
        <v>66</v>
      </c>
      <c r="C84" s="28"/>
      <c r="D84" s="28"/>
      <c r="E84" s="29" t="s">
        <v>67</v>
      </c>
      <c r="F84" s="30">
        <f>F85</f>
        <v>19211</v>
      </c>
      <c r="G84" s="31"/>
      <c r="H84" s="32"/>
    </row>
    <row r="85" spans="1:8" s="40" customFormat="1" ht="33" customHeight="1">
      <c r="A85" s="34"/>
      <c r="B85" s="28"/>
      <c r="C85" s="28"/>
      <c r="D85" s="28"/>
      <c r="E85" s="29" t="s">
        <v>68</v>
      </c>
      <c r="F85" s="30">
        <f>F87</f>
        <v>19211</v>
      </c>
      <c r="G85" s="31"/>
      <c r="H85" s="32"/>
    </row>
    <row r="86" spans="1:8" s="40" customFormat="1" ht="17.25" customHeight="1">
      <c r="A86" s="34"/>
      <c r="B86" s="28"/>
      <c r="C86" s="28"/>
      <c r="D86" s="28"/>
      <c r="E86" s="36">
        <v>3808511000</v>
      </c>
      <c r="F86" s="30"/>
      <c r="G86" s="31"/>
      <c r="H86" s="32"/>
    </row>
    <row r="87" spans="1:8" s="33" customFormat="1" ht="159.75" customHeight="1">
      <c r="A87" s="34"/>
      <c r="B87" s="28"/>
      <c r="C87" s="35" t="s">
        <v>69</v>
      </c>
      <c r="D87" s="28"/>
      <c r="E87" s="29" t="s">
        <v>70</v>
      </c>
      <c r="F87" s="37">
        <v>19211</v>
      </c>
      <c r="G87" s="41" t="s">
        <v>71</v>
      </c>
      <c r="H87" s="38"/>
    </row>
    <row r="88" spans="1:8" s="33" customFormat="1" ht="27" customHeight="1">
      <c r="A88" s="34"/>
      <c r="B88" s="28"/>
      <c r="C88" s="28"/>
      <c r="D88" s="35"/>
      <c r="E88" s="29"/>
      <c r="F88" s="37"/>
      <c r="G88" s="32"/>
      <c r="H88" s="32"/>
    </row>
    <row r="89" spans="1:8" s="33" customFormat="1" ht="27" customHeight="1">
      <c r="A89" s="34"/>
      <c r="B89" s="28"/>
      <c r="C89" s="28"/>
      <c r="D89" s="35"/>
      <c r="E89" s="29"/>
      <c r="F89" s="37"/>
      <c r="G89" s="32"/>
      <c r="H89" s="32"/>
    </row>
    <row r="90" spans="1:8" s="33" customFormat="1" ht="27" customHeight="1">
      <c r="A90" s="34"/>
      <c r="B90" s="28"/>
      <c r="C90" s="28"/>
      <c r="D90" s="35"/>
      <c r="E90" s="29"/>
      <c r="F90" s="37"/>
      <c r="G90" s="32"/>
      <c r="H90" s="32"/>
    </row>
    <row r="91" spans="1:8" s="33" customFormat="1" ht="27" customHeight="1">
      <c r="A91" s="34"/>
      <c r="B91" s="28"/>
      <c r="C91" s="28"/>
      <c r="D91" s="35"/>
      <c r="E91" s="29"/>
      <c r="F91" s="37"/>
      <c r="G91" s="32"/>
      <c r="H91" s="32"/>
    </row>
    <row r="92" spans="1:8" s="33" customFormat="1" ht="27" customHeight="1">
      <c r="A92" s="34"/>
      <c r="B92" s="28"/>
      <c r="C92" s="28"/>
      <c r="D92" s="35"/>
      <c r="E92" s="29"/>
      <c r="F92" s="37"/>
      <c r="G92" s="32"/>
      <c r="H92" s="32"/>
    </row>
    <row r="93" spans="1:8" s="33" customFormat="1" ht="27" customHeight="1">
      <c r="A93" s="34"/>
      <c r="B93" s="28"/>
      <c r="C93" s="28"/>
      <c r="D93" s="35"/>
      <c r="E93" s="29"/>
      <c r="F93" s="37"/>
      <c r="G93" s="32"/>
      <c r="H93" s="32"/>
    </row>
    <row r="94" spans="1:8" s="33" customFormat="1" ht="27" customHeight="1">
      <c r="A94" s="34"/>
      <c r="B94" s="28"/>
      <c r="C94" s="28"/>
      <c r="D94" s="35"/>
      <c r="E94" s="29"/>
      <c r="F94" s="37"/>
      <c r="G94" s="32"/>
      <c r="H94" s="32"/>
    </row>
    <row r="95" spans="1:8" s="33" customFormat="1" ht="27" customHeight="1">
      <c r="A95" s="34"/>
      <c r="B95" s="28"/>
      <c r="C95" s="28"/>
      <c r="D95" s="35"/>
      <c r="E95" s="29"/>
      <c r="F95" s="37"/>
      <c r="G95" s="32"/>
      <c r="H95" s="32"/>
    </row>
    <row r="96" spans="1:8" s="33" customFormat="1" ht="27" customHeight="1">
      <c r="A96" s="34"/>
      <c r="B96" s="28"/>
      <c r="C96" s="28"/>
      <c r="D96" s="35"/>
      <c r="E96" s="29"/>
      <c r="F96" s="37"/>
      <c r="G96" s="32"/>
      <c r="H96" s="32"/>
    </row>
    <row r="97" spans="1:8" s="33" customFormat="1" ht="27" customHeight="1">
      <c r="A97" s="34"/>
      <c r="B97" s="28"/>
      <c r="C97" s="28"/>
      <c r="D97" s="35"/>
      <c r="E97" s="29"/>
      <c r="F97" s="37"/>
      <c r="G97" s="32"/>
      <c r="H97" s="32"/>
    </row>
    <row r="98" spans="1:8" s="33" customFormat="1" ht="27" customHeight="1">
      <c r="A98" s="34"/>
      <c r="B98" s="28"/>
      <c r="C98" s="28"/>
      <c r="D98" s="35"/>
      <c r="E98" s="29"/>
      <c r="F98" s="37"/>
      <c r="G98" s="32"/>
      <c r="H98" s="32"/>
    </row>
    <row r="99" spans="1:8" s="33" customFormat="1" ht="27" customHeight="1">
      <c r="A99" s="34"/>
      <c r="B99" s="28"/>
      <c r="C99" s="28"/>
      <c r="D99" s="35"/>
      <c r="E99" s="29"/>
      <c r="F99" s="37"/>
      <c r="G99" s="32"/>
      <c r="H99" s="32"/>
    </row>
    <row r="100" spans="1:8" s="33" customFormat="1" ht="27" customHeight="1">
      <c r="A100" s="42"/>
      <c r="B100" s="43"/>
      <c r="C100" s="43"/>
      <c r="D100" s="44"/>
      <c r="E100" s="45"/>
      <c r="F100" s="46"/>
      <c r="G100" s="47"/>
      <c r="H100" s="47"/>
    </row>
    <row r="101" spans="1:8" s="68" customFormat="1" ht="33" customHeight="1">
      <c r="A101" s="65" t="s">
        <v>60</v>
      </c>
      <c r="B101" s="24"/>
      <c r="C101" s="24"/>
      <c r="D101" s="24"/>
      <c r="E101" s="66" t="s">
        <v>72</v>
      </c>
      <c r="F101" s="30">
        <f>F102</f>
        <v>-654832</v>
      </c>
      <c r="G101" s="67"/>
      <c r="H101" s="67"/>
    </row>
    <row r="102" spans="1:8" ht="33" customHeight="1">
      <c r="A102" s="23"/>
      <c r="B102" s="59" t="s">
        <v>73</v>
      </c>
      <c r="C102" s="24"/>
      <c r="D102" s="24"/>
      <c r="E102" s="66" t="s">
        <v>74</v>
      </c>
      <c r="F102" s="30">
        <f>SUM(F103,F125,F128)</f>
        <v>-654832</v>
      </c>
      <c r="G102" s="69"/>
      <c r="H102" s="69"/>
    </row>
    <row r="103" spans="1:8" ht="33" customHeight="1">
      <c r="A103" s="23"/>
      <c r="B103" s="59"/>
      <c r="C103" s="24"/>
      <c r="D103" s="24"/>
      <c r="E103" s="66" t="s">
        <v>75</v>
      </c>
      <c r="F103" s="30">
        <f>SUM(F104,F110,F111,F120,F124)</f>
        <v>-596948</v>
      </c>
      <c r="G103" s="69"/>
      <c r="H103" s="69"/>
    </row>
    <row r="104" spans="1:8" ht="33" customHeight="1">
      <c r="A104" s="23"/>
      <c r="B104" s="24"/>
      <c r="C104" s="70">
        <v>4</v>
      </c>
      <c r="D104" s="24"/>
      <c r="E104" s="66" t="s">
        <v>76</v>
      </c>
      <c r="F104" s="30">
        <f>SUM(F106,F108)</f>
        <v>-78881</v>
      </c>
      <c r="G104" s="69"/>
      <c r="H104" s="69"/>
    </row>
    <row r="105" spans="1:8" ht="17.25" customHeight="1">
      <c r="A105" s="23"/>
      <c r="B105" s="23"/>
      <c r="C105" s="71"/>
      <c r="D105" s="23"/>
      <c r="E105" s="72" t="s">
        <v>77</v>
      </c>
      <c r="F105" s="73"/>
      <c r="G105" s="74"/>
      <c r="H105" s="75"/>
    </row>
    <row r="106" spans="1:8" ht="53.25" customHeight="1">
      <c r="A106" s="23"/>
      <c r="B106" s="23"/>
      <c r="C106" s="71"/>
      <c r="D106" s="71">
        <v>1</v>
      </c>
      <c r="E106" s="72" t="s">
        <v>78</v>
      </c>
      <c r="F106" s="73">
        <v>-73300</v>
      </c>
      <c r="G106" s="41" t="s">
        <v>79</v>
      </c>
      <c r="H106" s="76"/>
    </row>
    <row r="107" spans="1:8" ht="16.5" customHeight="1">
      <c r="A107" s="23"/>
      <c r="B107" s="23"/>
      <c r="C107" s="71"/>
      <c r="D107" s="71"/>
      <c r="E107" s="72" t="s">
        <v>80</v>
      </c>
      <c r="F107" s="73"/>
      <c r="G107" s="74"/>
      <c r="H107" s="75"/>
    </row>
    <row r="108" spans="1:8" ht="67.5" customHeight="1">
      <c r="A108" s="23"/>
      <c r="B108" s="23"/>
      <c r="C108" s="71"/>
      <c r="D108" s="71">
        <v>2</v>
      </c>
      <c r="E108" s="72" t="s">
        <v>81</v>
      </c>
      <c r="F108" s="73">
        <v>-5581</v>
      </c>
      <c r="G108" s="41" t="s">
        <v>82</v>
      </c>
      <c r="H108" s="76"/>
    </row>
    <row r="109" spans="1:8" ht="16.5" customHeight="1">
      <c r="A109" s="23"/>
      <c r="B109" s="24"/>
      <c r="C109" s="59"/>
      <c r="D109" s="24"/>
      <c r="E109" s="66" t="s">
        <v>83</v>
      </c>
      <c r="F109" s="37"/>
      <c r="G109" s="32"/>
      <c r="H109" s="32"/>
    </row>
    <row r="110" spans="1:8" ht="117.75" customHeight="1">
      <c r="A110" s="23"/>
      <c r="B110" s="24"/>
      <c r="C110" s="59">
        <v>5</v>
      </c>
      <c r="D110" s="24"/>
      <c r="E110" s="66" t="s">
        <v>84</v>
      </c>
      <c r="F110" s="37">
        <v>-22177</v>
      </c>
      <c r="G110" s="38" t="s">
        <v>85</v>
      </c>
      <c r="H110" s="38"/>
    </row>
    <row r="111" spans="1:8" ht="32.25" customHeight="1">
      <c r="A111" s="23"/>
      <c r="B111" s="24"/>
      <c r="C111" s="70">
        <v>6</v>
      </c>
      <c r="D111" s="24"/>
      <c r="E111" s="66" t="s">
        <v>86</v>
      </c>
      <c r="F111" s="37">
        <f>SUM(F113,F115,F117,F119)</f>
        <v>-160117</v>
      </c>
      <c r="G111" s="32"/>
      <c r="H111" s="32"/>
    </row>
    <row r="112" spans="1:8" ht="17.25" customHeight="1">
      <c r="A112" s="23"/>
      <c r="B112" s="23"/>
      <c r="C112" s="71"/>
      <c r="D112" s="23"/>
      <c r="E112" s="77" t="s">
        <v>87</v>
      </c>
      <c r="F112" s="73"/>
      <c r="G112" s="74"/>
      <c r="H112" s="75"/>
    </row>
    <row r="113" spans="1:8" s="69" customFormat="1" ht="93.75" customHeight="1">
      <c r="A113" s="23"/>
      <c r="B113" s="23"/>
      <c r="C113" s="71"/>
      <c r="D113" s="71">
        <v>1</v>
      </c>
      <c r="E113" s="72" t="s">
        <v>88</v>
      </c>
      <c r="F113" s="73">
        <v>-54799</v>
      </c>
      <c r="G113" s="41" t="s">
        <v>89</v>
      </c>
      <c r="H113" s="38"/>
    </row>
    <row r="114" spans="1:8" ht="15" customHeight="1">
      <c r="A114" s="23"/>
      <c r="B114" s="23"/>
      <c r="C114" s="71"/>
      <c r="D114" s="71"/>
      <c r="E114" s="77" t="s">
        <v>90</v>
      </c>
      <c r="F114" s="73"/>
      <c r="G114" s="74"/>
      <c r="H114" s="75"/>
    </row>
    <row r="115" spans="1:8" ht="109.5" customHeight="1">
      <c r="A115" s="78"/>
      <c r="B115" s="78"/>
      <c r="C115" s="79"/>
      <c r="D115" s="79">
        <v>2</v>
      </c>
      <c r="E115" s="80" t="s">
        <v>91</v>
      </c>
      <c r="F115" s="81">
        <v>-23359</v>
      </c>
      <c r="G115" s="82" t="s">
        <v>92</v>
      </c>
      <c r="H115" s="64"/>
    </row>
    <row r="116" spans="1:8" ht="17.25" customHeight="1">
      <c r="A116" s="23"/>
      <c r="B116" s="23"/>
      <c r="C116" s="71"/>
      <c r="D116" s="71"/>
      <c r="E116" s="77" t="s">
        <v>93</v>
      </c>
      <c r="F116" s="73"/>
      <c r="G116" s="74"/>
      <c r="H116" s="75"/>
    </row>
    <row r="117" spans="1:8" s="69" customFormat="1" ht="77.25" customHeight="1">
      <c r="A117" s="23"/>
      <c r="B117" s="23"/>
      <c r="C117" s="71"/>
      <c r="D117" s="71">
        <v>3</v>
      </c>
      <c r="E117" s="72" t="s">
        <v>94</v>
      </c>
      <c r="F117" s="73">
        <v>-77930</v>
      </c>
      <c r="G117" s="41" t="s">
        <v>95</v>
      </c>
      <c r="H117" s="38"/>
    </row>
    <row r="118" spans="1:8" ht="17.25" customHeight="1">
      <c r="A118" s="23"/>
      <c r="B118" s="23"/>
      <c r="C118" s="71"/>
      <c r="D118" s="71"/>
      <c r="E118" s="77" t="s">
        <v>96</v>
      </c>
      <c r="F118" s="73"/>
      <c r="G118" s="74"/>
      <c r="H118" s="75"/>
    </row>
    <row r="119" spans="1:8" ht="56.25" customHeight="1">
      <c r="A119" s="23"/>
      <c r="B119" s="23"/>
      <c r="C119" s="71"/>
      <c r="D119" s="71">
        <v>4</v>
      </c>
      <c r="E119" s="72" t="s">
        <v>97</v>
      </c>
      <c r="F119" s="73">
        <v>-4029</v>
      </c>
      <c r="G119" s="41" t="s">
        <v>98</v>
      </c>
      <c r="H119" s="76"/>
    </row>
    <row r="120" spans="1:8" ht="33" customHeight="1">
      <c r="A120" s="23"/>
      <c r="B120" s="24"/>
      <c r="C120" s="70">
        <v>7</v>
      </c>
      <c r="D120" s="24"/>
      <c r="E120" s="66" t="s">
        <v>99</v>
      </c>
      <c r="F120" s="37">
        <f>F122</f>
        <v>-308532</v>
      </c>
      <c r="G120" s="32"/>
      <c r="H120" s="32"/>
    </row>
    <row r="121" spans="1:8" ht="17.25" customHeight="1">
      <c r="A121" s="23"/>
      <c r="B121" s="23"/>
      <c r="C121" s="71"/>
      <c r="D121" s="54"/>
      <c r="E121" s="77" t="s">
        <v>100</v>
      </c>
      <c r="F121" s="73"/>
      <c r="G121" s="74"/>
      <c r="H121" s="75"/>
    </row>
    <row r="122" spans="1:8" ht="87.75" customHeight="1">
      <c r="A122" s="23"/>
      <c r="B122" s="23"/>
      <c r="C122" s="71"/>
      <c r="D122" s="71">
        <v>1</v>
      </c>
      <c r="E122" s="72" t="s">
        <v>101</v>
      </c>
      <c r="F122" s="73">
        <v>-308532</v>
      </c>
      <c r="G122" s="41" t="s">
        <v>102</v>
      </c>
      <c r="H122" s="76"/>
    </row>
    <row r="123" spans="1:8" ht="17.25" customHeight="1">
      <c r="A123" s="23"/>
      <c r="B123" s="24"/>
      <c r="C123" s="59"/>
      <c r="D123" s="55"/>
      <c r="E123" s="66" t="s">
        <v>103</v>
      </c>
      <c r="F123" s="37"/>
      <c r="G123" s="32"/>
      <c r="H123" s="32"/>
    </row>
    <row r="124" spans="1:8" s="69" customFormat="1" ht="74.25" customHeight="1">
      <c r="A124" s="83"/>
      <c r="B124" s="84"/>
      <c r="C124" s="59">
        <v>10</v>
      </c>
      <c r="D124" s="84"/>
      <c r="E124" s="66" t="s">
        <v>104</v>
      </c>
      <c r="F124" s="37">
        <v>-27241</v>
      </c>
      <c r="G124" s="38" t="s">
        <v>105</v>
      </c>
      <c r="H124" s="38"/>
    </row>
    <row r="125" spans="1:8" ht="33">
      <c r="A125" s="83"/>
      <c r="B125" s="84"/>
      <c r="C125" s="55"/>
      <c r="D125" s="84"/>
      <c r="E125" s="66" t="s">
        <v>106</v>
      </c>
      <c r="F125" s="30">
        <f>F127</f>
        <v>-32720</v>
      </c>
      <c r="G125" s="69"/>
      <c r="H125" s="69"/>
    </row>
    <row r="126" spans="1:8" ht="16.5" customHeight="1">
      <c r="A126" s="83"/>
      <c r="B126" s="84"/>
      <c r="C126" s="55"/>
      <c r="D126" s="84"/>
      <c r="E126" s="66" t="s">
        <v>107</v>
      </c>
      <c r="F126" s="30"/>
      <c r="G126" s="69"/>
      <c r="H126" s="69"/>
    </row>
    <row r="127" spans="1:8" ht="72.75" customHeight="1">
      <c r="A127" s="83"/>
      <c r="B127" s="84"/>
      <c r="C127" s="59">
        <v>17</v>
      </c>
      <c r="D127" s="84"/>
      <c r="E127" s="66" t="s">
        <v>108</v>
      </c>
      <c r="F127" s="37">
        <v>-32720</v>
      </c>
      <c r="G127" s="38" t="s">
        <v>109</v>
      </c>
      <c r="H127" s="38"/>
    </row>
    <row r="128" spans="1:8" s="69" customFormat="1" ht="33">
      <c r="A128" s="83"/>
      <c r="B128" s="84"/>
      <c r="C128" s="55"/>
      <c r="D128" s="84"/>
      <c r="E128" s="66" t="s">
        <v>110</v>
      </c>
      <c r="F128" s="30">
        <f>F130</f>
        <v>-25164</v>
      </c>
      <c r="G128" s="32"/>
      <c r="H128" s="32"/>
    </row>
    <row r="129" spans="1:8" ht="16.5">
      <c r="A129" s="83"/>
      <c r="B129" s="84"/>
      <c r="C129" s="55"/>
      <c r="D129" s="84"/>
      <c r="E129" s="66" t="s">
        <v>111</v>
      </c>
      <c r="F129" s="30"/>
      <c r="G129" s="32"/>
      <c r="H129" s="32"/>
    </row>
    <row r="130" spans="1:8" ht="66" customHeight="1">
      <c r="A130" s="83"/>
      <c r="B130" s="84"/>
      <c r="C130" s="59">
        <v>19</v>
      </c>
      <c r="D130" s="84"/>
      <c r="E130" s="66" t="s">
        <v>112</v>
      </c>
      <c r="F130" s="37">
        <v>-25164</v>
      </c>
      <c r="G130" s="38" t="s">
        <v>113</v>
      </c>
      <c r="H130" s="38"/>
    </row>
    <row r="131" spans="1:8" s="33" customFormat="1" ht="27" customHeight="1">
      <c r="A131" s="34"/>
      <c r="B131" s="28"/>
      <c r="C131" s="28"/>
      <c r="D131" s="35"/>
      <c r="E131" s="29"/>
      <c r="F131" s="37"/>
      <c r="G131" s="32"/>
      <c r="H131" s="32"/>
    </row>
    <row r="132" spans="1:8" s="33" customFormat="1" ht="27" customHeight="1">
      <c r="A132" s="42"/>
      <c r="B132" s="43"/>
      <c r="C132" s="43"/>
      <c r="D132" s="44"/>
      <c r="E132" s="45"/>
      <c r="F132" s="46"/>
      <c r="G132" s="47"/>
      <c r="H132" s="47"/>
    </row>
    <row r="133" spans="1:8" s="40" customFormat="1" ht="33" customHeight="1">
      <c r="A133" s="27" t="s">
        <v>66</v>
      </c>
      <c r="B133" s="28"/>
      <c r="C133" s="28"/>
      <c r="D133" s="28"/>
      <c r="E133" s="29" t="s">
        <v>114</v>
      </c>
      <c r="F133" s="30">
        <f>SUM(F134,F138)</f>
        <v>52475700</v>
      </c>
      <c r="G133" s="74"/>
      <c r="H133" s="32"/>
    </row>
    <row r="134" spans="1:8" s="40" customFormat="1" ht="33" customHeight="1">
      <c r="A134" s="34"/>
      <c r="B134" s="35" t="s">
        <v>115</v>
      </c>
      <c r="C134" s="28"/>
      <c r="D134" s="28"/>
      <c r="E134" s="29" t="s">
        <v>116</v>
      </c>
      <c r="F134" s="30">
        <f>F135</f>
        <v>3000000</v>
      </c>
      <c r="G134" s="74"/>
      <c r="H134" s="32"/>
    </row>
    <row r="135" spans="1:8" s="40" customFormat="1" ht="33" customHeight="1">
      <c r="A135" s="34"/>
      <c r="B135" s="28"/>
      <c r="C135" s="28"/>
      <c r="D135" s="28"/>
      <c r="E135" s="29" t="s">
        <v>117</v>
      </c>
      <c r="F135" s="30">
        <f>F137</f>
        <v>3000000</v>
      </c>
      <c r="G135" s="74"/>
      <c r="H135" s="32"/>
    </row>
    <row r="136" spans="1:8" s="40" customFormat="1" ht="17.25" customHeight="1">
      <c r="A136" s="34"/>
      <c r="B136" s="28"/>
      <c r="C136" s="28"/>
      <c r="D136" s="28"/>
      <c r="E136" s="66">
        <v>6117016000</v>
      </c>
      <c r="F136" s="30"/>
      <c r="G136" s="74"/>
      <c r="H136" s="32"/>
    </row>
    <row r="137" spans="1:8" s="40" customFormat="1" ht="82.5" customHeight="1">
      <c r="A137" s="34"/>
      <c r="B137" s="28"/>
      <c r="C137" s="35" t="s">
        <v>19</v>
      </c>
      <c r="D137" s="28"/>
      <c r="E137" s="29" t="s">
        <v>118</v>
      </c>
      <c r="F137" s="37">
        <v>3000000</v>
      </c>
      <c r="G137" s="41" t="s">
        <v>119</v>
      </c>
      <c r="H137" s="38"/>
    </row>
    <row r="138" spans="1:8" s="40" customFormat="1" ht="33" customHeight="1">
      <c r="A138" s="34"/>
      <c r="B138" s="35" t="s">
        <v>73</v>
      </c>
      <c r="C138" s="28"/>
      <c r="D138" s="28"/>
      <c r="E138" s="29" t="s">
        <v>120</v>
      </c>
      <c r="F138" s="30">
        <f>F139</f>
        <v>49475700</v>
      </c>
      <c r="G138" s="74"/>
      <c r="H138" s="32"/>
    </row>
    <row r="139" spans="1:8" s="40" customFormat="1" ht="33" customHeight="1">
      <c r="A139" s="34"/>
      <c r="B139" s="28"/>
      <c r="C139" s="28"/>
      <c r="D139" s="28"/>
      <c r="E139" s="29" t="s">
        <v>121</v>
      </c>
      <c r="F139" s="30">
        <f>F141</f>
        <v>49475700</v>
      </c>
      <c r="G139" s="74"/>
      <c r="H139" s="32"/>
    </row>
    <row r="140" spans="1:8" s="40" customFormat="1" ht="17.25" customHeight="1">
      <c r="A140" s="34"/>
      <c r="B140" s="28"/>
      <c r="C140" s="28"/>
      <c r="D140" s="28"/>
      <c r="E140" s="66">
        <v>7917104500</v>
      </c>
      <c r="F140" s="30"/>
      <c r="G140" s="74"/>
      <c r="H140" s="32"/>
    </row>
    <row r="141" spans="1:8" s="40" customFormat="1" ht="33" customHeight="1">
      <c r="A141" s="34"/>
      <c r="B141" s="28"/>
      <c r="C141" s="35" t="s">
        <v>122</v>
      </c>
      <c r="D141" s="28"/>
      <c r="E141" s="29" t="s">
        <v>123</v>
      </c>
      <c r="F141" s="37">
        <v>49475700</v>
      </c>
      <c r="G141" s="41" t="s">
        <v>124</v>
      </c>
      <c r="H141" s="38"/>
    </row>
    <row r="142" spans="1:8" s="40" customFormat="1" ht="142.5" customHeight="1">
      <c r="A142" s="34"/>
      <c r="B142" s="28"/>
      <c r="C142" s="35"/>
      <c r="D142" s="28"/>
      <c r="E142" s="29"/>
      <c r="F142" s="30"/>
      <c r="G142" s="74" t="s">
        <v>125</v>
      </c>
      <c r="H142" s="32" t="s">
        <v>126</v>
      </c>
    </row>
    <row r="143" spans="1:8" s="33" customFormat="1" ht="27" customHeight="1">
      <c r="A143" s="34"/>
      <c r="B143" s="28"/>
      <c r="C143" s="28"/>
      <c r="D143" s="35"/>
      <c r="E143" s="29"/>
      <c r="F143" s="37"/>
      <c r="G143" s="32"/>
      <c r="H143" s="32"/>
    </row>
    <row r="144" spans="1:8" s="33" customFormat="1" ht="27" customHeight="1">
      <c r="A144" s="34"/>
      <c r="B144" s="28"/>
      <c r="C144" s="28"/>
      <c r="D144" s="35"/>
      <c r="E144" s="29"/>
      <c r="F144" s="37"/>
      <c r="G144" s="32"/>
      <c r="H144" s="32"/>
    </row>
    <row r="145" spans="1:8" s="33" customFormat="1" ht="27" customHeight="1">
      <c r="A145" s="34"/>
      <c r="B145" s="28"/>
      <c r="C145" s="28"/>
      <c r="D145" s="35"/>
      <c r="E145" s="29"/>
      <c r="F145" s="37"/>
      <c r="G145" s="32"/>
      <c r="H145" s="32"/>
    </row>
    <row r="146" spans="1:8" s="33" customFormat="1" ht="27" customHeight="1">
      <c r="A146" s="34"/>
      <c r="B146" s="28"/>
      <c r="C146" s="28"/>
      <c r="D146" s="35"/>
      <c r="E146" s="29"/>
      <c r="F146" s="37"/>
      <c r="G146" s="32"/>
      <c r="H146" s="32"/>
    </row>
    <row r="147" spans="1:8" s="33" customFormat="1" ht="27" customHeight="1">
      <c r="A147" s="34"/>
      <c r="B147" s="28"/>
      <c r="C147" s="28"/>
      <c r="D147" s="35"/>
      <c r="E147" s="29"/>
      <c r="F147" s="37"/>
      <c r="G147" s="32"/>
      <c r="H147" s="32"/>
    </row>
    <row r="148" spans="1:8" s="33" customFormat="1" ht="27" customHeight="1">
      <c r="A148" s="34"/>
      <c r="B148" s="28"/>
      <c r="C148" s="28"/>
      <c r="D148" s="35"/>
      <c r="E148" s="29"/>
      <c r="F148" s="37"/>
      <c r="G148" s="32"/>
      <c r="H148" s="32"/>
    </row>
    <row r="149" spans="1:8" s="33" customFormat="1" ht="27" customHeight="1">
      <c r="A149" s="34"/>
      <c r="B149" s="28"/>
      <c r="C149" s="28"/>
      <c r="D149" s="35"/>
      <c r="E149" s="29"/>
      <c r="F149" s="37"/>
      <c r="G149" s="32"/>
      <c r="H149" s="32"/>
    </row>
    <row r="150" spans="1:8" s="33" customFormat="1" ht="27" customHeight="1">
      <c r="A150" s="42"/>
      <c r="B150" s="43"/>
      <c r="C150" s="43"/>
      <c r="D150" s="44"/>
      <c r="E150" s="45"/>
      <c r="F150" s="46"/>
      <c r="G150" s="47"/>
      <c r="H150" s="47"/>
    </row>
    <row r="151" spans="1:8" s="40" customFormat="1" ht="33" customHeight="1">
      <c r="A151" s="27" t="s">
        <v>127</v>
      </c>
      <c r="B151" s="28"/>
      <c r="C151" s="28"/>
      <c r="D151" s="28"/>
      <c r="E151" s="29" t="s">
        <v>128</v>
      </c>
      <c r="F151" s="30">
        <f>F166</f>
        <v>350000</v>
      </c>
      <c r="G151" s="32"/>
      <c r="H151" s="32"/>
    </row>
    <row r="152" spans="1:8" s="33" customFormat="1" ht="21" customHeight="1">
      <c r="A152" s="34"/>
      <c r="B152" s="28"/>
      <c r="C152" s="28"/>
      <c r="D152" s="28"/>
      <c r="E152" s="29"/>
      <c r="F152" s="30">
        <f>F153</f>
        <v>-100000</v>
      </c>
      <c r="G152" s="31"/>
      <c r="H152" s="31"/>
    </row>
    <row r="153" spans="1:8" s="40" customFormat="1" ht="33" customHeight="1">
      <c r="A153" s="34"/>
      <c r="B153" s="35" t="s">
        <v>115</v>
      </c>
      <c r="C153" s="28"/>
      <c r="D153" s="28"/>
      <c r="E153" s="29" t="s">
        <v>129</v>
      </c>
      <c r="F153" s="30">
        <f>F154</f>
        <v>-100000</v>
      </c>
      <c r="G153" s="32"/>
      <c r="H153" s="32"/>
    </row>
    <row r="154" spans="1:8" s="40" customFormat="1" ht="33" customHeight="1">
      <c r="A154" s="34"/>
      <c r="B154" s="35"/>
      <c r="C154" s="28"/>
      <c r="D154" s="28"/>
      <c r="E154" s="29" t="s">
        <v>130</v>
      </c>
      <c r="F154" s="30">
        <f>SUM(F156:F157)</f>
        <v>-100000</v>
      </c>
      <c r="G154" s="32"/>
      <c r="H154" s="32"/>
    </row>
    <row r="155" spans="1:8" s="40" customFormat="1" ht="17.25" customHeight="1">
      <c r="A155" s="34"/>
      <c r="B155" s="28"/>
      <c r="C155" s="28"/>
      <c r="D155" s="28"/>
      <c r="E155" s="66">
        <v>3523010100</v>
      </c>
      <c r="F155" s="30"/>
      <c r="G155" s="32"/>
      <c r="H155" s="32"/>
    </row>
    <row r="156" spans="1:8" s="40" customFormat="1" ht="66.75" customHeight="1">
      <c r="A156" s="34"/>
      <c r="B156" s="28"/>
      <c r="C156" s="35" t="s">
        <v>33</v>
      </c>
      <c r="D156" s="28"/>
      <c r="E156" s="29" t="s">
        <v>34</v>
      </c>
      <c r="F156" s="37">
        <v>-13000</v>
      </c>
      <c r="G156" s="38" t="s">
        <v>131</v>
      </c>
      <c r="H156" s="38"/>
    </row>
    <row r="157" spans="1:8" s="40" customFormat="1" ht="33" customHeight="1">
      <c r="A157" s="34"/>
      <c r="B157" s="35"/>
      <c r="C157" s="35" t="s">
        <v>56</v>
      </c>
      <c r="D157" s="28"/>
      <c r="E157" s="29" t="s">
        <v>132</v>
      </c>
      <c r="F157" s="30">
        <f>SUM(F159:F165)</f>
        <v>-87000</v>
      </c>
      <c r="G157" s="32"/>
      <c r="H157" s="32"/>
    </row>
    <row r="158" spans="1:8" s="40" customFormat="1" ht="16.5" customHeight="1">
      <c r="A158" s="34"/>
      <c r="B158" s="28"/>
      <c r="C158" s="35"/>
      <c r="D158" s="28"/>
      <c r="E158" s="66">
        <v>3523014101</v>
      </c>
      <c r="F158" s="30"/>
      <c r="G158" s="32"/>
      <c r="H158" s="32"/>
    </row>
    <row r="159" spans="1:8" s="40" customFormat="1" ht="63.75" customHeight="1">
      <c r="A159" s="34"/>
      <c r="B159" s="28"/>
      <c r="C159" s="35"/>
      <c r="D159" s="35" t="s">
        <v>33</v>
      </c>
      <c r="E159" s="29" t="s">
        <v>133</v>
      </c>
      <c r="F159" s="37">
        <v>-51000</v>
      </c>
      <c r="G159" s="38" t="s">
        <v>134</v>
      </c>
      <c r="H159" s="38"/>
    </row>
    <row r="160" spans="1:8" s="40" customFormat="1" ht="16.5" customHeight="1">
      <c r="A160" s="34"/>
      <c r="B160" s="28"/>
      <c r="C160" s="35"/>
      <c r="D160" s="35"/>
      <c r="E160" s="66">
        <v>3523014102</v>
      </c>
      <c r="F160" s="37"/>
      <c r="G160" s="32"/>
      <c r="H160" s="32"/>
    </row>
    <row r="161" spans="1:8" s="40" customFormat="1" ht="78.75" customHeight="1">
      <c r="A161" s="34"/>
      <c r="B161" s="28"/>
      <c r="C161" s="35"/>
      <c r="D161" s="35" t="s">
        <v>69</v>
      </c>
      <c r="E161" s="29" t="s">
        <v>135</v>
      </c>
      <c r="F161" s="37">
        <v>-12000</v>
      </c>
      <c r="G161" s="38" t="s">
        <v>136</v>
      </c>
      <c r="H161" s="38"/>
    </row>
    <row r="162" spans="1:8" s="40" customFormat="1" ht="16.5" customHeight="1">
      <c r="A162" s="34"/>
      <c r="B162" s="28"/>
      <c r="C162" s="35"/>
      <c r="D162" s="35"/>
      <c r="E162" s="66">
        <v>3523014103</v>
      </c>
      <c r="F162" s="37"/>
      <c r="G162" s="32"/>
      <c r="H162" s="32"/>
    </row>
    <row r="163" spans="1:8" s="40" customFormat="1" ht="79.5" customHeight="1">
      <c r="A163" s="34"/>
      <c r="B163" s="28"/>
      <c r="C163" s="35"/>
      <c r="D163" s="35" t="s">
        <v>41</v>
      </c>
      <c r="E163" s="29" t="s">
        <v>137</v>
      </c>
      <c r="F163" s="37">
        <v>-14000</v>
      </c>
      <c r="G163" s="38" t="s">
        <v>138</v>
      </c>
      <c r="H163" s="38"/>
    </row>
    <row r="164" spans="1:8" s="40" customFormat="1" ht="16.5" customHeight="1">
      <c r="A164" s="34"/>
      <c r="B164" s="28"/>
      <c r="C164" s="35"/>
      <c r="D164" s="35"/>
      <c r="E164" s="66">
        <v>3523014104</v>
      </c>
      <c r="F164" s="37"/>
      <c r="G164" s="32"/>
      <c r="H164" s="32"/>
    </row>
    <row r="165" spans="1:8" s="40" customFormat="1" ht="84" customHeight="1">
      <c r="A165" s="34"/>
      <c r="B165" s="28"/>
      <c r="C165" s="35"/>
      <c r="D165" s="35" t="s">
        <v>53</v>
      </c>
      <c r="E165" s="29" t="s">
        <v>139</v>
      </c>
      <c r="F165" s="37">
        <v>-10000</v>
      </c>
      <c r="G165" s="38" t="s">
        <v>140</v>
      </c>
      <c r="H165" s="38"/>
    </row>
    <row r="166" spans="1:8" s="40" customFormat="1" ht="48" customHeight="1">
      <c r="A166" s="42"/>
      <c r="B166" s="44" t="s">
        <v>141</v>
      </c>
      <c r="C166" s="43"/>
      <c r="D166" s="43"/>
      <c r="E166" s="45" t="s">
        <v>142</v>
      </c>
      <c r="F166" s="85">
        <f>F167</f>
        <v>350000</v>
      </c>
      <c r="G166" s="47"/>
      <c r="H166" s="47"/>
    </row>
    <row r="167" spans="1:8" s="40" customFormat="1" ht="38.25" customHeight="1">
      <c r="A167" s="34"/>
      <c r="B167" s="28"/>
      <c r="C167" s="28"/>
      <c r="D167" s="28"/>
      <c r="E167" s="29" t="s">
        <v>130</v>
      </c>
      <c r="F167" s="30">
        <f>F169</f>
        <v>350000</v>
      </c>
      <c r="G167" s="32"/>
      <c r="H167" s="32"/>
    </row>
    <row r="168" spans="1:8" s="40" customFormat="1" ht="17.25" customHeight="1">
      <c r="A168" s="34"/>
      <c r="B168" s="28"/>
      <c r="C168" s="28"/>
      <c r="D168" s="28"/>
      <c r="E168" s="36">
        <v>3523308500</v>
      </c>
      <c r="F168" s="30"/>
      <c r="G168" s="32"/>
      <c r="H168" s="32"/>
    </row>
    <row r="169" spans="1:8" s="40" customFormat="1" ht="99.75" customHeight="1">
      <c r="A169" s="34"/>
      <c r="B169" s="28"/>
      <c r="C169" s="35" t="s">
        <v>122</v>
      </c>
      <c r="D169" s="28"/>
      <c r="E169" s="29" t="s">
        <v>143</v>
      </c>
      <c r="F169" s="37">
        <v>350000</v>
      </c>
      <c r="G169" s="38" t="s">
        <v>144</v>
      </c>
      <c r="H169" s="38"/>
    </row>
    <row r="170" spans="1:8" s="33" customFormat="1" ht="27" customHeight="1">
      <c r="A170" s="34"/>
      <c r="B170" s="28"/>
      <c r="C170" s="28"/>
      <c r="D170" s="35"/>
      <c r="E170" s="29"/>
      <c r="F170" s="37"/>
      <c r="G170" s="32"/>
      <c r="H170" s="32"/>
    </row>
    <row r="171" spans="1:8" s="33" customFormat="1" ht="27" customHeight="1">
      <c r="A171" s="34"/>
      <c r="B171" s="28"/>
      <c r="C171" s="28"/>
      <c r="D171" s="35"/>
      <c r="E171" s="29"/>
      <c r="F171" s="37"/>
      <c r="G171" s="32"/>
      <c r="H171" s="32"/>
    </row>
    <row r="172" spans="1:8" s="33" customFormat="1" ht="27" customHeight="1">
      <c r="A172" s="34"/>
      <c r="B172" s="28"/>
      <c r="C172" s="28"/>
      <c r="D172" s="35"/>
      <c r="E172" s="29"/>
      <c r="F172" s="37"/>
      <c r="G172" s="32"/>
      <c r="H172" s="32"/>
    </row>
    <row r="173" spans="1:8" s="33" customFormat="1" ht="27" customHeight="1">
      <c r="A173" s="34"/>
      <c r="B173" s="28"/>
      <c r="C173" s="28"/>
      <c r="D173" s="35"/>
      <c r="E173" s="29"/>
      <c r="F173" s="37"/>
      <c r="G173" s="32"/>
      <c r="H173" s="32"/>
    </row>
    <row r="174" spans="1:8" s="33" customFormat="1" ht="27" customHeight="1">
      <c r="A174" s="34"/>
      <c r="B174" s="28"/>
      <c r="C174" s="28"/>
      <c r="D174" s="35"/>
      <c r="E174" s="29"/>
      <c r="F174" s="37"/>
      <c r="G174" s="32"/>
      <c r="H174" s="32"/>
    </row>
    <row r="175" spans="1:8" s="33" customFormat="1" ht="27" customHeight="1">
      <c r="A175" s="34"/>
      <c r="B175" s="28"/>
      <c r="C175" s="28"/>
      <c r="D175" s="35"/>
      <c r="E175" s="29"/>
      <c r="F175" s="37"/>
      <c r="G175" s="32"/>
      <c r="H175" s="32"/>
    </row>
    <row r="176" spans="1:8" s="33" customFormat="1" ht="27" customHeight="1">
      <c r="A176" s="34"/>
      <c r="B176" s="28"/>
      <c r="C176" s="28"/>
      <c r="D176" s="35"/>
      <c r="E176" s="29"/>
      <c r="F176" s="37"/>
      <c r="G176" s="32"/>
      <c r="H176" s="32"/>
    </row>
    <row r="177" spans="1:8" s="33" customFormat="1" ht="27" customHeight="1">
      <c r="A177" s="34"/>
      <c r="B177" s="28"/>
      <c r="C177" s="28"/>
      <c r="D177" s="35"/>
      <c r="E177" s="29"/>
      <c r="F177" s="37"/>
      <c r="G177" s="32"/>
      <c r="H177" s="32"/>
    </row>
    <row r="178" spans="1:8" s="33" customFormat="1" ht="27" customHeight="1">
      <c r="A178" s="34"/>
      <c r="B178" s="28"/>
      <c r="C178" s="28"/>
      <c r="D178" s="35"/>
      <c r="E178" s="29"/>
      <c r="F178" s="37"/>
      <c r="G178" s="32"/>
      <c r="H178" s="32"/>
    </row>
    <row r="179" spans="1:8" s="33" customFormat="1" ht="27" customHeight="1">
      <c r="A179" s="34"/>
      <c r="B179" s="28"/>
      <c r="C179" s="28"/>
      <c r="D179" s="35"/>
      <c r="E179" s="29"/>
      <c r="F179" s="37"/>
      <c r="G179" s="32"/>
      <c r="H179" s="32"/>
    </row>
    <row r="180" spans="1:8" s="33" customFormat="1" ht="27" customHeight="1">
      <c r="A180" s="34"/>
      <c r="B180" s="28"/>
      <c r="C180" s="28"/>
      <c r="D180" s="35"/>
      <c r="E180" s="29"/>
      <c r="F180" s="37"/>
      <c r="G180" s="32"/>
      <c r="H180" s="32"/>
    </row>
    <row r="181" spans="1:8" s="33" customFormat="1" ht="27" customHeight="1">
      <c r="A181" s="34"/>
      <c r="B181" s="28"/>
      <c r="C181" s="28"/>
      <c r="D181" s="35"/>
      <c r="E181" s="29"/>
      <c r="F181" s="37"/>
      <c r="G181" s="32"/>
      <c r="H181" s="32"/>
    </row>
    <row r="182" spans="1:8" s="33" customFormat="1" ht="27" customHeight="1">
      <c r="A182" s="34"/>
      <c r="B182" s="28"/>
      <c r="C182" s="28"/>
      <c r="D182" s="35"/>
      <c r="E182" s="29"/>
      <c r="F182" s="37"/>
      <c r="G182" s="32"/>
      <c r="H182" s="32"/>
    </row>
    <row r="183" spans="1:8" s="33" customFormat="1" ht="27" customHeight="1">
      <c r="A183" s="34"/>
      <c r="B183" s="28"/>
      <c r="C183" s="28"/>
      <c r="D183" s="35"/>
      <c r="E183" s="29"/>
      <c r="F183" s="37"/>
      <c r="G183" s="32"/>
      <c r="H183" s="32"/>
    </row>
    <row r="184" spans="1:8" s="33" customFormat="1" ht="27" customHeight="1">
      <c r="A184" s="34"/>
      <c r="B184" s="28"/>
      <c r="C184" s="28"/>
      <c r="D184" s="35"/>
      <c r="E184" s="29"/>
      <c r="F184" s="37"/>
      <c r="G184" s="32"/>
      <c r="H184" s="32"/>
    </row>
    <row r="185" spans="1:8" s="33" customFormat="1" ht="27" customHeight="1">
      <c r="A185" s="34"/>
      <c r="B185" s="28"/>
      <c r="C185" s="28"/>
      <c r="D185" s="35"/>
      <c r="E185" s="29"/>
      <c r="F185" s="37"/>
      <c r="G185" s="32"/>
      <c r="H185" s="32"/>
    </row>
    <row r="186" spans="1:8" s="33" customFormat="1" ht="27" customHeight="1">
      <c r="A186" s="34"/>
      <c r="B186" s="28"/>
      <c r="C186" s="28"/>
      <c r="D186" s="35"/>
      <c r="E186" s="29"/>
      <c r="F186" s="37"/>
      <c r="G186" s="32"/>
      <c r="H186" s="32"/>
    </row>
    <row r="187" spans="1:8" s="33" customFormat="1" ht="27" customHeight="1">
      <c r="A187" s="34"/>
      <c r="B187" s="28"/>
      <c r="C187" s="28"/>
      <c r="D187" s="35"/>
      <c r="E187" s="29"/>
      <c r="F187" s="37"/>
      <c r="G187" s="32"/>
      <c r="H187" s="32"/>
    </row>
    <row r="188" spans="1:8" s="33" customFormat="1" ht="27" customHeight="1">
      <c r="A188" s="42"/>
      <c r="B188" s="43"/>
      <c r="C188" s="43"/>
      <c r="D188" s="44"/>
      <c r="E188" s="45"/>
      <c r="F188" s="46"/>
      <c r="G188" s="47"/>
      <c r="H188" s="47"/>
    </row>
    <row r="189" spans="1:8" s="40" customFormat="1" ht="32.25" customHeight="1">
      <c r="A189" s="27" t="s">
        <v>145</v>
      </c>
      <c r="B189" s="28"/>
      <c r="C189" s="28"/>
      <c r="D189" s="28"/>
      <c r="E189" s="29" t="s">
        <v>146</v>
      </c>
      <c r="F189" s="30">
        <f>F191+F208</f>
        <v>3200000</v>
      </c>
      <c r="G189" s="74"/>
      <c r="H189" s="32"/>
    </row>
    <row r="190" spans="1:8" s="40" customFormat="1" ht="21" customHeight="1">
      <c r="A190" s="34"/>
      <c r="B190" s="28"/>
      <c r="C190" s="28"/>
      <c r="D190" s="28"/>
      <c r="E190" s="29"/>
      <c r="F190" s="30">
        <f>SUM(F192,F203,F209)</f>
        <v>-1452293</v>
      </c>
      <c r="G190" s="74"/>
      <c r="H190" s="32"/>
    </row>
    <row r="191" spans="1:8" s="40" customFormat="1" ht="32.25" customHeight="1">
      <c r="A191" s="27"/>
      <c r="B191" s="51" t="s">
        <v>115</v>
      </c>
      <c r="C191" s="28"/>
      <c r="D191" s="28"/>
      <c r="E191" s="29" t="s">
        <v>147</v>
      </c>
      <c r="F191" s="30">
        <f>F196</f>
        <v>2000000</v>
      </c>
      <c r="G191" s="74"/>
      <c r="H191" s="32"/>
    </row>
    <row r="192" spans="1:8" s="40" customFormat="1" ht="21" customHeight="1">
      <c r="A192" s="34"/>
      <c r="B192" s="35"/>
      <c r="C192" s="28"/>
      <c r="D192" s="28"/>
      <c r="E192" s="29"/>
      <c r="F192" s="30">
        <f>F193+F197</f>
        <v>-64000</v>
      </c>
      <c r="G192" s="74"/>
      <c r="H192" s="32"/>
    </row>
    <row r="193" spans="1:8" s="40" customFormat="1" ht="33" customHeight="1">
      <c r="A193" s="34"/>
      <c r="B193" s="28"/>
      <c r="C193" s="28"/>
      <c r="D193" s="28"/>
      <c r="E193" s="29" t="s">
        <v>148</v>
      </c>
      <c r="F193" s="30">
        <f>F195</f>
        <v>-44000</v>
      </c>
      <c r="G193" s="74"/>
      <c r="H193" s="32"/>
    </row>
    <row r="194" spans="1:8" s="40" customFormat="1" ht="17.25" customHeight="1">
      <c r="A194" s="34"/>
      <c r="B194" s="28"/>
      <c r="C194" s="28"/>
      <c r="D194" s="28"/>
      <c r="E194" s="36">
        <v>5926015100</v>
      </c>
      <c r="F194" s="30"/>
      <c r="G194" s="74"/>
      <c r="H194" s="32"/>
    </row>
    <row r="195" spans="1:8" s="40" customFormat="1" ht="77.25" customHeight="1">
      <c r="A195" s="34"/>
      <c r="B195" s="28"/>
      <c r="C195" s="35" t="s">
        <v>122</v>
      </c>
      <c r="D195" s="28"/>
      <c r="E195" s="29" t="s">
        <v>149</v>
      </c>
      <c r="F195" s="37">
        <v>-44000</v>
      </c>
      <c r="G195" s="41" t="s">
        <v>150</v>
      </c>
      <c r="H195" s="38"/>
    </row>
    <row r="196" spans="1:8" s="40" customFormat="1" ht="32.25" customHeight="1">
      <c r="A196" s="34"/>
      <c r="B196" s="28"/>
      <c r="C196" s="28"/>
      <c r="D196" s="28"/>
      <c r="E196" s="29" t="s">
        <v>151</v>
      </c>
      <c r="F196" s="30">
        <f>F200</f>
        <v>2000000</v>
      </c>
      <c r="G196" s="74"/>
      <c r="H196" s="32"/>
    </row>
    <row r="197" spans="1:8" s="40" customFormat="1" ht="21" customHeight="1">
      <c r="A197" s="34"/>
      <c r="B197" s="28"/>
      <c r="C197" s="28"/>
      <c r="D197" s="28"/>
      <c r="E197" s="29"/>
      <c r="F197" s="30">
        <f>F199</f>
        <v>-20000</v>
      </c>
      <c r="G197" s="74"/>
      <c r="H197" s="32"/>
    </row>
    <row r="198" spans="1:8" s="40" customFormat="1" ht="17.25" customHeight="1">
      <c r="A198" s="34"/>
      <c r="B198" s="28"/>
      <c r="C198" s="28"/>
      <c r="D198" s="28"/>
      <c r="E198" s="36">
        <v>6126010100</v>
      </c>
      <c r="F198" s="30"/>
      <c r="G198" s="74"/>
      <c r="H198" s="32"/>
    </row>
    <row r="199" spans="1:8" s="40" customFormat="1" ht="96.75" customHeight="1">
      <c r="A199" s="34"/>
      <c r="B199" s="28"/>
      <c r="C199" s="35" t="s">
        <v>152</v>
      </c>
      <c r="D199" s="28"/>
      <c r="E199" s="29" t="s">
        <v>34</v>
      </c>
      <c r="F199" s="37">
        <v>-20000</v>
      </c>
      <c r="G199" s="41" t="s">
        <v>153</v>
      </c>
      <c r="H199" s="38"/>
    </row>
    <row r="200" spans="1:8" s="40" customFormat="1" ht="33">
      <c r="A200" s="34"/>
      <c r="B200" s="28"/>
      <c r="C200" s="35" t="s">
        <v>154</v>
      </c>
      <c r="D200" s="28"/>
      <c r="E200" s="29" t="s">
        <v>155</v>
      </c>
      <c r="F200" s="30">
        <f>F202</f>
        <v>2000000</v>
      </c>
      <c r="G200" s="74"/>
      <c r="H200" s="32"/>
    </row>
    <row r="201" spans="1:8" s="40" customFormat="1" ht="16.5">
      <c r="A201" s="34"/>
      <c r="B201" s="28"/>
      <c r="C201" s="35"/>
      <c r="D201" s="28"/>
      <c r="E201" s="36" t="s">
        <v>156</v>
      </c>
      <c r="F201" s="30"/>
      <c r="G201" s="74"/>
      <c r="H201" s="32"/>
    </row>
    <row r="202" spans="1:8" s="40" customFormat="1" ht="78" customHeight="1">
      <c r="A202" s="34"/>
      <c r="B202" s="28"/>
      <c r="C202" s="28"/>
      <c r="D202" s="35" t="s">
        <v>33</v>
      </c>
      <c r="E202" s="29" t="s">
        <v>157</v>
      </c>
      <c r="F202" s="37">
        <v>2000000</v>
      </c>
      <c r="G202" s="41" t="s">
        <v>158</v>
      </c>
      <c r="H202" s="38"/>
    </row>
    <row r="203" spans="1:8" s="69" customFormat="1" ht="32.25" customHeight="1">
      <c r="A203" s="83"/>
      <c r="B203" s="84">
        <v>5</v>
      </c>
      <c r="C203" s="84"/>
      <c r="D203" s="84"/>
      <c r="E203" s="86" t="s">
        <v>159</v>
      </c>
      <c r="F203" s="30">
        <f>F204</f>
        <v>-23606</v>
      </c>
      <c r="G203" s="87"/>
      <c r="H203" s="56"/>
    </row>
    <row r="204" spans="1:7" s="69" customFormat="1" ht="32.25" customHeight="1">
      <c r="A204" s="83"/>
      <c r="B204" s="84"/>
      <c r="C204" s="84"/>
      <c r="D204" s="84"/>
      <c r="E204" s="86" t="s">
        <v>160</v>
      </c>
      <c r="F204" s="30">
        <f>F206</f>
        <v>-23606</v>
      </c>
      <c r="G204" s="88"/>
    </row>
    <row r="205" spans="1:7" s="69" customFormat="1" ht="17.25" customHeight="1">
      <c r="A205" s="83"/>
      <c r="B205" s="84"/>
      <c r="C205" s="84"/>
      <c r="D205" s="84"/>
      <c r="E205" s="36">
        <v>6126410100</v>
      </c>
      <c r="F205" s="30"/>
      <c r="G205" s="88"/>
    </row>
    <row r="206" spans="1:8" s="69" customFormat="1" ht="70.5" customHeight="1">
      <c r="A206" s="78"/>
      <c r="B206" s="89"/>
      <c r="C206" s="63">
        <v>2</v>
      </c>
      <c r="D206" s="89"/>
      <c r="E206" s="45" t="s">
        <v>34</v>
      </c>
      <c r="F206" s="46">
        <v>-23606</v>
      </c>
      <c r="G206" s="90" t="s">
        <v>161</v>
      </c>
      <c r="H206" s="91"/>
    </row>
    <row r="207" spans="1:8" s="69" customFormat="1" ht="16.5" customHeight="1">
      <c r="A207" s="23"/>
      <c r="B207" s="24"/>
      <c r="C207" s="59"/>
      <c r="D207" s="24"/>
      <c r="E207" s="36" t="s">
        <v>162</v>
      </c>
      <c r="F207" s="37"/>
      <c r="G207" s="87"/>
      <c r="H207" s="40"/>
    </row>
    <row r="208" spans="1:8" s="40" customFormat="1" ht="33" customHeight="1">
      <c r="A208" s="34"/>
      <c r="B208" s="28" t="s">
        <v>39</v>
      </c>
      <c r="C208" s="28"/>
      <c r="D208" s="28"/>
      <c r="E208" s="29" t="s">
        <v>163</v>
      </c>
      <c r="F208" s="30">
        <f>F210</f>
        <v>1200000</v>
      </c>
      <c r="G208" s="74"/>
      <c r="H208" s="32"/>
    </row>
    <row r="209" spans="1:8" s="40" customFormat="1" ht="21" customHeight="1">
      <c r="A209" s="34"/>
      <c r="B209" s="28"/>
      <c r="C209" s="28"/>
      <c r="D209" s="28"/>
      <c r="E209" s="92"/>
      <c r="F209" s="30">
        <f>F211</f>
        <v>-1364687</v>
      </c>
      <c r="G209" s="74"/>
      <c r="H209" s="32"/>
    </row>
    <row r="210" spans="1:8" s="40" customFormat="1" ht="33" customHeight="1">
      <c r="A210" s="34"/>
      <c r="B210" s="28"/>
      <c r="C210" s="28"/>
      <c r="D210" s="28"/>
      <c r="E210" s="29" t="s">
        <v>164</v>
      </c>
      <c r="F210" s="30">
        <f>F214</f>
        <v>1200000</v>
      </c>
      <c r="G210" s="74"/>
      <c r="H210" s="32"/>
    </row>
    <row r="211" spans="1:8" s="40" customFormat="1" ht="21" customHeight="1">
      <c r="A211" s="34"/>
      <c r="B211" s="28"/>
      <c r="C211" s="28"/>
      <c r="D211" s="28"/>
      <c r="E211" s="29"/>
      <c r="F211" s="30">
        <f>SUM(F213,F215)</f>
        <v>-1364687</v>
      </c>
      <c r="G211" s="74"/>
      <c r="H211" s="32"/>
    </row>
    <row r="212" spans="1:8" s="40" customFormat="1" ht="17.25" customHeight="1">
      <c r="A212" s="34"/>
      <c r="B212" s="28"/>
      <c r="C212" s="28"/>
      <c r="D212" s="28"/>
      <c r="E212" s="36">
        <v>5826550100</v>
      </c>
      <c r="F212" s="30"/>
      <c r="G212" s="74"/>
      <c r="H212" s="32"/>
    </row>
    <row r="213" spans="1:8" s="40" customFormat="1" ht="83.25" customHeight="1">
      <c r="A213" s="34"/>
      <c r="B213" s="28"/>
      <c r="C213" s="35" t="s">
        <v>69</v>
      </c>
      <c r="D213" s="28"/>
      <c r="E213" s="29" t="s">
        <v>34</v>
      </c>
      <c r="F213" s="37">
        <v>-114727</v>
      </c>
      <c r="G213" s="41" t="s">
        <v>165</v>
      </c>
      <c r="H213" s="38"/>
    </row>
    <row r="214" spans="1:8" s="40" customFormat="1" ht="51" customHeight="1">
      <c r="A214" s="34"/>
      <c r="B214" s="28"/>
      <c r="C214" s="35" t="s">
        <v>16</v>
      </c>
      <c r="D214" s="28"/>
      <c r="E214" s="29" t="s">
        <v>166</v>
      </c>
      <c r="F214" s="30">
        <f>F221</f>
        <v>1200000</v>
      </c>
      <c r="G214" s="74"/>
      <c r="H214" s="32"/>
    </row>
    <row r="215" spans="1:8" s="40" customFormat="1" ht="21" customHeight="1">
      <c r="A215" s="34"/>
      <c r="B215" s="28"/>
      <c r="C215" s="35"/>
      <c r="D215" s="28"/>
      <c r="E215" s="29"/>
      <c r="F215" s="30">
        <f>F217</f>
        <v>-1249960</v>
      </c>
      <c r="G215" s="74"/>
      <c r="H215" s="32"/>
    </row>
    <row r="216" spans="1:8" s="40" customFormat="1" ht="21" customHeight="1">
      <c r="A216" s="34"/>
      <c r="B216" s="28"/>
      <c r="C216" s="35"/>
      <c r="D216" s="28"/>
      <c r="E216" s="36">
        <v>5826552002</v>
      </c>
      <c r="F216" s="30"/>
      <c r="G216" s="74"/>
      <c r="H216" s="32"/>
    </row>
    <row r="217" spans="1:8" s="40" customFormat="1" ht="38.25" customHeight="1">
      <c r="A217" s="34"/>
      <c r="B217" s="28"/>
      <c r="C217" s="28"/>
      <c r="D217" s="35" t="s">
        <v>69</v>
      </c>
      <c r="E217" s="29" t="s">
        <v>167</v>
      </c>
      <c r="F217" s="37">
        <f>-49960-1200000</f>
        <v>-1249960</v>
      </c>
      <c r="G217" s="41" t="s">
        <v>168</v>
      </c>
      <c r="H217" s="38"/>
    </row>
    <row r="218" spans="1:8" s="40" customFormat="1" ht="81" customHeight="1">
      <c r="A218" s="34"/>
      <c r="B218" s="28"/>
      <c r="C218" s="28"/>
      <c r="D218" s="35" t="s">
        <v>22</v>
      </c>
      <c r="E218" s="29" t="s">
        <v>22</v>
      </c>
      <c r="F218" s="30" t="s">
        <v>22</v>
      </c>
      <c r="G218" s="93" t="s">
        <v>169</v>
      </c>
      <c r="H218" s="32" t="s">
        <v>170</v>
      </c>
    </row>
    <row r="219" spans="1:8" s="40" customFormat="1" ht="70.5" customHeight="1">
      <c r="A219" s="34"/>
      <c r="B219" s="28"/>
      <c r="C219" s="28"/>
      <c r="D219" s="35" t="s">
        <v>22</v>
      </c>
      <c r="E219" s="29" t="s">
        <v>22</v>
      </c>
      <c r="F219" s="30" t="s">
        <v>22</v>
      </c>
      <c r="G219" s="93" t="s">
        <v>171</v>
      </c>
      <c r="H219" s="32" t="s">
        <v>172</v>
      </c>
    </row>
    <row r="220" spans="1:8" s="40" customFormat="1" ht="17.25" customHeight="1">
      <c r="A220" s="34"/>
      <c r="B220" s="28"/>
      <c r="C220" s="28"/>
      <c r="D220" s="35"/>
      <c r="E220" s="36">
        <v>5826552003</v>
      </c>
      <c r="F220" s="30"/>
      <c r="G220" s="93"/>
      <c r="H220" s="32"/>
    </row>
    <row r="221" spans="1:8" s="40" customFormat="1" ht="99.75" customHeight="1">
      <c r="A221" s="34"/>
      <c r="B221" s="28"/>
      <c r="C221" s="28"/>
      <c r="D221" s="35" t="s">
        <v>41</v>
      </c>
      <c r="E221" s="29" t="s">
        <v>173</v>
      </c>
      <c r="F221" s="37">
        <v>1200000</v>
      </c>
      <c r="G221" s="41" t="s">
        <v>174</v>
      </c>
      <c r="H221" s="38"/>
    </row>
    <row r="222" spans="1:8" s="33" customFormat="1" ht="27" customHeight="1">
      <c r="A222" s="34"/>
      <c r="B222" s="28"/>
      <c r="C222" s="28"/>
      <c r="D222" s="35"/>
      <c r="E222" s="29"/>
      <c r="F222" s="37"/>
      <c r="G222" s="32"/>
      <c r="H222" s="32"/>
    </row>
    <row r="223" spans="1:8" s="33" customFormat="1" ht="27" customHeight="1">
      <c r="A223" s="42"/>
      <c r="B223" s="43"/>
      <c r="C223" s="43"/>
      <c r="D223" s="44"/>
      <c r="E223" s="45"/>
      <c r="F223" s="46"/>
      <c r="G223" s="47"/>
      <c r="H223" s="47"/>
    </row>
    <row r="224" spans="1:8" s="40" customFormat="1" ht="31.5" customHeight="1">
      <c r="A224" s="27" t="s">
        <v>154</v>
      </c>
      <c r="B224" s="28"/>
      <c r="C224" s="28"/>
      <c r="D224" s="28"/>
      <c r="E224" s="29" t="s">
        <v>175</v>
      </c>
      <c r="F224" s="30">
        <f>SUM(F225,F240)</f>
        <v>21188048</v>
      </c>
      <c r="G224" s="74"/>
      <c r="H224" s="32"/>
    </row>
    <row r="225" spans="1:8" s="40" customFormat="1" ht="31.5" customHeight="1">
      <c r="A225" s="34"/>
      <c r="B225" s="35" t="s">
        <v>115</v>
      </c>
      <c r="C225" s="28"/>
      <c r="D225" s="28"/>
      <c r="E225" s="29" t="s">
        <v>176</v>
      </c>
      <c r="F225" s="30">
        <f>F226</f>
        <v>21155048</v>
      </c>
      <c r="G225" s="74"/>
      <c r="H225" s="32"/>
    </row>
    <row r="226" spans="1:8" s="40" customFormat="1" ht="31.5" customHeight="1">
      <c r="A226" s="34"/>
      <c r="B226" s="28"/>
      <c r="C226" s="28"/>
      <c r="D226" s="28"/>
      <c r="E226" s="29" t="s">
        <v>177</v>
      </c>
      <c r="F226" s="30">
        <f>SUM(F227,F230,F233)</f>
        <v>21155048</v>
      </c>
      <c r="G226" s="74"/>
      <c r="H226" s="32"/>
    </row>
    <row r="227" spans="1:8" s="40" customFormat="1" ht="31.5" customHeight="1">
      <c r="A227" s="34"/>
      <c r="B227" s="28"/>
      <c r="C227" s="35" t="s">
        <v>16</v>
      </c>
      <c r="D227" s="28"/>
      <c r="E227" s="29" t="s">
        <v>178</v>
      </c>
      <c r="F227" s="30">
        <f>F229</f>
        <v>78174</v>
      </c>
      <c r="G227" s="74"/>
      <c r="H227" s="32"/>
    </row>
    <row r="228" spans="1:8" s="40" customFormat="1" ht="16.5" customHeight="1">
      <c r="A228" s="34"/>
      <c r="B228" s="28"/>
      <c r="C228" s="35"/>
      <c r="D228" s="28"/>
      <c r="E228" s="36">
        <v>6029011022</v>
      </c>
      <c r="F228" s="30"/>
      <c r="G228" s="74"/>
      <c r="H228" s="32"/>
    </row>
    <row r="229" spans="1:8" s="40" customFormat="1" ht="220.5" customHeight="1">
      <c r="A229" s="34"/>
      <c r="B229" s="28"/>
      <c r="C229" s="28"/>
      <c r="D229" s="35" t="s">
        <v>41</v>
      </c>
      <c r="E229" s="29" t="s">
        <v>179</v>
      </c>
      <c r="F229" s="37">
        <v>78174</v>
      </c>
      <c r="G229" s="41" t="s">
        <v>180</v>
      </c>
      <c r="H229" s="38"/>
    </row>
    <row r="230" spans="1:8" s="40" customFormat="1" ht="33" customHeight="1">
      <c r="A230" s="34"/>
      <c r="B230" s="28"/>
      <c r="C230" s="35" t="s">
        <v>181</v>
      </c>
      <c r="D230" s="28"/>
      <c r="E230" s="29" t="s">
        <v>182</v>
      </c>
      <c r="F230" s="30">
        <f>F232</f>
        <v>7567936</v>
      </c>
      <c r="G230" s="74"/>
      <c r="H230" s="32"/>
    </row>
    <row r="231" spans="1:8" s="40" customFormat="1" ht="17.25" customHeight="1">
      <c r="A231" s="34"/>
      <c r="B231" s="28"/>
      <c r="C231" s="35"/>
      <c r="D231" s="28"/>
      <c r="E231" s="36">
        <v>6029018120</v>
      </c>
      <c r="F231" s="30"/>
      <c r="G231" s="74"/>
      <c r="H231" s="32"/>
    </row>
    <row r="232" spans="1:8" s="40" customFormat="1" ht="101.25" customHeight="1">
      <c r="A232" s="34"/>
      <c r="B232" s="28"/>
      <c r="C232" s="28"/>
      <c r="D232" s="35" t="s">
        <v>33</v>
      </c>
      <c r="E232" s="29" t="s">
        <v>183</v>
      </c>
      <c r="F232" s="37">
        <v>7567936</v>
      </c>
      <c r="G232" s="41" t="s">
        <v>184</v>
      </c>
      <c r="H232" s="38"/>
    </row>
    <row r="233" spans="1:8" s="40" customFormat="1" ht="33" customHeight="1">
      <c r="A233" s="34"/>
      <c r="B233" s="28"/>
      <c r="C233" s="35" t="s">
        <v>185</v>
      </c>
      <c r="D233" s="28"/>
      <c r="E233" s="29" t="s">
        <v>186</v>
      </c>
      <c r="F233" s="30">
        <f>SUM(F235:F239)</f>
        <v>13508938</v>
      </c>
      <c r="G233" s="74"/>
      <c r="H233" s="32"/>
    </row>
    <row r="234" spans="1:8" s="40" customFormat="1" ht="17.25" customHeight="1">
      <c r="A234" s="34"/>
      <c r="B234" s="28"/>
      <c r="C234" s="35"/>
      <c r="D234" s="28"/>
      <c r="E234" s="36">
        <v>6029018610</v>
      </c>
      <c r="F234" s="30"/>
      <c r="G234" s="74"/>
      <c r="H234" s="32"/>
    </row>
    <row r="235" spans="1:8" s="40" customFormat="1" ht="126" customHeight="1">
      <c r="A235" s="42"/>
      <c r="B235" s="43"/>
      <c r="C235" s="43"/>
      <c r="D235" s="44" t="s">
        <v>33</v>
      </c>
      <c r="E235" s="45" t="s">
        <v>187</v>
      </c>
      <c r="F235" s="46">
        <v>1200000</v>
      </c>
      <c r="G235" s="82" t="s">
        <v>188</v>
      </c>
      <c r="H235" s="64"/>
    </row>
    <row r="236" spans="1:8" s="40" customFormat="1" ht="16.5" customHeight="1">
      <c r="A236" s="34"/>
      <c r="B236" s="28"/>
      <c r="C236" s="28"/>
      <c r="D236" s="35"/>
      <c r="E236" s="36">
        <v>6029018620</v>
      </c>
      <c r="F236" s="37"/>
      <c r="G236" s="74"/>
      <c r="H236" s="32"/>
    </row>
    <row r="237" spans="1:8" s="40" customFormat="1" ht="109.5" customHeight="1">
      <c r="A237" s="34"/>
      <c r="B237" s="28"/>
      <c r="C237" s="28"/>
      <c r="D237" s="35" t="s">
        <v>69</v>
      </c>
      <c r="E237" s="29" t="s">
        <v>189</v>
      </c>
      <c r="F237" s="37">
        <v>2207718</v>
      </c>
      <c r="G237" s="41" t="s">
        <v>190</v>
      </c>
      <c r="H237" s="38"/>
    </row>
    <row r="238" spans="1:8" s="40" customFormat="1" ht="16.5" customHeight="1">
      <c r="A238" s="34"/>
      <c r="B238" s="28"/>
      <c r="C238" s="28"/>
      <c r="D238" s="35"/>
      <c r="E238" s="36">
        <v>6029018640</v>
      </c>
      <c r="F238" s="37"/>
      <c r="G238" s="74"/>
      <c r="H238" s="32"/>
    </row>
    <row r="239" spans="1:8" s="40" customFormat="1" ht="97.5" customHeight="1">
      <c r="A239" s="34"/>
      <c r="B239" s="28"/>
      <c r="C239" s="28"/>
      <c r="D239" s="35" t="s">
        <v>53</v>
      </c>
      <c r="E239" s="29" t="s">
        <v>191</v>
      </c>
      <c r="F239" s="37">
        <v>10101220</v>
      </c>
      <c r="G239" s="41" t="s">
        <v>192</v>
      </c>
      <c r="H239" s="38"/>
    </row>
    <row r="240" spans="1:8" s="40" customFormat="1" ht="32.25" customHeight="1">
      <c r="A240" s="34"/>
      <c r="B240" s="35" t="s">
        <v>193</v>
      </c>
      <c r="C240" s="28"/>
      <c r="D240" s="28"/>
      <c r="E240" s="29" t="s">
        <v>194</v>
      </c>
      <c r="F240" s="30">
        <f>F241</f>
        <v>33000</v>
      </c>
      <c r="G240" s="74"/>
      <c r="H240" s="32"/>
    </row>
    <row r="241" spans="1:8" s="40" customFormat="1" ht="32.25" customHeight="1">
      <c r="A241" s="34"/>
      <c r="B241" s="28"/>
      <c r="C241" s="28"/>
      <c r="D241" s="28"/>
      <c r="E241" s="29" t="s">
        <v>195</v>
      </c>
      <c r="F241" s="30">
        <f>F242</f>
        <v>33000</v>
      </c>
      <c r="G241" s="74"/>
      <c r="H241" s="32"/>
    </row>
    <row r="242" spans="1:8" s="40" customFormat="1" ht="32.25" customHeight="1">
      <c r="A242" s="34"/>
      <c r="B242" s="28"/>
      <c r="C242" s="35" t="s">
        <v>14</v>
      </c>
      <c r="D242" s="28"/>
      <c r="E242" s="29" t="s">
        <v>196</v>
      </c>
      <c r="F242" s="30">
        <f>F244</f>
        <v>33000</v>
      </c>
      <c r="G242" s="74"/>
      <c r="H242" s="32"/>
    </row>
    <row r="243" spans="1:8" s="40" customFormat="1" ht="17.25" customHeight="1">
      <c r="A243" s="34"/>
      <c r="B243" s="28"/>
      <c r="C243" s="35"/>
      <c r="D243" s="28"/>
      <c r="E243" s="36">
        <v>6129311130</v>
      </c>
      <c r="F243" s="30"/>
      <c r="G243" s="74"/>
      <c r="H243" s="32"/>
    </row>
    <row r="244" spans="1:8" s="40" customFormat="1" ht="78" customHeight="1">
      <c r="A244" s="34"/>
      <c r="B244" s="28"/>
      <c r="C244" s="28"/>
      <c r="D244" s="35" t="s">
        <v>26</v>
      </c>
      <c r="E244" s="29" t="s">
        <v>197</v>
      </c>
      <c r="F244" s="37">
        <v>33000</v>
      </c>
      <c r="G244" s="41" t="s">
        <v>198</v>
      </c>
      <c r="H244" s="38"/>
    </row>
    <row r="245" spans="1:8" s="40" customFormat="1" ht="245.25" customHeight="1">
      <c r="A245" s="42"/>
      <c r="B245" s="43"/>
      <c r="C245" s="43"/>
      <c r="D245" s="43"/>
      <c r="E245" s="45"/>
      <c r="F245" s="85"/>
      <c r="G245" s="94" t="s">
        <v>199</v>
      </c>
      <c r="H245" s="47" t="s">
        <v>200</v>
      </c>
    </row>
    <row r="246" spans="1:8" s="33" customFormat="1" ht="50.25" customHeight="1">
      <c r="A246" s="27" t="s">
        <v>23</v>
      </c>
      <c r="B246" s="28"/>
      <c r="C246" s="28"/>
      <c r="D246" s="28"/>
      <c r="E246" s="29" t="s">
        <v>201</v>
      </c>
      <c r="F246" s="30">
        <f>F247</f>
        <v>-2800000</v>
      </c>
      <c r="G246" s="39"/>
      <c r="H246" s="31"/>
    </row>
    <row r="247" spans="1:8" s="33" customFormat="1" ht="50.25" customHeight="1">
      <c r="A247" s="34"/>
      <c r="B247" s="35" t="s">
        <v>115</v>
      </c>
      <c r="C247" s="28"/>
      <c r="D247" s="28"/>
      <c r="E247" s="29" t="s">
        <v>202</v>
      </c>
      <c r="F247" s="30">
        <f>F248</f>
        <v>-2800000</v>
      </c>
      <c r="G247" s="39"/>
      <c r="H247" s="31"/>
    </row>
    <row r="248" spans="1:8" s="40" customFormat="1" ht="33" customHeight="1">
      <c r="A248" s="34"/>
      <c r="B248" s="28"/>
      <c r="C248" s="28"/>
      <c r="D248" s="28"/>
      <c r="E248" s="29" t="s">
        <v>203</v>
      </c>
      <c r="F248" s="30">
        <f>F250</f>
        <v>-2800000</v>
      </c>
      <c r="G248" s="39"/>
      <c r="H248" s="31"/>
    </row>
    <row r="249" spans="1:8" s="33" customFormat="1" ht="16.5" customHeight="1">
      <c r="A249" s="34"/>
      <c r="B249" s="28"/>
      <c r="C249" s="28"/>
      <c r="D249" s="28"/>
      <c r="E249" s="36">
        <v>7542019600</v>
      </c>
      <c r="F249" s="30"/>
      <c r="G249" s="39"/>
      <c r="H249" s="31"/>
    </row>
    <row r="250" spans="1:8" s="33" customFormat="1" ht="114.75" customHeight="1">
      <c r="A250" s="34"/>
      <c r="B250" s="28"/>
      <c r="C250" s="35" t="s">
        <v>204</v>
      </c>
      <c r="D250" s="28"/>
      <c r="E250" s="29" t="s">
        <v>205</v>
      </c>
      <c r="F250" s="37">
        <v>-2800000</v>
      </c>
      <c r="G250" s="41" t="s">
        <v>206</v>
      </c>
      <c r="H250" s="38"/>
    </row>
    <row r="251" spans="1:8" s="33" customFormat="1" ht="27" customHeight="1">
      <c r="A251" s="34"/>
      <c r="B251" s="28"/>
      <c r="C251" s="28"/>
      <c r="D251" s="35"/>
      <c r="E251" s="29"/>
      <c r="F251" s="37"/>
      <c r="G251" s="32"/>
      <c r="H251" s="32"/>
    </row>
    <row r="252" spans="1:8" s="33" customFormat="1" ht="27" customHeight="1">
      <c r="A252" s="34"/>
      <c r="B252" s="28"/>
      <c r="C252" s="28"/>
      <c r="D252" s="35"/>
      <c r="E252" s="29"/>
      <c r="F252" s="37"/>
      <c r="G252" s="32"/>
      <c r="H252" s="32"/>
    </row>
    <row r="253" spans="1:8" s="33" customFormat="1" ht="27" customHeight="1">
      <c r="A253" s="34"/>
      <c r="B253" s="28"/>
      <c r="C253" s="28"/>
      <c r="D253" s="35"/>
      <c r="E253" s="29"/>
      <c r="F253" s="37"/>
      <c r="G253" s="32"/>
      <c r="H253" s="32"/>
    </row>
    <row r="254" spans="1:8" s="33" customFormat="1" ht="27" customHeight="1">
      <c r="A254" s="34"/>
      <c r="B254" s="28"/>
      <c r="C254" s="28"/>
      <c r="D254" s="35"/>
      <c r="E254" s="29"/>
      <c r="F254" s="37"/>
      <c r="G254" s="32"/>
      <c r="H254" s="32"/>
    </row>
    <row r="255" spans="1:8" s="33" customFormat="1" ht="27" customHeight="1">
      <c r="A255" s="34"/>
      <c r="B255" s="28"/>
      <c r="C255" s="28"/>
      <c r="D255" s="35"/>
      <c r="E255" s="29"/>
      <c r="F255" s="37"/>
      <c r="G255" s="32"/>
      <c r="H255" s="32"/>
    </row>
    <row r="256" spans="1:8" s="33" customFormat="1" ht="27" customHeight="1">
      <c r="A256" s="34"/>
      <c r="B256" s="28"/>
      <c r="C256" s="28"/>
      <c r="D256" s="35"/>
      <c r="E256" s="29"/>
      <c r="F256" s="37"/>
      <c r="G256" s="32"/>
      <c r="H256" s="32"/>
    </row>
    <row r="257" spans="1:8" s="33" customFormat="1" ht="27" customHeight="1">
      <c r="A257" s="34"/>
      <c r="B257" s="28"/>
      <c r="C257" s="28"/>
      <c r="D257" s="35"/>
      <c r="E257" s="29"/>
      <c r="F257" s="37"/>
      <c r="G257" s="32"/>
      <c r="H257" s="32"/>
    </row>
    <row r="258" spans="1:8" s="33" customFormat="1" ht="27" customHeight="1">
      <c r="A258" s="34"/>
      <c r="B258" s="28"/>
      <c r="C258" s="28"/>
      <c r="D258" s="35"/>
      <c r="E258" s="29"/>
      <c r="F258" s="37"/>
      <c r="G258" s="32"/>
      <c r="H258" s="32"/>
    </row>
    <row r="259" spans="1:8" s="33" customFormat="1" ht="27" customHeight="1">
      <c r="A259" s="34"/>
      <c r="B259" s="28"/>
      <c r="C259" s="28"/>
      <c r="D259" s="35"/>
      <c r="E259" s="29"/>
      <c r="F259" s="37"/>
      <c r="G259" s="32"/>
      <c r="H259" s="32"/>
    </row>
    <row r="260" spans="1:8" s="33" customFormat="1" ht="27" customHeight="1">
      <c r="A260" s="34"/>
      <c r="B260" s="28"/>
      <c r="C260" s="28"/>
      <c r="D260" s="35"/>
      <c r="E260" s="29"/>
      <c r="F260" s="37"/>
      <c r="G260" s="32"/>
      <c r="H260" s="32"/>
    </row>
    <row r="261" spans="1:8" s="33" customFormat="1" ht="27" customHeight="1">
      <c r="A261" s="34"/>
      <c r="B261" s="28"/>
      <c r="C261" s="28"/>
      <c r="D261" s="35"/>
      <c r="E261" s="29"/>
      <c r="F261" s="37"/>
      <c r="G261" s="32"/>
      <c r="H261" s="32"/>
    </row>
    <row r="262" spans="1:8" s="33" customFormat="1" ht="27" customHeight="1">
      <c r="A262" s="34"/>
      <c r="B262" s="28"/>
      <c r="C262" s="28"/>
      <c r="D262" s="35"/>
      <c r="E262" s="29"/>
      <c r="F262" s="37"/>
      <c r="G262" s="32"/>
      <c r="H262" s="32"/>
    </row>
    <row r="263" spans="1:8" s="33" customFormat="1" ht="27" customHeight="1">
      <c r="A263" s="34"/>
      <c r="B263" s="28"/>
      <c r="C263" s="28"/>
      <c r="D263" s="35"/>
      <c r="E263" s="29"/>
      <c r="F263" s="37"/>
      <c r="G263" s="32"/>
      <c r="H263" s="32"/>
    </row>
    <row r="264" spans="1:8" s="33" customFormat="1" ht="27.75" customHeight="1">
      <c r="A264" s="34"/>
      <c r="B264" s="28"/>
      <c r="C264" s="35"/>
      <c r="D264" s="28"/>
      <c r="E264" s="29"/>
      <c r="F264" s="37"/>
      <c r="G264" s="74"/>
      <c r="H264" s="32"/>
    </row>
    <row r="265" spans="1:8" s="33" customFormat="1" ht="27.75" customHeight="1">
      <c r="A265" s="42"/>
      <c r="B265" s="43"/>
      <c r="C265" s="44"/>
      <c r="D265" s="43"/>
      <c r="E265" s="45"/>
      <c r="F265" s="46"/>
      <c r="G265" s="94"/>
      <c r="H265" s="47"/>
    </row>
    <row r="266" spans="1:8" s="33" customFormat="1" ht="34.5" customHeight="1">
      <c r="A266" s="27" t="s">
        <v>207</v>
      </c>
      <c r="B266" s="28"/>
      <c r="C266" s="28"/>
      <c r="D266" s="28"/>
      <c r="E266" s="29" t="s">
        <v>208</v>
      </c>
      <c r="F266" s="30">
        <f>SUM(F267,F277,F288)</f>
        <v>-504000</v>
      </c>
      <c r="G266" s="39"/>
      <c r="H266" s="31"/>
    </row>
    <row r="267" spans="1:8" s="33" customFormat="1" ht="33.75" customHeight="1">
      <c r="A267" s="34"/>
      <c r="B267" s="35" t="s">
        <v>115</v>
      </c>
      <c r="C267" s="28"/>
      <c r="D267" s="28"/>
      <c r="E267" s="29" t="s">
        <v>209</v>
      </c>
      <c r="F267" s="30">
        <f>SUM(F268,F272)</f>
        <v>-398000</v>
      </c>
      <c r="G267" s="39"/>
      <c r="H267" s="31"/>
    </row>
    <row r="268" spans="1:8" s="33" customFormat="1" ht="33" customHeight="1">
      <c r="A268" s="34"/>
      <c r="B268" s="28"/>
      <c r="C268" s="28"/>
      <c r="D268" s="28"/>
      <c r="E268" s="29" t="s">
        <v>210</v>
      </c>
      <c r="F268" s="30">
        <f>F269</f>
        <v>-68000</v>
      </c>
      <c r="G268" s="39"/>
      <c r="H268" s="31"/>
    </row>
    <row r="269" spans="1:8" s="33" customFormat="1" ht="33" customHeight="1">
      <c r="A269" s="34"/>
      <c r="B269" s="28"/>
      <c r="C269" s="35" t="s">
        <v>115</v>
      </c>
      <c r="D269" s="28"/>
      <c r="E269" s="29" t="s">
        <v>211</v>
      </c>
      <c r="F269" s="30">
        <f>F271</f>
        <v>-68000</v>
      </c>
      <c r="G269" s="39"/>
      <c r="H269" s="31"/>
    </row>
    <row r="270" spans="1:8" s="40" customFormat="1" ht="16.5">
      <c r="A270" s="34"/>
      <c r="B270" s="28"/>
      <c r="C270" s="35"/>
      <c r="D270" s="28"/>
      <c r="E270" s="36">
        <v>5251011201</v>
      </c>
      <c r="F270" s="30"/>
      <c r="G270" s="39"/>
      <c r="H270" s="31"/>
    </row>
    <row r="271" spans="1:8" s="40" customFormat="1" ht="93.75" customHeight="1">
      <c r="A271" s="34"/>
      <c r="B271" s="28"/>
      <c r="C271" s="28"/>
      <c r="D271" s="35" t="s">
        <v>33</v>
      </c>
      <c r="E271" s="29" t="s">
        <v>212</v>
      </c>
      <c r="F271" s="37">
        <v>-68000</v>
      </c>
      <c r="G271" s="41" t="s">
        <v>213</v>
      </c>
      <c r="H271" s="38"/>
    </row>
    <row r="272" spans="1:8" s="33" customFormat="1" ht="32.25" customHeight="1">
      <c r="A272" s="34"/>
      <c r="B272" s="28"/>
      <c r="C272" s="28"/>
      <c r="D272" s="28"/>
      <c r="E272" s="29" t="s">
        <v>214</v>
      </c>
      <c r="F272" s="30">
        <f>SUM(F274:F276)</f>
        <v>-330000</v>
      </c>
      <c r="G272" s="39"/>
      <c r="H272" s="31"/>
    </row>
    <row r="273" spans="1:8" s="33" customFormat="1" ht="17.25" customHeight="1">
      <c r="A273" s="34"/>
      <c r="B273" s="28"/>
      <c r="C273" s="28"/>
      <c r="D273" s="28"/>
      <c r="E273" s="36">
        <v>5851011000</v>
      </c>
      <c r="F273" s="30"/>
      <c r="G273" s="39"/>
      <c r="H273" s="31"/>
    </row>
    <row r="274" spans="1:8" s="40" customFormat="1" ht="93" customHeight="1">
      <c r="A274" s="34"/>
      <c r="B274" s="28"/>
      <c r="C274" s="35" t="s">
        <v>41</v>
      </c>
      <c r="D274" s="28"/>
      <c r="E274" s="29" t="s">
        <v>215</v>
      </c>
      <c r="F274" s="37">
        <f>-100000-150000</f>
        <v>-250000</v>
      </c>
      <c r="G274" s="41" t="s">
        <v>216</v>
      </c>
      <c r="H274" s="38"/>
    </row>
    <row r="275" spans="1:8" s="40" customFormat="1" ht="17.25" customHeight="1">
      <c r="A275" s="34"/>
      <c r="B275" s="28"/>
      <c r="C275" s="35"/>
      <c r="D275" s="28"/>
      <c r="E275" s="36">
        <v>5851011100</v>
      </c>
      <c r="F275" s="37"/>
      <c r="G275" s="74"/>
      <c r="H275" s="32"/>
    </row>
    <row r="276" spans="1:8" s="40" customFormat="1" ht="95.25" customHeight="1">
      <c r="A276" s="34"/>
      <c r="B276" s="28"/>
      <c r="C276" s="35" t="s">
        <v>53</v>
      </c>
      <c r="D276" s="35"/>
      <c r="E276" s="29" t="s">
        <v>217</v>
      </c>
      <c r="F276" s="37">
        <f>-40000-40000</f>
        <v>-80000</v>
      </c>
      <c r="G276" s="41" t="s">
        <v>218</v>
      </c>
      <c r="H276" s="38"/>
    </row>
    <row r="277" spans="1:8" s="33" customFormat="1" ht="33.75" customHeight="1">
      <c r="A277" s="34"/>
      <c r="B277" s="35" t="s">
        <v>73</v>
      </c>
      <c r="C277" s="28"/>
      <c r="D277" s="28"/>
      <c r="E277" s="29" t="s">
        <v>219</v>
      </c>
      <c r="F277" s="30">
        <f>SUM(F278,F281)</f>
        <v>-90000</v>
      </c>
      <c r="G277" s="39"/>
      <c r="H277" s="31"/>
    </row>
    <row r="278" spans="1:8" s="33" customFormat="1" ht="33.75" customHeight="1">
      <c r="A278" s="34"/>
      <c r="B278" s="35"/>
      <c r="C278" s="28"/>
      <c r="D278" s="28"/>
      <c r="E278" s="29" t="s">
        <v>220</v>
      </c>
      <c r="F278" s="30">
        <f>F280</f>
        <v>-12557</v>
      </c>
      <c r="G278" s="39"/>
      <c r="H278" s="31"/>
    </row>
    <row r="279" spans="1:8" s="33" customFormat="1" ht="16.5" customHeight="1">
      <c r="A279" s="34"/>
      <c r="B279" s="35"/>
      <c r="C279" s="28"/>
      <c r="D279" s="28"/>
      <c r="E279" s="36">
        <v>5251201200</v>
      </c>
      <c r="F279" s="30"/>
      <c r="G279" s="39"/>
      <c r="H279" s="31"/>
    </row>
    <row r="280" spans="1:8" s="40" customFormat="1" ht="94.5" customHeight="1">
      <c r="A280" s="42"/>
      <c r="B280" s="44"/>
      <c r="C280" s="43" t="s">
        <v>33</v>
      </c>
      <c r="D280" s="43"/>
      <c r="E280" s="45" t="s">
        <v>221</v>
      </c>
      <c r="F280" s="46">
        <v>-12557</v>
      </c>
      <c r="G280" s="82" t="s">
        <v>222</v>
      </c>
      <c r="H280" s="95"/>
    </row>
    <row r="281" spans="1:8" s="40" customFormat="1" ht="33" customHeight="1">
      <c r="A281" s="34"/>
      <c r="B281" s="28"/>
      <c r="C281" s="28"/>
      <c r="D281" s="28"/>
      <c r="E281" s="29" t="s">
        <v>223</v>
      </c>
      <c r="F281" s="30">
        <f>SUM(F283,F285,F287)</f>
        <v>-77443</v>
      </c>
      <c r="G281" s="39"/>
      <c r="H281" s="31"/>
    </row>
    <row r="282" spans="1:8" s="33" customFormat="1" ht="17.25" customHeight="1">
      <c r="A282" s="34"/>
      <c r="B282" s="28"/>
      <c r="C282" s="28"/>
      <c r="D282" s="28"/>
      <c r="E282" s="36">
        <v>5851200100</v>
      </c>
      <c r="F282" s="30"/>
      <c r="G282" s="39"/>
      <c r="H282" s="31"/>
    </row>
    <row r="283" spans="1:8" s="40" customFormat="1" ht="69" customHeight="1">
      <c r="A283" s="34"/>
      <c r="B283" s="28"/>
      <c r="C283" s="35" t="s">
        <v>69</v>
      </c>
      <c r="D283" s="28"/>
      <c r="E283" s="29" t="s">
        <v>34</v>
      </c>
      <c r="F283" s="37">
        <v>-23174</v>
      </c>
      <c r="G283" s="41" t="s">
        <v>224</v>
      </c>
      <c r="H283" s="96"/>
    </row>
    <row r="284" spans="1:8" s="40" customFormat="1" ht="16.5" customHeight="1">
      <c r="A284" s="34"/>
      <c r="B284" s="28"/>
      <c r="C284" s="35"/>
      <c r="D284" s="28"/>
      <c r="E284" s="36">
        <v>5851202000</v>
      </c>
      <c r="F284" s="37"/>
      <c r="G284" s="74"/>
      <c r="H284" s="32"/>
    </row>
    <row r="285" spans="1:8" s="40" customFormat="1" ht="75.75" customHeight="1">
      <c r="A285" s="34"/>
      <c r="B285" s="28"/>
      <c r="C285" s="35" t="s">
        <v>41</v>
      </c>
      <c r="D285" s="28"/>
      <c r="E285" s="29" t="s">
        <v>225</v>
      </c>
      <c r="F285" s="37">
        <v>-48833</v>
      </c>
      <c r="G285" s="41" t="s">
        <v>226</v>
      </c>
      <c r="H285" s="97"/>
    </row>
    <row r="286" spans="1:8" s="40" customFormat="1" ht="17.25" customHeight="1">
      <c r="A286" s="34"/>
      <c r="B286" s="28"/>
      <c r="C286" s="35"/>
      <c r="D286" s="28"/>
      <c r="E286" s="36">
        <v>5851203000</v>
      </c>
      <c r="F286" s="37"/>
      <c r="G286" s="74"/>
      <c r="H286" s="75"/>
    </row>
    <row r="287" spans="1:8" s="40" customFormat="1" ht="72.75" customHeight="1">
      <c r="A287" s="34"/>
      <c r="B287" s="28"/>
      <c r="C287" s="35" t="s">
        <v>53</v>
      </c>
      <c r="D287" s="28"/>
      <c r="E287" s="29" t="s">
        <v>227</v>
      </c>
      <c r="F287" s="37">
        <v>-5436</v>
      </c>
      <c r="G287" s="41" t="s">
        <v>228</v>
      </c>
      <c r="H287" s="97"/>
    </row>
    <row r="288" spans="1:8" s="33" customFormat="1" ht="34.5" customHeight="1">
      <c r="A288" s="34"/>
      <c r="B288" s="35" t="s">
        <v>14</v>
      </c>
      <c r="C288" s="28"/>
      <c r="D288" s="28"/>
      <c r="E288" s="29" t="s">
        <v>229</v>
      </c>
      <c r="F288" s="30">
        <f>F289</f>
        <v>-16000</v>
      </c>
      <c r="G288" s="39"/>
      <c r="H288" s="31"/>
    </row>
    <row r="289" spans="1:8" s="33" customFormat="1" ht="34.5" customHeight="1">
      <c r="A289" s="34"/>
      <c r="B289" s="28"/>
      <c r="C289" s="28"/>
      <c r="D289" s="28"/>
      <c r="E289" s="29" t="s">
        <v>230</v>
      </c>
      <c r="F289" s="30">
        <f>SUM(F291:F295)</f>
        <v>-16000</v>
      </c>
      <c r="G289" s="39"/>
      <c r="H289" s="31"/>
    </row>
    <row r="290" spans="1:8" s="33" customFormat="1" ht="16.5" customHeight="1">
      <c r="A290" s="34"/>
      <c r="B290" s="28"/>
      <c r="C290" s="28"/>
      <c r="D290" s="28"/>
      <c r="E290" s="36">
        <v>5851500100</v>
      </c>
      <c r="F290" s="30"/>
      <c r="G290" s="39"/>
      <c r="H290" s="31"/>
    </row>
    <row r="291" spans="1:8" s="40" customFormat="1" ht="74.25" customHeight="1">
      <c r="A291" s="34"/>
      <c r="B291" s="28"/>
      <c r="C291" s="35" t="s">
        <v>69</v>
      </c>
      <c r="D291" s="28"/>
      <c r="E291" s="29" t="s">
        <v>34</v>
      </c>
      <c r="F291" s="37">
        <v>-4173</v>
      </c>
      <c r="G291" s="41" t="s">
        <v>231</v>
      </c>
      <c r="H291" s="38"/>
    </row>
    <row r="292" spans="1:8" s="40" customFormat="1" ht="16.5" customHeight="1">
      <c r="A292" s="34"/>
      <c r="B292" s="28"/>
      <c r="C292" s="35"/>
      <c r="D292" s="28"/>
      <c r="E292" s="36">
        <v>5851501000</v>
      </c>
      <c r="F292" s="37"/>
      <c r="G292" s="74"/>
      <c r="H292" s="32"/>
    </row>
    <row r="293" spans="1:8" s="40" customFormat="1" ht="85.5" customHeight="1">
      <c r="A293" s="34"/>
      <c r="B293" s="28"/>
      <c r="C293" s="35" t="s">
        <v>41</v>
      </c>
      <c r="D293" s="35"/>
      <c r="E293" s="29" t="s">
        <v>232</v>
      </c>
      <c r="F293" s="37">
        <v>-6827</v>
      </c>
      <c r="G293" s="41" t="s">
        <v>233</v>
      </c>
      <c r="H293" s="38"/>
    </row>
    <row r="294" spans="1:8" s="40" customFormat="1" ht="16.5" customHeight="1">
      <c r="A294" s="34"/>
      <c r="B294" s="28"/>
      <c r="C294" s="35"/>
      <c r="D294" s="35"/>
      <c r="E294" s="36">
        <v>5851502000</v>
      </c>
      <c r="F294" s="37"/>
      <c r="G294" s="74"/>
      <c r="H294" s="32"/>
    </row>
    <row r="295" spans="1:8" s="40" customFormat="1" ht="102.75" customHeight="1">
      <c r="A295" s="42"/>
      <c r="B295" s="43"/>
      <c r="C295" s="44" t="s">
        <v>53</v>
      </c>
      <c r="D295" s="43"/>
      <c r="E295" s="45" t="s">
        <v>234</v>
      </c>
      <c r="F295" s="46">
        <v>-5000</v>
      </c>
      <c r="G295" s="82" t="s">
        <v>235</v>
      </c>
      <c r="H295" s="64"/>
    </row>
    <row r="296" spans="1:7" s="69" customFormat="1" ht="33" customHeight="1">
      <c r="A296" s="83">
        <v>22</v>
      </c>
      <c r="B296" s="84"/>
      <c r="C296" s="84"/>
      <c r="D296" s="84"/>
      <c r="E296" s="86" t="s">
        <v>236</v>
      </c>
      <c r="F296" s="30">
        <f>F298</f>
        <v>106359</v>
      </c>
      <c r="G296" s="88"/>
    </row>
    <row r="297" spans="1:7" s="69" customFormat="1" ht="21" customHeight="1">
      <c r="A297" s="83"/>
      <c r="B297" s="84"/>
      <c r="C297" s="84"/>
      <c r="D297" s="84"/>
      <c r="E297" s="86"/>
      <c r="F297" s="30">
        <f>SUM(F299,F313,F337)</f>
        <v>-42000</v>
      </c>
      <c r="G297" s="88"/>
    </row>
    <row r="298" spans="1:8" ht="33" customHeight="1">
      <c r="A298" s="83"/>
      <c r="B298" s="84">
        <v>1</v>
      </c>
      <c r="C298" s="84"/>
      <c r="D298" s="84"/>
      <c r="E298" s="86" t="s">
        <v>237</v>
      </c>
      <c r="F298" s="30">
        <f>F300</f>
        <v>106359</v>
      </c>
      <c r="G298" s="88"/>
      <c r="H298" s="69"/>
    </row>
    <row r="299" spans="1:7" s="69" customFormat="1" ht="21" customHeight="1">
      <c r="A299" s="83"/>
      <c r="B299" s="84"/>
      <c r="C299" s="84"/>
      <c r="D299" s="84"/>
      <c r="E299" s="86"/>
      <c r="F299" s="30">
        <f>F303</f>
        <v>-10000</v>
      </c>
      <c r="G299" s="88"/>
    </row>
    <row r="300" spans="1:8" ht="33" customHeight="1">
      <c r="A300" s="83"/>
      <c r="B300" s="84"/>
      <c r="C300" s="84"/>
      <c r="D300" s="84"/>
      <c r="E300" s="86" t="s">
        <v>238</v>
      </c>
      <c r="F300" s="30">
        <f>F302</f>
        <v>106359</v>
      </c>
      <c r="G300" s="88"/>
      <c r="H300" s="69"/>
    </row>
    <row r="301" spans="1:8" ht="17.25" customHeight="1">
      <c r="A301" s="83"/>
      <c r="B301" s="84"/>
      <c r="C301" s="84"/>
      <c r="D301" s="84"/>
      <c r="E301" s="36">
        <v>6654011400</v>
      </c>
      <c r="F301" s="30"/>
      <c r="G301" s="88"/>
      <c r="H301" s="69"/>
    </row>
    <row r="302" spans="1:8" ht="162.75" customHeight="1">
      <c r="A302" s="83"/>
      <c r="B302" s="84"/>
      <c r="C302" s="59">
        <v>1</v>
      </c>
      <c r="D302" s="84"/>
      <c r="E302" s="29" t="s">
        <v>239</v>
      </c>
      <c r="F302" s="37">
        <v>106359</v>
      </c>
      <c r="G302" s="41" t="s">
        <v>240</v>
      </c>
      <c r="H302" s="38"/>
    </row>
    <row r="303" spans="1:8" ht="33" customHeight="1">
      <c r="A303" s="83"/>
      <c r="B303" s="84"/>
      <c r="C303" s="84"/>
      <c r="D303" s="84"/>
      <c r="E303" s="86" t="s">
        <v>241</v>
      </c>
      <c r="F303" s="30">
        <f>F305+F306</f>
        <v>-10000</v>
      </c>
      <c r="G303" s="88"/>
      <c r="H303" s="69"/>
    </row>
    <row r="304" spans="1:8" ht="17.25" customHeight="1">
      <c r="A304" s="83"/>
      <c r="B304" s="84"/>
      <c r="C304" s="84"/>
      <c r="D304" s="84"/>
      <c r="E304" s="98">
        <v>6854010100</v>
      </c>
      <c r="F304" s="30"/>
      <c r="G304" s="88"/>
      <c r="H304" s="69"/>
    </row>
    <row r="305" spans="1:8" ht="63.75" customHeight="1">
      <c r="A305" s="83"/>
      <c r="B305" s="84"/>
      <c r="C305" s="59">
        <v>2</v>
      </c>
      <c r="D305" s="55"/>
      <c r="E305" s="29" t="s">
        <v>34</v>
      </c>
      <c r="F305" s="37">
        <v>-4017</v>
      </c>
      <c r="G305" s="41" t="s">
        <v>242</v>
      </c>
      <c r="H305" s="38"/>
    </row>
    <row r="306" spans="1:8" ht="33.75" customHeight="1">
      <c r="A306" s="83"/>
      <c r="B306" s="84"/>
      <c r="C306" s="59" t="s">
        <v>30</v>
      </c>
      <c r="D306" s="55"/>
      <c r="E306" s="48" t="s">
        <v>243</v>
      </c>
      <c r="F306" s="30">
        <f>SUM(F308:F312)</f>
        <v>-5983</v>
      </c>
      <c r="G306" s="99"/>
      <c r="H306" s="100"/>
    </row>
    <row r="307" spans="1:8" ht="16.5" customHeight="1">
      <c r="A307" s="83"/>
      <c r="B307" s="84"/>
      <c r="C307" s="59"/>
      <c r="D307" s="55"/>
      <c r="E307" s="48">
        <v>6854012201</v>
      </c>
      <c r="F307" s="30"/>
      <c r="G307" s="99"/>
      <c r="H307" s="100"/>
    </row>
    <row r="308" spans="1:8" ht="91.5" customHeight="1">
      <c r="A308" s="83"/>
      <c r="B308" s="84"/>
      <c r="C308" s="55"/>
      <c r="D308" s="59">
        <v>1</v>
      </c>
      <c r="E308" s="29" t="s">
        <v>244</v>
      </c>
      <c r="F308" s="37">
        <v>-1621</v>
      </c>
      <c r="G308" s="41" t="s">
        <v>245</v>
      </c>
      <c r="H308" s="76"/>
    </row>
    <row r="309" spans="1:8" ht="16.5" customHeight="1">
      <c r="A309" s="83"/>
      <c r="B309" s="84"/>
      <c r="C309" s="55"/>
      <c r="D309" s="59"/>
      <c r="E309" s="48">
        <v>6854012202</v>
      </c>
      <c r="F309" s="37"/>
      <c r="G309" s="74"/>
      <c r="H309" s="75"/>
    </row>
    <row r="310" spans="1:8" ht="87" customHeight="1">
      <c r="A310" s="101"/>
      <c r="B310" s="102"/>
      <c r="C310" s="62"/>
      <c r="D310" s="63">
        <v>2</v>
      </c>
      <c r="E310" s="45" t="s">
        <v>246</v>
      </c>
      <c r="F310" s="46">
        <v>-2801</v>
      </c>
      <c r="G310" s="82" t="s">
        <v>247</v>
      </c>
      <c r="H310" s="64"/>
    </row>
    <row r="311" spans="1:8" ht="17.25" customHeight="1">
      <c r="A311" s="83"/>
      <c r="B311" s="84"/>
      <c r="C311" s="55"/>
      <c r="D311" s="59"/>
      <c r="E311" s="48">
        <v>6854012203</v>
      </c>
      <c r="F311" s="37"/>
      <c r="G311" s="74"/>
      <c r="H311" s="75"/>
    </row>
    <row r="312" spans="1:8" s="69" customFormat="1" ht="87.75" customHeight="1">
      <c r="A312" s="83"/>
      <c r="B312" s="84"/>
      <c r="C312" s="55"/>
      <c r="D312" s="59">
        <v>3</v>
      </c>
      <c r="E312" s="29" t="s">
        <v>248</v>
      </c>
      <c r="F312" s="37">
        <v>-1561</v>
      </c>
      <c r="G312" s="41" t="s">
        <v>249</v>
      </c>
      <c r="H312" s="38"/>
    </row>
    <row r="313" spans="1:8" ht="33" customHeight="1">
      <c r="A313" s="83"/>
      <c r="B313" s="84">
        <v>2</v>
      </c>
      <c r="C313" s="84"/>
      <c r="D313" s="84"/>
      <c r="E313" s="86" t="s">
        <v>250</v>
      </c>
      <c r="F313" s="30">
        <f>F314</f>
        <v>-30000</v>
      </c>
      <c r="G313" s="88"/>
      <c r="H313" s="69"/>
    </row>
    <row r="314" spans="1:7" s="69" customFormat="1" ht="33" customHeight="1">
      <c r="A314" s="83"/>
      <c r="B314" s="84"/>
      <c r="C314" s="84"/>
      <c r="D314" s="84"/>
      <c r="E314" s="86" t="s">
        <v>251</v>
      </c>
      <c r="F314" s="30">
        <f>F315+F326</f>
        <v>-30000</v>
      </c>
      <c r="G314" s="88"/>
    </row>
    <row r="315" spans="1:8" ht="33" customHeight="1">
      <c r="A315" s="83"/>
      <c r="B315" s="84"/>
      <c r="C315" s="84">
        <v>3</v>
      </c>
      <c r="D315" s="84"/>
      <c r="E315" s="86" t="s">
        <v>252</v>
      </c>
      <c r="F315" s="30">
        <f>SUM(F317:F325)</f>
        <v>-22268</v>
      </c>
      <c r="G315" s="88"/>
      <c r="H315" s="69"/>
    </row>
    <row r="316" spans="1:8" ht="17.25" customHeight="1">
      <c r="A316" s="83"/>
      <c r="B316" s="84"/>
      <c r="C316" s="84"/>
      <c r="D316" s="84"/>
      <c r="E316" s="48">
        <v>6954110411</v>
      </c>
      <c r="F316" s="30"/>
      <c r="G316" s="88"/>
      <c r="H316" s="69"/>
    </row>
    <row r="317" spans="1:8" ht="99" customHeight="1">
      <c r="A317" s="83"/>
      <c r="B317" s="84"/>
      <c r="C317" s="84"/>
      <c r="D317" s="59">
        <v>1</v>
      </c>
      <c r="E317" s="29" t="s">
        <v>253</v>
      </c>
      <c r="F317" s="37">
        <v>-2040</v>
      </c>
      <c r="G317" s="41" t="s">
        <v>254</v>
      </c>
      <c r="H317" s="38"/>
    </row>
    <row r="318" spans="1:8" ht="17.25" customHeight="1">
      <c r="A318" s="83"/>
      <c r="B318" s="84"/>
      <c r="C318" s="84"/>
      <c r="D318" s="59"/>
      <c r="E318" s="48">
        <v>6954110413</v>
      </c>
      <c r="F318" s="37"/>
      <c r="G318" s="74"/>
      <c r="H318" s="32"/>
    </row>
    <row r="319" spans="1:8" ht="95.25" customHeight="1">
      <c r="A319" s="83"/>
      <c r="B319" s="84"/>
      <c r="C319" s="84"/>
      <c r="D319" s="59">
        <v>3</v>
      </c>
      <c r="E319" s="29" t="s">
        <v>255</v>
      </c>
      <c r="F319" s="37">
        <v>-200</v>
      </c>
      <c r="G319" s="41" t="s">
        <v>256</v>
      </c>
      <c r="H319" s="38"/>
    </row>
    <row r="320" spans="1:8" ht="17.25" customHeight="1">
      <c r="A320" s="83"/>
      <c r="B320" s="84"/>
      <c r="C320" s="84"/>
      <c r="D320" s="59"/>
      <c r="E320" s="48">
        <v>6954110414</v>
      </c>
      <c r="F320" s="37"/>
      <c r="G320" s="74"/>
      <c r="H320" s="32"/>
    </row>
    <row r="321" spans="1:8" ht="120" customHeight="1">
      <c r="A321" s="83"/>
      <c r="B321" s="84"/>
      <c r="C321" s="84"/>
      <c r="D321" s="59">
        <v>4</v>
      </c>
      <c r="E321" s="29" t="s">
        <v>257</v>
      </c>
      <c r="F321" s="37">
        <v>-6544</v>
      </c>
      <c r="G321" s="41" t="s">
        <v>258</v>
      </c>
      <c r="H321" s="38"/>
    </row>
    <row r="322" spans="1:8" ht="17.25" customHeight="1">
      <c r="A322" s="83"/>
      <c r="B322" s="84"/>
      <c r="C322" s="84"/>
      <c r="D322" s="59"/>
      <c r="E322" s="48">
        <v>6954110415</v>
      </c>
      <c r="F322" s="37"/>
      <c r="G322" s="74"/>
      <c r="H322" s="32"/>
    </row>
    <row r="323" spans="1:8" ht="103.5" customHeight="1">
      <c r="A323" s="101"/>
      <c r="B323" s="102"/>
      <c r="C323" s="102"/>
      <c r="D323" s="63">
        <v>5</v>
      </c>
      <c r="E323" s="45" t="s">
        <v>259</v>
      </c>
      <c r="F323" s="46">
        <v>-12905</v>
      </c>
      <c r="G323" s="82" t="s">
        <v>260</v>
      </c>
      <c r="H323" s="64"/>
    </row>
    <row r="324" spans="1:8" ht="17.25" customHeight="1">
      <c r="A324" s="83"/>
      <c r="B324" s="84"/>
      <c r="C324" s="84"/>
      <c r="D324" s="59"/>
      <c r="E324" s="48">
        <v>6954110416</v>
      </c>
      <c r="F324" s="37"/>
      <c r="G324" s="74"/>
      <c r="H324" s="32"/>
    </row>
    <row r="325" spans="1:8" ht="77.25" customHeight="1">
      <c r="A325" s="83"/>
      <c r="B325" s="84"/>
      <c r="C325" s="84"/>
      <c r="D325" s="59">
        <v>6</v>
      </c>
      <c r="E325" s="29" t="s">
        <v>261</v>
      </c>
      <c r="F325" s="37">
        <v>-579</v>
      </c>
      <c r="G325" s="41" t="s">
        <v>262</v>
      </c>
      <c r="H325" s="38"/>
    </row>
    <row r="326" spans="1:8" s="69" customFormat="1" ht="39" customHeight="1">
      <c r="A326" s="83"/>
      <c r="B326" s="84"/>
      <c r="C326" s="84">
        <v>4</v>
      </c>
      <c r="D326" s="84"/>
      <c r="E326" s="103" t="s">
        <v>263</v>
      </c>
      <c r="F326" s="30">
        <f>SUM(F328:F336)</f>
        <v>-7732</v>
      </c>
      <c r="G326" s="39"/>
      <c r="H326" s="31"/>
    </row>
    <row r="327" spans="1:8" ht="17.25" customHeight="1">
      <c r="A327" s="83"/>
      <c r="B327" s="84"/>
      <c r="C327" s="104"/>
      <c r="D327" s="84"/>
      <c r="E327" s="103">
        <v>6954110501</v>
      </c>
      <c r="F327" s="30"/>
      <c r="G327" s="39"/>
      <c r="H327" s="31"/>
    </row>
    <row r="328" spans="1:8" ht="105.75" customHeight="1">
      <c r="A328" s="83"/>
      <c r="B328" s="84"/>
      <c r="C328" s="84"/>
      <c r="D328" s="59">
        <v>1</v>
      </c>
      <c r="E328" s="29" t="s">
        <v>264</v>
      </c>
      <c r="F328" s="37">
        <v>-2124</v>
      </c>
      <c r="G328" s="41" t="s">
        <v>265</v>
      </c>
      <c r="H328" s="38"/>
    </row>
    <row r="329" spans="1:8" ht="17.25" customHeight="1">
      <c r="A329" s="83"/>
      <c r="B329" s="84"/>
      <c r="C329" s="104"/>
      <c r="D329" s="59"/>
      <c r="E329" s="103">
        <v>6954110502</v>
      </c>
      <c r="F329" s="37"/>
      <c r="G329" s="74"/>
      <c r="H329" s="32"/>
    </row>
    <row r="330" spans="1:8" ht="92.25" customHeight="1">
      <c r="A330" s="83"/>
      <c r="B330" s="84"/>
      <c r="C330" s="104"/>
      <c r="D330" s="59">
        <v>2</v>
      </c>
      <c r="E330" s="29" t="s">
        <v>266</v>
      </c>
      <c r="F330" s="37">
        <v>-3410</v>
      </c>
      <c r="G330" s="41" t="s">
        <v>267</v>
      </c>
      <c r="H330" s="38"/>
    </row>
    <row r="331" spans="1:8" ht="17.25" customHeight="1">
      <c r="A331" s="83"/>
      <c r="B331" s="84"/>
      <c r="C331" s="104"/>
      <c r="D331" s="59"/>
      <c r="E331" s="103">
        <v>6954110503</v>
      </c>
      <c r="F331" s="37"/>
      <c r="G331" s="74"/>
      <c r="H331" s="32"/>
    </row>
    <row r="332" spans="1:8" s="69" customFormat="1" ht="64.5" customHeight="1">
      <c r="A332" s="83"/>
      <c r="B332" s="84"/>
      <c r="C332" s="104"/>
      <c r="D332" s="59">
        <v>3</v>
      </c>
      <c r="E332" s="29" t="s">
        <v>268</v>
      </c>
      <c r="F332" s="37">
        <v>-641</v>
      </c>
      <c r="G332" s="41" t="s">
        <v>269</v>
      </c>
      <c r="H332" s="38"/>
    </row>
    <row r="333" spans="1:8" ht="16.5" customHeight="1">
      <c r="A333" s="83"/>
      <c r="B333" s="84"/>
      <c r="C333" s="104"/>
      <c r="D333" s="59"/>
      <c r="E333" s="103">
        <v>6954110504</v>
      </c>
      <c r="F333" s="37"/>
      <c r="G333" s="74"/>
      <c r="H333" s="32"/>
    </row>
    <row r="334" spans="1:8" s="69" customFormat="1" ht="88.5" customHeight="1">
      <c r="A334" s="83"/>
      <c r="B334" s="84"/>
      <c r="C334" s="104"/>
      <c r="D334" s="59">
        <v>4</v>
      </c>
      <c r="E334" s="29" t="s">
        <v>270</v>
      </c>
      <c r="F334" s="37">
        <v>-1322</v>
      </c>
      <c r="G334" s="41" t="s">
        <v>271</v>
      </c>
      <c r="H334" s="38"/>
    </row>
    <row r="335" spans="1:8" s="69" customFormat="1" ht="17.25" customHeight="1">
      <c r="A335" s="83"/>
      <c r="B335" s="84"/>
      <c r="C335" s="104"/>
      <c r="D335" s="59"/>
      <c r="E335" s="103">
        <v>6954110505</v>
      </c>
      <c r="F335" s="37"/>
      <c r="G335" s="74"/>
      <c r="H335" s="32"/>
    </row>
    <row r="336" spans="1:8" ht="105" customHeight="1">
      <c r="A336" s="101"/>
      <c r="B336" s="102"/>
      <c r="C336" s="105"/>
      <c r="D336" s="63">
        <v>5</v>
      </c>
      <c r="E336" s="45" t="s">
        <v>272</v>
      </c>
      <c r="F336" s="46">
        <v>-235</v>
      </c>
      <c r="G336" s="82" t="s">
        <v>273</v>
      </c>
      <c r="H336" s="64"/>
    </row>
    <row r="337" spans="1:8" ht="33" customHeight="1">
      <c r="A337" s="83"/>
      <c r="B337" s="84">
        <v>3</v>
      </c>
      <c r="C337" s="84"/>
      <c r="D337" s="84"/>
      <c r="E337" s="86" t="s">
        <v>274</v>
      </c>
      <c r="F337" s="30">
        <f>F338</f>
        <v>-2000</v>
      </c>
      <c r="G337" s="39"/>
      <c r="H337" s="31"/>
    </row>
    <row r="338" spans="1:8" s="69" customFormat="1" ht="33" customHeight="1">
      <c r="A338" s="83"/>
      <c r="B338" s="84"/>
      <c r="C338" s="84"/>
      <c r="D338" s="84"/>
      <c r="E338" s="86" t="s">
        <v>275</v>
      </c>
      <c r="F338" s="30">
        <f>F340</f>
        <v>-2000</v>
      </c>
      <c r="G338" s="39"/>
      <c r="H338" s="31"/>
    </row>
    <row r="339" spans="1:8" ht="17.25" customHeight="1">
      <c r="A339" s="83"/>
      <c r="B339" s="84"/>
      <c r="C339" s="84"/>
      <c r="D339" s="84"/>
      <c r="E339" s="103">
        <v>5254610100</v>
      </c>
      <c r="F339" s="30"/>
      <c r="G339" s="39"/>
      <c r="H339" s="31"/>
    </row>
    <row r="340" spans="1:8" ht="53.25" customHeight="1">
      <c r="A340" s="83"/>
      <c r="B340" s="84"/>
      <c r="C340" s="84"/>
      <c r="D340" s="59">
        <v>1</v>
      </c>
      <c r="E340" s="29" t="s">
        <v>34</v>
      </c>
      <c r="F340" s="37">
        <v>-2000</v>
      </c>
      <c r="G340" s="41" t="s">
        <v>276</v>
      </c>
      <c r="H340" s="38"/>
    </row>
    <row r="341" spans="1:8" ht="27" customHeight="1">
      <c r="A341" s="83"/>
      <c r="B341" s="84"/>
      <c r="C341" s="84"/>
      <c r="D341" s="59"/>
      <c r="E341" s="29"/>
      <c r="F341" s="37"/>
      <c r="G341" s="74"/>
      <c r="H341" s="32"/>
    </row>
    <row r="342" spans="1:8" ht="27" customHeight="1">
      <c r="A342" s="83"/>
      <c r="B342" s="84"/>
      <c r="C342" s="84"/>
      <c r="D342" s="59"/>
      <c r="E342" s="29"/>
      <c r="F342" s="37"/>
      <c r="G342" s="74"/>
      <c r="H342" s="32"/>
    </row>
    <row r="343" spans="1:8" ht="27" customHeight="1">
      <c r="A343" s="83"/>
      <c r="B343" s="84"/>
      <c r="C343" s="84"/>
      <c r="D343" s="59"/>
      <c r="E343" s="29"/>
      <c r="F343" s="37"/>
      <c r="G343" s="74"/>
      <c r="H343" s="32"/>
    </row>
    <row r="344" spans="1:8" ht="27" customHeight="1">
      <c r="A344" s="83"/>
      <c r="B344" s="84"/>
      <c r="C344" s="84"/>
      <c r="D344" s="59"/>
      <c r="E344" s="29"/>
      <c r="F344" s="37"/>
      <c r="G344" s="74"/>
      <c r="H344" s="32"/>
    </row>
    <row r="345" spans="1:8" ht="27" customHeight="1">
      <c r="A345" s="83"/>
      <c r="B345" s="84"/>
      <c r="C345" s="84"/>
      <c r="D345" s="59"/>
      <c r="E345" s="29"/>
      <c r="F345" s="37"/>
      <c r="G345" s="74"/>
      <c r="H345" s="32"/>
    </row>
    <row r="346" spans="1:8" ht="27" customHeight="1">
      <c r="A346" s="83"/>
      <c r="B346" s="84"/>
      <c r="C346" s="84"/>
      <c r="D346" s="59"/>
      <c r="E346" s="29"/>
      <c r="F346" s="37"/>
      <c r="G346" s="74"/>
      <c r="H346" s="32"/>
    </row>
    <row r="347" spans="1:8" ht="27" customHeight="1">
      <c r="A347" s="83"/>
      <c r="B347" s="84"/>
      <c r="C347" s="84"/>
      <c r="D347" s="59"/>
      <c r="E347" s="29"/>
      <c r="F347" s="37"/>
      <c r="G347" s="74"/>
      <c r="H347" s="32"/>
    </row>
    <row r="348" spans="1:8" ht="27" customHeight="1">
      <c r="A348" s="83"/>
      <c r="B348" s="84"/>
      <c r="C348" s="84"/>
      <c r="D348" s="59"/>
      <c r="E348" s="29"/>
      <c r="F348" s="37"/>
      <c r="G348" s="74"/>
      <c r="H348" s="32"/>
    </row>
    <row r="349" spans="1:8" ht="27" customHeight="1">
      <c r="A349" s="83"/>
      <c r="B349" s="84"/>
      <c r="C349" s="84"/>
      <c r="D349" s="59"/>
      <c r="E349" s="29"/>
      <c r="F349" s="37"/>
      <c r="G349" s="74"/>
      <c r="H349" s="32"/>
    </row>
    <row r="350" spans="1:8" ht="27" customHeight="1">
      <c r="A350" s="83"/>
      <c r="B350" s="84"/>
      <c r="C350" s="84"/>
      <c r="D350" s="59"/>
      <c r="E350" s="29"/>
      <c r="F350" s="37"/>
      <c r="G350" s="74"/>
      <c r="H350" s="32"/>
    </row>
    <row r="351" spans="1:8" ht="27" customHeight="1">
      <c r="A351" s="83"/>
      <c r="B351" s="84"/>
      <c r="C351" s="84"/>
      <c r="D351" s="59"/>
      <c r="E351" s="29"/>
      <c r="F351" s="37"/>
      <c r="G351" s="74"/>
      <c r="H351" s="32"/>
    </row>
    <row r="352" spans="1:8" ht="27" customHeight="1">
      <c r="A352" s="83"/>
      <c r="B352" s="84"/>
      <c r="C352" s="84"/>
      <c r="D352" s="59"/>
      <c r="E352" s="29"/>
      <c r="F352" s="37"/>
      <c r="G352" s="74"/>
      <c r="H352" s="32"/>
    </row>
    <row r="353" spans="1:8" ht="27" customHeight="1">
      <c r="A353" s="83"/>
      <c r="B353" s="84"/>
      <c r="C353" s="84"/>
      <c r="D353" s="59"/>
      <c r="E353" s="29"/>
      <c r="F353" s="37"/>
      <c r="G353" s="74"/>
      <c r="H353" s="32"/>
    </row>
    <row r="354" spans="1:8" ht="27" customHeight="1">
      <c r="A354" s="83"/>
      <c r="B354" s="84"/>
      <c r="C354" s="84"/>
      <c r="D354" s="59"/>
      <c r="E354" s="29"/>
      <c r="F354" s="37"/>
      <c r="G354" s="74"/>
      <c r="H354" s="32"/>
    </row>
    <row r="355" spans="1:8" ht="27" customHeight="1">
      <c r="A355" s="83"/>
      <c r="B355" s="84"/>
      <c r="C355" s="84"/>
      <c r="D355" s="59"/>
      <c r="E355" s="29"/>
      <c r="F355" s="37"/>
      <c r="G355" s="74"/>
      <c r="H355" s="32"/>
    </row>
    <row r="356" spans="1:8" ht="27" customHeight="1">
      <c r="A356" s="83"/>
      <c r="B356" s="84"/>
      <c r="C356" s="84"/>
      <c r="D356" s="59"/>
      <c r="E356" s="29"/>
      <c r="F356" s="37"/>
      <c r="G356" s="74"/>
      <c r="H356" s="32"/>
    </row>
    <row r="357" spans="1:8" ht="27" customHeight="1">
      <c r="A357" s="83"/>
      <c r="B357" s="84"/>
      <c r="C357" s="84"/>
      <c r="D357" s="59"/>
      <c r="E357" s="29"/>
      <c r="F357" s="37"/>
      <c r="G357" s="74"/>
      <c r="H357" s="32"/>
    </row>
    <row r="358" spans="1:8" ht="27" customHeight="1">
      <c r="A358" s="83"/>
      <c r="B358" s="84"/>
      <c r="C358" s="84"/>
      <c r="D358" s="59"/>
      <c r="E358" s="29"/>
      <c r="F358" s="37"/>
      <c r="G358" s="74"/>
      <c r="H358" s="32"/>
    </row>
    <row r="359" spans="1:8" ht="27" customHeight="1">
      <c r="A359" s="83"/>
      <c r="B359" s="84"/>
      <c r="C359" s="84"/>
      <c r="D359" s="59"/>
      <c r="E359" s="29"/>
      <c r="F359" s="37"/>
      <c r="G359" s="74"/>
      <c r="H359" s="32"/>
    </row>
    <row r="360" spans="1:8" ht="27" customHeight="1">
      <c r="A360" s="101"/>
      <c r="B360" s="102"/>
      <c r="C360" s="102"/>
      <c r="D360" s="63"/>
      <c r="E360" s="45"/>
      <c r="F360" s="46"/>
      <c r="G360" s="94"/>
      <c r="H360" s="47"/>
    </row>
    <row r="361" spans="1:8" s="33" customFormat="1" ht="33" customHeight="1">
      <c r="A361" s="27" t="s">
        <v>277</v>
      </c>
      <c r="B361" s="28"/>
      <c r="C361" s="28"/>
      <c r="D361" s="28"/>
      <c r="E361" s="29" t="s">
        <v>278</v>
      </c>
      <c r="F361" s="30">
        <f>F363</f>
        <v>700000</v>
      </c>
      <c r="G361" s="39"/>
      <c r="H361" s="31"/>
    </row>
    <row r="362" spans="1:8" s="40" customFormat="1" ht="21" customHeight="1">
      <c r="A362" s="34"/>
      <c r="B362" s="28"/>
      <c r="C362" s="28"/>
      <c r="D362" s="28"/>
      <c r="E362" s="29"/>
      <c r="F362" s="30">
        <f>F364</f>
        <v>-200000</v>
      </c>
      <c r="G362" s="39"/>
      <c r="H362" s="31"/>
    </row>
    <row r="363" spans="1:8" s="33" customFormat="1" ht="33" customHeight="1">
      <c r="A363" s="34"/>
      <c r="B363" s="35" t="s">
        <v>115</v>
      </c>
      <c r="C363" s="28"/>
      <c r="D363" s="28"/>
      <c r="E363" s="29" t="s">
        <v>279</v>
      </c>
      <c r="F363" s="30">
        <f>F365</f>
        <v>700000</v>
      </c>
      <c r="G363" s="39"/>
      <c r="H363" s="31"/>
    </row>
    <row r="364" spans="1:8" s="40" customFormat="1" ht="21" customHeight="1">
      <c r="A364" s="34"/>
      <c r="B364" s="28"/>
      <c r="C364" s="28"/>
      <c r="D364" s="28"/>
      <c r="E364" s="29"/>
      <c r="F364" s="30">
        <f>F366</f>
        <v>-200000</v>
      </c>
      <c r="G364" s="39"/>
      <c r="H364" s="31"/>
    </row>
    <row r="365" spans="1:8" s="33" customFormat="1" ht="33" customHeight="1">
      <c r="A365" s="34"/>
      <c r="B365" s="28"/>
      <c r="C365" s="28"/>
      <c r="D365" s="28"/>
      <c r="E365" s="29" t="s">
        <v>280</v>
      </c>
      <c r="F365" s="30">
        <f>F371</f>
        <v>700000</v>
      </c>
      <c r="G365" s="39"/>
      <c r="H365" s="31"/>
    </row>
    <row r="366" spans="1:8" s="33" customFormat="1" ht="21" customHeight="1">
      <c r="A366" s="34"/>
      <c r="B366" s="28"/>
      <c r="C366" s="28"/>
      <c r="D366" s="28"/>
      <c r="E366" s="29"/>
      <c r="F366" s="30">
        <f>F367</f>
        <v>-200000</v>
      </c>
      <c r="G366" s="39"/>
      <c r="H366" s="31"/>
    </row>
    <row r="367" spans="1:8" s="33" customFormat="1" ht="33" customHeight="1">
      <c r="A367" s="34"/>
      <c r="B367" s="28"/>
      <c r="C367" s="28" t="s">
        <v>14</v>
      </c>
      <c r="D367" s="28"/>
      <c r="E367" s="29" t="s">
        <v>281</v>
      </c>
      <c r="F367" s="30">
        <f>F369</f>
        <v>-200000</v>
      </c>
      <c r="G367" s="39"/>
      <c r="H367" s="31"/>
    </row>
    <row r="368" spans="1:8" s="40" customFormat="1" ht="17.25" customHeight="1">
      <c r="A368" s="34"/>
      <c r="B368" s="28"/>
      <c r="C368" s="35"/>
      <c r="D368" s="28"/>
      <c r="E368" s="36">
        <v>7260011023</v>
      </c>
      <c r="F368" s="30"/>
      <c r="G368" s="39"/>
      <c r="H368" s="31"/>
    </row>
    <row r="369" spans="1:8" s="40" customFormat="1" ht="78" customHeight="1">
      <c r="A369" s="34"/>
      <c r="B369" s="28"/>
      <c r="C369" s="28"/>
      <c r="D369" s="35" t="s">
        <v>69</v>
      </c>
      <c r="E369" s="29" t="s">
        <v>282</v>
      </c>
      <c r="F369" s="37">
        <v>-200000</v>
      </c>
      <c r="G369" s="41" t="s">
        <v>283</v>
      </c>
      <c r="H369" s="38"/>
    </row>
    <row r="370" spans="1:8" s="40" customFormat="1" ht="16.5" customHeight="1">
      <c r="A370" s="34"/>
      <c r="B370" s="28"/>
      <c r="C370" s="28"/>
      <c r="D370" s="35"/>
      <c r="E370" s="36">
        <v>7260017800</v>
      </c>
      <c r="F370" s="37"/>
      <c r="G370" s="74"/>
      <c r="H370" s="32"/>
    </row>
    <row r="371" spans="1:8" s="40" customFormat="1" ht="96.75" customHeight="1">
      <c r="A371" s="34"/>
      <c r="B371" s="28"/>
      <c r="C371" s="35" t="s">
        <v>44</v>
      </c>
      <c r="D371" s="28"/>
      <c r="E371" s="29" t="s">
        <v>284</v>
      </c>
      <c r="F371" s="37">
        <v>700000</v>
      </c>
      <c r="G371" s="41" t="s">
        <v>285</v>
      </c>
      <c r="H371" s="38"/>
    </row>
    <row r="372" spans="1:8" s="40" customFormat="1" ht="28.5" customHeight="1">
      <c r="A372" s="34"/>
      <c r="B372" s="28"/>
      <c r="C372" s="35"/>
      <c r="D372" s="28"/>
      <c r="E372" s="29"/>
      <c r="F372" s="37"/>
      <c r="G372" s="74"/>
      <c r="H372" s="32"/>
    </row>
    <row r="373" spans="1:8" s="40" customFormat="1" ht="28.5" customHeight="1">
      <c r="A373" s="34"/>
      <c r="B373" s="28"/>
      <c r="C373" s="35"/>
      <c r="D373" s="28"/>
      <c r="E373" s="29"/>
      <c r="F373" s="37"/>
      <c r="G373" s="74"/>
      <c r="H373" s="32"/>
    </row>
    <row r="374" spans="1:8" s="40" customFormat="1" ht="28.5" customHeight="1">
      <c r="A374" s="34"/>
      <c r="B374" s="28"/>
      <c r="C374" s="35"/>
      <c r="D374" s="28"/>
      <c r="E374" s="29"/>
      <c r="F374" s="37"/>
      <c r="G374" s="74"/>
      <c r="H374" s="32"/>
    </row>
    <row r="375" spans="1:8" s="40" customFormat="1" ht="28.5" customHeight="1">
      <c r="A375" s="34"/>
      <c r="B375" s="28"/>
      <c r="C375" s="35"/>
      <c r="D375" s="28"/>
      <c r="E375" s="29"/>
      <c r="F375" s="37"/>
      <c r="G375" s="74"/>
      <c r="H375" s="32"/>
    </row>
    <row r="376" spans="1:8" s="40" customFormat="1" ht="28.5" customHeight="1">
      <c r="A376" s="34"/>
      <c r="B376" s="28"/>
      <c r="C376" s="35"/>
      <c r="D376" s="28"/>
      <c r="E376" s="29"/>
      <c r="F376" s="37"/>
      <c r="G376" s="74"/>
      <c r="H376" s="32"/>
    </row>
    <row r="377" spans="1:8" s="40" customFormat="1" ht="28.5" customHeight="1">
      <c r="A377" s="34"/>
      <c r="B377" s="28"/>
      <c r="C377" s="35"/>
      <c r="D377" s="28"/>
      <c r="E377" s="29"/>
      <c r="F377" s="37"/>
      <c r="G377" s="74"/>
      <c r="H377" s="32"/>
    </row>
    <row r="378" spans="1:8" s="40" customFormat="1" ht="28.5" customHeight="1">
      <c r="A378" s="34"/>
      <c r="B378" s="28"/>
      <c r="C378" s="35"/>
      <c r="D378" s="28"/>
      <c r="E378" s="29"/>
      <c r="F378" s="37"/>
      <c r="G378" s="74"/>
      <c r="H378" s="32"/>
    </row>
    <row r="379" spans="1:8" s="40" customFormat="1" ht="28.5" customHeight="1">
      <c r="A379" s="34"/>
      <c r="B379" s="28"/>
      <c r="C379" s="35"/>
      <c r="D379" s="28"/>
      <c r="E379" s="29"/>
      <c r="F379" s="37"/>
      <c r="G379" s="74"/>
      <c r="H379" s="32"/>
    </row>
    <row r="380" spans="1:8" s="40" customFormat="1" ht="28.5" customHeight="1">
      <c r="A380" s="34"/>
      <c r="B380" s="28"/>
      <c r="C380" s="35"/>
      <c r="D380" s="28"/>
      <c r="E380" s="29"/>
      <c r="F380" s="37"/>
      <c r="G380" s="74"/>
      <c r="H380" s="32"/>
    </row>
    <row r="381" spans="1:8" s="40" customFormat="1" ht="28.5" customHeight="1">
      <c r="A381" s="42"/>
      <c r="B381" s="43"/>
      <c r="C381" s="44"/>
      <c r="D381" s="43"/>
      <c r="E381" s="45"/>
      <c r="F381" s="46"/>
      <c r="G381" s="94"/>
      <c r="H381" s="47"/>
    </row>
  </sheetData>
  <mergeCells count="78">
    <mergeCell ref="G130:H130"/>
    <mergeCell ref="G137:H137"/>
    <mergeCell ref="G141:H141"/>
    <mergeCell ref="G195:H195"/>
    <mergeCell ref="G199:H199"/>
    <mergeCell ref="G202:H202"/>
    <mergeCell ref="G159:H159"/>
    <mergeCell ref="G206:H206"/>
    <mergeCell ref="G334:H334"/>
    <mergeCell ref="G336:H336"/>
    <mergeCell ref="G340:H340"/>
    <mergeCell ref="G213:H213"/>
    <mergeCell ref="G217:H217"/>
    <mergeCell ref="G285:H285"/>
    <mergeCell ref="G280:H280"/>
    <mergeCell ref="G287:H287"/>
    <mergeCell ref="G325:H325"/>
    <mergeCell ref="G328:H328"/>
    <mergeCell ref="G330:H330"/>
    <mergeCell ref="G332:H332"/>
    <mergeCell ref="G317:H317"/>
    <mergeCell ref="G319:H319"/>
    <mergeCell ref="G321:H321"/>
    <mergeCell ref="G323:H323"/>
    <mergeCell ref="G305:H305"/>
    <mergeCell ref="G308:H308"/>
    <mergeCell ref="G310:H310"/>
    <mergeCell ref="G312:H312"/>
    <mergeCell ref="G291:H291"/>
    <mergeCell ref="G293:H293"/>
    <mergeCell ref="G295:H295"/>
    <mergeCell ref="G302:H302"/>
    <mergeCell ref="G271:H271"/>
    <mergeCell ref="G274:H274"/>
    <mergeCell ref="G276:H276"/>
    <mergeCell ref="G283:H283"/>
    <mergeCell ref="G369:H369"/>
    <mergeCell ref="G371:H371"/>
    <mergeCell ref="G13:H13"/>
    <mergeCell ref="G30:H30"/>
    <mergeCell ref="G33:H33"/>
    <mergeCell ref="G47:H47"/>
    <mergeCell ref="G87:H87"/>
    <mergeCell ref="G127:H127"/>
    <mergeCell ref="G161:H161"/>
    <mergeCell ref="G71:H71"/>
    <mergeCell ref="A1:H1"/>
    <mergeCell ref="A2:H2"/>
    <mergeCell ref="E3:F3"/>
    <mergeCell ref="A4:E4"/>
    <mergeCell ref="F4:F5"/>
    <mergeCell ref="G4:H5"/>
    <mergeCell ref="G73:H73"/>
    <mergeCell ref="G124:H124"/>
    <mergeCell ref="G110:H110"/>
    <mergeCell ref="G117:H117"/>
    <mergeCell ref="G119:H119"/>
    <mergeCell ref="G122:H122"/>
    <mergeCell ref="G106:H106"/>
    <mergeCell ref="G108:H108"/>
    <mergeCell ref="G113:H113"/>
    <mergeCell ref="G115:H115"/>
    <mergeCell ref="G250:H250"/>
    <mergeCell ref="G17:H17"/>
    <mergeCell ref="G163:H163"/>
    <mergeCell ref="G165:H165"/>
    <mergeCell ref="G169:H169"/>
    <mergeCell ref="G81:H81"/>
    <mergeCell ref="G83:H83"/>
    <mergeCell ref="G77:H77"/>
    <mergeCell ref="G156:H156"/>
    <mergeCell ref="G239:H239"/>
    <mergeCell ref="G244:H244"/>
    <mergeCell ref="G221:H221"/>
    <mergeCell ref="G229:H229"/>
    <mergeCell ref="G232:H232"/>
    <mergeCell ref="G235:H235"/>
    <mergeCell ref="G237:H237"/>
  </mergeCells>
  <printOptions horizontalCentered="1"/>
  <pageMargins left="0" right="0" top="0.7086614173228347" bottom="0.7874015748031497" header="0.5905511811023623" footer="0.7086614173228347"/>
  <pageSetup blackAndWhite="1" horizontalDpi="600" verticalDpi="600" orientation="portrait" paperSize="9" scale="95" r:id="rId1"/>
  <headerFooter alignWithMargins="0">
    <oddHeader>&amp;L&amp;"Times New Roman,標準"
-&amp;R&amp;"Times New Roman,標準"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行政院主計處</dc:creator>
  <cp:keywords/>
  <dc:description/>
  <cp:lastModifiedBy>行政院主計處</cp:lastModifiedBy>
  <dcterms:created xsi:type="dcterms:W3CDTF">2003-07-01T09:01:29Z</dcterms:created>
  <dcterms:modified xsi:type="dcterms:W3CDTF">2003-07-01T09:02:42Z</dcterms:modified>
  <cp:category/>
  <cp:version/>
  <cp:contentType/>
  <cp:contentStatus/>
</cp:coreProperties>
</file>